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1670" yWindow="165" windowWidth="7245" windowHeight="7950" firstSheet="2" activeTab="7"/>
  </bookViews>
  <sheets>
    <sheet name="Reka" sheetId="29" r:id="rId1"/>
    <sheet name="Rekapitulace" sheetId="23" r:id="rId2"/>
    <sheet name="A.Markuv kopec" sheetId="24" r:id="rId3"/>
    <sheet name="B.Krizek" sheetId="25" r:id="rId4"/>
    <sheet name="C.Náves" sheetId="15" r:id="rId5"/>
    <sheet name="D.Zahrada knihovny" sheetId="17" r:id="rId6"/>
    <sheet name="E.Zastavka" sheetId="26" r:id="rId7"/>
    <sheet name="F.Stržanovsý rybník a hřiště" sheetId="16" r:id="rId8"/>
  </sheets>
  <definedNames>
    <definedName name="Excel_BuiltIn_Print_Area_12_1" localSheetId="0">#REF!</definedName>
    <definedName name="Excel_BuiltIn_Print_Area_12_1">#REF!</definedName>
    <definedName name="Excel_BuiltIn_Print_Area_6_1" localSheetId="0">#REF!</definedName>
    <definedName name="Excel_BuiltIn_Print_Area_6_1">#REF!</definedName>
    <definedName name="_xlnm.Print_Area" localSheetId="2">'A.Markuv kopec'!$A$1:$J$83</definedName>
    <definedName name="_xlnm.Print_Area" localSheetId="3">'B.Krizek'!$A$1:$J$97</definedName>
    <definedName name="_xlnm.Print_Area" localSheetId="4">'C.Náves'!$A$1:$J$173</definedName>
    <definedName name="_xlnm.Print_Area" localSheetId="5">'D.Zahrada knihovny'!$A$1:$J$177</definedName>
    <definedName name="_xlnm.Print_Area" localSheetId="6">'E.Zastavka'!$A$1:$J$89</definedName>
    <definedName name="_xlnm.Print_Area" localSheetId="7">'F.Stržanovsý rybník a hřiště'!$A$1:$J$176</definedName>
    <definedName name="_xlnm.Print_Area" localSheetId="0">'Reka'!$A$1:$H$32</definedName>
    <definedName name="_xlnm.Print_Area" localSheetId="1">'Rekapitulace'!$A$1:$J$93</definedName>
    <definedName name="_xlnm.Print_Titles" localSheetId="2">'A.Markuv kopec'!$1:$4</definedName>
    <definedName name="_xlnm.Print_Titles" localSheetId="3">'B.Krizek'!$1:$4</definedName>
    <definedName name="_xlnm.Print_Titles" localSheetId="4">'C.Náves'!$1:$4</definedName>
    <definedName name="_xlnm.Print_Titles" localSheetId="5">'D.Zahrada knihovny'!$1:$4</definedName>
    <definedName name="_xlnm.Print_Titles" localSheetId="6">'E.Zastavka'!$1:$4</definedName>
    <definedName name="_xlnm.Print_Titles" localSheetId="7">'F.Stržanovsý rybník a hřiště'!$1:$4</definedName>
  </definedNames>
  <calcPr calcId="125725"/>
</workbook>
</file>

<file path=xl/sharedStrings.xml><?xml version="1.0" encoding="utf-8"?>
<sst xmlns="http://schemas.openxmlformats.org/spreadsheetml/2006/main" count="1962" uniqueCount="654">
  <si>
    <t>ks</t>
  </si>
  <si>
    <r>
      <t>m</t>
    </r>
    <r>
      <rPr>
        <vertAlign val="superscript"/>
        <sz val="10"/>
        <rFont val="Arial"/>
        <family val="2"/>
      </rPr>
      <t>2</t>
    </r>
  </si>
  <si>
    <t>bm</t>
  </si>
  <si>
    <t>2</t>
  </si>
  <si>
    <r>
      <t>m</t>
    </r>
    <r>
      <rPr>
        <vertAlign val="superscript"/>
        <sz val="10"/>
        <rFont val="Arial"/>
        <family val="2"/>
      </rPr>
      <t>3</t>
    </r>
  </si>
  <si>
    <t>Kácení dřevin</t>
  </si>
  <si>
    <t>MJ</t>
  </si>
  <si>
    <t>počet MJ</t>
  </si>
  <si>
    <t>do 0,4 ha včetněKč/m2  plochy vodní nádrže při Hn bez DPH</t>
  </si>
  <si>
    <t>Kč/MJ bez DPH</t>
  </si>
  <si>
    <t>Ošetření dřevin</t>
  </si>
  <si>
    <r>
      <t>m</t>
    </r>
    <r>
      <rPr>
        <vertAlign val="superscript"/>
        <sz val="10"/>
        <rFont val="Arial CE"/>
        <family val="2"/>
      </rPr>
      <t>3</t>
    </r>
  </si>
  <si>
    <t>t</t>
  </si>
  <si>
    <t>Mobiliář</t>
  </si>
  <si>
    <t xml:space="preserve">* hloubení jam, výsadba se zalitím (vč. dovozu vody), hnojení, kotvení, zhotovení závlahové mísy a obalu kmene, mulčování, ošetření vysazených dřevin, odvoz a likvidace odpadu </t>
  </si>
  <si>
    <t>Příprava půdy pro sadovnické úpravy</t>
  </si>
  <si>
    <t>Příprava půdy pro sadovnické úpravy vč. terénních úprav</t>
  </si>
  <si>
    <t>*chemické odplevelení, úprava terénu, rozrušení půdy, obdělání půdy</t>
  </si>
  <si>
    <t>Odstranění ruderálu, stařiny*</t>
  </si>
  <si>
    <t>odstranění ruderálního porostu, stařiny</t>
  </si>
  <si>
    <t>*odstranění porostu, vytvoření hromad, odvoz a likvidace hmoty</t>
  </si>
  <si>
    <t>odstranění náletu do 1 m výšky</t>
  </si>
  <si>
    <t>odstranění náletu nad 1 m výšky do 10 cm průměru kmene na řezné ploše pařezu</t>
  </si>
  <si>
    <t>Odstranění pařezů frézováním*</t>
  </si>
  <si>
    <t>*včetně odklizení dřeva a složení na hromady, zasypání jámy a doplnění zeminy, zhutnění a úprava terénu</t>
  </si>
  <si>
    <t>* včetně rozřezání a složení na hromady do 20m</t>
  </si>
  <si>
    <t xml:space="preserve">* zahrnuje výchovný řez, kontrolu a odstranění kotvících a ochranných prvků, zálivku (včetně dovozu vody a ceny vody), hnojení, kypření, odplevelování, ochranu proti chorobám a škůdcům, ochranu před vlivem mrazu, doplňování mulče, likvidaci odpadů </t>
  </si>
  <si>
    <t>Následná péče o travní porost</t>
  </si>
  <si>
    <t>Vazby v korunách</t>
  </si>
  <si>
    <t>Náklady na sazenici (keř - kontejnerovaný)</t>
  </si>
  <si>
    <t>m3</t>
  </si>
  <si>
    <t>ha</t>
  </si>
  <si>
    <t>m</t>
  </si>
  <si>
    <t>Založení trávníku</t>
  </si>
  <si>
    <t>Kč celkem bez DPH</t>
  </si>
  <si>
    <t>Skupinová výsadba keřů</t>
  </si>
  <si>
    <r>
      <t xml:space="preserve">Následná péče - skupiny </t>
    </r>
    <r>
      <rPr>
        <sz val="10"/>
        <rFont val="Arial CE"/>
        <family val="2"/>
      </rPr>
      <t>keřů a stromů</t>
    </r>
  </si>
  <si>
    <t>Bourání konstrukcí</t>
  </si>
  <si>
    <t>ZPŮSOBILÉ VÝDAJE</t>
  </si>
  <si>
    <t>Kácení vzrostlých stromů a keřů v intravilánu dle kategorie - volné*</t>
  </si>
  <si>
    <t>průměr kmene na řezné ploše pařezu 11- 20 cm</t>
  </si>
  <si>
    <t>průměr kmene na řezné ploše pařezu 21- 30 cm</t>
  </si>
  <si>
    <t>průměr kmene na řezné ploše pařezu 41- 50 cm</t>
  </si>
  <si>
    <t>průměr kmene na řezné ploše pařezu 71- 80 cm</t>
  </si>
  <si>
    <t>1.1</t>
  </si>
  <si>
    <t>2.2</t>
  </si>
  <si>
    <t>Zdravotní řez stromů prováděný lezeckou technikou</t>
  </si>
  <si>
    <t>plocha koruny stromu 51 - 100 m²</t>
  </si>
  <si>
    <t>plocha koruny stromu 101 - 200 m²</t>
  </si>
  <si>
    <t>plocha koruny stromu 201 - 300 m²</t>
  </si>
  <si>
    <t>Odstranění výmladků</t>
  </si>
  <si>
    <t>koef.</t>
  </si>
  <si>
    <t>Vazba dynamická včetně instalace</t>
  </si>
  <si>
    <t>1.2</t>
  </si>
  <si>
    <t>1.3</t>
  </si>
  <si>
    <t>2.3</t>
  </si>
  <si>
    <t>2.4</t>
  </si>
  <si>
    <t>průměr kmene na řezné ploše pařezu 31- 40 cm</t>
  </si>
  <si>
    <t>průměr kmene na řezné ploše pařezu 51- 60 cm</t>
  </si>
  <si>
    <t>p.č.: 17, 24, 36</t>
  </si>
  <si>
    <t>p.č.: 46</t>
  </si>
  <si>
    <t>p.č.: 19, 21, 43, 47</t>
  </si>
  <si>
    <t>p.č.: 45</t>
  </si>
  <si>
    <t>p.č.:44</t>
  </si>
  <si>
    <t>0,5</t>
  </si>
  <si>
    <t>0,3</t>
  </si>
  <si>
    <t>p.č.: 14, 42</t>
  </si>
  <si>
    <t>plocha koruny stromu do 50 m²</t>
  </si>
  <si>
    <t>Bezpečnostní řez stromů prováděný lezeckou technikou</t>
  </si>
  <si>
    <t>plocha koruny stromu 101-200 m²</t>
  </si>
  <si>
    <t>0,2</t>
  </si>
  <si>
    <t>Výchovný řez</t>
  </si>
  <si>
    <t>m2</t>
  </si>
  <si>
    <t>stávající pařez pr. 35 cm u výpusti rybníčku</t>
  </si>
  <si>
    <t>2.1</t>
  </si>
  <si>
    <t>3</t>
  </si>
  <si>
    <t>6</t>
  </si>
  <si>
    <t>Vodní ekosystémy</t>
  </si>
  <si>
    <t>1</t>
  </si>
  <si>
    <t>Bourání betonových panelů a odvoz na skládku</t>
  </si>
  <si>
    <t>Salix alba ´Tristis´, vk ok 16-18 cm</t>
  </si>
  <si>
    <t>Tilia platyphyllos, vk ok 16-18 cm</t>
  </si>
  <si>
    <t>Bourání konstrukcí z betonu</t>
  </si>
  <si>
    <t>1,5m3*2,4 (měrná hmotnost)</t>
  </si>
  <si>
    <t>Nakládání, vykládání a překládání výkopku - do 100 m3</t>
  </si>
  <si>
    <t>Ukládání odpadů na skládku - stavební materiály: beton (podle frakce)</t>
  </si>
  <si>
    <t>Doprava - nákladní automobil</t>
  </si>
  <si>
    <t>km</t>
  </si>
  <si>
    <t xml:space="preserve">Osazení schodišťových stupňů kamenných </t>
  </si>
  <si>
    <t>kus</t>
  </si>
  <si>
    <t>56425 - 1</t>
  </si>
  <si>
    <t>Poklad nebo podsyp z jemného písku tl 50mm</t>
  </si>
  <si>
    <t>564251111</t>
  </si>
  <si>
    <t>Podklad nebo podsyp ze štěrkopísku ŠP tl 150 mm</t>
  </si>
  <si>
    <t>583801100</t>
  </si>
  <si>
    <t>Zpevněné plochy</t>
  </si>
  <si>
    <t xml:space="preserve">* zahrnuje zálivku (včetně dovozu vody a ceny vody), hnojení, kypření, odplevelování, ochranu proti chorobám a škůdcům, sečení, likvidaci odpadů  </t>
  </si>
  <si>
    <t>měrná hmotnost žula 2650kg/m3; 1,5*2,65</t>
  </si>
  <si>
    <t>Acer campestre ´Elsrijk´, vk ok 14-16 cm</t>
  </si>
  <si>
    <t>Acer pseudoplatanus, vk ok 16-18 cm</t>
  </si>
  <si>
    <t>Fraxinus excelsior, vk ok 14-16 cm</t>
  </si>
  <si>
    <t>Prunus avium, vk ok 14-16 cm</t>
  </si>
  <si>
    <t>Salix alba, vk ok 16-18 cm</t>
  </si>
  <si>
    <t>Sorbus aucuparia, vk ok 14-16 cm</t>
  </si>
  <si>
    <t>Ligustrum vulgare, v. 40-60 cm</t>
  </si>
  <si>
    <t>Ribes alpinum, v. 40-60 cm</t>
  </si>
  <si>
    <t>Salix cinerea, v. 40-60 cm</t>
  </si>
  <si>
    <t>Salix purpurea, v. 40-60 cm</t>
  </si>
  <si>
    <t>Swida alba, v. 40-60 cm</t>
  </si>
  <si>
    <t>Viburnum opulus, v. 40-60cm</t>
  </si>
  <si>
    <t>Taxus baccata, kont.,  v. 50-60 cm</t>
  </si>
  <si>
    <t>Clematis montana ´Rubens´, v. 30-50 cm</t>
  </si>
  <si>
    <t>Hedera helix, v. 30-50 cm</t>
  </si>
  <si>
    <t>Philadelphus coronarius ´Lemoinei´, v. 40 - 60 cm</t>
  </si>
  <si>
    <t>Rosa hugonis, v. 60-80 cm</t>
  </si>
  <si>
    <t>Rosa záhonová, v. 40-60 cm</t>
  </si>
  <si>
    <t>Syringa chinensis, v. 40-60 cm</t>
  </si>
  <si>
    <t>Viburnum opulus, v. 40-60 cm</t>
  </si>
  <si>
    <t>Viburnum opulus ´Roseum´, v. 40-60 cm</t>
  </si>
  <si>
    <t>Viburnum farrerii ´Nanum´, v. 20-30 cm</t>
  </si>
  <si>
    <t>Likvidace nárostu rostlin na vodních plochách</t>
  </si>
  <si>
    <t>56,5</t>
  </si>
  <si>
    <t xml:space="preserve">Odbahnění vodní nádrže, obnova a tvorba tůní a mokřadů do 0,03 ha (vč. součtu vodních ploch v lokalitě - vzdálenost ploch cca 50 m), které spočívají v odtěžení sedimentu suchou nebo mokrou cestou včetně odvozu, uložení a rozprostření sedimentu </t>
  </si>
  <si>
    <t>Výsadba trvalek</t>
  </si>
  <si>
    <t>Acer pseudoplatanus, vk ok 14-16cm</t>
  </si>
  <si>
    <t>Lonicera nigra, v. 40-60 cm</t>
  </si>
  <si>
    <t>Salix aurita, v. 40-60 cm</t>
  </si>
  <si>
    <t>Salix purpurea ´Gracilis´, v. 30-40cm</t>
  </si>
  <si>
    <t>Frangula alnus, v. 40-60 cm</t>
  </si>
  <si>
    <t>Sejmutí ornice tl vrstvy přes 150 mm ručně s vodorovným přemístěním do 50 m</t>
  </si>
  <si>
    <t>Podklad nebo podsyp z jemného písku frakce 0-4 mm</t>
  </si>
  <si>
    <t>564251879</t>
  </si>
  <si>
    <t>Kladení dlažby z opracovaného lomového kamene nepravidelných rozměrů do pískového lože</t>
  </si>
  <si>
    <t>583807610</t>
  </si>
  <si>
    <t>Kamenná dlažba se zelenou spárou</t>
  </si>
  <si>
    <t>kpl</t>
  </si>
  <si>
    <t>Dřevěné podium - výletiště</t>
  </si>
  <si>
    <t>Dřevěná paluba</t>
  </si>
  <si>
    <t>PŘEHLEDNÝ VÝKAZ VÝMĚR</t>
  </si>
  <si>
    <t>A - Markův kopec</t>
  </si>
  <si>
    <t>C - Náves</t>
  </si>
  <si>
    <t>D - U knihovny</t>
  </si>
  <si>
    <t>E - Autobusová zastávka</t>
  </si>
  <si>
    <t>F - Stržanovský rybník</t>
  </si>
  <si>
    <t>Celkem</t>
  </si>
  <si>
    <t>Stávající zeleň</t>
  </si>
  <si>
    <t>Kácení stromů</t>
  </si>
  <si>
    <t>Ošetření stromů</t>
  </si>
  <si>
    <t>Navržená zeleň</t>
  </si>
  <si>
    <t>Trávník parkový - založení</t>
  </si>
  <si>
    <t>Výsadba stromů</t>
  </si>
  <si>
    <t>Odstranění zpevněných ploch - beton</t>
  </si>
  <si>
    <t>Kamenná mozaika</t>
  </si>
  <si>
    <t>Přírodní kamenná dlažba se zelenou spárou</t>
  </si>
  <si>
    <t>Odstranění ruderálu</t>
  </si>
  <si>
    <t>Průměrná sadovnická hodnota</t>
  </si>
  <si>
    <t xml:space="preserve">   ODK</t>
  </si>
  <si>
    <t xml:space="preserve">   ODZ</t>
  </si>
  <si>
    <t>Stromy (S, SvSK)</t>
  </si>
  <si>
    <t>Odstranění lavičky</t>
  </si>
  <si>
    <t>Oprava lavičky</t>
  </si>
  <si>
    <t>Odstranění kamenných prvků</t>
  </si>
  <si>
    <t>Odstranění objektů</t>
  </si>
  <si>
    <t>Odstranění terénní modelace</t>
  </si>
  <si>
    <t>Odstranění pařezu - trhání</t>
  </si>
  <si>
    <t>Odstranění pařezu - pouze odvoz</t>
  </si>
  <si>
    <t>Odstranění kamenných prvků - koryta</t>
  </si>
  <si>
    <t>Výsadba vrbových řízků</t>
  </si>
  <si>
    <t>Výsadba keřů</t>
  </si>
  <si>
    <t>Mlat</t>
  </si>
  <si>
    <t>Štěpková cesta</t>
  </si>
  <si>
    <t>M 01</t>
  </si>
  <si>
    <t>Lavička s opěradlem – centrum obce</t>
  </si>
  <si>
    <t>Lavička bez opěradla – centrum obce</t>
  </si>
  <si>
    <t>M 03</t>
  </si>
  <si>
    <t>Kruhová lavice – centrum obce</t>
  </si>
  <si>
    <t>Piknikový stůl – centrum obce</t>
  </si>
  <si>
    <t>Stojan na kola – centrum obce</t>
  </si>
  <si>
    <t>Lavička bez opěradla – okraj obce</t>
  </si>
  <si>
    <t>M 08</t>
  </si>
  <si>
    <t>Piknikový stůl – okraj obce</t>
  </si>
  <si>
    <t>M 09</t>
  </si>
  <si>
    <t>Odpadkový koš – centrum obce</t>
  </si>
  <si>
    <t>Odpadkový koš – okraj obce</t>
  </si>
  <si>
    <t>Posezení u ohniště</t>
  </si>
  <si>
    <t>Přírodní sezení a herní prvky - kmeny</t>
  </si>
  <si>
    <t>M 02b</t>
  </si>
  <si>
    <t>M 04b</t>
  </si>
  <si>
    <t>M 04a</t>
  </si>
  <si>
    <t>M 02a</t>
  </si>
  <si>
    <t>M 05a</t>
  </si>
  <si>
    <t>M 05b</t>
  </si>
  <si>
    <t>M 06a</t>
  </si>
  <si>
    <t>M 06b</t>
  </si>
  <si>
    <t>M 07a</t>
  </si>
  <si>
    <t>M 07b</t>
  </si>
  <si>
    <t>Zábradlí kovové – u kapličky</t>
  </si>
  <si>
    <t>Zábradlí dřevěné - molo u rybníčku na návsi</t>
  </si>
  <si>
    <t>M 10a</t>
  </si>
  <si>
    <t>M 10b</t>
  </si>
  <si>
    <t>M 10c</t>
  </si>
  <si>
    <t>Stojan na kola – okraj obce</t>
  </si>
  <si>
    <t>Kamenné schody - žula</t>
  </si>
  <si>
    <t>Kamenný stupeň - suchá zídka</t>
  </si>
  <si>
    <t>Zpevněné plochy a kamenné prvky</t>
  </si>
  <si>
    <t>Odstranění nevhodných dřevin CELKEM</t>
  </si>
  <si>
    <t>Keře + keřové supiny CELKEM</t>
  </si>
  <si>
    <t>Ošetření keřů CELKEM</t>
  </si>
  <si>
    <t>Kamenná opěrná zídka</t>
  </si>
  <si>
    <t>Výsadba popínavek</t>
  </si>
  <si>
    <t>Dřevěné prahy - jezdecké schody d. 3m</t>
  </si>
  <si>
    <t>Dřevěné prahy - sedací prvek ve svahu d. 3m</t>
  </si>
  <si>
    <t xml:space="preserve">Zábradlí dřevěné – výletiště </t>
  </si>
  <si>
    <t>Trávník luční - založení</t>
  </si>
  <si>
    <t>pol.</t>
  </si>
  <si>
    <t>Pěstební opatření</t>
  </si>
  <si>
    <t>Rekapitulace</t>
  </si>
  <si>
    <t>B - Křížek</t>
  </si>
  <si>
    <t>kód</t>
  </si>
  <si>
    <t>název položky</t>
  </si>
  <si>
    <t xml:space="preserve">   Keře</t>
  </si>
  <si>
    <t xml:space="preserve">   Keřové skupiny</t>
  </si>
  <si>
    <t xml:space="preserve">   Odstranění nevhodných dřevin - K</t>
  </si>
  <si>
    <t xml:space="preserve">   Odstranění nevhodných dřevin - SK</t>
  </si>
  <si>
    <t xml:space="preserve">   Probírky v porostech</t>
  </si>
  <si>
    <t xml:space="preserve">   ZMLŘ keře</t>
  </si>
  <si>
    <t xml:space="preserve">   Živý plot - délka</t>
  </si>
  <si>
    <t xml:space="preserve">   Keřové skupiny - plocha</t>
  </si>
  <si>
    <t xml:space="preserve">   Vrbové teepee</t>
  </si>
  <si>
    <t xml:space="preserve">   Vrbový tunel</t>
  </si>
  <si>
    <t xml:space="preserve">   Délka mlatového chodníku</t>
  </si>
  <si>
    <t xml:space="preserve">   Délka dřevěného chodníku</t>
  </si>
  <si>
    <t xml:space="preserve">   Délka štěpkové cesty</t>
  </si>
  <si>
    <t>Výsadba trvalek, vodních a vlhkomilných rostlin</t>
  </si>
  <si>
    <t>Příprava území - bourání a zemní práce</t>
  </si>
  <si>
    <t>Terénní modelace</t>
  </si>
  <si>
    <t>Výkopy</t>
  </si>
  <si>
    <t>Násypy</t>
  </si>
  <si>
    <t>Pozn. bilance zeminy se předpokládá vyrovnaná</t>
  </si>
  <si>
    <t>F. STRŽANOVSKÝ RYBNÍK A HŘIŠTĚ</t>
  </si>
  <si>
    <t>C. NÁVES</t>
  </si>
  <si>
    <t>B. KŘÍŽEK</t>
  </si>
  <si>
    <t>A. MARKŮV KOPEC</t>
  </si>
  <si>
    <t>E. ZASTÁVKA</t>
  </si>
  <si>
    <t xml:space="preserve">Příplatek za obtížnost - 50% </t>
  </si>
  <si>
    <t>p.č.: 4, 5, 9, 26, 27</t>
  </si>
  <si>
    <t>Příplatek za kácení vícekmenných stromů, nepřístupnost a vysokou svažitost pozemku 50% (p.č. 17)</t>
  </si>
  <si>
    <t>p.č.: 2, 3, 17, 29</t>
  </si>
  <si>
    <t>p.č.: 28</t>
  </si>
  <si>
    <t>p.č.: 45, 49, 71</t>
  </si>
  <si>
    <t>p.č.: 41, 42, 43, 44, 56, 69</t>
  </si>
  <si>
    <t>Příplatek za kácení vícekmenných stromů, nepřístupnost a vysokou svažitost pozemku 50% (p.č. 37, 70)</t>
  </si>
  <si>
    <t>p.č.: 38, 48, 50, 61, 63</t>
  </si>
  <si>
    <t>REKAPITULACE</t>
  </si>
  <si>
    <t>CELKEM</t>
  </si>
  <si>
    <t>Vazba koruny</t>
  </si>
  <si>
    <t>Řez keřů a živých plotů - výška 0,8 - 1,5 m</t>
  </si>
  <si>
    <t>Carpinus betulus, kont., v. 60-80cm</t>
  </si>
  <si>
    <t>Crataegus monogyna, vk ok 14-16cm</t>
  </si>
  <si>
    <t>Acer pseudoplatanus, vk ok 18-20cm</t>
  </si>
  <si>
    <t>Crataegus laevigata, vk ok 14-16cm</t>
  </si>
  <si>
    <t>Lavice s opěradlem (M.01)</t>
  </si>
  <si>
    <t>Příplatek za úpravu trojúhelníku na křižovatce - hloubkové rozrušení půdy, výměna půdy, začistění okrajů</t>
  </si>
  <si>
    <t>1637m2*3 (3 roky)</t>
  </si>
  <si>
    <t>Obnova rybníčku</t>
  </si>
  <si>
    <t>10*0,1</t>
  </si>
  <si>
    <t>Lavička s opěradlem (M.01)</t>
  </si>
  <si>
    <t>Lavička bez opěradla (M.02a)</t>
  </si>
  <si>
    <t>Lavička s opěradlem kruhová kolem stromu, průměr 2,7m, atyp (M.03)</t>
  </si>
  <si>
    <t>Piknikový stůl se 2 lavicemi (M.04a)</t>
  </si>
  <si>
    <t>Stojan na kola (M.05a)</t>
  </si>
  <si>
    <t>Odpadkový koš (M.06a)</t>
  </si>
  <si>
    <t>12ks schodiště + 2 ks do terénu směrem k jírovci</t>
  </si>
  <si>
    <t>OSTATNÍ VÝDAJE</t>
  </si>
  <si>
    <t>D. U KNIHOVNY</t>
  </si>
  <si>
    <t>Odstranění betonové dlažby</t>
  </si>
  <si>
    <t>6,5m2*0,01</t>
  </si>
  <si>
    <t>0,65m3*2,4 (měrná hmotnost)</t>
  </si>
  <si>
    <t>p.č.: 236, 257</t>
  </si>
  <si>
    <t>p.č.: 260</t>
  </si>
  <si>
    <t>plocha</t>
  </si>
  <si>
    <t>p.č.: 35, 53</t>
  </si>
  <si>
    <t>p.č.: 37, 39, 40, 46, 64, 65, 70</t>
  </si>
  <si>
    <t>p.č.: 134</t>
  </si>
  <si>
    <t>REKAPITULACE NÁKLADŮ</t>
  </si>
  <si>
    <t>Celkem bez DPH</t>
  </si>
  <si>
    <t>Terénní úpravy</t>
  </si>
  <si>
    <t>lo</t>
  </si>
  <si>
    <t>plocha koruny stromu 401 - 500 m²</t>
  </si>
  <si>
    <t>p.č.: 15</t>
  </si>
  <si>
    <t>p.č.: 74, 81, 86, 87, 88, 90, 92, 137, 140, 141, 143, 167, 169</t>
  </si>
  <si>
    <t>p.č.: 80, 91, 110</t>
  </si>
  <si>
    <t>p.č.: 121</t>
  </si>
  <si>
    <t xml:space="preserve">p.č.: 174, 178, 194 </t>
  </si>
  <si>
    <t>p.č.: 183, 206</t>
  </si>
  <si>
    <t>p.č.: 180, 197</t>
  </si>
  <si>
    <t>p.č.: 182, 200, 208</t>
  </si>
  <si>
    <t>p.č.: 283, 302, 330</t>
  </si>
  <si>
    <t>p.č.: 290, 312, 331</t>
  </si>
  <si>
    <t>Příplatek za nepřístupnost a vysokou svažitost pozemku 30% (p.č. 312)</t>
  </si>
  <si>
    <t>p.č.: 285, 287, 309, 313</t>
  </si>
  <si>
    <t>Příplatek za kácení vícekmenných stromů, nepřístupnost a vysokou svažitost pozemku 50% (p.č. 309, 313)</t>
  </si>
  <si>
    <t>p.č.: 311</t>
  </si>
  <si>
    <t>Příplatek za kácení vícekmenných stromů, nepřístupnost a vysokou svažitost pozemku 50% (p.č. 311)</t>
  </si>
  <si>
    <t>p.č.:310</t>
  </si>
  <si>
    <t>Příplatek za kácení vícekmenných stromů, nepřístupnost a vysokou svažitost pozemku 50% (p.č. 310)</t>
  </si>
  <si>
    <t>Příplatek za kácení vícekmenných stromů, nepřístupnost a vysokou svažitost pozemku 50% (p.č. 308)</t>
  </si>
  <si>
    <t>p.č.: 73</t>
  </si>
  <si>
    <t>p.č.: 103</t>
  </si>
  <si>
    <t>p.č.: 98, 101</t>
  </si>
  <si>
    <t>alejové stromy od 6 m do 9 m</t>
  </si>
  <si>
    <t>p.č.: 261, 262</t>
  </si>
  <si>
    <t>Úprava průchozího profilu</t>
  </si>
  <si>
    <t>p.č.: 243</t>
  </si>
  <si>
    <t>p.č.: 202, 203, 211</t>
  </si>
  <si>
    <t>p.č.: 198</t>
  </si>
  <si>
    <t>p.č.: 201</t>
  </si>
  <si>
    <t>p.č.: 279, 317</t>
  </si>
  <si>
    <t>p.č.: 298</t>
  </si>
  <si>
    <t>p.č.: 322</t>
  </si>
  <si>
    <t>p.č.: 318, 319</t>
  </si>
  <si>
    <t>p.č.: 271, 277</t>
  </si>
  <si>
    <t>p.č.: 280</t>
  </si>
  <si>
    <t>p.č.: 308</t>
  </si>
  <si>
    <t>p.č.: 58SK, 62SK, 68SK - PROBÍRKA</t>
  </si>
  <si>
    <t>p.č.: 11SK - PROBÍRKA</t>
  </si>
  <si>
    <t>Příplatek za obtížnost - kácení keřových skupin ze suché kamenné zídky - 50% (p.č. 245SK, 246SK)</t>
  </si>
  <si>
    <t>p.č.: 250K - PROBÍRKA - odstr. nálet javoru</t>
  </si>
  <si>
    <t>324m2*3 (3 roky)</t>
  </si>
  <si>
    <t>vč. p.č.: 57</t>
  </si>
  <si>
    <t>Výsadba živého plotu</t>
  </si>
  <si>
    <t>5</t>
  </si>
  <si>
    <t>3.1</t>
  </si>
  <si>
    <t>3.2</t>
  </si>
  <si>
    <t>40*3 (3 roky)</t>
  </si>
  <si>
    <t>tvarovací řez 3*3 (3 roky)</t>
  </si>
  <si>
    <t>751m2*3 (3 roky)</t>
  </si>
  <si>
    <t>5*3 (3 roky)</t>
  </si>
  <si>
    <t>* cena posouzena individuálně</t>
  </si>
  <si>
    <t>Založení záhonu v zemině</t>
  </si>
  <si>
    <t>Skupinová výsadba rostlin</t>
  </si>
  <si>
    <t>Caltha palustris</t>
  </si>
  <si>
    <t>Iris pseudacorus</t>
  </si>
  <si>
    <t>Iris sibirica</t>
  </si>
  <si>
    <t>Juncus effusus</t>
  </si>
  <si>
    <t>Nuphar lutea</t>
  </si>
  <si>
    <t xml:space="preserve">* zahrnuje zálivku (včetně dovozu vody a ceny vody), hnojení, kypření, odplevelování, ochranu proti chorobám a škůdcům, sečení, likvidaci odpadů </t>
  </si>
  <si>
    <t>* součástí je doprava a přesun materiálu na lokalitě</t>
  </si>
  <si>
    <t>Sorbus aria, vk ok 14-16cm</t>
  </si>
  <si>
    <t>Prunus domestica ´Wagenheimova´, vk ok 14-16cm</t>
  </si>
  <si>
    <t>Pyrus communis ´Solanka´, vk ok 14-16cm</t>
  </si>
  <si>
    <t>Paeonia suffruticosa, v. 40-60 cm</t>
  </si>
  <si>
    <t>Hydrangea macrophylla, v. 40-60 cm</t>
  </si>
  <si>
    <t>*3 (3 roky)</t>
  </si>
  <si>
    <t>Salix viminalis, řízky tl. 5cm, d. 1,5m</t>
  </si>
  <si>
    <t>Náklady na sazenici</t>
  </si>
  <si>
    <t>934m2*3 (3 roky)</t>
  </si>
  <si>
    <t>záhony trvalek Z1-Z4 v zahradě knihovny</t>
  </si>
  <si>
    <t>Náklady na sazenici (trvalky a traviny)</t>
  </si>
  <si>
    <t>523m2*3 (3 roky)</t>
  </si>
  <si>
    <t>Tilia cordata, vk ok 16-18 cm</t>
  </si>
  <si>
    <t>Corylus avellana, v. 60-100 cm</t>
  </si>
  <si>
    <t>Prunus padus, v. 60-100 cm</t>
  </si>
  <si>
    <t>Salix caprea, v. 40-60 cm</t>
  </si>
  <si>
    <t>Salix fragilis, v. 60-100 cm</t>
  </si>
  <si>
    <t>374*3 (3 roky)</t>
  </si>
  <si>
    <t>1696m2*3 (3 roky)</t>
  </si>
  <si>
    <t>Štěpková pěšina</t>
  </si>
  <si>
    <r>
      <t>Odstranění nevhodných dřevi</t>
    </r>
    <r>
      <rPr>
        <b/>
        <sz val="10"/>
        <rFont val="Arial CE"/>
        <family val="2"/>
      </rPr>
      <t xml:space="preserve">n bez odstranění pařezu </t>
    </r>
  </si>
  <si>
    <t>*skácení, vytahání a uložení na hromadu do 30 m, nátěr pařízků herbicidem, likvidace klestu</t>
  </si>
  <si>
    <t>vč. p.č.: 175, 207, 209</t>
  </si>
  <si>
    <t>*PŘEPOČET PRŮMĚRU KMENE NA PAŘEZU = 1,3*PRŮMĚR KMENE VE VÝČETNÍ VÝŠCE 1,3m</t>
  </si>
  <si>
    <t xml:space="preserve">* včetně rozřezání, vodorovného přemístění pro likvidaci či odvoz a složení na hromady do 20 m od místa zásahu </t>
  </si>
  <si>
    <t>Kácení vzrostlých stromů a keřů v intravilánu dle kategorie - postupné, s přetažením*</t>
  </si>
  <si>
    <t>Jednorázová základní částka za likvidaci do 10m3</t>
  </si>
  <si>
    <t>NOO MŽP</t>
  </si>
  <si>
    <t>* včetně rozřezání, vodorovného přemístění pro likvidaci či odvoz a složení na hromady do 20 m od místa zásahu</t>
  </si>
  <si>
    <t>Pozn.: Cena výsadby kč/ks obsahuje: vytyčení výsadeb, (příprava půdy), vykopání jamky, přesun hmot pro účely výsadby, výměna půdy, výsadba, sazenice, mulčování výsadby, povýsadbový řez, kotvení, ochrana kmene, zálivka, hnojení, materiál pro výsadbu (substrát, kotvení, ochrana kmene stromu, ochrana proti okusu v případě volné krajiny, drenáž, mulč, hnojivo, půdní kondicionér), likvidace zeminy zbylé po výměně</t>
  </si>
  <si>
    <t>Listnatý strom ok 14 -16 cm (alejový strom); s balem</t>
  </si>
  <si>
    <t>Následná péče o výsadby (dokončovací a rozvojová)*  - jednotlivé stromy</t>
  </si>
  <si>
    <t>* zálivka včetně dopravy vody, běžně 6x ročně, výchovný řez, kontrola, doplnění nebo odstranění kotvících a ochranných prvků, hnojení, kypření výsadbové mísy, vyžínání porostu, odplevelování, ochrana proti chorobám, doplnění mulče</t>
  </si>
  <si>
    <t>18*3 (3 roky); cena navýšena o 50% - ok nad 8cm</t>
  </si>
  <si>
    <t>Listnatý strom ok nad 16 cm (alejový strom); s balem</t>
  </si>
  <si>
    <t>Následná péče - jednotlivé stromy</t>
  </si>
  <si>
    <t>16*3 (3 roky); cena navýšena o 50% - ok nad 8cm</t>
  </si>
  <si>
    <t>D+M</t>
  </si>
  <si>
    <t>nezatříděno</t>
  </si>
  <si>
    <r>
      <t>m</t>
    </r>
    <r>
      <rPr>
        <vertAlign val="superscript"/>
        <sz val="8"/>
        <color theme="0" tint="-0.4999699890613556"/>
        <rFont val="Arial"/>
        <family val="2"/>
      </rPr>
      <t>2</t>
    </r>
  </si>
  <si>
    <t>18110-1102</t>
  </si>
  <si>
    <t>Rozprostření ornice pl do 500 m2 ve svahu přes 1:5 tl vrstvy do 100 mm</t>
  </si>
  <si>
    <t>56480-1112</t>
  </si>
  <si>
    <t>32621-1211</t>
  </si>
  <si>
    <r>
      <t>m</t>
    </r>
    <r>
      <rPr>
        <vertAlign val="superscript"/>
        <sz val="8"/>
        <color rgb="FF0000FF"/>
        <rFont val="Arial"/>
        <family val="2"/>
      </rPr>
      <t>2</t>
    </r>
  </si>
  <si>
    <t>Příplatek za vysokou svažitost pozemku 20%</t>
  </si>
  <si>
    <t>Příplatek za vysokou svažitost pozemku 30%</t>
  </si>
  <si>
    <t>Poznámka:</t>
  </si>
  <si>
    <t xml:space="preserve"> - rozdíl v počtu kácených dřevin a odstraňovaných pařezů je dán odstraněním stávajících pařezů, nacházejících se na lokalitě</t>
  </si>
  <si>
    <t xml:space="preserve"> - položka kácení dřevin zahrnuje také veškerou manipulaci s dřevní hmotou, naložení a složení na/z dopravního prostředku a dopravu do 10 km  </t>
  </si>
  <si>
    <t>Příplatek za vytrhávání z vodní hladiny 50%</t>
  </si>
  <si>
    <t>Likvidace nežádoucích nárostů rostlin na vodních plochách pro udržení žádoucí druhové skladby  nebo prostorové struktury chráněných ekosystémů nebo stanovišť ZCHD (kosením ručním či žací lodí nebo vytrháváním)</t>
  </si>
  <si>
    <t>mlat 34m2 / d. 16m</t>
  </si>
  <si>
    <t>Příplatek za větší velikost stromů (nad ok 8cm) 50%</t>
  </si>
  <si>
    <t>8*3 (3 roky)</t>
  </si>
  <si>
    <t>Náklady na sazenici (vodní a vlhkomilné rostliny)*</t>
  </si>
  <si>
    <t>Schodišťový stupeň - kamenný obrubník vel. 150mm x 300mm x 2000mm</t>
  </si>
  <si>
    <t>Obnova a tvorba tůní</t>
  </si>
  <si>
    <t>Oprava stávající lavičky</t>
  </si>
  <si>
    <t>*cena stanovena na základě předběžné cenové nabídky</t>
  </si>
  <si>
    <t>Ŕez na hlavu - výška stromu přes 2m do 6m</t>
  </si>
  <si>
    <t>Výchovný řez - výška do 4m</t>
  </si>
  <si>
    <t>16*3 (3 roky)</t>
  </si>
  <si>
    <t>32*3 (3 roky)</t>
  </si>
  <si>
    <t>Výsadba dřevin</t>
  </si>
  <si>
    <t>* odstranění ruderálního porostu včetně vytvoření hromad a likvidace vniklé hmoty, chemické odplevelení, úprava terénu, rozrušení půdy, obdělání půdy, osetí (včetně osiva), hnojení (včetně hnojiva), zavláčení, zaválcování křížem, zálivka, 1. seč se sběrem, odvoz a likvidace posečené hmoty</t>
  </si>
  <si>
    <t>**doplnění ornice (včetně materiálu), urovnání povrchu</t>
  </si>
  <si>
    <t>Založení trávníku bez modelace terénu</t>
  </si>
  <si>
    <t>Založení trávníku s modelací terénu**</t>
  </si>
  <si>
    <t>trávník luční = 332m2 - osivo viz. TZ</t>
  </si>
  <si>
    <t>trávník parkový = 602m2  - osivo viz. TZ</t>
  </si>
  <si>
    <t>trávník luční = 1047m2 - osivo viz. TZ</t>
  </si>
  <si>
    <t>trávník parkový = 649m2  - osivo viz. TZ</t>
  </si>
  <si>
    <t>Celkem vč. DPH</t>
  </si>
  <si>
    <t>B - U křížku</t>
  </si>
  <si>
    <t>E - Zastávka</t>
  </si>
  <si>
    <t>F - Stržanovský rybník a hřiště</t>
  </si>
  <si>
    <t>Rozpočet je zpracován na základě ceníku "Náklady obvyklých opatření pro posuzování v OPŽP" - verze 2016, 2017, ceníku ÚRS, katalog 823-1 Plochy a úpravy území, cenová úroveň 2016 (cenová úroveň upravena na 80% ceny) a předběžné nabídkové ceny v případě atypických dodávek</t>
  </si>
  <si>
    <t>Výsadba alejového stromu s 50% výměnou půdy - jamka 0,4m3</t>
  </si>
  <si>
    <t>Výsadba popínavek s 50% výměnou půdy - jamka 0,05m3</t>
  </si>
  <si>
    <t>Výsadba vodních a vlhkomilných rostlin - jamka 0,02m3</t>
  </si>
  <si>
    <t xml:space="preserve">Vlastní výsadba </t>
  </si>
  <si>
    <t>Vykopání jamky 0,02 - 0,05 m3</t>
  </si>
  <si>
    <t>* použita cena za následnou péči o skupiny keřů v zápoji</t>
  </si>
  <si>
    <r>
      <t xml:space="preserve">Následná péče - skupiny </t>
    </r>
    <r>
      <rPr>
        <sz val="10"/>
        <rFont val="Arial CE"/>
        <family val="2"/>
      </rPr>
      <t xml:space="preserve">trvalek a travin* </t>
    </r>
  </si>
  <si>
    <t>zrušení větších terénních nerovností - násypy pod lípou, terénní vlna s kamennou zídkou před domem parc. č.24 - bez odvozu zeminy (zužitkování na lokalitě k dorovnání nerovností)</t>
  </si>
  <si>
    <t>Vyčistění plochy - sběr odpadu, nakládka a odvoz na skládku, skládkovné</t>
  </si>
  <si>
    <t>Kámen lomový upravený pro dláždění zpevněných ploch</t>
  </si>
  <si>
    <t>Úprava pláně v zářezech nebo na násypech v hornině tř. 1 až 4 se zhutněním</t>
  </si>
  <si>
    <t xml:space="preserve">dřevěná paluba 30m2 vč. zábradlí 16 bm </t>
  </si>
  <si>
    <t>Mlatová cesta</t>
  </si>
  <si>
    <t>Kryt z MZK fr.0-32 Gc tl.200</t>
  </si>
  <si>
    <t>Podklad ze štěrkodrtě ŠD tl 30-50mm</t>
  </si>
  <si>
    <t>předběž. cena</t>
  </si>
  <si>
    <t>Zábradlí kovové d. 2,4m (M.10a)</t>
  </si>
  <si>
    <t>Dřevěné molo se zábradlím (M.10b)</t>
  </si>
  <si>
    <t>Posezení u ohniště (M.08)</t>
  </si>
  <si>
    <t>Dřevěné prahy - jezdecké schody d. 3m (M.07a)</t>
  </si>
  <si>
    <t>Přírodní sezení a herní prvky - kmeny (M.09)</t>
  </si>
  <si>
    <t>odtěžený sediment 113m2*střední hloubka 0,5m</t>
  </si>
  <si>
    <t xml:space="preserve">Výstavba a zásadní rekonstrukce malých vodních nádrží* </t>
  </si>
  <si>
    <t xml:space="preserve">* Výstavba a zásadní rekonstrukce malých vodních nádrží, která spočívá v odtěžení, uložení, přesunu a rozprostření materiálu (sedimentu), výstavbě nebo rekonstrukci technických objektů (hráz, výpustné zařízení, bezpečnostní přeliv), včetně výsadeb doprovodných břehových porostů a včetně vyvolaných investic (např. skládkovné).  </t>
  </si>
  <si>
    <t>6.1</t>
  </si>
  <si>
    <t>Lavička bez opěradla - okraj obce (M.02b)</t>
  </si>
  <si>
    <t>Piknikový stůl - okraj obce (M.04b)</t>
  </si>
  <si>
    <t>Dřevěné prahy - sedací prvek ve svahu d. 3m (M.07b)</t>
  </si>
  <si>
    <t>Stojan na kola - okraj obce (M.05b)</t>
  </si>
  <si>
    <t>Odpadkový koš - okraj obce (M.06b)</t>
  </si>
  <si>
    <t>Dřevěné zábradlí (M.10b) - výletiště d. 29,5m</t>
  </si>
  <si>
    <t>31*3 (3 roky)</t>
  </si>
  <si>
    <t xml:space="preserve">Úprava pláně v zářezech nebo na násypech v hornině tř. 1 až 4 se zhutněním </t>
  </si>
  <si>
    <t>Svahování v zářezech a násypech v hornině tř. 1 až 4</t>
  </si>
  <si>
    <t>12210-7111</t>
  </si>
  <si>
    <t>Odkopávky a prokopávky nezapažené v zemině tř. 3</t>
  </si>
  <si>
    <r>
      <t>Kladení dlažby z kostek</t>
    </r>
    <r>
      <rPr>
        <sz val="10"/>
        <color rgb="FFFF0000"/>
        <rFont val="Arial CE"/>
        <family val="2"/>
      </rPr>
      <t xml:space="preserve"> </t>
    </r>
    <r>
      <rPr>
        <sz val="10"/>
        <rFont val="Arial CE"/>
        <family val="2"/>
      </rPr>
      <t>z kamene do lože z kameniva těženého tl 50 mm</t>
    </r>
  </si>
  <si>
    <t>Kostka dlažební drobná 4/6, materiálová skupina I/2, I.jakost</t>
  </si>
  <si>
    <t>Osazení obrubníku kamenného do lože z betonu prostého s boční opěrou</t>
  </si>
  <si>
    <t>34821-2111</t>
  </si>
  <si>
    <t>Zdivo z lomového kamene na sucho z nepravidelných kamenů</t>
  </si>
  <si>
    <t>99823-13</t>
  </si>
  <si>
    <t>Přesun hmot pro sadovnické a krajinářské úpravy do 5000m</t>
  </si>
  <si>
    <t>Lomový kámen tříděný  hrubě opracovaný</t>
  </si>
  <si>
    <t xml:space="preserve"> 2,6 t/m3, ztratné 15% </t>
  </si>
  <si>
    <t>91626-1213R</t>
  </si>
  <si>
    <t>Osazení obrubníku z ocelové pásoviny do lože z betonu prostého s boční opěrou</t>
  </si>
  <si>
    <t xml:space="preserve">Zdivo z lomového kamene na cementovou maltu </t>
  </si>
  <si>
    <t>Zemní práce - ručně</t>
  </si>
  <si>
    <t>stupně u kapličky a před domem parc. č. 24</t>
  </si>
  <si>
    <t>Lomový kámen tříděný hrubě opracovaný</t>
  </si>
  <si>
    <t>Obnova dlažby před kapličkou</t>
  </si>
  <si>
    <t>25*0,1</t>
  </si>
  <si>
    <t>151*0,8</t>
  </si>
  <si>
    <t>58911-6116R</t>
  </si>
  <si>
    <t>dřevěná paluba 25m2</t>
  </si>
  <si>
    <t>18210-1101R</t>
  </si>
  <si>
    <t xml:space="preserve">Beton základových desek prostý C 12/15 (B 12,5) </t>
  </si>
  <si>
    <t>273313511R</t>
  </si>
  <si>
    <t xml:space="preserve">Kryt z dřevní štěpky </t>
  </si>
  <si>
    <t>stávající pařezy pr. 70cm vyzvednuté ze země 3ks</t>
  </si>
  <si>
    <t>Ukládání odpadů na skládku - biologicky rozložitelný odpad</t>
  </si>
  <si>
    <t xml:space="preserve">Výsadba vrbových řízků </t>
  </si>
  <si>
    <t>Následná péče o výsadby - živé vrbové stavby</t>
  </si>
  <si>
    <t xml:space="preserve">* zahrnuje pravidelnou zálivku (v horkých dnech ve vegetačním období i denně); včetně dovozu vody a ceny vody), odplevelování, zaplétání výhonů, pravidelný řez - vystříhávání požadovaného tvaru, doplňování mulče, likvidaci odpadů </t>
  </si>
  <si>
    <t xml:space="preserve">* hloubení rýh, výsadba vrbových prutů do rýh se 100% výměnou půdy, zapletení tvaru; celková délka: teepee: 8,8m; tunel 9,4m + 7,5m; zalití (vč. dovozu vody), kompost, hnojení, mulčování, ošetření vysazených dřevin, odvoz a likvidace odpadu </t>
  </si>
  <si>
    <t>181006112</t>
  </si>
  <si>
    <t>* včetně rozřezání, vodorovného přemístění pro likvidaci či odvoz a složení na hromady do 20m od místa zásahu</t>
  </si>
  <si>
    <t>Průklest (prosvětlování)</t>
  </si>
  <si>
    <t>Jednorázová základní částka za odstranění nevhodných dřevin v případě plochy do 1 ha</t>
  </si>
  <si>
    <t>Štěpkování (objem štěpky po štěpkování)</t>
  </si>
  <si>
    <t xml:space="preserve">Likvidace vzniklého klestu* </t>
  </si>
  <si>
    <t>* včetně dopravy na místo uložení a veškeré manipulace</t>
  </si>
  <si>
    <t>ceník</t>
  </si>
  <si>
    <t>popis položky</t>
  </si>
  <si>
    <t>p.č.</t>
  </si>
  <si>
    <t>Výsadba alejového stromu s 50% výměnou půdy - jamka 1m3</t>
  </si>
  <si>
    <t>Listnatý keř kontejnerovaný - vel. 60-100cm</t>
  </si>
  <si>
    <t>Pozn.: Cena výsadby kč/ks obsahuje: vytyčení výsadeb, (příprava půdy), vykopání jamky, přesun hmot pro účely výsadby, výměna půdy, výsadba, sazenice, mulčování výsadby, povýsadbový řez, zálivka, hnojení, materiál pro výsadbu (substrát, mulč, hnojivo, půdní kondicionér), likvidace zeminy zbylé po výměně</t>
  </si>
  <si>
    <t xml:space="preserve">* zahrnuje výchovný řez, zálivku (včetně dovozu vody a ceny vody), hnojení, kypření, odplevelování, ochranu proti chorobám a škůdcům, ochranu před vlivem mrazu, doplňování mulče, likvidaci odpadů </t>
  </si>
  <si>
    <r>
      <t xml:space="preserve">Následná péče - skupiny </t>
    </r>
    <r>
      <rPr>
        <sz val="10"/>
        <rFont val="Arial CE"/>
        <family val="2"/>
      </rPr>
      <t>keřů v zápoji</t>
    </r>
  </si>
  <si>
    <t>* zálivka včetně dopravy vody, běžně 6x ročně, výchovný řez, hnojení, kypření výsadbové mísy, vyžínání porostu, odplevelování, ochrana proti chorobám, doplnění mulče</t>
  </si>
  <si>
    <t>23* 0,35+3*0,15</t>
  </si>
  <si>
    <t>11* 0,35+4*0,15</t>
  </si>
  <si>
    <t>17* 0,35+8*0,15</t>
  </si>
  <si>
    <t>3* 0,35+0*0,15</t>
  </si>
  <si>
    <t>10* 0,35+8*0,15</t>
  </si>
  <si>
    <t>12* 0,35+10*0,15</t>
  </si>
  <si>
    <t xml:space="preserve"> - u kácených dřevin je kalkulován PRŮMĚR KMENE NA PAŘEZU dle přepočtu dpař = 1,3*PRŮMĚR KMENE VE VÝČETNÍ VÝŠCE 1,3m</t>
  </si>
  <si>
    <t xml:space="preserve"> - pro zdravotní a bezpečnostní řez stromů je kalkulována plocha koruny = průměr koruny*výška koruny</t>
  </si>
  <si>
    <t xml:space="preserve"> - u položky štěpkování je udáván předpokládaný objem štěpky (0,35m3 za kácené stromy a 0,15m3 za ošetřované stromy (ZŘ a BŘ)</t>
  </si>
  <si>
    <t>p.č.: 268, 288, 317 - 2 ramena/strom</t>
  </si>
  <si>
    <t>p.č.: 6 - 2 ramena/strom</t>
  </si>
  <si>
    <t>p.č.: 97, 98, 101, 132, 156 - 2 ramena/strom</t>
  </si>
  <si>
    <t>p.č.: 198, 201 - 2 ramena/strom</t>
  </si>
  <si>
    <t xml:space="preserve"> - navržené ovocné stromy jsou vzhledem k vel. ok 14-16cm kalkulovány jako alejové (min. v. nasazení koruny 1,70m - vysokokmen)</t>
  </si>
  <si>
    <t>Listnatý keř kontejnerovaný - vel. 40-60cm</t>
  </si>
  <si>
    <t>Následná péče o výsadby - jednotlivé soliterní keře</t>
  </si>
  <si>
    <t>Listnatý keř kontejnerovaný - vel. 20-40cm</t>
  </si>
  <si>
    <t>Jehličnany 40-60cm</t>
  </si>
  <si>
    <t>*3 (3 roky) - plochy břečťanu + sol. plamének</t>
  </si>
  <si>
    <t xml:space="preserve">*3 (3 roky) - soliterní keře a živé ploty </t>
  </si>
  <si>
    <t xml:space="preserve">plocha pro keře a popínavky (prolínají se) </t>
  </si>
  <si>
    <t xml:space="preserve">* zahrnuje zálivku (včetně dovozu vody a ceny vody), hnojení, kypření, odplevelování, ochranu proti chorobám a škůdcům, ochranu před vlivem mrazu, doplňování mulče, likvidaci odpadů </t>
  </si>
  <si>
    <t>Výsadba popínavek s 50% výměnou půdy - jamka 0,02m3</t>
  </si>
  <si>
    <t>Výsadba soliterních keřů s 50% výměnou půdy - jamka 0,02-0,05m3</t>
  </si>
  <si>
    <t>Keř listnatý prostokořenný, v. nad 60cm</t>
  </si>
  <si>
    <t>* cena posouzena individuálně - kalkulováno jako keře</t>
  </si>
  <si>
    <t xml:space="preserve">*3 (3 roky) </t>
  </si>
  <si>
    <t xml:space="preserve">* zahrnuje pravidelnou zálivku (včetně dovozu vody a ceny vody), odplevelování, pravidelný hlavový řez,  doplňování mulče, likvidaci odpadů </t>
  </si>
  <si>
    <t xml:space="preserve">Výsadba vrbových prutů - živé stavby </t>
  </si>
  <si>
    <t xml:space="preserve">Salix alba, řízky tl. 2-3cm. d. 2 a 3m </t>
  </si>
  <si>
    <t>Pozn.: Cena výsadby obsahuje: vytyčení výsadeb, vykopání jamky, přesun hmot pro účely výsadby, výměna půdy, výsadba, sazenice, mulčování výsadby, povýsadbový řez, zálivka, hnojení, materiál pro výsadbu (substrát, mulč, hnojivo, půdní kondicionér), likvidace zeminy zbylé po výměně</t>
  </si>
  <si>
    <t>*použita cena pro následnou péči o skupiny keřů v zápoji</t>
  </si>
  <si>
    <r>
      <t xml:space="preserve">Následná péče - skupiny </t>
    </r>
    <r>
      <rPr>
        <sz val="10"/>
        <rFont val="Arial CE"/>
        <family val="2"/>
      </rPr>
      <t>trvalek a travin*</t>
    </r>
  </si>
  <si>
    <t>*Cena výsadby obsahuje: vytyčení výsadeb, vykopání jamky, přesun hmot pro účely výsadby, výměna půdy, výsadba, sazenice, mulčování výsadby, povýsadbový řez, zálivka, hnojení, materiál pro výsadbu (substrát, mulč, hnojivo, půdní kondicionér), likvidace zeminy zbylé po výměně</t>
  </si>
  <si>
    <t>Skupinová výsadba keřů*</t>
  </si>
  <si>
    <r>
      <t xml:space="preserve">Následná péče - skupiny </t>
    </r>
    <r>
      <rPr>
        <sz val="10"/>
        <rFont val="Arial CE"/>
        <family val="2"/>
      </rPr>
      <t>keřů v zápoji*</t>
    </r>
  </si>
  <si>
    <t>Následná péče o výsadby - jednotlivé keře*</t>
  </si>
  <si>
    <t>Zhotovení živých vrbových staveb -  - tunel d. 9,5m + teepee pr. 3m*</t>
  </si>
  <si>
    <t>druhová skladba viz. TZ - soupis rostlin</t>
  </si>
  <si>
    <t>trávník parkový  - osivo viz. TZ</t>
  </si>
  <si>
    <t>*chemické odplevelení, rozrušení půdy, obdělání půdy - živé ploty v rovině</t>
  </si>
  <si>
    <t>*chemické odplevelení, úprava terénu, rozrušení půdy, obdělání půdy - skupinová výsadba na svahu</t>
  </si>
  <si>
    <t>plochy přiléhající k rybníku - S, V, J</t>
  </si>
  <si>
    <t>plochy přiléhající k rybníku + výletiště - S, V, J část plochy</t>
  </si>
  <si>
    <t>odstranění kamenných prvků, betonových prvků, skladovaných materiálů apod.</t>
  </si>
  <si>
    <t>bourání stávající betonové dlažby a schodů před kapličkou 15m2*0,01</t>
  </si>
  <si>
    <t>583801100R</t>
  </si>
  <si>
    <t>Kostka dlažební 9/11, materiálová skupina I/2, I.jakost</t>
  </si>
  <si>
    <t>měrná hmotnost žula 2650kg/m3; ztratné 15%</t>
  </si>
  <si>
    <t>ztratné 15%</t>
  </si>
  <si>
    <t xml:space="preserve">Řez keřů v zápoji* </t>
  </si>
  <si>
    <t>p.č.: 6, 7</t>
  </si>
  <si>
    <t>p.č.: 1</t>
  </si>
  <si>
    <t>p.č.: 51, 52</t>
  </si>
  <si>
    <t>p.č.: 55</t>
  </si>
  <si>
    <t>p.č.: 98, 102</t>
  </si>
  <si>
    <t>p.č.: 97, 100, 101, 156</t>
  </si>
  <si>
    <t>p.č.: 219</t>
  </si>
  <si>
    <t>p.č.:  199, 204</t>
  </si>
  <si>
    <t>plocha koruny nad 600 m²</t>
  </si>
  <si>
    <t>p.č.: 267, 299</t>
  </si>
  <si>
    <t>p.č.: 284</t>
  </si>
  <si>
    <t>p.č.: 268, 272, 317</t>
  </si>
  <si>
    <t>p.č.: 279, 288</t>
  </si>
  <si>
    <t>*PLOCHA KORUNY = PRŮMĚR KORUNY*VÝŠKA KORUNY (výška minus báze)</t>
  </si>
  <si>
    <t>Odstranění pařezů frézováním</t>
  </si>
  <si>
    <t>DPH 21%</t>
  </si>
  <si>
    <t>ROZPOČET</t>
  </si>
  <si>
    <t>16</t>
  </si>
  <si>
    <t>24</t>
  </si>
  <si>
    <t>10</t>
  </si>
  <si>
    <t>17</t>
  </si>
  <si>
    <t>21</t>
  </si>
  <si>
    <t>28</t>
  </si>
  <si>
    <t>29</t>
  </si>
  <si>
    <t>30</t>
  </si>
  <si>
    <t>31</t>
  </si>
  <si>
    <t>32</t>
  </si>
  <si>
    <t>3.3</t>
  </si>
  <si>
    <t>11</t>
  </si>
  <si>
    <t>25</t>
  </si>
  <si>
    <t>26</t>
  </si>
  <si>
    <t>27</t>
  </si>
  <si>
    <t>33</t>
  </si>
  <si>
    <t>34</t>
  </si>
  <si>
    <t>35</t>
  </si>
  <si>
    <t>36</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</si>
  <si>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</si>
  <si>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</si>
  <si>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</si>
  <si>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</si>
  <si>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</si>
  <si>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</si>
  <si>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</si>
  <si>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</si>
  <si>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</si>
  <si>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</si>
  <si>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</si>
  <si>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</si>
  <si>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</si>
  <si>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</si>
  <si>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</si>
  <si>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</si>
  <si>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</si>
  <si>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</si>
  <si>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</si>
  <si>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</si>
  <si>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</si>
  <si>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</si>
  <si>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</si>
  <si>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</si>
  <si>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</si>
  <si>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</si>
  <si>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</si>
  <si>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</si>
  <si>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</si>
  <si>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</si>
  <si>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</si>
  <si>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</si>
  <si>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</si>
  <si>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</si>
  <si>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</si>
  <si>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</si>
  <si>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</si>
  <si>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t>
  </si>
  <si>
    <t>8</t>
  </si>
  <si>
    <t>9</t>
  </si>
  <si>
    <t>9.1</t>
  </si>
  <si>
    <t>9.2</t>
  </si>
  <si>
    <t>9.3</t>
  </si>
  <si>
    <t>11.1</t>
  </si>
  <si>
    <t>37</t>
  </si>
  <si>
    <t>3.4</t>
  </si>
  <si>
    <t>3.5</t>
  </si>
  <si>
    <t>3.6</t>
  </si>
  <si>
    <t>3.7</t>
  </si>
  <si>
    <t>7.1</t>
  </si>
  <si>
    <t>8.1</t>
  </si>
  <si>
    <t>10.1</t>
  </si>
  <si>
    <t>19</t>
  </si>
  <si>
    <t>23</t>
  </si>
  <si>
    <t>22</t>
  </si>
  <si>
    <t>neobsazeno</t>
  </si>
  <si>
    <t>terénní úpravy v okolí kapličky - bilance výkopů a násypů vyrovnaná</t>
  </si>
  <si>
    <t>564962111R</t>
  </si>
  <si>
    <t>ocelová pásovina 5/150mm</t>
  </si>
</sst>
</file>

<file path=xl/styles.xml><?xml version="1.0" encoding="utf-8"?>
<styleSheet xmlns="http://schemas.openxmlformats.org/spreadsheetml/2006/main">
  <numFmts count="6">
    <numFmt numFmtId="164" formatCode="0.0"/>
    <numFmt numFmtId="165" formatCode="\ #,##0.00&quot; Kč &quot;;\-#,##0.00&quot; Kč &quot;;&quot; -&quot;#&quot; Kč &quot;;@\ "/>
    <numFmt numFmtId="166" formatCode="#,##0.000;\-#,##0.000"/>
    <numFmt numFmtId="167" formatCode="#,##0.00;\-#,##0.00"/>
    <numFmt numFmtId="168" formatCode="#,##0.0000"/>
    <numFmt numFmtId="169" formatCode="#,##0.0"/>
  </numFmts>
  <fonts count="53">
    <font>
      <sz val="10"/>
      <name val="Arial"/>
      <family val="2"/>
    </font>
    <font>
      <b/>
      <sz val="14"/>
      <name val="Arial"/>
      <family val="2"/>
    </font>
    <font>
      <b/>
      <sz val="12"/>
      <name val="Arial"/>
      <family val="2"/>
    </font>
    <font>
      <b/>
      <sz val="10"/>
      <name val="Arial"/>
      <family val="2"/>
    </font>
    <font>
      <sz val="10"/>
      <color indexed="8"/>
      <name val="Arial"/>
      <family val="2"/>
    </font>
    <font>
      <vertAlign val="superscript"/>
      <sz val="10"/>
      <name val="Arial"/>
      <family val="2"/>
    </font>
    <font>
      <sz val="8"/>
      <name val="Arial"/>
      <family val="2"/>
    </font>
    <font>
      <sz val="9"/>
      <name val="Arial"/>
      <family val="2"/>
    </font>
    <font>
      <b/>
      <sz val="10"/>
      <name val="Arial CE"/>
      <family val="2"/>
    </font>
    <font>
      <sz val="10"/>
      <name val="Arial CE"/>
      <family val="2"/>
    </font>
    <font>
      <vertAlign val="superscript"/>
      <sz val="10"/>
      <name val="Arial CE"/>
      <family val="2"/>
    </font>
    <font>
      <strike/>
      <sz val="10"/>
      <name val="Arial CE"/>
      <family val="2"/>
    </font>
    <font>
      <sz val="8"/>
      <name val="Arial CE"/>
      <family val="2"/>
    </font>
    <font>
      <sz val="8"/>
      <name val="MS Sans Serif"/>
      <family val="2"/>
    </font>
    <font>
      <sz val="10"/>
      <name val="MS Sans Serif"/>
      <family val="2"/>
    </font>
    <font>
      <b/>
      <sz val="8"/>
      <name val="Arial"/>
      <family val="2"/>
    </font>
    <font>
      <sz val="12"/>
      <name val="Arial"/>
      <family val="2"/>
    </font>
    <font>
      <sz val="10"/>
      <color theme="0" tint="-0.4999699890613556"/>
      <name val="Arial"/>
      <family val="2"/>
    </font>
    <font>
      <sz val="10"/>
      <color theme="0" tint="-0.4999699890613556"/>
      <name val="Arial CE"/>
      <family val="2"/>
    </font>
    <font>
      <sz val="10"/>
      <color rgb="FFFF0000"/>
      <name val="Arial"/>
      <family val="2"/>
    </font>
    <font>
      <sz val="12"/>
      <color rgb="FFFF0000"/>
      <name val="Arial"/>
      <family val="2"/>
    </font>
    <font>
      <sz val="10"/>
      <color rgb="FF0000FF"/>
      <name val="Arial"/>
      <family val="2"/>
    </font>
    <font>
      <b/>
      <sz val="12"/>
      <color rgb="FFFF0000"/>
      <name val="Arial"/>
      <family val="2"/>
    </font>
    <font>
      <sz val="8"/>
      <color rgb="FFFF0000"/>
      <name val="Arial"/>
      <family val="2"/>
    </font>
    <font>
      <sz val="8"/>
      <color rgb="FF0000FF"/>
      <name val="Arial"/>
      <family val="2"/>
    </font>
    <font>
      <sz val="8"/>
      <color rgb="FF0000FF"/>
      <name val="Arial CE"/>
      <family val="2"/>
    </font>
    <font>
      <sz val="10"/>
      <color rgb="FF0000FF"/>
      <name val="Arial CE"/>
      <family val="2"/>
    </font>
    <font>
      <sz val="8"/>
      <color theme="0" tint="-0.4999699890613556"/>
      <name val="Arial"/>
      <family val="2"/>
    </font>
    <font>
      <i/>
      <sz val="8"/>
      <color theme="0" tint="-0.4999699890613556"/>
      <name val="Arial"/>
      <family val="2"/>
    </font>
    <font>
      <sz val="10"/>
      <color rgb="FFFF0000"/>
      <name val="Arial CE"/>
      <family val="2"/>
    </font>
    <font>
      <sz val="8"/>
      <color theme="0" tint="-0.4999699890613556"/>
      <name val="Arial CE"/>
      <family val="2"/>
    </font>
    <font>
      <i/>
      <sz val="10"/>
      <color rgb="FFFF0000"/>
      <name val="Arial"/>
      <family val="2"/>
    </font>
    <font>
      <i/>
      <sz val="8"/>
      <color theme="0" tint="-0.4999699890613556"/>
      <name val="Arial CE"/>
      <family val="2"/>
    </font>
    <font>
      <i/>
      <sz val="8"/>
      <color rgb="FF0000FF"/>
      <name val="Arial"/>
      <family val="2"/>
    </font>
    <font>
      <i/>
      <sz val="10"/>
      <color theme="0" tint="-0.4999699890613556"/>
      <name val="Arial CE"/>
      <family val="2"/>
    </font>
    <font>
      <sz val="8"/>
      <color rgb="FFFF0000"/>
      <name val="Arial CE"/>
      <family val="2"/>
    </font>
    <font>
      <b/>
      <sz val="10"/>
      <color rgb="FFFF0000"/>
      <name val="Arial"/>
      <family val="2"/>
    </font>
    <font>
      <i/>
      <sz val="10"/>
      <color rgb="FF0000FF"/>
      <name val="Arial"/>
      <family val="2"/>
    </font>
    <font>
      <vertAlign val="superscript"/>
      <sz val="8"/>
      <color theme="0" tint="-0.4999699890613556"/>
      <name val="Arial"/>
      <family val="2"/>
    </font>
    <font>
      <b/>
      <i/>
      <sz val="10"/>
      <color indexed="8"/>
      <name val="Calibri"/>
      <family val="2"/>
    </font>
    <font>
      <sz val="8"/>
      <color indexed="8"/>
      <name val="Calibri"/>
      <family val="2"/>
    </font>
    <font>
      <vertAlign val="superscript"/>
      <sz val="8"/>
      <color rgb="FF0000FF"/>
      <name val="Arial"/>
      <family val="2"/>
    </font>
    <font>
      <b/>
      <sz val="12"/>
      <name val="Arial CE"/>
      <family val="2"/>
    </font>
    <font>
      <b/>
      <sz val="12"/>
      <color rgb="FFFF0000"/>
      <name val="Arial CE"/>
      <family val="2"/>
    </font>
    <font>
      <sz val="11"/>
      <color rgb="FFFF0000"/>
      <name val="Arial"/>
      <family val="2"/>
    </font>
    <font>
      <b/>
      <sz val="11"/>
      <color rgb="FFFF0000"/>
      <name val="Arial"/>
      <family val="2"/>
    </font>
    <font>
      <sz val="11"/>
      <color rgb="FFFF0000"/>
      <name val="Arial CE"/>
      <family val="2"/>
    </font>
    <font>
      <sz val="12"/>
      <color rgb="FFFF0000"/>
      <name val="Arial CE"/>
      <family val="2"/>
    </font>
    <font>
      <b/>
      <sz val="8"/>
      <color rgb="FFFF0000"/>
      <name val="Arial"/>
      <family val="2"/>
    </font>
    <font>
      <sz val="9"/>
      <name val="Arial CE"/>
      <family val="2"/>
    </font>
    <font>
      <sz val="10"/>
      <color theme="1"/>
      <name val="Arial"/>
      <family val="2"/>
    </font>
    <font>
      <sz val="9"/>
      <color indexed="8"/>
      <name val="Arial CE"/>
      <family val="2"/>
    </font>
    <font>
      <i/>
      <sz val="8"/>
      <name val="Arial"/>
      <family val="2"/>
    </font>
  </fonts>
  <fills count="11">
    <fill>
      <patternFill/>
    </fill>
    <fill>
      <patternFill patternType="gray125"/>
    </fill>
    <fill>
      <patternFill patternType="solid">
        <fgColor rgb="FF92D050"/>
        <bgColor indexed="64"/>
      </patternFill>
    </fill>
    <fill>
      <patternFill patternType="solid">
        <fgColor theme="7" tint="0.5999900102615356"/>
        <bgColor indexed="64"/>
      </patternFill>
    </fill>
    <fill>
      <patternFill patternType="solid">
        <fgColor rgb="FFFFFF0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CC"/>
        <bgColor indexed="64"/>
      </patternFill>
    </fill>
  </fills>
  <borders count="40">
    <border>
      <left/>
      <right/>
      <top/>
      <bottom/>
      <diagonal/>
    </border>
    <border>
      <left style="thin"/>
      <right style="thin"/>
      <top style="thin"/>
      <bottom style="thin"/>
    </border>
    <border>
      <left style="hair"/>
      <right style="hair"/>
      <top style="hair"/>
      <bottom style="hair"/>
    </border>
    <border>
      <left/>
      <right style="hair"/>
      <top style="hair"/>
      <bottom style="hair"/>
    </border>
    <border>
      <left style="hair"/>
      <right/>
      <top style="hair"/>
      <bottom style="hair"/>
    </border>
    <border>
      <left style="hair"/>
      <right/>
      <top style="hair"/>
      <bottom/>
    </border>
    <border>
      <left/>
      <right style="hair"/>
      <top style="hair"/>
      <bottom/>
    </border>
    <border>
      <left style="hair"/>
      <right style="hair"/>
      <top style="hair"/>
      <bottom/>
    </border>
    <border>
      <left/>
      <right style="hair"/>
      <top/>
      <bottom style="hair"/>
    </border>
    <border>
      <left style="hair"/>
      <right style="hair"/>
      <top/>
      <bottom style="hair"/>
    </border>
    <border>
      <left/>
      <right/>
      <top/>
      <bottom style="hair"/>
    </border>
    <border>
      <left/>
      <right/>
      <top style="hair"/>
      <bottom style="hair"/>
    </border>
    <border>
      <left/>
      <right/>
      <top style="hair"/>
      <bottom/>
    </border>
    <border>
      <left style="thin"/>
      <right/>
      <top/>
      <bottom/>
    </border>
    <border>
      <left style="thin"/>
      <right/>
      <top style="thin"/>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right/>
      <top/>
      <bottom style="hair"/>
    </border>
    <border>
      <left/>
      <right/>
      <top style="thin"/>
      <bottom/>
    </border>
    <border>
      <left/>
      <right/>
      <top style="hair">
        <color indexed="8"/>
      </top>
      <bottom style="hair">
        <color indexed="8"/>
      </bottom>
    </border>
    <border>
      <left/>
      <right style="hair"/>
      <top/>
      <bottom/>
    </border>
    <border>
      <left style="hair"/>
      <right style="hair"/>
      <top/>
      <bottom/>
    </border>
    <border>
      <left style="hair">
        <color indexed="8"/>
      </left>
      <right/>
      <top style="hair">
        <color indexed="8"/>
      </top>
      <bottom style="hair">
        <color indexed="8"/>
      </bottom>
    </border>
    <border>
      <left style="medium"/>
      <right style="hair"/>
      <top style="hair"/>
      <bottom style="hair"/>
    </border>
    <border>
      <left style="medium"/>
      <right style="hair"/>
      <top/>
      <bottom style="hair"/>
    </border>
    <border>
      <left style="medium"/>
      <right style="hair"/>
      <top style="hair"/>
      <bottom/>
    </border>
    <border>
      <left style="hair"/>
      <right style="medium"/>
      <top/>
      <bottom style="hair"/>
    </border>
    <border>
      <left style="hair"/>
      <right style="medium"/>
      <top style="hair"/>
      <bottom style="hair"/>
    </border>
    <border>
      <left style="hair"/>
      <right style="medium"/>
      <top style="hair"/>
      <bottom/>
    </border>
    <border>
      <left/>
      <right/>
      <top/>
      <bottom style="thin"/>
    </border>
    <border>
      <left style="hair">
        <color indexed="8"/>
      </left>
      <right style="hair"/>
      <top style="hair">
        <color indexed="8"/>
      </top>
      <bottom style="hair">
        <color indexed="8"/>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medium"/>
      <right style="hair"/>
      <top style="hair"/>
      <bottom style="medium"/>
    </border>
    <border>
      <left style="hair"/>
      <right style="hair"/>
      <top style="hair"/>
      <bottom style="medium"/>
    </border>
    <border>
      <left style="hair"/>
      <right style="medium"/>
      <top style="hair"/>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ill="0" applyBorder="0" applyAlignment="0" applyProtection="0"/>
    <xf numFmtId="0" fontId="0" fillId="0" borderId="0">
      <alignment/>
      <protection/>
    </xf>
    <xf numFmtId="0" fontId="0" fillId="0" borderId="0">
      <alignment/>
      <protection/>
    </xf>
    <xf numFmtId="0" fontId="9" fillId="0" borderId="0">
      <alignment/>
      <protection/>
    </xf>
    <xf numFmtId="1" fontId="39" fillId="0" borderId="1">
      <alignment/>
      <protection/>
    </xf>
    <xf numFmtId="164" fontId="40" fillId="0" borderId="1">
      <alignment/>
      <protection/>
    </xf>
  </cellStyleXfs>
  <cellXfs count="1162">
    <xf numFmtId="0" fontId="0" fillId="0" borderId="0" xfId="0"/>
    <xf numFmtId="49" fontId="0" fillId="0" borderId="0" xfId="0" applyNumberFormat="1"/>
    <xf numFmtId="49" fontId="0" fillId="0" borderId="0" xfId="0" applyNumberFormat="1" applyAlignment="1">
      <alignment wrapText="1"/>
    </xf>
    <xf numFmtId="49" fontId="0" fillId="0" borderId="0" xfId="0" applyNumberFormat="1" applyAlignment="1">
      <alignment horizontal="center"/>
    </xf>
    <xf numFmtId="49" fontId="0" fillId="0" borderId="0" xfId="0" applyNumberFormat="1" applyBorder="1"/>
    <xf numFmtId="0" fontId="0" fillId="0" borderId="0" xfId="0" applyFont="1" applyFill="1" applyBorder="1" applyAlignment="1">
      <alignment horizontal="center"/>
    </xf>
    <xf numFmtId="49" fontId="0" fillId="0" borderId="0" xfId="0" applyNumberFormat="1" applyAlignment="1">
      <alignment horizontal="center" wrapText="1"/>
    </xf>
    <xf numFmtId="165" fontId="4" fillId="0" borderId="0" xfId="20" applyFont="1" applyFill="1" applyBorder="1" applyAlignment="1" applyProtection="1">
      <alignment horizontal="right"/>
      <protection/>
    </xf>
    <xf numFmtId="164" fontId="0" fillId="0" borderId="0" xfId="0" applyNumberFormat="1" applyFont="1" applyFill="1" applyBorder="1" applyAlignment="1">
      <alignment horizontal="right"/>
    </xf>
    <xf numFmtId="49" fontId="0" fillId="0" borderId="0" xfId="0" applyNumberFormat="1" applyFill="1"/>
    <xf numFmtId="49" fontId="1" fillId="0" borderId="0" xfId="0" applyNumberFormat="1" applyFont="1" applyBorder="1" applyAlignment="1">
      <alignment horizontal="right"/>
    </xf>
    <xf numFmtId="4" fontId="0" fillId="0" borderId="0" xfId="0" applyNumberFormat="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Alignment="1">
      <alignment/>
    </xf>
    <xf numFmtId="0" fontId="0" fillId="0" borderId="0" xfId="0" applyFont="1" applyAlignment="1">
      <alignment horizontal="right"/>
    </xf>
    <xf numFmtId="0" fontId="0" fillId="0" borderId="0" xfId="0" applyFont="1"/>
    <xf numFmtId="0" fontId="0" fillId="0" borderId="0" xfId="0" applyFont="1" applyFill="1"/>
    <xf numFmtId="0" fontId="17" fillId="0" borderId="0" xfId="0" applyFont="1" applyFill="1"/>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2" xfId="0" applyFont="1" applyFill="1" applyBorder="1"/>
    <xf numFmtId="49" fontId="0" fillId="0" borderId="2" xfId="0" applyNumberFormat="1" applyFill="1" applyBorder="1" applyAlignment="1">
      <alignment horizontal="center"/>
    </xf>
    <xf numFmtId="49" fontId="0" fillId="0" borderId="2" xfId="0" applyNumberFormat="1" applyFont="1" applyFill="1" applyBorder="1" applyAlignment="1">
      <alignment horizontal="center"/>
    </xf>
    <xf numFmtId="0" fontId="0" fillId="0" borderId="2" xfId="0" applyFont="1" applyFill="1" applyBorder="1" applyAlignment="1">
      <alignment horizontal="center" vertical="center" wrapText="1"/>
    </xf>
    <xf numFmtId="0" fontId="0" fillId="0" borderId="2" xfId="0" applyFill="1" applyBorder="1" applyAlignment="1">
      <alignment vertical="center"/>
    </xf>
    <xf numFmtId="49" fontId="0" fillId="0" borderId="2" xfId="0" applyNumberFormat="1" applyFill="1" applyBorder="1"/>
    <xf numFmtId="0" fontId="0" fillId="0" borderId="2" xfId="0" applyFill="1" applyBorder="1" applyAlignment="1">
      <alignment/>
    </xf>
    <xf numFmtId="0" fontId="0" fillId="0" borderId="2" xfId="0" applyFont="1" applyFill="1" applyBorder="1" applyAlignment="1">
      <alignment wrapText="1"/>
    </xf>
    <xf numFmtId="0" fontId="0" fillId="0" borderId="2" xfId="0" applyFont="1" applyFill="1" applyBorder="1" applyAlignment="1">
      <alignment horizontal="center" vertical="center"/>
    </xf>
    <xf numFmtId="0" fontId="9" fillId="0" borderId="2" xfId="0" applyFont="1" applyFill="1" applyBorder="1" applyAlignment="1">
      <alignment/>
    </xf>
    <xf numFmtId="0" fontId="9" fillId="0" borderId="2" xfId="0" applyFont="1" applyFill="1" applyBorder="1" applyAlignment="1">
      <alignment horizontal="center" wrapText="1" shrinkToFit="1"/>
    </xf>
    <xf numFmtId="0" fontId="3" fillId="0" borderId="2" xfId="0" applyFont="1" applyFill="1" applyBorder="1"/>
    <xf numFmtId="0" fontId="0" fillId="0" borderId="2" xfId="0" applyFill="1" applyBorder="1"/>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1" fillId="0" borderId="0" xfId="0" applyFont="1"/>
    <xf numFmtId="0" fontId="9" fillId="0" borderId="3" xfId="0" applyFont="1" applyFill="1" applyBorder="1" applyAlignment="1">
      <alignment/>
    </xf>
    <xf numFmtId="0" fontId="9" fillId="0" borderId="0" xfId="23" applyFont="1" applyFill="1" applyAlignment="1">
      <alignment wrapText="1" shrinkToFit="1"/>
      <protection/>
    </xf>
    <xf numFmtId="0" fontId="8" fillId="0" borderId="2" xfId="0" applyFont="1" applyFill="1" applyBorder="1" applyAlignment="1">
      <alignment vertical="center"/>
    </xf>
    <xf numFmtId="49" fontId="21" fillId="0" borderId="0" xfId="0" applyNumberFormat="1" applyFont="1" applyFill="1"/>
    <xf numFmtId="165" fontId="21" fillId="0" borderId="0" xfId="20" applyFont="1" applyFill="1" applyBorder="1" applyAlignment="1" applyProtection="1">
      <alignment horizontal="right"/>
      <protection/>
    </xf>
    <xf numFmtId="0" fontId="6" fillId="0" borderId="0" xfId="0" applyFont="1"/>
    <xf numFmtId="49" fontId="6" fillId="0" borderId="2" xfId="0" applyNumberFormat="1" applyFont="1" applyFill="1" applyBorder="1" applyAlignment="1">
      <alignment horizontal="center"/>
    </xf>
    <xf numFmtId="49" fontId="0" fillId="0" borderId="0" xfId="0" applyNumberFormat="1" applyFont="1"/>
    <xf numFmtId="49" fontId="0" fillId="0" borderId="0" xfId="0" applyNumberFormat="1" applyFont="1" applyFill="1"/>
    <xf numFmtId="0" fontId="19" fillId="0" borderId="0" xfId="0" applyFont="1" applyFill="1"/>
    <xf numFmtId="49" fontId="0" fillId="0" borderId="0" xfId="0" applyNumberFormat="1" applyFill="1" applyAlignment="1">
      <alignment vertical="center"/>
    </xf>
    <xf numFmtId="49" fontId="1" fillId="0" borderId="0" xfId="0" applyNumberFormat="1" applyFont="1" applyFill="1" applyBorder="1" applyAlignment="1">
      <alignment horizontal="left" vertical="center"/>
    </xf>
    <xf numFmtId="49" fontId="0" fillId="0" borderId="0" xfId="0" applyNumberFormat="1" applyFill="1" applyBorder="1" applyAlignment="1">
      <alignment vertical="center"/>
    </xf>
    <xf numFmtId="49" fontId="0" fillId="2" borderId="0" xfId="0" applyNumberFormat="1" applyFill="1" applyAlignment="1">
      <alignment vertical="center"/>
    </xf>
    <xf numFmtId="4" fontId="0" fillId="0" borderId="2" xfId="0" applyNumberFormat="1" applyFont="1" applyFill="1" applyBorder="1" applyAlignment="1">
      <alignment horizontal="right" vertical="center" wrapText="1" shrinkToFit="1"/>
    </xf>
    <xf numFmtId="4" fontId="0" fillId="0" borderId="2" xfId="0" applyNumberFormat="1" applyFont="1" applyFill="1" applyBorder="1" applyAlignment="1">
      <alignment horizontal="right"/>
    </xf>
    <xf numFmtId="4" fontId="0" fillId="0" borderId="2" xfId="0" applyNumberFormat="1" applyFont="1" applyFill="1" applyBorder="1" applyAlignment="1">
      <alignment horizontal="right" vertical="center" wrapText="1"/>
    </xf>
    <xf numFmtId="4" fontId="0" fillId="0" borderId="0" xfId="0" applyNumberFormat="1" applyFont="1"/>
    <xf numFmtId="49" fontId="7" fillId="0" borderId="0" xfId="0" applyNumberFormat="1" applyFont="1" applyBorder="1" applyAlignment="1">
      <alignment/>
    </xf>
    <xf numFmtId="49" fontId="0" fillId="3" borderId="0" xfId="0" applyNumberFormat="1" applyFill="1" applyBorder="1"/>
    <xf numFmtId="4" fontId="7" fillId="0" borderId="0" xfId="0" applyNumberFormat="1" applyFont="1" applyBorder="1" applyAlignment="1">
      <alignment horizontal="right" indent="1"/>
    </xf>
    <xf numFmtId="4" fontId="0" fillId="0" borderId="0" xfId="0" applyNumberFormat="1" applyFill="1" applyAlignment="1">
      <alignment horizontal="right" vertical="center" indent="1"/>
    </xf>
    <xf numFmtId="4" fontId="9" fillId="0" borderId="2" xfId="0" applyNumberFormat="1" applyFont="1" applyBorder="1" applyAlignment="1">
      <alignment horizontal="right" wrapText="1" indent="1"/>
    </xf>
    <xf numFmtId="4" fontId="12" fillId="0" borderId="2" xfId="0" applyNumberFormat="1" applyFont="1" applyBorder="1" applyAlignment="1">
      <alignment horizontal="right" wrapText="1" indent="1"/>
    </xf>
    <xf numFmtId="4" fontId="9" fillId="0" borderId="2" xfId="0" applyNumberFormat="1" applyFont="1" applyFill="1" applyBorder="1" applyAlignment="1">
      <alignment horizontal="right" indent="1"/>
    </xf>
    <xf numFmtId="4" fontId="9" fillId="0" borderId="2" xfId="0" applyNumberFormat="1" applyFont="1" applyBorder="1" applyAlignment="1">
      <alignment horizontal="right" indent="1"/>
    </xf>
    <xf numFmtId="4" fontId="9" fillId="0" borderId="2" xfId="0" applyNumberFormat="1" applyFont="1" applyFill="1" applyBorder="1" applyAlignment="1">
      <alignment horizontal="right" vertical="center" wrapText="1" indent="1"/>
    </xf>
    <xf numFmtId="4" fontId="9" fillId="0" borderId="2" xfId="0" applyNumberFormat="1" applyFont="1" applyFill="1" applyBorder="1" applyAlignment="1">
      <alignment horizontal="right" wrapText="1" indent="1"/>
    </xf>
    <xf numFmtId="4" fontId="0" fillId="0" borderId="0" xfId="0" applyNumberFormat="1" applyAlignment="1">
      <alignment horizontal="right" indent="1"/>
    </xf>
    <xf numFmtId="49" fontId="1" fillId="0" borderId="0" xfId="0" applyNumberFormat="1" applyFont="1" applyBorder="1" applyAlignment="1">
      <alignment horizontal="right" indent="1"/>
    </xf>
    <xf numFmtId="4" fontId="0" fillId="0" borderId="2" xfId="0" applyNumberFormat="1" applyFont="1" applyFill="1" applyBorder="1" applyAlignment="1">
      <alignment horizontal="right" indent="1"/>
    </xf>
    <xf numFmtId="49" fontId="0" fillId="0" borderId="0" xfId="0" applyNumberFormat="1" applyAlignment="1">
      <alignment horizontal="right" indent="1"/>
    </xf>
    <xf numFmtId="49" fontId="1" fillId="0" borderId="0" xfId="0" applyNumberFormat="1" applyFont="1" applyFill="1" applyBorder="1" applyAlignment="1">
      <alignment horizontal="right" vertical="center" indent="1"/>
    </xf>
    <xf numFmtId="49" fontId="0" fillId="0" borderId="2" xfId="0" applyNumberFormat="1" applyFont="1" applyFill="1" applyBorder="1" applyAlignment="1">
      <alignment horizontal="right" indent="1"/>
    </xf>
    <xf numFmtId="49" fontId="0" fillId="0" borderId="2" xfId="0" applyNumberFormat="1" applyFill="1" applyBorder="1" applyAlignment="1">
      <alignment horizontal="right" indent="1"/>
    </xf>
    <xf numFmtId="0" fontId="0" fillId="0" borderId="2" xfId="0" applyFont="1" applyFill="1" applyBorder="1" applyAlignment="1">
      <alignment horizontal="right" indent="1"/>
    </xf>
    <xf numFmtId="4" fontId="0" fillId="0" borderId="2" xfId="0" applyNumberFormat="1" applyFont="1" applyFill="1" applyBorder="1" applyAlignment="1">
      <alignment horizontal="right" vertical="center" indent="1"/>
    </xf>
    <xf numFmtId="0" fontId="0" fillId="0" borderId="2" xfId="0" applyFont="1" applyFill="1" applyBorder="1" applyAlignment="1">
      <alignment horizontal="right" vertical="center" indent="1"/>
    </xf>
    <xf numFmtId="4" fontId="0" fillId="0" borderId="2" xfId="0" applyNumberFormat="1" applyFont="1" applyFill="1" applyBorder="1" applyAlignment="1">
      <alignment horizontal="right" vertical="center" wrapText="1" indent="1"/>
    </xf>
    <xf numFmtId="4" fontId="0" fillId="0" borderId="0" xfId="0" applyNumberFormat="1" applyAlignment="1">
      <alignment horizontal="right" wrapText="1" indent="1"/>
    </xf>
    <xf numFmtId="4" fontId="2"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ill="1" applyBorder="1" applyAlignment="1">
      <alignment horizontal="right" vertical="center"/>
    </xf>
    <xf numFmtId="0" fontId="0" fillId="0" borderId="2" xfId="0" applyFont="1" applyFill="1" applyBorder="1" applyAlignment="1">
      <alignment horizontal="center"/>
    </xf>
    <xf numFmtId="0" fontId="21" fillId="0" borderId="0" xfId="0" applyFont="1" applyFill="1"/>
    <xf numFmtId="0" fontId="8" fillId="0" borderId="2" xfId="0" applyFont="1" applyFill="1" applyBorder="1" applyAlignment="1">
      <alignment horizontal="left" vertical="center"/>
    </xf>
    <xf numFmtId="0" fontId="21" fillId="0" borderId="0" xfId="0" applyFont="1" applyFill="1" applyAlignment="1">
      <alignment/>
    </xf>
    <xf numFmtId="49" fontId="21" fillId="0" borderId="2" xfId="0" applyNumberFormat="1" applyFont="1" applyFill="1" applyBorder="1" applyAlignment="1">
      <alignment horizontal="center"/>
    </xf>
    <xf numFmtId="0" fontId="0" fillId="0" borderId="0" xfId="0" applyFont="1" applyFill="1" applyAlignment="1">
      <alignment horizontal="right"/>
    </xf>
    <xf numFmtId="49" fontId="0" fillId="0" borderId="0" xfId="0" applyNumberFormat="1" applyAlignment="1">
      <alignment horizontal="left"/>
    </xf>
    <xf numFmtId="49" fontId="0" fillId="0" borderId="2" xfId="0" applyNumberFormat="1" applyFill="1" applyBorder="1" applyAlignment="1">
      <alignment horizontal="left"/>
    </xf>
    <xf numFmtId="49" fontId="0" fillId="0" borderId="2" xfId="0" applyNumberFormat="1" applyFont="1" applyBorder="1"/>
    <xf numFmtId="0" fontId="27" fillId="0" borderId="2" xfId="0" applyFont="1" applyFill="1" applyBorder="1"/>
    <xf numFmtId="49" fontId="6" fillId="0" borderId="2" xfId="0" applyNumberFormat="1" applyFont="1" applyBorder="1"/>
    <xf numFmtId="49" fontId="6" fillId="0" borderId="2" xfId="0" applyNumberFormat="1" applyFont="1" applyFill="1" applyBorder="1" applyAlignment="1">
      <alignment horizontal="right" indent="1"/>
    </xf>
    <xf numFmtId="4" fontId="19" fillId="0" borderId="2" xfId="0" applyNumberFormat="1" applyFont="1" applyFill="1" applyBorder="1" applyAlignment="1">
      <alignment horizontal="right"/>
    </xf>
    <xf numFmtId="0" fontId="0" fillId="0" borderId="2" xfId="0" applyFont="1" applyFill="1" applyBorder="1" applyAlignment="1">
      <alignment horizontal="right" wrapText="1" indent="1"/>
    </xf>
    <xf numFmtId="0" fontId="28" fillId="0" borderId="2" xfId="0" applyFont="1" applyFill="1" applyBorder="1"/>
    <xf numFmtId="49" fontId="19" fillId="0" borderId="2" xfId="0" applyNumberFormat="1" applyFont="1" applyFill="1" applyBorder="1" applyAlignment="1">
      <alignment horizontal="center"/>
    </xf>
    <xf numFmtId="49" fontId="19" fillId="0" borderId="2" xfId="0" applyNumberFormat="1" applyFont="1" applyFill="1" applyBorder="1" applyAlignment="1">
      <alignment horizontal="right" indent="1"/>
    </xf>
    <xf numFmtId="4" fontId="0" fillId="0" borderId="2" xfId="0" applyNumberFormat="1" applyFont="1" applyFill="1" applyBorder="1" applyAlignment="1">
      <alignment horizontal="right" wrapText="1" shrinkToFit="1"/>
    </xf>
    <xf numFmtId="0" fontId="0" fillId="0" borderId="2" xfId="0" applyFont="1" applyFill="1" applyBorder="1" applyAlignment="1">
      <alignment horizontal="right" vertical="center" wrapText="1" indent="1" shrinkToFit="1"/>
    </xf>
    <xf numFmtId="0" fontId="30" fillId="0" borderId="2" xfId="0" applyFont="1" applyFill="1" applyBorder="1"/>
    <xf numFmtId="49" fontId="17" fillId="0" borderId="2" xfId="0" applyNumberFormat="1" applyFont="1" applyFill="1" applyBorder="1"/>
    <xf numFmtId="4" fontId="17" fillId="0" borderId="2" xfId="0" applyNumberFormat="1" applyFont="1" applyFill="1" applyBorder="1" applyAlignment="1">
      <alignment horizontal="right"/>
    </xf>
    <xf numFmtId="49" fontId="21" fillId="0" borderId="2" xfId="0" applyNumberFormat="1" applyFont="1" applyFill="1" applyBorder="1"/>
    <xf numFmtId="4" fontId="21" fillId="0" borderId="2" xfId="0" applyNumberFormat="1" applyFont="1" applyFill="1" applyBorder="1" applyAlignment="1">
      <alignment horizontal="right" indent="1"/>
    </xf>
    <xf numFmtId="49" fontId="21" fillId="0" borderId="2" xfId="0" applyNumberFormat="1" applyFont="1" applyFill="1" applyBorder="1" applyAlignment="1">
      <alignment horizontal="right" indent="1"/>
    </xf>
    <xf numFmtId="4" fontId="21" fillId="0" borderId="2" xfId="0" applyNumberFormat="1" applyFont="1" applyFill="1" applyBorder="1" applyAlignment="1">
      <alignment horizontal="right"/>
    </xf>
    <xf numFmtId="4" fontId="26" fillId="0" borderId="2" xfId="0" applyNumberFormat="1" applyFont="1" applyFill="1" applyBorder="1" applyAlignment="1">
      <alignment horizontal="right" vertical="center" wrapText="1" indent="1" shrinkToFit="1"/>
    </xf>
    <xf numFmtId="0" fontId="21" fillId="0" borderId="2" xfId="0" applyFont="1" applyFill="1" applyBorder="1" applyAlignment="1">
      <alignment horizontal="right" vertical="center" wrapText="1" indent="1" shrinkToFit="1"/>
    </xf>
    <xf numFmtId="49" fontId="21" fillId="0" borderId="2" xfId="0" applyNumberFormat="1" applyFont="1" applyFill="1" applyBorder="1" applyAlignment="1">
      <alignment/>
    </xf>
    <xf numFmtId="0" fontId="21" fillId="0" borderId="2" xfId="0" applyFont="1" applyFill="1" applyBorder="1" applyAlignment="1">
      <alignment horizontal="right" wrapText="1" shrinkToFit="1"/>
    </xf>
    <xf numFmtId="49" fontId="0" fillId="0" borderId="2" xfId="0" applyNumberFormat="1" applyFont="1" applyFill="1" applyBorder="1"/>
    <xf numFmtId="49" fontId="22" fillId="0" borderId="2" xfId="0" applyNumberFormat="1" applyFont="1" applyFill="1" applyBorder="1" applyAlignment="1">
      <alignment/>
    </xf>
    <xf numFmtId="49" fontId="19" fillId="0" borderId="2" xfId="0" applyNumberFormat="1" applyFont="1" applyFill="1" applyBorder="1"/>
    <xf numFmtId="4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xf>
    <xf numFmtId="4" fontId="17" fillId="0" borderId="2" xfId="0" applyNumberFormat="1" applyFont="1" applyFill="1" applyBorder="1" applyAlignment="1">
      <alignment horizontal="right" indent="1"/>
    </xf>
    <xf numFmtId="0" fontId="32" fillId="0" borderId="2" xfId="0" applyFont="1" applyFill="1" applyBorder="1" applyAlignment="1">
      <alignment vertical="center" wrapText="1"/>
    </xf>
    <xf numFmtId="4" fontId="18" fillId="0" borderId="2" xfId="0" applyNumberFormat="1" applyFont="1" applyFill="1" applyBorder="1" applyAlignment="1">
      <alignment horizontal="right" vertical="center" wrapText="1" indent="1"/>
    </xf>
    <xf numFmtId="49" fontId="0" fillId="0" borderId="2" xfId="0" applyNumberFormat="1" applyFont="1" applyBorder="1" applyAlignment="1">
      <alignment horizontal="right"/>
    </xf>
    <xf numFmtId="49" fontId="0" fillId="0" borderId="2" xfId="0" applyNumberFormat="1" applyFont="1" applyFill="1" applyBorder="1" applyAlignment="1">
      <alignment horizontal="right"/>
    </xf>
    <xf numFmtId="0" fontId="0" fillId="0" borderId="2" xfId="0" applyFill="1" applyBorder="1" applyAlignment="1">
      <alignment horizontal="center" vertical="justify" wrapText="1"/>
    </xf>
    <xf numFmtId="0" fontId="0" fillId="0" borderId="2" xfId="0" applyFill="1" applyBorder="1" applyAlignment="1">
      <alignment horizontal="right" vertical="justify" wrapText="1" indent="1"/>
    </xf>
    <xf numFmtId="4" fontId="0" fillId="0" borderId="2" xfId="0" applyNumberFormat="1" applyFont="1" applyBorder="1" applyAlignment="1">
      <alignment horizontal="right" indent="1"/>
    </xf>
    <xf numFmtId="4" fontId="0" fillId="0" borderId="2" xfId="0" applyNumberFormat="1" applyFont="1" applyFill="1" applyBorder="1" applyAlignment="1">
      <alignment horizontal="right" wrapText="1"/>
    </xf>
    <xf numFmtId="49" fontId="21" fillId="0" borderId="2" xfId="0" applyNumberFormat="1" applyFont="1" applyBorder="1"/>
    <xf numFmtId="0" fontId="21" fillId="0" borderId="2" xfId="0" applyFont="1" applyBorder="1" applyAlignment="1">
      <alignment horizontal="center"/>
    </xf>
    <xf numFmtId="4" fontId="26" fillId="0" borderId="2" xfId="0" applyNumberFormat="1" applyFont="1" applyFill="1" applyBorder="1" applyAlignment="1">
      <alignment horizontal="right" vertical="center" wrapText="1" indent="1"/>
    </xf>
    <xf numFmtId="0" fontId="21" fillId="0" borderId="2" xfId="0" applyFont="1" applyBorder="1" applyAlignment="1">
      <alignment horizontal="right" indent="1"/>
    </xf>
    <xf numFmtId="49" fontId="19" fillId="0" borderId="2" xfId="0" applyNumberFormat="1" applyFont="1" applyBorder="1" applyAlignment="1">
      <alignment horizontal="right" indent="1"/>
    </xf>
    <xf numFmtId="4" fontId="0" fillId="0" borderId="2" xfId="0" applyNumberFormat="1" applyBorder="1" applyAlignment="1">
      <alignment horizontal="right" wrapText="1" indent="1"/>
    </xf>
    <xf numFmtId="49" fontId="0" fillId="0" borderId="4" xfId="0" applyNumberFormat="1" applyFill="1" applyBorder="1" applyAlignment="1">
      <alignment horizontal="left"/>
    </xf>
    <xf numFmtId="0" fontId="3" fillId="0" borderId="4" xfId="0" applyFont="1" applyFill="1" applyBorder="1" applyAlignment="1">
      <alignment horizontal="left"/>
    </xf>
    <xf numFmtId="0" fontId="27" fillId="0" borderId="4" xfId="0" applyFont="1" applyFill="1" applyBorder="1" applyAlignment="1">
      <alignment horizontal="left"/>
    </xf>
    <xf numFmtId="0" fontId="8" fillId="0" borderId="4" xfId="0" applyFont="1" applyFill="1" applyBorder="1" applyAlignment="1">
      <alignment horizontal="left"/>
    </xf>
    <xf numFmtId="0" fontId="30" fillId="0" borderId="4" xfId="0" applyFont="1" applyFill="1" applyBorder="1" applyAlignment="1">
      <alignment horizontal="left"/>
    </xf>
    <xf numFmtId="0" fontId="8" fillId="0" borderId="4" xfId="0" applyFont="1" applyFill="1" applyBorder="1" applyAlignment="1">
      <alignment horizontal="left" vertical="center"/>
    </xf>
    <xf numFmtId="0" fontId="0" fillId="0" borderId="4" xfId="0" applyFont="1" applyFill="1" applyBorder="1" applyAlignment="1">
      <alignment horizontal="left"/>
    </xf>
    <xf numFmtId="0" fontId="17" fillId="0" borderId="4" xfId="0" applyFont="1" applyFill="1" applyBorder="1" applyAlignment="1">
      <alignment horizontal="left"/>
    </xf>
    <xf numFmtId="0" fontId="21" fillId="0" borderId="4" xfId="0" applyFont="1" applyFill="1" applyBorder="1" applyAlignment="1">
      <alignment horizontal="left"/>
    </xf>
    <xf numFmtId="0" fontId="19" fillId="0" borderId="4" xfId="0" applyFont="1" applyFill="1" applyBorder="1" applyAlignment="1">
      <alignment horizontal="left"/>
    </xf>
    <xf numFmtId="0" fontId="8"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ill="1" applyBorder="1" applyAlignment="1">
      <alignment horizontal="left"/>
    </xf>
    <xf numFmtId="49" fontId="0" fillId="0" borderId="3" xfId="0" applyNumberFormat="1" applyFill="1" applyBorder="1" applyAlignment="1">
      <alignment horizontal="center"/>
    </xf>
    <xf numFmtId="49" fontId="0" fillId="0" borderId="3" xfId="0" applyNumberFormat="1" applyFont="1" applyFill="1" applyBorder="1" applyAlignment="1">
      <alignment horizontal="center"/>
    </xf>
    <xf numFmtId="49" fontId="6" fillId="0" borderId="3" xfId="0" applyNumberFormat="1"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xf numFmtId="0" fontId="0" fillId="0" borderId="3" xfId="0" applyFill="1" applyBorder="1" applyAlignment="1">
      <alignment/>
    </xf>
    <xf numFmtId="0" fontId="17" fillId="0" borderId="3" xfId="0" applyFont="1" applyFill="1" applyBorder="1" applyAlignment="1">
      <alignment horizontal="center" vertical="center" wrapText="1"/>
    </xf>
    <xf numFmtId="0" fontId="0" fillId="0" borderId="3" xfId="0" applyFill="1" applyBorder="1" applyAlignment="1">
      <alignment horizontal="center" vertical="justify" wrapText="1"/>
    </xf>
    <xf numFmtId="0" fontId="21" fillId="0" borderId="3" xfId="0" applyFont="1" applyBorder="1" applyAlignment="1">
      <alignment horizontal="center"/>
    </xf>
    <xf numFmtId="49" fontId="0" fillId="0" borderId="3" xfId="0" applyNumberFormat="1" applyFill="1" applyBorder="1"/>
    <xf numFmtId="49" fontId="0" fillId="0" borderId="4" xfId="0" applyNumberFormat="1" applyBorder="1"/>
    <xf numFmtId="49" fontId="0" fillId="0" borderId="3" xfId="0" applyNumberFormat="1" applyBorder="1" applyAlignment="1">
      <alignment wrapText="1"/>
    </xf>
    <xf numFmtId="0" fontId="3" fillId="0" borderId="3" xfId="0" applyFont="1" applyFill="1" applyBorder="1"/>
    <xf numFmtId="0" fontId="27" fillId="0" borderId="4" xfId="0" applyFont="1" applyFill="1" applyBorder="1"/>
    <xf numFmtId="0" fontId="0" fillId="0" borderId="4" xfId="0" applyFill="1" applyBorder="1"/>
    <xf numFmtId="0" fontId="27" fillId="0" borderId="3" xfId="0" applyFont="1" applyFill="1" applyBorder="1"/>
    <xf numFmtId="0" fontId="8" fillId="0" borderId="3" xfId="0" applyFont="1" applyFill="1" applyBorder="1" applyAlignment="1">
      <alignment horizontal="left"/>
    </xf>
    <xf numFmtId="0" fontId="0" fillId="0" borderId="4" xfId="0" applyFont="1" applyFill="1" applyBorder="1"/>
    <xf numFmtId="0" fontId="0" fillId="0" borderId="3" xfId="0" applyFont="1" applyBorder="1"/>
    <xf numFmtId="0" fontId="0" fillId="0" borderId="4" xfId="0" applyFont="1" applyFill="1" applyBorder="1" applyAlignment="1">
      <alignment/>
    </xf>
    <xf numFmtId="0" fontId="9" fillId="0" borderId="4" xfId="0" applyFont="1" applyFill="1" applyBorder="1" applyAlignment="1">
      <alignment/>
    </xf>
    <xf numFmtId="0" fontId="30" fillId="0" borderId="4" xfId="0" applyFont="1" applyFill="1" applyBorder="1"/>
    <xf numFmtId="0" fontId="8" fillId="0" borderId="3" xfId="0" applyFont="1" applyFill="1" applyBorder="1" applyAlignment="1">
      <alignment horizontal="left" vertical="center"/>
    </xf>
    <xf numFmtId="0" fontId="0" fillId="0" borderId="4" xfId="0" applyFill="1" applyBorder="1" applyAlignment="1">
      <alignment/>
    </xf>
    <xf numFmtId="0" fontId="0" fillId="0" borderId="3" xfId="0" applyFont="1" applyFill="1" applyBorder="1" applyAlignment="1">
      <alignment/>
    </xf>
    <xf numFmtId="0" fontId="21" fillId="0" borderId="3" xfId="0" applyFont="1" applyFill="1" applyBorder="1" applyAlignment="1">
      <alignment/>
    </xf>
    <xf numFmtId="0" fontId="25" fillId="0" borderId="3" xfId="0" applyFont="1" applyFill="1" applyBorder="1"/>
    <xf numFmtId="0" fontId="25" fillId="0" borderId="3" xfId="0" applyFont="1" applyFill="1" applyBorder="1" applyAlignment="1">
      <alignment/>
    </xf>
    <xf numFmtId="0" fontId="9" fillId="0" borderId="4" xfId="0" applyFont="1" applyFill="1" applyBorder="1" applyAlignment="1">
      <alignment horizontal="left" vertical="center"/>
    </xf>
    <xf numFmtId="0" fontId="0" fillId="0" borderId="4" xfId="0" applyFont="1" applyFill="1" applyBorder="1" applyAlignment="1">
      <alignment vertical="center"/>
    </xf>
    <xf numFmtId="49" fontId="0" fillId="0" borderId="4" xfId="0" applyNumberFormat="1" applyFill="1" applyBorder="1"/>
    <xf numFmtId="49" fontId="21" fillId="0" borderId="4" xfId="0" applyNumberFormat="1" applyFont="1" applyFill="1" applyBorder="1"/>
    <xf numFmtId="0" fontId="0" fillId="0" borderId="3" xfId="0" applyFont="1" applyBorder="1" applyAlignment="1">
      <alignment horizontal="right"/>
    </xf>
    <xf numFmtId="0" fontId="0" fillId="0" borderId="3" xfId="0" applyFont="1" applyFill="1" applyBorder="1" applyAlignment="1">
      <alignment horizontal="right"/>
    </xf>
    <xf numFmtId="0" fontId="19" fillId="0" borderId="3" xfId="0" applyFont="1" applyFill="1" applyBorder="1"/>
    <xf numFmtId="49" fontId="3" fillId="0" borderId="2" xfId="0" applyNumberFormat="1" applyFont="1" applyFill="1" applyBorder="1" applyAlignment="1">
      <alignment horizontal="left" vertical="center"/>
    </xf>
    <xf numFmtId="49" fontId="0" fillId="0" borderId="4" xfId="0" applyNumberFormat="1" applyFont="1" applyFill="1" applyBorder="1"/>
    <xf numFmtId="165" fontId="0" fillId="0" borderId="0" xfId="20" applyFont="1" applyFill="1" applyBorder="1" applyAlignment="1" applyProtection="1">
      <alignment horizontal="right"/>
      <protection/>
    </xf>
    <xf numFmtId="0" fontId="21" fillId="0" borderId="5" xfId="0" applyFont="1" applyFill="1" applyBorder="1" applyAlignment="1">
      <alignment horizontal="left"/>
    </xf>
    <xf numFmtId="0" fontId="27" fillId="0" borderId="6" xfId="0" applyFont="1" applyFill="1" applyBorder="1" applyAlignment="1">
      <alignment/>
    </xf>
    <xf numFmtId="49" fontId="21" fillId="0" borderId="6" xfId="0" applyNumberFormat="1" applyFont="1" applyFill="1" applyBorder="1" applyAlignment="1">
      <alignment horizontal="center"/>
    </xf>
    <xf numFmtId="4" fontId="21" fillId="0" borderId="7" xfId="0" applyNumberFormat="1" applyFont="1" applyFill="1" applyBorder="1" applyAlignment="1">
      <alignment horizontal="right" indent="1"/>
    </xf>
    <xf numFmtId="49" fontId="21" fillId="0" borderId="7" xfId="0" applyNumberFormat="1" applyFont="1" applyFill="1" applyBorder="1" applyAlignment="1">
      <alignment horizontal="right" indent="1"/>
    </xf>
    <xf numFmtId="49" fontId="0" fillId="0" borderId="8" xfId="0" applyNumberFormat="1" applyFont="1" applyFill="1" applyBorder="1" applyAlignment="1">
      <alignment horizontal="center"/>
    </xf>
    <xf numFmtId="4" fontId="0" fillId="0" borderId="9" xfId="0" applyNumberFormat="1" applyFont="1" applyFill="1" applyBorder="1" applyAlignment="1">
      <alignment horizontal="right" indent="1"/>
    </xf>
    <xf numFmtId="49" fontId="0" fillId="0" borderId="9" xfId="0" applyNumberFormat="1" applyFont="1" applyFill="1" applyBorder="1" applyAlignment="1">
      <alignment horizontal="right" indent="1"/>
    </xf>
    <xf numFmtId="0" fontId="0" fillId="0" borderId="0" xfId="0" applyNumberFormat="1"/>
    <xf numFmtId="0" fontId="1" fillId="0" borderId="0" xfId="0" applyNumberFormat="1" applyFont="1" applyFill="1" applyBorder="1" applyAlignment="1">
      <alignment horizontal="left" vertical="center"/>
    </xf>
    <xf numFmtId="0" fontId="0" fillId="0" borderId="2" xfId="0" applyNumberFormat="1" applyFill="1" applyBorder="1" applyAlignment="1">
      <alignment horizontal="left"/>
    </xf>
    <xf numFmtId="0" fontId="0" fillId="0" borderId="0" xfId="0" applyNumberFormat="1" applyFill="1" applyAlignment="1">
      <alignment vertical="center"/>
    </xf>
    <xf numFmtId="4" fontId="0" fillId="0" borderId="7" xfId="0" applyNumberFormat="1" applyFont="1" applyFill="1" applyBorder="1" applyAlignment="1">
      <alignment horizontal="right" indent="1"/>
    </xf>
    <xf numFmtId="4" fontId="3" fillId="0" borderId="2" xfId="0" applyNumberFormat="1" applyFont="1" applyFill="1" applyBorder="1" applyAlignment="1">
      <alignment horizontal="right"/>
    </xf>
    <xf numFmtId="0" fontId="0" fillId="0" borderId="2" xfId="0" applyFont="1" applyBorder="1" applyAlignment="1">
      <alignment horizontal="right" vertical="justify" wrapText="1" indent="1"/>
    </xf>
    <xf numFmtId="0" fontId="17" fillId="0" borderId="2" xfId="0" applyFont="1" applyFill="1" applyBorder="1" applyAlignment="1">
      <alignment horizontal="right" wrapText="1" indent="1"/>
    </xf>
    <xf numFmtId="0" fontId="21" fillId="0" borderId="2" xfId="0" applyFont="1" applyFill="1" applyBorder="1" applyAlignment="1">
      <alignment horizontal="right" indent="1"/>
    </xf>
    <xf numFmtId="49" fontId="6" fillId="0" borderId="2" xfId="0" applyNumberFormat="1" applyFont="1" applyFill="1" applyBorder="1"/>
    <xf numFmtId="4" fontId="12" fillId="0" borderId="2" xfId="0" applyNumberFormat="1" applyFont="1" applyFill="1" applyBorder="1" applyAlignment="1">
      <alignment horizontal="right" wrapText="1" indent="1"/>
    </xf>
    <xf numFmtId="4" fontId="6" fillId="0" borderId="2" xfId="0" applyNumberFormat="1" applyFont="1" applyFill="1" applyBorder="1" applyAlignment="1">
      <alignment horizontal="right"/>
    </xf>
    <xf numFmtId="0" fontId="6" fillId="0" borderId="0" xfId="0" applyFont="1" applyFill="1"/>
    <xf numFmtId="0" fontId="0" fillId="0" borderId="3" xfId="0"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0" fillId="0" borderId="3" xfId="0" applyFont="1" applyFill="1" applyBorder="1" applyAlignment="1">
      <alignment horizontal="center" vertical="justify" wrapText="1"/>
    </xf>
    <xf numFmtId="0" fontId="0" fillId="0" borderId="2" xfId="0" applyFont="1" applyFill="1" applyBorder="1" applyAlignment="1">
      <alignment horizontal="right" vertical="justify" wrapText="1" indent="1"/>
    </xf>
    <xf numFmtId="0" fontId="11" fillId="0" borderId="0" xfId="0" applyFont="1" applyFill="1"/>
    <xf numFmtId="4" fontId="9" fillId="0" borderId="2" xfId="23" applyNumberFormat="1" applyFont="1" applyFill="1" applyBorder="1" applyAlignment="1">
      <alignment horizontal="right" indent="1"/>
      <protection/>
    </xf>
    <xf numFmtId="0" fontId="9" fillId="0" borderId="2" xfId="23" applyFont="1" applyFill="1" applyBorder="1" applyAlignment="1">
      <alignment horizontal="right" indent="1"/>
      <protection/>
    </xf>
    <xf numFmtId="0" fontId="9" fillId="0" borderId="0" xfId="23" applyFont="1" applyFill="1">
      <alignment/>
      <protection/>
    </xf>
    <xf numFmtId="49" fontId="0" fillId="0" borderId="2" xfId="0" applyNumberFormat="1" applyFill="1" applyBorder="1" applyAlignment="1">
      <alignment horizontal="center" vertical="center"/>
    </xf>
    <xf numFmtId="49" fontId="0" fillId="0" borderId="0" xfId="0" applyNumberFormat="1" applyBorder="1" applyAlignment="1">
      <alignment horizontal="left"/>
    </xf>
    <xf numFmtId="4" fontId="0" fillId="0" borderId="0" xfId="0" applyNumberFormat="1" applyFill="1" applyBorder="1" applyAlignment="1">
      <alignment horizontal="right" vertical="center" indent="1"/>
    </xf>
    <xf numFmtId="49" fontId="0" fillId="2" borderId="10" xfId="0" applyNumberFormat="1" applyFill="1" applyBorder="1" applyAlignment="1">
      <alignment vertical="center"/>
    </xf>
    <xf numFmtId="49" fontId="27" fillId="0" borderId="2" xfId="0" applyNumberFormat="1" applyFont="1" applyFill="1" applyBorder="1"/>
    <xf numFmtId="0" fontId="0" fillId="0" borderId="2" xfId="0" applyFont="1" applyFill="1" applyBorder="1" applyAlignment="1">
      <alignment horizontal="center" vertical="justify" wrapText="1"/>
    </xf>
    <xf numFmtId="0" fontId="11" fillId="0" borderId="2" xfId="0" applyFont="1" applyFill="1" applyBorder="1"/>
    <xf numFmtId="49" fontId="2" fillId="2" borderId="4" xfId="0" applyNumberFormat="1" applyFont="1" applyFill="1" applyBorder="1" applyAlignment="1">
      <alignment vertical="center"/>
    </xf>
    <xf numFmtId="49" fontId="0" fillId="2" borderId="11" xfId="0" applyNumberFormat="1" applyFill="1" applyBorder="1" applyAlignment="1">
      <alignment horizontal="left" vertical="center"/>
    </xf>
    <xf numFmtId="0" fontId="0" fillId="2" borderId="11" xfId="0" applyFill="1" applyBorder="1" applyAlignment="1">
      <alignment vertical="center"/>
    </xf>
    <xf numFmtId="49" fontId="0" fillId="2" borderId="11" xfId="0" applyNumberFormat="1" applyFill="1" applyBorder="1" applyAlignment="1">
      <alignment horizontal="center"/>
    </xf>
    <xf numFmtId="49" fontId="3" fillId="0" borderId="4" xfId="0" applyNumberFormat="1" applyFont="1" applyFill="1" applyBorder="1" applyAlignment="1">
      <alignment horizontal="left" vertical="center"/>
    </xf>
    <xf numFmtId="49" fontId="0" fillId="2" borderId="11" xfId="0" applyNumberFormat="1" applyFill="1" applyBorder="1" applyAlignment="1">
      <alignment vertical="center"/>
    </xf>
    <xf numFmtId="49" fontId="0" fillId="2" borderId="11" xfId="0" applyNumberFormat="1" applyFill="1" applyBorder="1" applyAlignment="1">
      <alignment horizontal="center" vertical="center"/>
    </xf>
    <xf numFmtId="4" fontId="0" fillId="2" borderId="11" xfId="0" applyNumberFormat="1" applyFill="1" applyBorder="1" applyAlignment="1">
      <alignment horizontal="right" vertical="center" indent="1"/>
    </xf>
    <xf numFmtId="49" fontId="0" fillId="2" borderId="11" xfId="0" applyNumberFormat="1" applyFill="1" applyBorder="1" applyAlignment="1">
      <alignment horizontal="right" vertical="center" indent="1"/>
    </xf>
    <xf numFmtId="4" fontId="0" fillId="2" borderId="11" xfId="0" applyNumberFormat="1" applyFill="1" applyBorder="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27" fillId="0" borderId="2" xfId="0" applyNumberFormat="1" applyFont="1" applyFill="1" applyBorder="1" applyAlignment="1">
      <alignment horizontal="left"/>
    </xf>
    <xf numFmtId="0" fontId="3" fillId="4" borderId="2" xfId="0" applyNumberFormat="1" applyFont="1" applyFill="1" applyBorder="1" applyAlignment="1">
      <alignment vertical="center"/>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2" xfId="0" applyNumberFormat="1" applyFont="1" applyFill="1" applyBorder="1" applyAlignment="1">
      <alignment vertical="center"/>
    </xf>
    <xf numFmtId="0" fontId="27" fillId="0" borderId="2" xfId="0" applyNumberFormat="1" applyFont="1" applyFill="1" applyBorder="1" applyAlignment="1">
      <alignment horizontal="left" vertical="center"/>
    </xf>
    <xf numFmtId="0" fontId="27" fillId="0" borderId="2" xfId="0" applyNumberFormat="1" applyFont="1" applyFill="1" applyBorder="1" applyAlignment="1">
      <alignment vertical="center"/>
    </xf>
    <xf numFmtId="0" fontId="0" fillId="0" borderId="2" xfId="0" applyNumberFormat="1" applyFont="1" applyFill="1" applyBorder="1"/>
    <xf numFmtId="0" fontId="27" fillId="0" borderId="2" xfId="0" applyNumberFormat="1" applyFont="1" applyFill="1" applyBorder="1"/>
    <xf numFmtId="0" fontId="0" fillId="0" borderId="2" xfId="0" applyNumberFormat="1" applyBorder="1"/>
    <xf numFmtId="0" fontId="7" fillId="0" borderId="2" xfId="0" applyFont="1" applyBorder="1" applyAlignment="1">
      <alignment horizontal="justify"/>
    </xf>
    <xf numFmtId="0" fontId="3" fillId="5" borderId="2" xfId="0" applyNumberFormat="1" applyFont="1" applyFill="1" applyBorder="1" applyAlignment="1">
      <alignment vertical="center"/>
    </xf>
    <xf numFmtId="0" fontId="3" fillId="5" borderId="3" xfId="0" applyNumberFormat="1" applyFont="1" applyFill="1" applyBorder="1" applyAlignment="1">
      <alignment vertical="center"/>
    </xf>
    <xf numFmtId="0" fontId="0" fillId="0" borderId="3" xfId="0" applyNumberFormat="1" applyBorder="1"/>
    <xf numFmtId="0" fontId="27" fillId="0" borderId="7" xfId="0" applyNumberFormat="1" applyFont="1" applyFill="1" applyBorder="1"/>
    <xf numFmtId="0" fontId="3" fillId="5" borderId="8" xfId="0" applyNumberFormat="1" applyFont="1" applyFill="1" applyBorder="1" applyAlignment="1">
      <alignment vertical="center"/>
    </xf>
    <xf numFmtId="0" fontId="3" fillId="5" borderId="9" xfId="0" applyNumberFormat="1" applyFont="1" applyFill="1" applyBorder="1" applyAlignment="1">
      <alignment vertical="center"/>
    </xf>
    <xf numFmtId="0" fontId="0" fillId="0" borderId="0" xfId="0" applyNumberFormat="1" applyBorder="1"/>
    <xf numFmtId="0" fontId="7" fillId="0" borderId="9" xfId="0" applyFont="1" applyBorder="1" applyAlignment="1">
      <alignment horizontal="justify"/>
    </xf>
    <xf numFmtId="0" fontId="0" fillId="0" borderId="7" xfId="0" applyNumberFormat="1" applyFont="1" applyFill="1" applyBorder="1" applyAlignment="1">
      <alignment horizontal="left" vertical="center"/>
    </xf>
    <xf numFmtId="0" fontId="0" fillId="0" borderId="3" xfId="0" applyNumberFormat="1" applyFont="1" applyFill="1" applyBorder="1"/>
    <xf numFmtId="0" fontId="27" fillId="0" borderId="3" xfId="0" applyNumberFormat="1" applyFont="1" applyFill="1" applyBorder="1"/>
    <xf numFmtId="0" fontId="27" fillId="0" borderId="6" xfId="0" applyNumberFormat="1" applyFont="1" applyFill="1" applyBorder="1"/>
    <xf numFmtId="0" fontId="0" fillId="0" borderId="11" xfId="0" applyNumberFormat="1" applyFont="1" applyFill="1" applyBorder="1" applyAlignment="1">
      <alignment vertical="center"/>
    </xf>
    <xf numFmtId="0" fontId="0" fillId="0" borderId="3" xfId="0" applyNumberFormat="1" applyFont="1" applyFill="1" applyBorder="1" applyAlignment="1">
      <alignment vertical="center"/>
    </xf>
    <xf numFmtId="0" fontId="27" fillId="0" borderId="3" xfId="0" applyNumberFormat="1" applyFont="1" applyFill="1" applyBorder="1" applyAlignment="1">
      <alignment vertical="center"/>
    </xf>
    <xf numFmtId="0" fontId="3" fillId="4" borderId="3" xfId="0" applyNumberFormat="1" applyFont="1" applyFill="1" applyBorder="1" applyAlignment="1">
      <alignment vertical="center"/>
    </xf>
    <xf numFmtId="0" fontId="0" fillId="0" borderId="9" xfId="0" applyNumberFormat="1" applyFill="1" applyBorder="1" applyAlignment="1">
      <alignment horizontal="left" vertical="center"/>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xf>
    <xf numFmtId="0" fontId="0" fillId="0" borderId="9"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2"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 xfId="0" applyNumberFormat="1" applyFill="1" applyBorder="1" applyAlignment="1">
      <alignment horizontal="center"/>
    </xf>
    <xf numFmtId="0" fontId="27" fillId="0" borderId="2" xfId="0" applyNumberFormat="1" applyFont="1" applyFill="1" applyBorder="1" applyAlignment="1">
      <alignment horizontal="center"/>
    </xf>
    <xf numFmtId="0" fontId="0" fillId="0" borderId="0" xfId="0" applyNumberFormat="1" applyBorder="1" applyAlignment="1">
      <alignment horizontal="center"/>
    </xf>
    <xf numFmtId="0" fontId="0" fillId="0" borderId="9" xfId="0" applyNumberFormat="1" applyBorder="1" applyAlignment="1">
      <alignment horizontal="center"/>
    </xf>
    <xf numFmtId="0" fontId="0" fillId="0" borderId="2" xfId="0" applyNumberFormat="1" applyBorder="1" applyAlignment="1">
      <alignment horizontal="center"/>
    </xf>
    <xf numFmtId="0" fontId="0" fillId="0" borderId="0" xfId="0" applyNumberFormat="1" applyAlignment="1">
      <alignment horizontal="center"/>
    </xf>
    <xf numFmtId="4" fontId="0" fillId="0" borderId="9" xfId="0" applyNumberFormat="1" applyFont="1" applyFill="1" applyBorder="1" applyAlignment="1">
      <alignment horizontal="right" vertical="center" wrapText="1" indent="1"/>
    </xf>
    <xf numFmtId="4" fontId="27" fillId="0" borderId="2" xfId="0" applyNumberFormat="1" applyFont="1" applyFill="1" applyBorder="1" applyAlignment="1">
      <alignment horizontal="right" vertical="center" wrapText="1" indent="1"/>
    </xf>
    <xf numFmtId="4" fontId="0" fillId="0" borderId="0" xfId="0" applyNumberFormat="1" applyFont="1" applyFill="1" applyBorder="1" applyAlignment="1">
      <alignment horizontal="right" vertical="center" wrapText="1" indent="1"/>
    </xf>
    <xf numFmtId="4" fontId="0" fillId="0" borderId="2" xfId="0" applyNumberFormat="1" applyFont="1" applyFill="1" applyBorder="1" applyAlignment="1">
      <alignment horizontal="right" wrapText="1" indent="1"/>
    </xf>
    <xf numFmtId="4" fontId="27" fillId="0" borderId="2" xfId="0" applyNumberFormat="1" applyFont="1" applyFill="1" applyBorder="1" applyAlignment="1">
      <alignment horizontal="right" wrapText="1" indent="1"/>
    </xf>
    <xf numFmtId="4" fontId="0" fillId="0" borderId="0" xfId="0" applyNumberFormat="1" applyBorder="1" applyAlignment="1">
      <alignment horizontal="right" wrapText="1" indent="1"/>
    </xf>
    <xf numFmtId="4" fontId="0" fillId="0" borderId="9" xfId="0" applyNumberFormat="1" applyBorder="1" applyAlignment="1">
      <alignment horizontal="right" wrapText="1" indent="1"/>
    </xf>
    <xf numFmtId="4" fontId="0" fillId="0" borderId="3" xfId="0" applyNumberFormat="1" applyFont="1" applyFill="1" applyBorder="1" applyAlignment="1">
      <alignment vertical="center"/>
    </xf>
    <xf numFmtId="0" fontId="0" fillId="0" borderId="7" xfId="0" applyNumberFormat="1" applyFont="1" applyFill="1" applyBorder="1" applyAlignment="1">
      <alignment horizontal="center" vertical="center"/>
    </xf>
    <xf numFmtId="4" fontId="0" fillId="0" borderId="7" xfId="0" applyNumberFormat="1" applyFont="1" applyFill="1" applyBorder="1" applyAlignment="1">
      <alignment horizontal="right" vertical="center" wrapText="1" indent="1"/>
    </xf>
    <xf numFmtId="0" fontId="0" fillId="0" borderId="4" xfId="0" applyNumberFormat="1" applyFont="1" applyFill="1" applyBorder="1" applyAlignment="1">
      <alignment horizontal="left" vertical="center"/>
    </xf>
    <xf numFmtId="0" fontId="0" fillId="0" borderId="11" xfId="0" applyNumberFormat="1" applyFill="1" applyBorder="1" applyAlignment="1">
      <alignment horizontal="left" vertical="center"/>
    </xf>
    <xf numFmtId="0" fontId="0" fillId="0" borderId="11" xfId="0" applyNumberFormat="1" applyFont="1" applyFill="1" applyBorder="1" applyAlignment="1">
      <alignment horizontal="center" vertical="center"/>
    </xf>
    <xf numFmtId="4" fontId="0" fillId="0" borderId="11" xfId="0" applyNumberFormat="1" applyFont="1" applyFill="1" applyBorder="1" applyAlignment="1">
      <alignment horizontal="right" vertical="center" wrapText="1" indent="1"/>
    </xf>
    <xf numFmtId="4" fontId="0" fillId="0" borderId="3" xfId="0" applyNumberFormat="1" applyFont="1" applyFill="1" applyBorder="1" applyAlignment="1">
      <alignment horizontal="right" vertical="center" wrapText="1" indent="1"/>
    </xf>
    <xf numFmtId="0" fontId="0" fillId="0" borderId="9" xfId="0" applyNumberFormat="1" applyFont="1" applyFill="1" applyBorder="1" applyAlignment="1">
      <alignment horizontal="left" vertical="center"/>
    </xf>
    <xf numFmtId="0" fontId="0" fillId="0" borderId="9" xfId="0" applyNumberFormat="1" applyFont="1" applyFill="1" applyBorder="1" applyAlignment="1">
      <alignment horizontal="center" vertical="center"/>
    </xf>
    <xf numFmtId="0" fontId="3" fillId="5" borderId="4" xfId="0" applyNumberFormat="1" applyFont="1" applyFill="1" applyBorder="1" applyAlignment="1">
      <alignment horizontal="left" vertical="center"/>
    </xf>
    <xf numFmtId="0" fontId="3" fillId="5" borderId="11" xfId="0" applyNumberFormat="1" applyFont="1" applyFill="1" applyBorder="1" applyAlignment="1">
      <alignment horizontal="left" vertical="center"/>
    </xf>
    <xf numFmtId="0" fontId="3" fillId="5" borderId="11" xfId="0" applyNumberFormat="1" applyFont="1" applyFill="1" applyBorder="1" applyAlignment="1">
      <alignment horizontal="center" vertical="center"/>
    </xf>
    <xf numFmtId="4" fontId="3" fillId="5" borderId="11" xfId="0" applyNumberFormat="1" applyFont="1" applyFill="1" applyBorder="1" applyAlignment="1">
      <alignment horizontal="right" vertical="center" wrapText="1" indent="1"/>
    </xf>
    <xf numFmtId="4" fontId="3" fillId="5" borderId="3" xfId="0" applyNumberFormat="1" applyFont="1" applyFill="1" applyBorder="1" applyAlignment="1">
      <alignment horizontal="right" vertical="center" wrapText="1" indent="1"/>
    </xf>
    <xf numFmtId="0" fontId="3" fillId="0" borderId="4"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right" vertical="center" wrapText="1" indent="1"/>
    </xf>
    <xf numFmtId="4" fontId="3" fillId="0" borderId="3" xfId="0" applyNumberFormat="1" applyFont="1" applyFill="1" applyBorder="1" applyAlignment="1">
      <alignment horizontal="right" vertical="center" wrapText="1" indent="1"/>
    </xf>
    <xf numFmtId="0" fontId="27" fillId="0" borderId="7" xfId="0" applyNumberFormat="1" applyFont="1" applyFill="1" applyBorder="1" applyAlignment="1">
      <alignment horizontal="left" vertical="center"/>
    </xf>
    <xf numFmtId="0" fontId="27" fillId="0" borderId="7" xfId="0" applyNumberFormat="1" applyFont="1" applyFill="1" applyBorder="1" applyAlignment="1">
      <alignment horizontal="center" vertical="center"/>
    </xf>
    <xf numFmtId="4" fontId="27" fillId="0" borderId="7" xfId="0" applyNumberFormat="1" applyFont="1" applyFill="1" applyBorder="1" applyAlignment="1">
      <alignment horizontal="right" vertical="center" wrapText="1" indent="1"/>
    </xf>
    <xf numFmtId="49" fontId="0" fillId="0" borderId="2" xfId="0" applyNumberFormat="1" applyFont="1" applyFill="1" applyBorder="1" applyAlignment="1">
      <alignment horizontal="left"/>
    </xf>
    <xf numFmtId="0" fontId="0" fillId="0" borderId="2" xfId="0" applyNumberFormat="1" applyFont="1" applyFill="1" applyBorder="1" applyAlignment="1">
      <alignment horizontal="left"/>
    </xf>
    <xf numFmtId="49" fontId="0" fillId="0" borderId="9" xfId="0" applyNumberFormat="1" applyFont="1" applyFill="1" applyBorder="1" applyAlignment="1">
      <alignment horizontal="left"/>
    </xf>
    <xf numFmtId="0" fontId="0" fillId="0" borderId="9" xfId="0" applyNumberFormat="1" applyFill="1" applyBorder="1" applyAlignment="1">
      <alignment horizontal="left"/>
    </xf>
    <xf numFmtId="0" fontId="0" fillId="0" borderId="9" xfId="0" applyNumberFormat="1" applyFill="1" applyBorder="1" applyAlignment="1">
      <alignment horizontal="center"/>
    </xf>
    <xf numFmtId="4" fontId="0" fillId="0" borderId="9" xfId="0" applyNumberFormat="1" applyFont="1" applyFill="1" applyBorder="1" applyAlignment="1">
      <alignment horizontal="right" wrapText="1" indent="1"/>
    </xf>
    <xf numFmtId="0" fontId="3" fillId="0" borderId="7"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6" xfId="0" applyNumberFormat="1" applyFont="1" applyFill="1" applyBorder="1" applyAlignment="1">
      <alignment horizontal="center" vertical="center"/>
    </xf>
    <xf numFmtId="4" fontId="3" fillId="0" borderId="7" xfId="0" applyNumberFormat="1" applyFont="1" applyFill="1" applyBorder="1" applyAlignment="1">
      <alignment horizontal="center" vertical="center" wrapText="1"/>
    </xf>
    <xf numFmtId="49" fontId="0" fillId="0" borderId="11" xfId="0" applyNumberFormat="1" applyFill="1" applyBorder="1" applyAlignment="1">
      <alignment horizontal="center"/>
    </xf>
    <xf numFmtId="49" fontId="0" fillId="0" borderId="0" xfId="0" applyNumberFormat="1" applyFill="1" applyBorder="1"/>
    <xf numFmtId="49" fontId="2" fillId="0" borderId="0" xfId="0" applyNumberFormat="1" applyFont="1"/>
    <xf numFmtId="49" fontId="0" fillId="0" borderId="12" xfId="0" applyNumberFormat="1" applyFill="1" applyBorder="1" applyAlignment="1">
      <alignment horizontal="center"/>
    </xf>
    <xf numFmtId="49" fontId="0" fillId="0" borderId="0" xfId="0" applyNumberFormat="1" applyAlignment="1">
      <alignment/>
    </xf>
    <xf numFmtId="0" fontId="0" fillId="0" borderId="4" xfId="0" applyFill="1" applyBorder="1" applyAlignment="1">
      <alignment vertical="center"/>
    </xf>
    <xf numFmtId="49" fontId="0" fillId="0" borderId="7" xfId="0" applyNumberFormat="1" applyFill="1" applyBorder="1"/>
    <xf numFmtId="49" fontId="0" fillId="0" borderId="6" xfId="0" applyNumberFormat="1" applyFill="1" applyBorder="1" applyAlignment="1">
      <alignment horizontal="center"/>
    </xf>
    <xf numFmtId="49" fontId="0" fillId="0" borderId="7" xfId="0" applyNumberFormat="1" applyFill="1" applyBorder="1" applyAlignment="1">
      <alignment horizontal="right" indent="1"/>
    </xf>
    <xf numFmtId="49" fontId="0" fillId="0" borderId="0" xfId="0" applyNumberFormat="1" applyBorder="1" applyAlignment="1">
      <alignment wrapText="1"/>
    </xf>
    <xf numFmtId="49" fontId="0" fillId="0" borderId="0" xfId="0" applyNumberFormat="1" applyBorder="1" applyAlignment="1">
      <alignment horizontal="center"/>
    </xf>
    <xf numFmtId="49" fontId="0" fillId="0" borderId="0" xfId="0" applyNumberFormat="1" applyBorder="1" applyAlignment="1">
      <alignment horizontal="right" indent="1"/>
    </xf>
    <xf numFmtId="0" fontId="0" fillId="0" borderId="11" xfId="0" applyFont="1" applyFill="1" applyBorder="1" applyAlignment="1">
      <alignment/>
    </xf>
    <xf numFmtId="0" fontId="0" fillId="0" borderId="11" xfId="0" applyFont="1" applyFill="1" applyBorder="1"/>
    <xf numFmtId="4" fontId="0" fillId="0" borderId="3" xfId="0" applyNumberFormat="1" applyFont="1" applyFill="1" applyBorder="1" applyAlignment="1">
      <alignment horizontal="right"/>
    </xf>
    <xf numFmtId="49" fontId="0" fillId="0" borderId="0" xfId="0" applyNumberFormat="1" applyFill="1" applyBorder="1" applyAlignment="1">
      <alignment horizontal="left"/>
    </xf>
    <xf numFmtId="49" fontId="0" fillId="0" borderId="0" xfId="0" applyNumberFormat="1" applyFill="1" applyBorder="1" applyAlignment="1">
      <alignment horizontal="center"/>
    </xf>
    <xf numFmtId="49" fontId="0" fillId="4" borderId="0" xfId="0" applyNumberFormat="1" applyFill="1"/>
    <xf numFmtId="4" fontId="3" fillId="0" borderId="7" xfId="0" applyNumberFormat="1" applyFont="1" applyFill="1" applyBorder="1" applyAlignment="1">
      <alignment horizontal="right" indent="1"/>
    </xf>
    <xf numFmtId="0" fontId="12" fillId="0" borderId="2" xfId="0" applyFont="1" applyFill="1" applyBorder="1" applyAlignment="1" applyProtection="1">
      <alignment horizontal="left"/>
      <protection locked="0"/>
    </xf>
    <xf numFmtId="0" fontId="9" fillId="0" borderId="0" xfId="23" applyFont="1" applyFill="1">
      <alignment/>
      <protection/>
    </xf>
    <xf numFmtId="0" fontId="29" fillId="0" borderId="0" xfId="23" applyFont="1" applyFill="1">
      <alignment/>
      <protection/>
    </xf>
    <xf numFmtId="0" fontId="8" fillId="0" borderId="11" xfId="23" applyFont="1" applyFill="1" applyBorder="1" applyAlignment="1">
      <alignment horizontal="left"/>
      <protection/>
    </xf>
    <xf numFmtId="0" fontId="14" fillId="0" borderId="2" xfId="0" applyFont="1" applyFill="1" applyBorder="1" applyAlignment="1" applyProtection="1">
      <alignment horizontal="left" vertical="top"/>
      <protection locked="0"/>
    </xf>
    <xf numFmtId="0" fontId="21" fillId="0" borderId="12" xfId="0" applyFont="1" applyFill="1" applyBorder="1" applyAlignment="1">
      <alignment horizontal="left"/>
    </xf>
    <xf numFmtId="49" fontId="21" fillId="0" borderId="12" xfId="0" applyNumberFormat="1" applyFont="1" applyFill="1" applyBorder="1"/>
    <xf numFmtId="0" fontId="21" fillId="0" borderId="12" xfId="0" applyFont="1" applyFill="1" applyBorder="1" applyAlignment="1">
      <alignment/>
    </xf>
    <xf numFmtId="49" fontId="21" fillId="0" borderId="12" xfId="0" applyNumberFormat="1" applyFont="1" applyFill="1" applyBorder="1" applyAlignment="1">
      <alignment horizontal="center"/>
    </xf>
    <xf numFmtId="4" fontId="21" fillId="0" borderId="12" xfId="0" applyNumberFormat="1" applyFont="1" applyFill="1" applyBorder="1" applyAlignment="1">
      <alignment horizontal="right" indent="1"/>
    </xf>
    <xf numFmtId="49" fontId="21" fillId="0" borderId="12" xfId="0" applyNumberFormat="1" applyFont="1" applyFill="1" applyBorder="1" applyAlignment="1">
      <alignment horizontal="right" indent="1"/>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2" fillId="0" borderId="14" xfId="0" applyNumberFormat="1" applyFont="1" applyFill="1" applyBorder="1" applyAlignment="1">
      <alignment vertical="center"/>
    </xf>
    <xf numFmtId="49" fontId="0" fillId="0" borderId="0" xfId="0" applyNumberFormat="1" applyFill="1" applyBorder="1" applyAlignment="1">
      <alignment horizontal="left" vertical="center"/>
    </xf>
    <xf numFmtId="0" fontId="2" fillId="0" borderId="0" xfId="0" applyFont="1" applyFill="1" applyBorder="1" applyAlignment="1">
      <alignment vertical="center"/>
    </xf>
    <xf numFmtId="49" fontId="2" fillId="0" borderId="0" xfId="0" applyNumberFormat="1" applyFont="1" applyBorder="1"/>
    <xf numFmtId="49" fontId="0" fillId="0" borderId="0" xfId="0" applyNumberFormat="1" applyFont="1" applyBorder="1"/>
    <xf numFmtId="0" fontId="27" fillId="0" borderId="4" xfId="0" applyNumberFormat="1" applyFont="1" applyFill="1" applyBorder="1" applyAlignment="1">
      <alignment horizontal="left"/>
    </xf>
    <xf numFmtId="0" fontId="27" fillId="0" borderId="11" xfId="0" applyNumberFormat="1" applyFont="1" applyFill="1" applyBorder="1" applyAlignment="1">
      <alignment horizontal="left"/>
    </xf>
    <xf numFmtId="0" fontId="27" fillId="0" borderId="11" xfId="0" applyNumberFormat="1" applyFont="1" applyFill="1" applyBorder="1" applyAlignment="1">
      <alignment horizontal="center"/>
    </xf>
    <xf numFmtId="4" fontId="27" fillId="0" borderId="11" xfId="0" applyNumberFormat="1" applyFont="1" applyFill="1" applyBorder="1" applyAlignment="1">
      <alignment horizontal="right" wrapText="1" indent="1"/>
    </xf>
    <xf numFmtId="4" fontId="27" fillId="0" borderId="3" xfId="0" applyNumberFormat="1" applyFont="1" applyFill="1" applyBorder="1" applyAlignment="1">
      <alignment horizontal="right" vertical="center" wrapText="1" indent="1"/>
    </xf>
    <xf numFmtId="0" fontId="0" fillId="6" borderId="0" xfId="0" applyFont="1" applyFill="1"/>
    <xf numFmtId="49" fontId="3" fillId="0" borderId="2" xfId="0" applyNumberFormat="1" applyFont="1" applyFill="1" applyBorder="1" applyAlignment="1">
      <alignment horizontal="left"/>
    </xf>
    <xf numFmtId="0" fontId="3" fillId="0" borderId="0" xfId="0" applyNumberFormat="1" applyFont="1" applyFill="1" applyBorder="1" applyAlignment="1">
      <alignment vertical="center"/>
    </xf>
    <xf numFmtId="0" fontId="3" fillId="0" borderId="0" xfId="0" applyNumberFormat="1" applyFont="1"/>
    <xf numFmtId="4" fontId="0" fillId="0" borderId="9" xfId="0" applyNumberFormat="1" applyFill="1" applyBorder="1" applyAlignment="1">
      <alignment horizontal="right" vertical="center" wrapText="1" indent="1"/>
    </xf>
    <xf numFmtId="0" fontId="0" fillId="5" borderId="3" xfId="0" applyNumberFormat="1" applyFont="1" applyFill="1" applyBorder="1" applyAlignment="1">
      <alignment vertical="center"/>
    </xf>
    <xf numFmtId="0" fontId="0" fillId="5" borderId="2" xfId="0" applyNumberFormat="1" applyFont="1" applyFill="1" applyBorder="1" applyAlignment="1">
      <alignment vertical="center"/>
    </xf>
    <xf numFmtId="4" fontId="27" fillId="5" borderId="3" xfId="0" applyNumberFormat="1" applyFont="1" applyFill="1" applyBorder="1" applyAlignment="1">
      <alignment vertical="center"/>
    </xf>
    <xf numFmtId="0" fontId="27" fillId="5" borderId="2" xfId="0" applyNumberFormat="1" applyFont="1" applyFill="1" applyBorder="1" applyAlignment="1">
      <alignment vertical="center"/>
    </xf>
    <xf numFmtId="0" fontId="27" fillId="5" borderId="3" xfId="0" applyNumberFormat="1" applyFont="1" applyFill="1" applyBorder="1" applyAlignment="1">
      <alignment vertical="center"/>
    </xf>
    <xf numFmtId="0" fontId="0" fillId="5" borderId="0" xfId="0" applyFont="1" applyFill="1"/>
    <xf numFmtId="49" fontId="24" fillId="0" borderId="2" xfId="0" applyNumberFormat="1" applyFont="1" applyFill="1" applyBorder="1"/>
    <xf numFmtId="0" fontId="24" fillId="0" borderId="2" xfId="0" applyFont="1" applyFill="1" applyBorder="1"/>
    <xf numFmtId="49" fontId="24" fillId="0" borderId="2" xfId="0" applyNumberFormat="1" applyFont="1" applyFill="1" applyBorder="1" applyAlignment="1">
      <alignment horizontal="center"/>
    </xf>
    <xf numFmtId="4" fontId="25" fillId="0" borderId="2" xfId="0" applyNumberFormat="1" applyFont="1" applyFill="1" applyBorder="1" applyAlignment="1">
      <alignment horizontal="right" wrapText="1" indent="1"/>
    </xf>
    <xf numFmtId="4" fontId="24" fillId="0" borderId="2" xfId="0" applyNumberFormat="1" applyFont="1" applyFill="1" applyBorder="1" applyAlignment="1">
      <alignment horizontal="right"/>
    </xf>
    <xf numFmtId="0" fontId="24" fillId="0" borderId="0" xfId="0" applyFont="1" applyFill="1"/>
    <xf numFmtId="0" fontId="6" fillId="0" borderId="4" xfId="0" applyFont="1" applyFill="1" applyBorder="1" applyAlignment="1">
      <alignment horizontal="left"/>
    </xf>
    <xf numFmtId="49" fontId="37" fillId="0" borderId="2" xfId="0" applyNumberFormat="1" applyFont="1" applyFill="1" applyBorder="1"/>
    <xf numFmtId="0" fontId="37" fillId="0" borderId="2" xfId="22" applyFont="1" applyFill="1" applyBorder="1" applyAlignment="1">
      <alignment/>
      <protection/>
    </xf>
    <xf numFmtId="0" fontId="37" fillId="0" borderId="2" xfId="0" applyFont="1" applyFill="1" applyBorder="1" applyAlignment="1">
      <alignment horizontal="center"/>
    </xf>
    <xf numFmtId="0" fontId="37" fillId="0" borderId="2" xfId="0" applyFont="1" applyFill="1" applyBorder="1" applyAlignment="1">
      <alignment horizontal="right" indent="1"/>
    </xf>
    <xf numFmtId="4" fontId="37" fillId="0" borderId="2" xfId="0" applyNumberFormat="1" applyFont="1" applyFill="1" applyBorder="1" applyAlignment="1">
      <alignment horizontal="right" wrapText="1"/>
    </xf>
    <xf numFmtId="0" fontId="37" fillId="0" borderId="0" xfId="0" applyFont="1" applyFill="1"/>
    <xf numFmtId="0" fontId="6" fillId="6" borderId="0" xfId="0" applyFont="1" applyFill="1"/>
    <xf numFmtId="49" fontId="2" fillId="2" borderId="11" xfId="0" applyNumberFormat="1" applyFont="1" applyFill="1" applyBorder="1" applyAlignment="1">
      <alignment horizontal="left" vertical="center"/>
    </xf>
    <xf numFmtId="0" fontId="2" fillId="2" borderId="11" xfId="0" applyFont="1" applyFill="1" applyBorder="1" applyAlignment="1">
      <alignment vertical="center"/>
    </xf>
    <xf numFmtId="49" fontId="2" fillId="2" borderId="11" xfId="0" applyNumberFormat="1" applyFont="1" applyFill="1" applyBorder="1" applyAlignment="1">
      <alignment horizontal="center" vertical="center"/>
    </xf>
    <xf numFmtId="4" fontId="2" fillId="2" borderId="11" xfId="0" applyNumberFormat="1" applyFont="1" applyFill="1" applyBorder="1" applyAlignment="1">
      <alignment horizontal="right" vertical="center" indent="1"/>
    </xf>
    <xf numFmtId="49" fontId="2" fillId="2" borderId="11" xfId="0" applyNumberFormat="1" applyFont="1" applyFill="1" applyBorder="1" applyAlignment="1">
      <alignment horizontal="right" vertical="center" indent="1"/>
    </xf>
    <xf numFmtId="4" fontId="2" fillId="2" borderId="3" xfId="0" applyNumberFormat="1" applyFont="1" applyFill="1" applyBorder="1" applyAlignment="1">
      <alignment horizontal="right" vertical="center"/>
    </xf>
    <xf numFmtId="49" fontId="2" fillId="2" borderId="0" xfId="0" applyNumberFormat="1" applyFont="1" applyFill="1" applyAlignment="1">
      <alignment vertical="center"/>
    </xf>
    <xf numFmtId="0" fontId="21" fillId="0" borderId="2" xfId="0" applyFont="1" applyFill="1" applyBorder="1" applyAlignment="1">
      <alignment horizontal="center"/>
    </xf>
    <xf numFmtId="0" fontId="37" fillId="0" borderId="2" xfId="0" applyFont="1" applyFill="1" applyBorder="1"/>
    <xf numFmtId="4" fontId="37" fillId="0" borderId="2" xfId="0" applyNumberFormat="1" applyFont="1" applyFill="1" applyBorder="1" applyAlignment="1">
      <alignment horizontal="right" indent="1"/>
    </xf>
    <xf numFmtId="0" fontId="0" fillId="0" borderId="11" xfId="0" applyFill="1" applyBorder="1"/>
    <xf numFmtId="4" fontId="29" fillId="0" borderId="2" xfId="0" applyNumberFormat="1" applyFont="1" applyFill="1" applyBorder="1" applyAlignment="1">
      <alignment horizontal="right" vertical="center" wrapText="1" indent="1"/>
    </xf>
    <xf numFmtId="0" fontId="27" fillId="0" borderId="4" xfId="0" applyFont="1" applyFill="1" applyBorder="1" applyAlignment="1">
      <alignment/>
    </xf>
    <xf numFmtId="0" fontId="27" fillId="0" borderId="3" xfId="0" applyFont="1" applyFill="1" applyBorder="1" applyAlignment="1">
      <alignment/>
    </xf>
    <xf numFmtId="4" fontId="27" fillId="0" borderId="2" xfId="0" applyNumberFormat="1" applyFont="1" applyFill="1" applyBorder="1" applyAlignment="1">
      <alignment horizontal="right" indent="1"/>
    </xf>
    <xf numFmtId="49" fontId="22" fillId="0" borderId="4" xfId="0" applyNumberFormat="1" applyFont="1" applyFill="1" applyBorder="1" applyAlignment="1">
      <alignment vertical="center"/>
    </xf>
    <xf numFmtId="0" fontId="22" fillId="0" borderId="11" xfId="0" applyFont="1" applyFill="1" applyBorder="1" applyAlignment="1">
      <alignment horizontal="left" vertical="center"/>
    </xf>
    <xf numFmtId="0" fontId="22" fillId="0" borderId="11" xfId="0" applyFont="1" applyFill="1" applyBorder="1" applyAlignment="1">
      <alignment vertical="center"/>
    </xf>
    <xf numFmtId="49" fontId="22" fillId="0" borderId="11" xfId="0" applyNumberFormat="1" applyFont="1" applyFill="1" applyBorder="1" applyAlignment="1">
      <alignment horizontal="center" vertical="center"/>
    </xf>
    <xf numFmtId="4" fontId="22" fillId="0" borderId="11" xfId="0" applyNumberFormat="1" applyFont="1" applyFill="1" applyBorder="1" applyAlignment="1">
      <alignment horizontal="right" vertical="center" indent="1"/>
    </xf>
    <xf numFmtId="49" fontId="22" fillId="0" borderId="11" xfId="0" applyNumberFormat="1" applyFont="1" applyFill="1" applyBorder="1" applyAlignment="1">
      <alignment horizontal="right" vertical="center" indent="1"/>
    </xf>
    <xf numFmtId="4" fontId="22" fillId="0" borderId="11" xfId="0" applyNumberFormat="1" applyFont="1" applyFill="1" applyBorder="1" applyAlignment="1">
      <alignment horizontal="right" vertical="center"/>
    </xf>
    <xf numFmtId="49" fontId="22" fillId="0" borderId="0" xfId="0" applyNumberFormat="1" applyFont="1" applyFill="1" applyAlignment="1">
      <alignment vertical="center"/>
    </xf>
    <xf numFmtId="49" fontId="0" fillId="0" borderId="8" xfId="0" applyNumberFormat="1" applyFill="1" applyBorder="1" applyAlignment="1">
      <alignment horizontal="center"/>
    </xf>
    <xf numFmtId="0" fontId="22" fillId="0" borderId="0" xfId="0" applyFont="1" applyFill="1" applyBorder="1" applyAlignment="1">
      <alignment vertical="center"/>
    </xf>
    <xf numFmtId="49" fontId="3" fillId="0" borderId="2" xfId="0" applyNumberFormat="1" applyFont="1" applyBorder="1" applyAlignment="1">
      <alignment horizontal="right" inden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4" fontId="29" fillId="0" borderId="2" xfId="0" applyNumberFormat="1" applyFont="1" applyFill="1" applyBorder="1" applyAlignment="1">
      <alignment horizontal="right" wrapText="1" indent="1"/>
    </xf>
    <xf numFmtId="0" fontId="0" fillId="0" borderId="2" xfId="0" applyFont="1" applyFill="1" applyBorder="1" applyAlignment="1">
      <alignment horizontal="left" wrapText="1"/>
    </xf>
    <xf numFmtId="0" fontId="27" fillId="0" borderId="2" xfId="0" applyFont="1" applyFill="1" applyBorder="1" applyAlignment="1">
      <alignment/>
    </xf>
    <xf numFmtId="4" fontId="30" fillId="0" borderId="2" xfId="0" applyNumberFormat="1" applyFont="1" applyFill="1" applyBorder="1" applyAlignment="1">
      <alignment horizontal="right" wrapText="1" indent="1"/>
    </xf>
    <xf numFmtId="4" fontId="27" fillId="0" borderId="2" xfId="0" applyNumberFormat="1" applyFont="1" applyFill="1" applyBorder="1" applyAlignment="1">
      <alignment horizontal="right"/>
    </xf>
    <xf numFmtId="0" fontId="27" fillId="0" borderId="0" xfId="0" applyFont="1" applyFill="1"/>
    <xf numFmtId="49" fontId="22" fillId="0" borderId="0" xfId="0" applyNumberFormat="1" applyFont="1" applyFill="1" applyBorder="1" applyAlignment="1">
      <alignment vertical="center"/>
    </xf>
    <xf numFmtId="49" fontId="0" fillId="0" borderId="0" xfId="0" applyNumberFormat="1" applyFill="1" applyBorder="1" applyAlignment="1">
      <alignment horizontal="center" vertical="center"/>
    </xf>
    <xf numFmtId="0" fontId="6" fillId="0" borderId="2" xfId="0" applyFont="1" applyFill="1" applyBorder="1"/>
    <xf numFmtId="0" fontId="0" fillId="0" borderId="3" xfId="0" applyFont="1" applyFill="1" applyBorder="1" applyAlignment="1">
      <alignment vertical="center" wrapText="1" shrinkToFit="1"/>
    </xf>
    <xf numFmtId="0" fontId="17" fillId="0" borderId="2" xfId="0" applyFont="1" applyFill="1" applyBorder="1"/>
    <xf numFmtId="0" fontId="17" fillId="0" borderId="3" xfId="0" applyFont="1" applyFill="1" applyBorder="1"/>
    <xf numFmtId="4" fontId="18" fillId="0" borderId="2" xfId="0" applyNumberFormat="1" applyFont="1" applyFill="1" applyBorder="1" applyAlignment="1">
      <alignment horizontal="right"/>
    </xf>
    <xf numFmtId="0" fontId="17" fillId="0" borderId="2" xfId="0" applyFont="1" applyFill="1" applyBorder="1" applyAlignment="1">
      <alignment horizontal="right" indent="1"/>
    </xf>
    <xf numFmtId="0" fontId="0" fillId="0" borderId="2" xfId="0" applyFont="1" applyFill="1" applyBorder="1" applyAlignment="1">
      <alignment horizontal="center" wrapText="1"/>
    </xf>
    <xf numFmtId="0" fontId="9" fillId="0" borderId="3" xfId="0" applyFont="1" applyFill="1" applyBorder="1" applyAlignment="1">
      <alignment horizontal="center"/>
    </xf>
    <xf numFmtId="0" fontId="0" fillId="0" borderId="3" xfId="0" applyFill="1" applyBorder="1" applyAlignment="1">
      <alignment vertical="center" wrapText="1" shrinkToFit="1"/>
    </xf>
    <xf numFmtId="4" fontId="18" fillId="0" borderId="2" xfId="0" applyNumberFormat="1" applyFont="1" applyFill="1" applyBorder="1" applyAlignment="1">
      <alignment horizontal="right" indent="1"/>
    </xf>
    <xf numFmtId="49" fontId="22" fillId="0" borderId="11" xfId="0" applyNumberFormat="1" applyFont="1" applyFill="1" applyBorder="1" applyAlignment="1">
      <alignment vertical="center"/>
    </xf>
    <xf numFmtId="0" fontId="0" fillId="0" borderId="11" xfId="0" applyFill="1" applyBorder="1" applyAlignment="1">
      <alignment vertical="center"/>
    </xf>
    <xf numFmtId="49" fontId="0" fillId="0" borderId="11" xfId="0" applyNumberFormat="1" applyFill="1" applyBorder="1" applyAlignment="1">
      <alignment horizontal="center" vertical="center"/>
    </xf>
    <xf numFmtId="4" fontId="0" fillId="0" borderId="11" xfId="0" applyNumberFormat="1" applyFont="1" applyFill="1" applyBorder="1" applyAlignment="1">
      <alignment horizontal="right" vertical="center" indent="1"/>
    </xf>
    <xf numFmtId="4" fontId="0" fillId="0" borderId="11" xfId="0" applyNumberFormat="1" applyFill="1" applyBorder="1" applyAlignment="1">
      <alignment horizontal="right" vertical="center"/>
    </xf>
    <xf numFmtId="164" fontId="0" fillId="0" borderId="0" xfId="0" applyNumberFormat="1" applyFont="1" applyFill="1" applyBorder="1" applyAlignment="1">
      <alignment horizontal="right" vertical="center"/>
    </xf>
    <xf numFmtId="165" fontId="4" fillId="0" borderId="0" xfId="20" applyFont="1" applyFill="1" applyBorder="1" applyAlignment="1" applyProtection="1">
      <alignment horizontal="right" vertical="center"/>
      <protection/>
    </xf>
    <xf numFmtId="0" fontId="0" fillId="0" borderId="3" xfId="0" applyFont="1" applyFill="1" applyBorder="1" applyAlignment="1">
      <alignment horizontal="center" wrapText="1"/>
    </xf>
    <xf numFmtId="0" fontId="0" fillId="0" borderId="2" xfId="0" applyFont="1" applyFill="1" applyBorder="1" applyAlignment="1">
      <alignment vertical="center" wrapText="1" shrinkToFit="1"/>
    </xf>
    <xf numFmtId="4" fontId="9" fillId="0" borderId="2" xfId="0" applyNumberFormat="1" applyFont="1" applyFill="1" applyBorder="1" applyAlignment="1">
      <alignment horizontal="right" vertical="center" wrapText="1" indent="1" shrinkToFit="1"/>
    </xf>
    <xf numFmtId="49" fontId="22" fillId="0" borderId="11" xfId="0" applyNumberFormat="1" applyFont="1" applyFill="1" applyBorder="1" applyAlignment="1">
      <alignment horizontal="left" vertical="center"/>
    </xf>
    <xf numFmtId="0" fontId="0" fillId="0" borderId="0" xfId="0" applyFont="1" applyFill="1" applyBorder="1"/>
    <xf numFmtId="0" fontId="37" fillId="0" borderId="11" xfId="0" applyFont="1" applyFill="1" applyBorder="1"/>
    <xf numFmtId="0" fontId="22" fillId="0" borderId="4" xfId="0" applyFont="1" applyFill="1" applyBorder="1" applyAlignment="1">
      <alignment horizontal="left"/>
    </xf>
    <xf numFmtId="0" fontId="22" fillId="0" borderId="11" xfId="0" applyFont="1" applyFill="1" applyBorder="1" applyAlignment="1">
      <alignment horizontal="left"/>
    </xf>
    <xf numFmtId="49" fontId="0" fillId="0" borderId="11" xfId="0" applyNumberFormat="1" applyFill="1" applyBorder="1"/>
    <xf numFmtId="0" fontId="0" fillId="0" borderId="11" xfId="0" applyFill="1" applyBorder="1" applyAlignment="1">
      <alignment/>
    </xf>
    <xf numFmtId="4" fontId="0" fillId="0" borderId="11" xfId="0" applyNumberFormat="1" applyFont="1" applyFill="1" applyBorder="1" applyAlignment="1">
      <alignment horizontal="right" indent="1"/>
    </xf>
    <xf numFmtId="49" fontId="0" fillId="0" borderId="11" xfId="0" applyNumberFormat="1" applyFill="1" applyBorder="1" applyAlignment="1">
      <alignment horizontal="right" indent="1"/>
    </xf>
    <xf numFmtId="4" fontId="22" fillId="0" borderId="11" xfId="0" applyNumberFormat="1" applyFont="1" applyFill="1" applyBorder="1" applyAlignment="1">
      <alignment vertical="center"/>
    </xf>
    <xf numFmtId="49" fontId="3" fillId="0" borderId="2" xfId="0" applyNumberFormat="1" applyFont="1" applyFill="1" applyBorder="1"/>
    <xf numFmtId="49" fontId="3" fillId="0" borderId="2" xfId="0" applyNumberFormat="1" applyFont="1" applyFill="1" applyBorder="1" applyAlignment="1">
      <alignment horizontal="center"/>
    </xf>
    <xf numFmtId="4" fontId="8" fillId="0" borderId="2" xfId="0" applyNumberFormat="1" applyFont="1" applyFill="1" applyBorder="1" applyAlignment="1">
      <alignment horizontal="right" wrapText="1" indent="1"/>
    </xf>
    <xf numFmtId="0" fontId="3" fillId="0" borderId="0" xfId="0" applyFont="1" applyFill="1"/>
    <xf numFmtId="49" fontId="3" fillId="0" borderId="3" xfId="0" applyNumberFormat="1" applyFont="1" applyFill="1" applyBorder="1" applyAlignment="1">
      <alignment horizontal="center"/>
    </xf>
    <xf numFmtId="0" fontId="3" fillId="0" borderId="3" xfId="0" applyFont="1" applyFill="1" applyBorder="1" applyAlignment="1">
      <alignment vertical="center" wrapText="1" shrinkToFit="1"/>
    </xf>
    <xf numFmtId="0" fontId="3" fillId="0" borderId="2" xfId="0" applyFont="1" applyFill="1" applyBorder="1" applyAlignment="1">
      <alignment horizontal="center" vertical="center" wrapText="1" shrinkToFit="1"/>
    </xf>
    <xf numFmtId="4" fontId="8" fillId="0" borderId="2" xfId="0" applyNumberFormat="1" applyFont="1" applyFill="1" applyBorder="1" applyAlignment="1">
      <alignment horizontal="right" vertical="center" wrapText="1" indent="1"/>
    </xf>
    <xf numFmtId="0" fontId="9" fillId="0" borderId="12" xfId="23" applyFont="1" applyFill="1" applyBorder="1" applyAlignment="1">
      <alignment horizontal="left" vertical="center" wrapText="1"/>
      <protection/>
    </xf>
    <xf numFmtId="3" fontId="9" fillId="0" borderId="12" xfId="23" applyNumberFormat="1" applyFont="1" applyFill="1" applyBorder="1" applyAlignment="1">
      <alignment horizontal="right" wrapText="1" shrinkToFit="1"/>
      <protection/>
    </xf>
    <xf numFmtId="0" fontId="9" fillId="0" borderId="12" xfId="23" applyFont="1" applyFill="1" applyBorder="1" applyAlignment="1">
      <alignment wrapText="1" shrinkToFit="1"/>
      <protection/>
    </xf>
    <xf numFmtId="49" fontId="0" fillId="0" borderId="12" xfId="0" applyNumberFormat="1" applyBorder="1" applyAlignment="1">
      <alignment horizontal="center"/>
    </xf>
    <xf numFmtId="4" fontId="9" fillId="7" borderId="12" xfId="23" applyNumberFormat="1" applyFont="1" applyFill="1" applyBorder="1" applyAlignment="1">
      <alignment horizontal="right" wrapText="1" indent="1" shrinkToFit="1"/>
      <protection/>
    </xf>
    <xf numFmtId="0" fontId="3" fillId="0" borderId="3" xfId="0" applyFont="1" applyFill="1" applyBorder="1" applyAlignment="1">
      <alignment horizontal="center"/>
    </xf>
    <xf numFmtId="0" fontId="3" fillId="0" borderId="2" xfId="0" applyFont="1" applyFill="1" applyBorder="1" applyAlignment="1">
      <alignment horizontal="right" indent="1"/>
    </xf>
    <xf numFmtId="49" fontId="20" fillId="0" borderId="11" xfId="0" applyNumberFormat="1" applyFont="1" applyFill="1" applyBorder="1"/>
    <xf numFmtId="0" fontId="20" fillId="0" borderId="11" xfId="0" applyFont="1" applyFill="1" applyBorder="1" applyAlignment="1">
      <alignment/>
    </xf>
    <xf numFmtId="49" fontId="16" fillId="0" borderId="11" xfId="0" applyNumberFormat="1" applyFont="1" applyFill="1" applyBorder="1" applyAlignment="1">
      <alignment horizontal="center"/>
    </xf>
    <xf numFmtId="4" fontId="20" fillId="0" borderId="11" xfId="0" applyNumberFormat="1" applyFont="1" applyFill="1" applyBorder="1" applyAlignment="1">
      <alignment horizontal="right" indent="1"/>
    </xf>
    <xf numFmtId="49" fontId="20" fillId="0" borderId="11" xfId="0" applyNumberFormat="1" applyFont="1" applyFill="1" applyBorder="1" applyAlignment="1">
      <alignment horizontal="right" indent="1"/>
    </xf>
    <xf numFmtId="4" fontId="20" fillId="0" borderId="11" xfId="0" applyNumberFormat="1" applyFont="1" applyFill="1" applyBorder="1" applyAlignment="1">
      <alignment horizontal="right"/>
    </xf>
    <xf numFmtId="0" fontId="20" fillId="0" borderId="0" xfId="0" applyFont="1" applyFill="1" applyBorder="1" applyAlignment="1">
      <alignment horizontal="center"/>
    </xf>
    <xf numFmtId="164" fontId="20" fillId="0" borderId="0" xfId="0" applyNumberFormat="1" applyFont="1" applyFill="1" applyBorder="1" applyAlignment="1">
      <alignment horizontal="right"/>
    </xf>
    <xf numFmtId="49" fontId="20" fillId="0" borderId="0" xfId="0" applyNumberFormat="1" applyFont="1" applyFill="1"/>
    <xf numFmtId="165" fontId="20" fillId="0" borderId="0" xfId="20" applyFont="1" applyFill="1" applyBorder="1" applyAlignment="1" applyProtection="1">
      <alignment horizontal="right"/>
      <protection/>
    </xf>
    <xf numFmtId="0" fontId="17" fillId="0" borderId="2" xfId="0" applyFont="1" applyFill="1" applyBorder="1" applyAlignment="1">
      <alignment horizontal="center"/>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1" xfId="0" applyFont="1" applyFill="1" applyBorder="1" applyAlignment="1">
      <alignment horizontal="right" vertical="center" wrapText="1" indent="1"/>
    </xf>
    <xf numFmtId="0" fontId="30" fillId="0" borderId="3" xfId="0" applyFont="1" applyFill="1" applyBorder="1"/>
    <xf numFmtId="0" fontId="37" fillId="0" borderId="3" xfId="0" applyFont="1" applyFill="1" applyBorder="1"/>
    <xf numFmtId="0" fontId="37" fillId="0" borderId="11" xfId="0" applyFont="1" applyFill="1" applyBorder="1" applyAlignment="1">
      <alignment horizontal="center"/>
    </xf>
    <xf numFmtId="0" fontId="37" fillId="0" borderId="3" xfId="0" applyFont="1" applyFill="1" applyBorder="1" applyAlignment="1">
      <alignment horizontal="right" indent="1"/>
    </xf>
    <xf numFmtId="4" fontId="37" fillId="0" borderId="2" xfId="0" applyNumberFormat="1" applyFont="1" applyFill="1" applyBorder="1" applyAlignment="1">
      <alignment horizontal="right"/>
    </xf>
    <xf numFmtId="0" fontId="21" fillId="0" borderId="3" xfId="0" applyFont="1" applyFill="1" applyBorder="1" applyAlignment="1">
      <alignment horizontal="center"/>
    </xf>
    <xf numFmtId="0" fontId="19" fillId="0" borderId="2" xfId="0" applyFont="1" applyFill="1" applyBorder="1" applyAlignment="1">
      <alignment horizontal="right" wrapText="1" indent="1"/>
    </xf>
    <xf numFmtId="0" fontId="22" fillId="0" borderId="11" xfId="0" applyFont="1" applyFill="1" applyBorder="1"/>
    <xf numFmtId="49" fontId="0" fillId="0" borderId="12" xfId="0" applyNumberFormat="1" applyFill="1" applyBorder="1"/>
    <xf numFmtId="49" fontId="0" fillId="0" borderId="0" xfId="0" applyNumberFormat="1" applyFill="1" applyAlignment="1">
      <alignment/>
    </xf>
    <xf numFmtId="49" fontId="20" fillId="0" borderId="11" xfId="0" applyNumberFormat="1" applyFont="1" applyFill="1" applyBorder="1" applyAlignment="1">
      <alignment horizontal="center"/>
    </xf>
    <xf numFmtId="0" fontId="28" fillId="0" borderId="4" xfId="0" applyFont="1" applyFill="1" applyBorder="1" applyAlignment="1">
      <alignment wrapText="1"/>
    </xf>
    <xf numFmtId="0" fontId="17" fillId="0" borderId="3" xfId="0" applyFont="1" applyFill="1" applyBorder="1" applyAlignment="1">
      <alignment horizontal="center"/>
    </xf>
    <xf numFmtId="0" fontId="0" fillId="0" borderId="3" xfId="0" applyFont="1" applyFill="1" applyBorder="1" applyAlignment="1">
      <alignment horizontal="right" indent="1"/>
    </xf>
    <xf numFmtId="49" fontId="6" fillId="0" borderId="4" xfId="0" applyNumberFormat="1" applyFont="1" applyFill="1" applyBorder="1"/>
    <xf numFmtId="49" fontId="21" fillId="5" borderId="0" xfId="0" applyNumberFormat="1" applyFont="1" applyFill="1"/>
    <xf numFmtId="165" fontId="21" fillId="5" borderId="0" xfId="20" applyFont="1" applyFill="1" applyBorder="1" applyAlignment="1" applyProtection="1">
      <alignment horizontal="right"/>
      <protection/>
    </xf>
    <xf numFmtId="0" fontId="23" fillId="0" borderId="4" xfId="0" applyFont="1" applyFill="1" applyBorder="1"/>
    <xf numFmtId="49" fontId="23" fillId="0" borderId="3" xfId="0" applyNumberFormat="1" applyFont="1" applyFill="1" applyBorder="1" applyAlignment="1">
      <alignment horizontal="center"/>
    </xf>
    <xf numFmtId="4" fontId="9" fillId="0" borderId="9" xfId="0" applyNumberFormat="1" applyFont="1" applyFill="1" applyBorder="1" applyAlignment="1">
      <alignment horizontal="right" indent="1"/>
    </xf>
    <xf numFmtId="4" fontId="18" fillId="0" borderId="11" xfId="0" applyNumberFormat="1" applyFont="1" applyFill="1" applyBorder="1" applyAlignment="1">
      <alignment horizontal="right" vertical="center" wrapText="1" indent="1"/>
    </xf>
    <xf numFmtId="0" fontId="17" fillId="0" borderId="2" xfId="0" applyFont="1" applyFill="1" applyBorder="1" applyAlignment="1">
      <alignment horizontal="center" wrapText="1"/>
    </xf>
    <xf numFmtId="49" fontId="19" fillId="0" borderId="2" xfId="0" applyNumberFormat="1" applyFont="1" applyFill="1" applyBorder="1" applyAlignment="1">
      <alignment horizontal="center" vertical="center"/>
    </xf>
    <xf numFmtId="4" fontId="19" fillId="0" borderId="2" xfId="0" applyNumberFormat="1" applyFont="1" applyFill="1" applyBorder="1" applyAlignment="1">
      <alignment horizontal="right" wrapText="1" indent="1"/>
    </xf>
    <xf numFmtId="0" fontId="19" fillId="0" borderId="0" xfId="0" applyFont="1" applyFill="1" applyBorder="1" applyAlignment="1">
      <alignment horizontal="center" vertical="center"/>
    </xf>
    <xf numFmtId="4" fontId="19" fillId="0" borderId="2" xfId="0" applyNumberFormat="1" applyFont="1" applyFill="1" applyBorder="1" applyAlignment="1">
      <alignment horizontal="right" indent="1"/>
    </xf>
    <xf numFmtId="0" fontId="27" fillId="0" borderId="0" xfId="0" applyFont="1" applyFill="1" applyBorder="1"/>
    <xf numFmtId="49" fontId="27" fillId="0" borderId="2" xfId="0" applyNumberFormat="1" applyFont="1" applyFill="1" applyBorder="1" applyAlignment="1">
      <alignment horizontal="center"/>
    </xf>
    <xf numFmtId="4" fontId="26" fillId="0" borderId="0" xfId="0" applyNumberFormat="1" applyFont="1" applyFill="1" applyBorder="1" applyAlignment="1">
      <alignment horizontal="right" vertical="center" wrapText="1" indent="1"/>
    </xf>
    <xf numFmtId="0" fontId="21" fillId="0" borderId="0" xfId="0" applyFont="1" applyBorder="1" applyAlignment="1">
      <alignment horizontal="right" indent="1"/>
    </xf>
    <xf numFmtId="49" fontId="21" fillId="0" borderId="0" xfId="0" applyNumberFormat="1" applyFont="1" applyBorder="1"/>
    <xf numFmtId="0" fontId="21" fillId="0" borderId="0" xfId="0" applyFont="1" applyBorder="1" applyAlignment="1">
      <alignment horizontal="left"/>
    </xf>
    <xf numFmtId="0" fontId="21" fillId="0" borderId="0" xfId="0" applyFont="1" applyBorder="1" applyAlignment="1">
      <alignment/>
    </xf>
    <xf numFmtId="49" fontId="21" fillId="0" borderId="4" xfId="0" applyNumberFormat="1" applyFont="1" applyBorder="1"/>
    <xf numFmtId="0" fontId="27" fillId="0" borderId="11" xfId="0" applyFont="1" applyFill="1" applyBorder="1"/>
    <xf numFmtId="4" fontId="25" fillId="0" borderId="2" xfId="0" applyNumberFormat="1" applyFont="1" applyFill="1" applyBorder="1" applyAlignment="1">
      <alignment horizontal="right" indent="1"/>
    </xf>
    <xf numFmtId="0" fontId="0" fillId="0" borderId="5" xfId="0" applyFont="1" applyFill="1" applyBorder="1"/>
    <xf numFmtId="0" fontId="22" fillId="0" borderId="2" xfId="0" applyFont="1" applyFill="1" applyBorder="1" applyAlignment="1">
      <alignment horizontal="left"/>
    </xf>
    <xf numFmtId="4" fontId="22" fillId="0" borderId="2" xfId="0" applyNumberFormat="1" applyFont="1" applyFill="1" applyBorder="1" applyAlignment="1">
      <alignment vertical="center"/>
    </xf>
    <xf numFmtId="4" fontId="0" fillId="0" borderId="11" xfId="0" applyNumberFormat="1" applyFill="1" applyBorder="1" applyAlignment="1">
      <alignment horizontal="right" indent="1"/>
    </xf>
    <xf numFmtId="0" fontId="9" fillId="0" borderId="4" xfId="0" applyFont="1" applyFill="1" applyBorder="1"/>
    <xf numFmtId="0" fontId="11" fillId="0" borderId="3" xfId="0" applyFont="1" applyFill="1" applyBorder="1"/>
    <xf numFmtId="0" fontId="37" fillId="0" borderId="4" xfId="0" applyFont="1" applyFill="1" applyBorder="1" applyAlignment="1">
      <alignment/>
    </xf>
    <xf numFmtId="4" fontId="0" fillId="0" borderId="0" xfId="0" applyNumberFormat="1" applyFont="1" applyFill="1" applyBorder="1" applyAlignment="1">
      <alignment horizontal="right"/>
    </xf>
    <xf numFmtId="0" fontId="27" fillId="0" borderId="11" xfId="0" applyFont="1" applyFill="1" applyBorder="1" applyAlignment="1">
      <alignment/>
    </xf>
    <xf numFmtId="0" fontId="27" fillId="0" borderId="2" xfId="0" applyFont="1" applyFill="1" applyBorder="1" applyAlignment="1">
      <alignment horizontal="center"/>
    </xf>
    <xf numFmtId="0" fontId="9" fillId="0" borderId="4" xfId="0" applyFont="1" applyFill="1" applyBorder="1" applyAlignment="1">
      <alignment horizontal="left"/>
    </xf>
    <xf numFmtId="0" fontId="27" fillId="0" borderId="3" xfId="0" applyFont="1" applyFill="1" applyBorder="1" applyAlignment="1">
      <alignment horizontal="center"/>
    </xf>
    <xf numFmtId="0" fontId="27" fillId="0" borderId="11" xfId="0" applyFont="1" applyFill="1" applyBorder="1" applyAlignment="1">
      <alignment horizontal="center"/>
    </xf>
    <xf numFmtId="0" fontId="17" fillId="0" borderId="0" xfId="0" applyFont="1" applyFill="1" applyAlignment="1">
      <alignment/>
    </xf>
    <xf numFmtId="49" fontId="0" fillId="0" borderId="15" xfId="0" applyNumberFormat="1" applyFill="1" applyBorder="1"/>
    <xf numFmtId="49" fontId="0" fillId="0" borderId="16" xfId="0" applyNumberFormat="1" applyFill="1" applyBorder="1"/>
    <xf numFmtId="49" fontId="22" fillId="0" borderId="2" xfId="0" applyNumberFormat="1" applyFont="1" applyFill="1" applyBorder="1" applyAlignment="1">
      <alignment horizontal="center"/>
    </xf>
    <xf numFmtId="4" fontId="43" fillId="0" borderId="2" xfId="0" applyNumberFormat="1" applyFont="1" applyFill="1" applyBorder="1" applyAlignment="1">
      <alignment horizontal="right" wrapText="1" indent="1"/>
    </xf>
    <xf numFmtId="4" fontId="22" fillId="0" borderId="2" xfId="0" applyNumberFormat="1" applyFont="1" applyFill="1" applyBorder="1" applyAlignment="1">
      <alignment horizontal="right"/>
    </xf>
    <xf numFmtId="0" fontId="22" fillId="6" borderId="0" xfId="0" applyFont="1" applyFill="1"/>
    <xf numFmtId="0" fontId="44" fillId="0" borderId="0" xfId="0" applyFont="1" applyFill="1"/>
    <xf numFmtId="4" fontId="20" fillId="0" borderId="2" xfId="0" applyNumberFormat="1" applyFont="1" applyFill="1" applyBorder="1" applyAlignment="1">
      <alignment horizontal="right"/>
    </xf>
    <xf numFmtId="0" fontId="20" fillId="0" borderId="0" xfId="0" applyFont="1" applyFill="1"/>
    <xf numFmtId="0" fontId="9" fillId="0" borderId="4" xfId="0" applyFont="1" applyFill="1" applyBorder="1" applyAlignment="1">
      <alignment horizontal="left"/>
    </xf>
    <xf numFmtId="0" fontId="9" fillId="0" borderId="3" xfId="0" applyFont="1" applyFill="1" applyBorder="1" applyAlignment="1">
      <alignment horizontal="left"/>
    </xf>
    <xf numFmtId="0" fontId="19" fillId="0" borderId="2" xfId="0" applyFont="1" applyFill="1" applyBorder="1" applyAlignment="1">
      <alignment vertical="justify" wrapText="1"/>
    </xf>
    <xf numFmtId="49" fontId="0" fillId="0" borderId="0" xfId="0" applyNumberFormat="1" applyFont="1" applyFill="1" applyBorder="1"/>
    <xf numFmtId="4" fontId="9" fillId="0" borderId="0" xfId="0" applyNumberFormat="1" applyFont="1" applyFill="1" applyBorder="1" applyAlignment="1">
      <alignment horizontal="right" wrapText="1" indent="1"/>
    </xf>
    <xf numFmtId="49" fontId="0" fillId="0" borderId="0" xfId="0" applyNumberFormat="1" applyFill="1" applyBorder="1" applyAlignment="1">
      <alignment horizontal="right" indent="1"/>
    </xf>
    <xf numFmtId="0" fontId="22" fillId="0" borderId="4" xfId="0" applyFont="1" applyFill="1" applyBorder="1"/>
    <xf numFmtId="0" fontId="22" fillId="0" borderId="3" xfId="0" applyFont="1" applyFill="1" applyBorder="1"/>
    <xf numFmtId="49" fontId="20" fillId="0" borderId="2" xfId="0" applyNumberFormat="1" applyFont="1" applyFill="1" applyBorder="1" applyAlignment="1">
      <alignment horizontal="right" indent="1"/>
    </xf>
    <xf numFmtId="0" fontId="21" fillId="0" borderId="3" xfId="0" applyFont="1" applyFill="1" applyBorder="1" applyAlignment="1">
      <alignment horizontal="center" vertical="center" wrapText="1" shrinkToFit="1"/>
    </xf>
    <xf numFmtId="4" fontId="0" fillId="0" borderId="2" xfId="0" applyNumberFormat="1" applyFill="1" applyBorder="1" applyAlignment="1">
      <alignment horizontal="right" wrapText="1" indent="1"/>
    </xf>
    <xf numFmtId="0" fontId="6" fillId="0" borderId="3" xfId="0" applyFont="1" applyFill="1" applyBorder="1" applyAlignment="1">
      <alignment wrapText="1"/>
    </xf>
    <xf numFmtId="0" fontId="27" fillId="0" borderId="0" xfId="0" applyFont="1" applyFill="1" applyBorder="1" applyAlignment="1">
      <alignment wrapText="1"/>
    </xf>
    <xf numFmtId="4" fontId="50" fillId="0" borderId="2" xfId="0" applyNumberFormat="1" applyFont="1" applyFill="1" applyBorder="1" applyAlignment="1">
      <alignment horizontal="right"/>
    </xf>
    <xf numFmtId="0" fontId="22" fillId="0" borderId="5" xfId="0" applyFont="1" applyFill="1" applyBorder="1" applyAlignment="1">
      <alignment horizontal="left"/>
    </xf>
    <xf numFmtId="0" fontId="19" fillId="0" borderId="2" xfId="0" applyFont="1" applyFill="1" applyBorder="1" applyAlignment="1">
      <alignment horizontal="center" wrapText="1"/>
    </xf>
    <xf numFmtId="49" fontId="27" fillId="0" borderId="0" xfId="0" applyNumberFormat="1" applyFont="1" applyFill="1"/>
    <xf numFmtId="4" fontId="30" fillId="0" borderId="2" xfId="0" applyNumberFormat="1" applyFont="1" applyFill="1" applyBorder="1" applyAlignment="1">
      <alignment horizontal="right" indent="1"/>
    </xf>
    <xf numFmtId="49" fontId="27" fillId="0" borderId="11" xfId="0" applyNumberFormat="1" applyFont="1" applyFill="1" applyBorder="1" applyAlignment="1">
      <alignment horizontal="right" indent="1"/>
    </xf>
    <xf numFmtId="4" fontId="27" fillId="0" borderId="3" xfId="0" applyNumberFormat="1" applyFont="1" applyFill="1" applyBorder="1" applyAlignment="1">
      <alignment horizontal="right"/>
    </xf>
    <xf numFmtId="0" fontId="27" fillId="0" borderId="0" xfId="0" applyFont="1" applyFill="1" applyBorder="1" applyAlignment="1">
      <alignment horizontal="center"/>
    </xf>
    <xf numFmtId="164" fontId="27" fillId="0" borderId="0" xfId="0" applyNumberFormat="1" applyFont="1" applyFill="1" applyBorder="1" applyAlignment="1">
      <alignment horizontal="right"/>
    </xf>
    <xf numFmtId="165" fontId="27" fillId="0" borderId="0" xfId="20" applyFont="1" applyFill="1" applyBorder="1" applyAlignment="1" applyProtection="1">
      <alignment horizontal="right"/>
      <protection/>
    </xf>
    <xf numFmtId="0" fontId="0" fillId="0" borderId="0" xfId="0" applyNumberFormat="1" applyFont="1"/>
    <xf numFmtId="0" fontId="3" fillId="0" borderId="0" xfId="0" applyNumberFormat="1" applyFont="1" applyFill="1" applyAlignment="1">
      <alignment horizontal="center" vertical="center" wrapText="1"/>
    </xf>
    <xf numFmtId="49" fontId="16" fillId="0" borderId="0" xfId="0" applyNumberFormat="1" applyFont="1" applyFill="1" applyAlignment="1">
      <alignment vertical="center"/>
    </xf>
    <xf numFmtId="49" fontId="22" fillId="0" borderId="0" xfId="0" applyNumberFormat="1" applyFont="1" applyFill="1"/>
    <xf numFmtId="0" fontId="9" fillId="0" borderId="2" xfId="23" applyFont="1" applyFill="1" applyBorder="1" applyAlignment="1">
      <alignment horizontal="center"/>
      <protection/>
    </xf>
    <xf numFmtId="0" fontId="3" fillId="0" borderId="0" xfId="0" applyFont="1" applyFill="1" applyBorder="1"/>
    <xf numFmtId="49" fontId="3" fillId="0" borderId="0" xfId="0" applyNumberFormat="1" applyFont="1" applyFill="1" applyBorder="1"/>
    <xf numFmtId="49" fontId="21" fillId="0" borderId="0" xfId="0" applyNumberFormat="1" applyFont="1" applyFill="1" applyBorder="1"/>
    <xf numFmtId="0" fontId="21" fillId="0" borderId="11" xfId="0" applyFont="1" applyFill="1" applyBorder="1"/>
    <xf numFmtId="49" fontId="23" fillId="0" borderId="2" xfId="0" applyNumberFormat="1" applyFont="1" applyFill="1" applyBorder="1" applyAlignment="1">
      <alignment horizontal="center"/>
    </xf>
    <xf numFmtId="0" fontId="0" fillId="0" borderId="0" xfId="0" applyNumberFormat="1" applyFill="1" applyBorder="1" applyAlignment="1">
      <alignment horizontal="right" vertical="center"/>
    </xf>
    <xf numFmtId="49" fontId="22" fillId="0" borderId="3" xfId="0" applyNumberFormat="1" applyFont="1" applyFill="1" applyBorder="1" applyAlignment="1">
      <alignment horizontal="center" vertical="center"/>
    </xf>
    <xf numFmtId="0" fontId="30" fillId="0" borderId="4" xfId="0" applyFont="1" applyFill="1" applyBorder="1" applyAlignment="1">
      <alignment horizontal="left" vertical="center"/>
    </xf>
    <xf numFmtId="0" fontId="17" fillId="0" borderId="3" xfId="0" applyFont="1" applyFill="1" applyBorder="1" applyAlignment="1">
      <alignment horizontal="center" vertical="center"/>
    </xf>
    <xf numFmtId="4" fontId="17" fillId="0" borderId="2" xfId="0" applyNumberFormat="1" applyFont="1" applyFill="1" applyBorder="1" applyAlignment="1">
      <alignment horizontal="right" vertical="center" wrapText="1" inden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49" fontId="3" fillId="0" borderId="4" xfId="0" applyNumberFormat="1" applyFont="1" applyFill="1" applyBorder="1" applyAlignment="1">
      <alignment horizontal="left"/>
    </xf>
    <xf numFmtId="0" fontId="3" fillId="0" borderId="4" xfId="0" applyFont="1" applyFill="1" applyBorder="1" applyAlignment="1">
      <alignment/>
    </xf>
    <xf numFmtId="49" fontId="20" fillId="4" borderId="0" xfId="0" applyNumberFormat="1" applyFont="1" applyFill="1"/>
    <xf numFmtId="0" fontId="0" fillId="0" borderId="4" xfId="0" applyFont="1" applyFill="1" applyBorder="1" applyAlignment="1">
      <alignment horizontal="right"/>
    </xf>
    <xf numFmtId="0" fontId="37" fillId="0" borderId="3" xfId="0" applyFont="1" applyFill="1" applyBorder="1" applyAlignment="1">
      <alignment horizontal="center"/>
    </xf>
    <xf numFmtId="0" fontId="24" fillId="0" borderId="3" xfId="0" applyFont="1" applyFill="1" applyBorder="1"/>
    <xf numFmtId="0" fontId="0" fillId="0" borderId="7" xfId="0" applyFill="1" applyBorder="1" applyAlignment="1">
      <alignment/>
    </xf>
    <xf numFmtId="0" fontId="0" fillId="0" borderId="6" xfId="0" applyFont="1" applyFill="1" applyBorder="1"/>
    <xf numFmtId="0" fontId="0" fillId="0" borderId="3" xfId="0" applyFont="1" applyFill="1" applyBorder="1" applyAlignment="1">
      <alignment horizontal="left" wrapText="1"/>
    </xf>
    <xf numFmtId="0" fontId="3" fillId="0" borderId="11" xfId="0" applyFont="1" applyFill="1" applyBorder="1"/>
    <xf numFmtId="0" fontId="6" fillId="0" borderId="3" xfId="0" applyFont="1" applyFill="1" applyBorder="1"/>
    <xf numFmtId="0" fontId="8" fillId="0" borderId="11" xfId="0" applyFont="1" applyFill="1" applyBorder="1" applyAlignment="1">
      <alignment horizontal="left"/>
    </xf>
    <xf numFmtId="0" fontId="8" fillId="0" borderId="11" xfId="0" applyFont="1" applyFill="1" applyBorder="1" applyAlignment="1">
      <alignment horizontal="left" vertical="center"/>
    </xf>
    <xf numFmtId="0" fontId="24" fillId="0" borderId="4" xfId="0" applyFont="1" applyFill="1" applyBorder="1"/>
    <xf numFmtId="0" fontId="9" fillId="0" borderId="11" xfId="0" applyFont="1" applyFill="1" applyBorder="1" applyAlignment="1">
      <alignment/>
    </xf>
    <xf numFmtId="0" fontId="30" fillId="0" borderId="11" xfId="0" applyFont="1" applyFill="1" applyBorder="1"/>
    <xf numFmtId="49" fontId="37" fillId="0" borderId="4" xfId="0" applyNumberFormat="1" applyFont="1" applyFill="1" applyBorder="1"/>
    <xf numFmtId="49" fontId="24" fillId="0" borderId="4" xfId="0" applyNumberFormat="1" applyFont="1" applyFill="1" applyBorder="1"/>
    <xf numFmtId="49" fontId="19" fillId="0" borderId="4" xfId="0" applyNumberFormat="1" applyFont="1" applyFill="1" applyBorder="1" applyAlignment="1">
      <alignment horizontal="center" vertical="center"/>
    </xf>
    <xf numFmtId="49" fontId="0" fillId="0" borderId="4" xfId="0" applyNumberFormat="1" applyFont="1" applyFill="1" applyBorder="1" applyAlignment="1">
      <alignment horizontal="right"/>
    </xf>
    <xf numFmtId="49" fontId="24" fillId="0" borderId="3" xfId="0" applyNumberFormat="1" applyFont="1" applyFill="1" applyBorder="1" applyAlignment="1">
      <alignment horizontal="center"/>
    </xf>
    <xf numFmtId="0" fontId="32" fillId="0" borderId="3" xfId="0" applyFont="1" applyFill="1" applyBorder="1" applyAlignment="1">
      <alignment vertical="center" wrapText="1"/>
    </xf>
    <xf numFmtId="0" fontId="37" fillId="0" borderId="4" xfId="22" applyFont="1" applyFill="1" applyBorder="1" applyAlignment="1">
      <alignment/>
      <protection/>
    </xf>
    <xf numFmtId="0" fontId="24" fillId="0" borderId="11" xfId="0" applyFont="1" applyFill="1" applyBorder="1"/>
    <xf numFmtId="0" fontId="8" fillId="0" borderId="4" xfId="0" applyFont="1" applyFill="1" applyBorder="1" applyAlignment="1">
      <alignment vertical="center"/>
    </xf>
    <xf numFmtId="0" fontId="0" fillId="0" borderId="11" xfId="0" applyFont="1" applyFill="1" applyBorder="1" applyAlignment="1">
      <alignment horizontal="center" vertical="center"/>
    </xf>
    <xf numFmtId="0" fontId="37" fillId="0" borderId="11" xfId="0" applyFont="1" applyFill="1" applyBorder="1" applyAlignment="1">
      <alignment/>
    </xf>
    <xf numFmtId="49" fontId="17" fillId="0" borderId="4" xfId="0" applyNumberFormat="1" applyFont="1" applyFill="1" applyBorder="1"/>
    <xf numFmtId="0" fontId="50" fillId="0" borderId="4" xfId="0" applyFont="1" applyFill="1" applyBorder="1" applyAlignment="1">
      <alignment horizontal="left" vertical="center"/>
    </xf>
    <xf numFmtId="0" fontId="50" fillId="0" borderId="11" xfId="0" applyFont="1" applyFill="1" applyBorder="1" applyAlignment="1">
      <alignment horizontal="center" vertical="center"/>
    </xf>
    <xf numFmtId="49" fontId="20" fillId="0" borderId="3" xfId="0" applyNumberFormat="1" applyFont="1" applyFill="1" applyBorder="1"/>
    <xf numFmtId="0" fontId="11" fillId="0" borderId="11" xfId="0" applyFont="1" applyFill="1" applyBorder="1"/>
    <xf numFmtId="0" fontId="28" fillId="0" borderId="11" xfId="0" applyFont="1" applyFill="1" applyBorder="1"/>
    <xf numFmtId="49" fontId="21" fillId="0" borderId="3" xfId="0" applyNumberFormat="1" applyFont="1" applyFill="1" applyBorder="1"/>
    <xf numFmtId="49" fontId="0" fillId="0" borderId="3" xfId="0" applyNumberFormat="1" applyFill="1" applyBorder="1" applyAlignment="1">
      <alignment vertical="center"/>
    </xf>
    <xf numFmtId="49" fontId="2" fillId="0" borderId="3" xfId="0" applyNumberFormat="1" applyFont="1" applyBorder="1"/>
    <xf numFmtId="49" fontId="21" fillId="0" borderId="11" xfId="0" applyNumberFormat="1" applyFont="1" applyFill="1" applyBorder="1"/>
    <xf numFmtId="49" fontId="22" fillId="0" borderId="10" xfId="0" applyNumberFormat="1" applyFont="1" applyFill="1" applyBorder="1" applyAlignment="1">
      <alignment horizontal="center" vertical="center"/>
    </xf>
    <xf numFmtId="49" fontId="21" fillId="0" borderId="17" xfId="0" applyNumberFormat="1" applyFont="1" applyFill="1" applyBorder="1"/>
    <xf numFmtId="49" fontId="6" fillId="0" borderId="0" xfId="0" applyNumberFormat="1" applyFont="1" applyFill="1" applyBorder="1"/>
    <xf numFmtId="0" fontId="0" fillId="0" borderId="2" xfId="0" applyFont="1" applyFill="1" applyBorder="1" applyAlignment="1">
      <alignment horizontal="right" wrapText="1" shrinkToFit="1"/>
    </xf>
    <xf numFmtId="0" fontId="0" fillId="0" borderId="11" xfId="0" applyFont="1" applyBorder="1"/>
    <xf numFmtId="49" fontId="0" fillId="0" borderId="11" xfId="0" applyNumberFormat="1" applyFont="1" applyFill="1" applyBorder="1"/>
    <xf numFmtId="49" fontId="0" fillId="0" borderId="3" xfId="0" applyNumberFormat="1" applyFont="1" applyFill="1" applyBorder="1"/>
    <xf numFmtId="49" fontId="7" fillId="0" borderId="0" xfId="0" applyNumberFormat="1" applyFont="1" applyBorder="1" applyAlignment="1">
      <alignment horizont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left"/>
    </xf>
    <xf numFmtId="0" fontId="6" fillId="0" borderId="2" xfId="0" applyFont="1" applyFill="1" applyBorder="1" applyAlignment="1">
      <alignment horizontal="left" vertical="center"/>
    </xf>
    <xf numFmtId="0" fontId="12" fillId="0" borderId="2" xfId="0" applyFont="1" applyFill="1" applyBorder="1" applyAlignment="1" applyProtection="1">
      <alignment/>
      <protection locked="0"/>
    </xf>
    <xf numFmtId="0" fontId="35" fillId="0" borderId="2" xfId="0" applyFont="1" applyFill="1" applyBorder="1" applyAlignment="1" applyProtection="1">
      <alignment wrapText="1"/>
      <protection locked="0"/>
    </xf>
    <xf numFmtId="49" fontId="12" fillId="0" borderId="2" xfId="23" applyNumberFormat="1" applyFont="1" applyFill="1" applyBorder="1" applyAlignment="1">
      <alignment horizontal="left"/>
      <protection/>
    </xf>
    <xf numFmtId="49" fontId="0" fillId="0" borderId="11" xfId="0" applyNumberFormat="1" applyFill="1" applyBorder="1" applyAlignment="1">
      <alignment horizontal="right" vertical="center" indent="1"/>
    </xf>
    <xf numFmtId="0" fontId="0" fillId="0" borderId="12" xfId="0" applyFont="1" applyFill="1" applyBorder="1"/>
    <xf numFmtId="0" fontId="0" fillId="0" borderId="4" xfId="0" applyFont="1" applyBorder="1"/>
    <xf numFmtId="49" fontId="27" fillId="0" borderId="4" xfId="0" applyNumberFormat="1" applyFont="1" applyFill="1" applyBorder="1"/>
    <xf numFmtId="49" fontId="27" fillId="0" borderId="3" xfId="0" applyNumberFormat="1" applyFont="1" applyFill="1" applyBorder="1" applyAlignment="1">
      <alignment horizontal="center"/>
    </xf>
    <xf numFmtId="0" fontId="27" fillId="0" borderId="4" xfId="0" applyFont="1" applyFill="1" applyBorder="1" applyAlignment="1">
      <alignment horizontal="left" vertical="center"/>
    </xf>
    <xf numFmtId="0" fontId="27" fillId="0" borderId="11" xfId="0" applyFont="1" applyFill="1" applyBorder="1" applyAlignment="1">
      <alignment horizontal="center" vertical="center"/>
    </xf>
    <xf numFmtId="49" fontId="27" fillId="0" borderId="3" xfId="0" applyNumberFormat="1" applyFont="1" applyFill="1" applyBorder="1"/>
    <xf numFmtId="0" fontId="0" fillId="0" borderId="3" xfId="0" applyFont="1" applyBorder="1" applyAlignment="1">
      <alignment horizontal="center" vertical="justify" wrapText="1"/>
    </xf>
    <xf numFmtId="0" fontId="17" fillId="0" borderId="11" xfId="0" applyFont="1" applyFill="1" applyBorder="1"/>
    <xf numFmtId="0" fontId="19" fillId="0" borderId="11" xfId="0" applyFont="1" applyFill="1" applyBorder="1"/>
    <xf numFmtId="49" fontId="19" fillId="0" borderId="4" xfId="0" applyNumberFormat="1" applyFont="1" applyBorder="1" applyAlignment="1">
      <alignment horizontal="center" vertical="center"/>
    </xf>
    <xf numFmtId="49" fontId="3" fillId="0" borderId="3" xfId="0" applyNumberFormat="1" applyFont="1" applyBorder="1" applyAlignment="1">
      <alignment horizontal="center"/>
    </xf>
    <xf numFmtId="49" fontId="19" fillId="0" borderId="3" xfId="0" applyNumberFormat="1" applyFont="1" applyBorder="1" applyAlignment="1">
      <alignment horizontal="center"/>
    </xf>
    <xf numFmtId="0" fontId="3" fillId="0" borderId="11" xfId="0" applyFont="1" applyBorder="1"/>
    <xf numFmtId="0" fontId="3" fillId="0" borderId="3" xfId="0" applyFont="1" applyBorder="1" applyAlignment="1">
      <alignment horizontal="center" vertical="center"/>
    </xf>
    <xf numFmtId="0" fontId="37" fillId="0" borderId="3" xfId="22" applyFont="1" applyFill="1" applyBorder="1">
      <alignment/>
      <protection/>
    </xf>
    <xf numFmtId="0" fontId="17" fillId="0" borderId="4" xfId="0" applyFont="1" applyFill="1" applyBorder="1"/>
    <xf numFmtId="49" fontId="23" fillId="0" borderId="4" xfId="0" applyNumberFormat="1" applyFont="1" applyFill="1" applyBorder="1"/>
    <xf numFmtId="0" fontId="35" fillId="0" borderId="11" xfId="0" applyFont="1" applyFill="1" applyBorder="1"/>
    <xf numFmtId="0" fontId="9" fillId="0" borderId="3" xfId="0" applyFont="1" applyFill="1" applyBorder="1" applyAlignment="1" applyProtection="1">
      <alignment horizontal="center" wrapText="1"/>
      <protection locked="0"/>
    </xf>
    <xf numFmtId="0" fontId="9" fillId="0" borderId="11" xfId="0" applyFont="1" applyFill="1" applyBorder="1" applyAlignment="1">
      <alignment/>
    </xf>
    <xf numFmtId="0" fontId="30" fillId="0" borderId="11" xfId="23" applyFont="1" applyBorder="1">
      <alignment/>
      <protection/>
    </xf>
    <xf numFmtId="0" fontId="6" fillId="0" borderId="3" xfId="0" applyFont="1" applyBorder="1"/>
    <xf numFmtId="0" fontId="27" fillId="0" borderId="11" xfId="0" applyFont="1" applyFill="1" applyBorder="1" applyAlignment="1">
      <alignment horizontal="left"/>
    </xf>
    <xf numFmtId="0" fontId="9" fillId="0" borderId="11" xfId="0" applyFont="1" applyFill="1" applyBorder="1" applyAlignment="1">
      <alignment horizontal="left" vertical="center"/>
    </xf>
    <xf numFmtId="0" fontId="0" fillId="0" borderId="11" xfId="0" applyFont="1" applyFill="1" applyBorder="1" applyAlignment="1">
      <alignment vertical="center"/>
    </xf>
    <xf numFmtId="0" fontId="9" fillId="0" borderId="4" xfId="0" applyFont="1" applyFill="1" applyBorder="1" applyAlignment="1" applyProtection="1">
      <alignment horizontal="left"/>
      <protection locked="0"/>
    </xf>
    <xf numFmtId="0" fontId="9" fillId="0" borderId="11" xfId="23" applyFont="1" applyFill="1" applyBorder="1">
      <alignment/>
      <protection/>
    </xf>
    <xf numFmtId="0" fontId="9" fillId="0" borderId="3" xfId="23" applyFont="1" applyFill="1" applyBorder="1">
      <alignment/>
      <protection/>
    </xf>
    <xf numFmtId="0" fontId="13" fillId="0" borderId="11"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34" fillId="0" borderId="11" xfId="0" applyFont="1" applyFill="1" applyBorder="1" applyAlignment="1">
      <alignment vertical="center" wrapText="1"/>
    </xf>
    <xf numFmtId="0" fontId="3" fillId="0" borderId="11" xfId="0" applyFont="1" applyFill="1" applyBorder="1" applyAlignment="1">
      <alignment/>
    </xf>
    <xf numFmtId="0" fontId="13" fillId="5" borderId="0" xfId="0" applyFont="1" applyFill="1" applyAlignment="1" applyProtection="1">
      <alignment horizontal="left" vertical="top"/>
      <protection locked="0"/>
    </xf>
    <xf numFmtId="49" fontId="22" fillId="0" borderId="3" xfId="0" applyNumberFormat="1" applyFont="1" applyFill="1" applyBorder="1" applyAlignment="1">
      <alignment horizontal="center"/>
    </xf>
    <xf numFmtId="49" fontId="3" fillId="0" borderId="4" xfId="0" applyNumberFormat="1" applyFont="1" applyFill="1" applyBorder="1"/>
    <xf numFmtId="49" fontId="2" fillId="0" borderId="0" xfId="0" applyNumberFormat="1" applyFont="1" applyFill="1"/>
    <xf numFmtId="49" fontId="2" fillId="0" borderId="18" xfId="0" applyNumberFormat="1" applyFont="1" applyFill="1" applyBorder="1" applyAlignment="1">
      <alignment wrapText="1"/>
    </xf>
    <xf numFmtId="49" fontId="2" fillId="0" borderId="18" xfId="0" applyNumberFormat="1" applyFont="1" applyFill="1" applyBorder="1" applyAlignment="1">
      <alignment horizontal="center" wrapText="1"/>
    </xf>
    <xf numFmtId="49" fontId="2" fillId="0" borderId="18" xfId="0" applyNumberFormat="1" applyFont="1" applyFill="1" applyBorder="1" applyAlignment="1">
      <alignment horizontal="center"/>
    </xf>
    <xf numFmtId="49" fontId="2" fillId="0" borderId="0" xfId="0" applyNumberFormat="1" applyFont="1" applyFill="1" applyBorder="1"/>
    <xf numFmtId="49" fontId="2"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 fontId="2" fillId="0" borderId="0" xfId="0" applyNumberFormat="1" applyFont="1" applyFill="1" applyBorder="1" applyAlignment="1">
      <alignment/>
    </xf>
    <xf numFmtId="0" fontId="6" fillId="0" borderId="4" xfId="0" applyFont="1" applyFill="1" applyBorder="1"/>
    <xf numFmtId="0" fontId="9" fillId="0" borderId="11" xfId="0" applyFont="1" applyFill="1" applyBorder="1" applyAlignment="1">
      <alignment horizontal="left"/>
    </xf>
    <xf numFmtId="0" fontId="37" fillId="0" borderId="4" xfId="22" applyFont="1" applyFill="1" applyBorder="1" applyAlignment="1">
      <alignment horizontal="left"/>
      <protection/>
    </xf>
    <xf numFmtId="0" fontId="37" fillId="0" borderId="4" xfId="0" applyFont="1" applyFill="1" applyBorder="1" applyAlignment="1">
      <alignment vertical="center"/>
    </xf>
    <xf numFmtId="0" fontId="22" fillId="0" borderId="0" xfId="0" applyFont="1" applyFill="1"/>
    <xf numFmtId="0" fontId="9" fillId="0" borderId="11" xfId="0" applyFont="1" applyFill="1" applyBorder="1" applyAlignment="1" applyProtection="1">
      <alignment horizontal="left"/>
      <protection locked="0"/>
    </xf>
    <xf numFmtId="0" fontId="49" fillId="0" borderId="16" xfId="0" applyFont="1" applyFill="1" applyBorder="1" applyAlignment="1">
      <alignment horizontal="center"/>
    </xf>
    <xf numFmtId="0" fontId="27" fillId="0" borderId="19" xfId="0" applyFont="1" applyFill="1" applyBorder="1" applyAlignment="1">
      <alignment/>
    </xf>
    <xf numFmtId="49" fontId="21" fillId="0" borderId="15" xfId="0" applyNumberFormat="1" applyFont="1" applyFill="1" applyBorder="1"/>
    <xf numFmtId="0" fontId="9" fillId="0" borderId="19" xfId="23" applyFont="1" applyFill="1" applyBorder="1">
      <alignment/>
      <protection/>
    </xf>
    <xf numFmtId="0" fontId="9" fillId="0" borderId="15" xfId="23" applyFont="1" applyFill="1" applyBorder="1">
      <alignment/>
      <protection/>
    </xf>
    <xf numFmtId="49" fontId="21" fillId="0" borderId="19" xfId="0" applyNumberFormat="1" applyFont="1" applyFill="1" applyBorder="1"/>
    <xf numFmtId="49" fontId="21" fillId="0" borderId="20" xfId="0" applyNumberFormat="1" applyFont="1" applyFill="1" applyBorder="1" applyAlignment="1">
      <alignment horizontal="center"/>
    </xf>
    <xf numFmtId="0" fontId="9" fillId="0" borderId="16" xfId="0" applyFont="1" applyFill="1" applyBorder="1" applyAlignment="1" applyProtection="1">
      <alignment horizontal="center" wrapText="1"/>
      <protection locked="0"/>
    </xf>
    <xf numFmtId="49" fontId="21" fillId="0" borderId="16" xfId="0" applyNumberFormat="1" applyFont="1" applyFill="1" applyBorder="1" applyAlignment="1">
      <alignment horizontal="center"/>
    </xf>
    <xf numFmtId="4" fontId="21" fillId="0" borderId="21" xfId="0" applyNumberFormat="1" applyFont="1" applyFill="1" applyBorder="1" applyAlignment="1">
      <alignment horizontal="right" indent="1"/>
    </xf>
    <xf numFmtId="4" fontId="21" fillId="0" borderId="16" xfId="0" applyNumberFormat="1" applyFont="1" applyFill="1" applyBorder="1" applyAlignment="1">
      <alignment horizontal="right" indent="1"/>
    </xf>
    <xf numFmtId="49" fontId="21" fillId="0" borderId="21" xfId="0" applyNumberFormat="1" applyFont="1" applyFill="1" applyBorder="1" applyAlignment="1">
      <alignment horizontal="right" indent="1"/>
    </xf>
    <xf numFmtId="49" fontId="21" fillId="0" borderId="16" xfId="0" applyNumberFormat="1" applyFont="1" applyFill="1" applyBorder="1" applyAlignment="1">
      <alignment horizontal="right" indent="1"/>
    </xf>
    <xf numFmtId="167" fontId="9" fillId="0" borderId="16" xfId="0" applyNumberFormat="1" applyFont="1" applyFill="1" applyBorder="1" applyAlignment="1" applyProtection="1">
      <alignment horizontal="right"/>
      <protection locked="0"/>
    </xf>
    <xf numFmtId="0" fontId="9" fillId="0" borderId="3" xfId="23" applyFont="1" applyFill="1" applyBorder="1" applyAlignment="1">
      <alignment horizontal="center"/>
      <protection/>
    </xf>
    <xf numFmtId="0" fontId="9" fillId="0" borderId="2" xfId="23" applyFont="1" applyFill="1" applyBorder="1" applyAlignment="1">
      <alignment horizontal="right" indent="1"/>
      <protection/>
    </xf>
    <xf numFmtId="0" fontId="22" fillId="0" borderId="12" xfId="0" applyFont="1" applyFill="1" applyBorder="1" applyAlignment="1">
      <alignment vertical="center"/>
    </xf>
    <xf numFmtId="1" fontId="6" fillId="0" borderId="2" xfId="24" applyFont="1" applyFill="1" applyBorder="1" applyAlignment="1">
      <alignment horizontal="left" vertical="center"/>
      <protection/>
    </xf>
    <xf numFmtId="0" fontId="30" fillId="0" borderId="11" xfId="23" applyFont="1" applyFill="1" applyBorder="1">
      <alignment/>
      <protection/>
    </xf>
    <xf numFmtId="4" fontId="9" fillId="0" borderId="2" xfId="23" applyNumberFormat="1" applyFont="1" applyFill="1" applyBorder="1" applyAlignment="1">
      <alignment horizontal="right" indent="1"/>
      <protection/>
    </xf>
    <xf numFmtId="0" fontId="9" fillId="0" borderId="4" xfId="23" applyFont="1" applyFill="1" applyBorder="1" applyAlignment="1">
      <alignment horizontal="left"/>
      <protection/>
    </xf>
    <xf numFmtId="0" fontId="9" fillId="0" borderId="3" xfId="23" applyFont="1" applyFill="1" applyBorder="1" applyAlignment="1">
      <alignment/>
      <protection/>
    </xf>
    <xf numFmtId="49" fontId="27" fillId="0" borderId="4" xfId="0" applyNumberFormat="1" applyFont="1" applyFill="1" applyBorder="1" applyAlignment="1">
      <alignment/>
    </xf>
    <xf numFmtId="49" fontId="27" fillId="0" borderId="11" xfId="0" applyNumberFormat="1" applyFont="1" applyFill="1" applyBorder="1" applyAlignment="1">
      <alignment/>
    </xf>
    <xf numFmtId="1" fontId="0" fillId="0" borderId="4" xfId="24" applyFont="1" applyFill="1" applyBorder="1" applyAlignment="1">
      <alignment horizontal="left" vertical="center"/>
      <protection/>
    </xf>
    <xf numFmtId="1" fontId="0" fillId="0" borderId="3" xfId="24" applyFont="1" applyFill="1" applyBorder="1" applyAlignment="1">
      <alignment horizontal="center" vertical="center"/>
      <protection/>
    </xf>
    <xf numFmtId="49" fontId="0" fillId="0" borderId="10" xfId="0" applyNumberFormat="1" applyFill="1" applyBorder="1" applyAlignment="1">
      <alignment horizontal="center"/>
    </xf>
    <xf numFmtId="4" fontId="0" fillId="0" borderId="10" xfId="0" applyNumberFormat="1" applyFill="1" applyBorder="1" applyAlignment="1">
      <alignment horizontal="right" indent="1"/>
    </xf>
    <xf numFmtId="49" fontId="0" fillId="0" borderId="10" xfId="0" applyNumberFormat="1" applyFill="1" applyBorder="1" applyAlignment="1">
      <alignment horizontal="right" indent="1"/>
    </xf>
    <xf numFmtId="1" fontId="0" fillId="0" borderId="2" xfId="24" applyFont="1" applyFill="1" applyBorder="1" applyAlignment="1">
      <alignment horizontal="center" vertical="center" wrapText="1"/>
      <protection/>
    </xf>
    <xf numFmtId="169" fontId="0" fillId="0" borderId="2" xfId="25" applyNumberFormat="1" applyFont="1" applyFill="1" applyBorder="1" applyAlignment="1">
      <alignment horizontal="right" vertical="center" wrapText="1"/>
      <protection/>
    </xf>
    <xf numFmtId="49" fontId="0" fillId="0" borderId="7" xfId="0" applyNumberFormat="1" applyFont="1" applyFill="1" applyBorder="1" applyAlignment="1">
      <alignment horizontal="right" indent="1"/>
    </xf>
    <xf numFmtId="49" fontId="0" fillId="0" borderId="2" xfId="0" applyNumberFormat="1" applyFont="1" applyFill="1" applyBorder="1"/>
    <xf numFmtId="1" fontId="0" fillId="0" borderId="2" xfId="24" applyFont="1" applyFill="1" applyBorder="1" applyAlignment="1">
      <alignment horizontal="center" vertical="center"/>
      <protection/>
    </xf>
    <xf numFmtId="1" fontId="0" fillId="0" borderId="19" xfId="24" applyFont="1" applyFill="1" applyBorder="1" applyAlignment="1">
      <alignment horizontal="center" vertical="center" wrapText="1"/>
      <protection/>
    </xf>
    <xf numFmtId="4" fontId="0" fillId="0" borderId="2" xfId="0" applyNumberFormat="1" applyFont="1" applyFill="1" applyBorder="1" applyAlignment="1">
      <alignment horizontal="right" indent="1"/>
    </xf>
    <xf numFmtId="49" fontId="0" fillId="0" borderId="2" xfId="0" applyNumberFormat="1" applyFont="1" applyFill="1" applyBorder="1" applyAlignment="1">
      <alignment horizontal="right" indent="1"/>
    </xf>
    <xf numFmtId="49" fontId="0" fillId="0" borderId="0" xfId="0" applyNumberFormat="1" applyFont="1" applyFill="1"/>
    <xf numFmtId="0" fontId="9" fillId="0" borderId="22" xfId="0" applyFont="1" applyFill="1" applyBorder="1" applyAlignment="1" applyProtection="1">
      <alignment horizontal="center" wrapText="1"/>
      <protection locked="0"/>
    </xf>
    <xf numFmtId="0" fontId="27" fillId="0" borderId="12" xfId="0" applyFont="1" applyFill="1" applyBorder="1" applyAlignment="1">
      <alignment/>
    </xf>
    <xf numFmtId="0" fontId="29" fillId="0" borderId="12" xfId="23" applyFont="1" applyFill="1" applyBorder="1">
      <alignment/>
      <protection/>
    </xf>
    <xf numFmtId="0" fontId="29" fillId="0" borderId="22" xfId="0" applyFont="1" applyFill="1" applyBorder="1" applyAlignment="1" applyProtection="1">
      <alignment horizontal="center" wrapText="1"/>
      <protection locked="0"/>
    </xf>
    <xf numFmtId="167" fontId="29" fillId="0" borderId="16" xfId="0" applyNumberFormat="1" applyFont="1" applyFill="1" applyBorder="1" applyAlignment="1" applyProtection="1">
      <alignment horizontal="right"/>
      <protection locked="0"/>
    </xf>
    <xf numFmtId="0" fontId="22" fillId="0" borderId="17" xfId="0" applyFont="1" applyFill="1" applyBorder="1" applyAlignment="1">
      <alignment horizontal="left"/>
    </xf>
    <xf numFmtId="0" fontId="9" fillId="0" borderId="2" xfId="23" applyFont="1" applyFill="1" applyBorder="1" applyAlignment="1">
      <alignment horizontal="center"/>
      <protection/>
    </xf>
    <xf numFmtId="49" fontId="17" fillId="0" borderId="4" xfId="0" applyNumberFormat="1" applyFont="1" applyFill="1" applyBorder="1" applyAlignment="1">
      <alignment/>
    </xf>
    <xf numFmtId="0" fontId="30" fillId="0" borderId="3" xfId="0" applyFont="1" applyFill="1" applyBorder="1" applyAlignment="1">
      <alignment/>
    </xf>
    <xf numFmtId="0" fontId="17" fillId="0" borderId="11" xfId="0" applyFont="1" applyFill="1" applyBorder="1" applyAlignment="1">
      <alignment horizontal="center" wrapText="1" shrinkToFit="1"/>
    </xf>
    <xf numFmtId="0" fontId="17" fillId="0" borderId="11" xfId="0" applyFont="1" applyFill="1" applyBorder="1" applyAlignment="1">
      <alignment horizontal="right" wrapText="1" shrinkToFit="1"/>
    </xf>
    <xf numFmtId="49" fontId="21" fillId="0" borderId="0" xfId="0" applyNumberFormat="1" applyFont="1" applyFill="1" applyBorder="1" applyAlignment="1">
      <alignment/>
    </xf>
    <xf numFmtId="49" fontId="21" fillId="0" borderId="0" xfId="0" applyNumberFormat="1" applyFont="1" applyFill="1" applyBorder="1" applyAlignment="1">
      <alignment wrapText="1"/>
    </xf>
    <xf numFmtId="49" fontId="21" fillId="0" borderId="0" xfId="0" applyNumberFormat="1" applyFont="1" applyFill="1" applyBorder="1" applyAlignment="1">
      <alignment horizontal="center" wrapText="1"/>
    </xf>
    <xf numFmtId="4" fontId="21" fillId="0" borderId="0" xfId="0" applyNumberFormat="1" applyFont="1" applyFill="1" applyBorder="1" applyAlignment="1">
      <alignment horizontal="right" indent="1"/>
    </xf>
    <xf numFmtId="49" fontId="21" fillId="0" borderId="0" xfId="0" applyNumberFormat="1" applyFont="1" applyFill="1" applyBorder="1" applyAlignment="1">
      <alignment horizontal="center"/>
    </xf>
    <xf numFmtId="49" fontId="21" fillId="0" borderId="11" xfId="0" applyNumberFormat="1" applyFont="1" applyFill="1" applyBorder="1" applyAlignment="1">
      <alignment wrapText="1"/>
    </xf>
    <xf numFmtId="49" fontId="21" fillId="0" borderId="3" xfId="0" applyNumberFormat="1" applyFont="1" applyFill="1" applyBorder="1" applyAlignment="1">
      <alignment wrapText="1"/>
    </xf>
    <xf numFmtId="49" fontId="0" fillId="0" borderId="2" xfId="0" applyNumberFormat="1" applyFont="1" applyFill="1" applyBorder="1" applyAlignment="1">
      <alignment horizontal="center" wrapText="1"/>
    </xf>
    <xf numFmtId="0" fontId="0" fillId="0" borderId="4" xfId="0" applyBorder="1" applyAlignment="1">
      <alignment/>
    </xf>
    <xf numFmtId="0" fontId="0" fillId="0" borderId="3" xfId="0" applyBorder="1" applyAlignment="1">
      <alignment horizontal="center" vertical="justify" wrapText="1"/>
    </xf>
    <xf numFmtId="0" fontId="12" fillId="0" borderId="11" xfId="0" applyFont="1" applyFill="1" applyBorder="1"/>
    <xf numFmtId="0" fontId="3" fillId="0" borderId="3" xfId="0" applyFont="1" applyFill="1" applyBorder="1" applyAlignment="1">
      <alignment horizontal="center" vertical="center" wrapText="1" shrinkToFit="1"/>
    </xf>
    <xf numFmtId="49" fontId="15" fillId="0" borderId="4" xfId="0" applyNumberFormat="1" applyFont="1" applyFill="1" applyBorder="1"/>
    <xf numFmtId="0" fontId="30" fillId="0" borderId="4" xfId="0" applyFont="1" applyFill="1" applyBorder="1" applyAlignment="1">
      <alignment horizontal="left" vertical="center"/>
    </xf>
    <xf numFmtId="0" fontId="30" fillId="0" borderId="11" xfId="0" applyFont="1" applyFill="1" applyBorder="1" applyAlignment="1">
      <alignment horizontal="left" vertical="center"/>
    </xf>
    <xf numFmtId="0" fontId="30" fillId="0" borderId="3" xfId="0" applyFont="1" applyFill="1" applyBorder="1" applyAlignment="1">
      <alignment horizontal="left" vertical="center"/>
    </xf>
    <xf numFmtId="0" fontId="27" fillId="0" borderId="3" xfId="0" applyFont="1" applyFill="1" applyBorder="1" applyAlignment="1">
      <alignment horizontal="center" vertical="center" wrapText="1" shrinkToFit="1"/>
    </xf>
    <xf numFmtId="4" fontId="30" fillId="0" borderId="2" xfId="0" applyNumberFormat="1" applyFont="1" applyFill="1" applyBorder="1" applyAlignment="1">
      <alignment horizontal="right" vertical="center" wrapText="1" indent="1"/>
    </xf>
    <xf numFmtId="0" fontId="27" fillId="0" borderId="2" xfId="0" applyFont="1" applyFill="1" applyBorder="1" applyAlignment="1">
      <alignment horizontal="center" vertical="center" wrapText="1" shrinkToFit="1"/>
    </xf>
    <xf numFmtId="49" fontId="2" fillId="2" borderId="0" xfId="0" applyNumberFormat="1" applyFont="1" applyFill="1" applyBorder="1" applyAlignment="1">
      <alignment vertical="center"/>
    </xf>
    <xf numFmtId="0" fontId="0" fillId="2" borderId="0" xfId="0" applyFill="1" applyBorder="1" applyAlignment="1">
      <alignment vertical="center"/>
    </xf>
    <xf numFmtId="49" fontId="2" fillId="2" borderId="5" xfId="0" applyNumberFormat="1" applyFont="1" applyFill="1" applyBorder="1" applyAlignment="1">
      <alignment vertical="center"/>
    </xf>
    <xf numFmtId="49" fontId="0" fillId="2" borderId="12" xfId="0" applyNumberFormat="1" applyFill="1" applyBorder="1" applyAlignment="1">
      <alignment vertical="center"/>
    </xf>
    <xf numFmtId="0" fontId="0" fillId="2" borderId="12" xfId="0" applyFill="1" applyBorder="1" applyAlignment="1">
      <alignment vertical="center"/>
    </xf>
    <xf numFmtId="49" fontId="0" fillId="2" borderId="12" xfId="0" applyNumberFormat="1" applyFill="1" applyBorder="1" applyAlignment="1">
      <alignment horizontal="center"/>
    </xf>
    <xf numFmtId="4" fontId="0" fillId="2" borderId="12" xfId="0" applyNumberFormat="1" applyFill="1" applyBorder="1" applyAlignment="1">
      <alignment horizontal="center" wrapText="1"/>
    </xf>
    <xf numFmtId="4" fontId="0" fillId="2" borderId="6" xfId="0" applyNumberFormat="1" applyFill="1" applyBorder="1" applyAlignment="1">
      <alignment horizontal="center" wrapText="1"/>
    </xf>
    <xf numFmtId="49" fontId="3" fillId="0" borderId="2" xfId="0" applyNumberFormat="1" applyFont="1" applyFill="1" applyBorder="1" applyAlignment="1">
      <alignment vertical="center"/>
    </xf>
    <xf numFmtId="0" fontId="3" fillId="0" borderId="2" xfId="0" applyFont="1" applyFill="1" applyBorder="1" applyAlignment="1">
      <alignment vertical="center"/>
    </xf>
    <xf numFmtId="49" fontId="3" fillId="0" borderId="0" xfId="0" applyNumberFormat="1" applyFont="1" applyFill="1" applyAlignment="1">
      <alignment vertical="center"/>
    </xf>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2" fontId="0" fillId="0" borderId="2" xfId="0" applyNumberFormat="1" applyFill="1" applyBorder="1" applyAlignment="1">
      <alignment horizontal="right" indent="1"/>
    </xf>
    <xf numFmtId="0" fontId="0" fillId="0" borderId="3" xfId="0" applyFill="1" applyBorder="1" applyAlignment="1">
      <alignment horizontal="center" vertical="center" wrapText="1" shrinkToFit="1"/>
    </xf>
    <xf numFmtId="49" fontId="0" fillId="2" borderId="4" xfId="0" applyNumberFormat="1" applyFill="1" applyBorder="1" applyAlignment="1">
      <alignment horizontal="center" vertical="center"/>
    </xf>
    <xf numFmtId="49" fontId="2" fillId="2" borderId="11" xfId="0" applyNumberFormat="1" applyFont="1" applyFill="1" applyBorder="1" applyAlignment="1">
      <alignment vertical="center"/>
    </xf>
    <xf numFmtId="0" fontId="0" fillId="2" borderId="4" xfId="0" applyFill="1" applyBorder="1" applyAlignment="1">
      <alignment vertical="center"/>
    </xf>
    <xf numFmtId="0" fontId="27" fillId="0" borderId="11" xfId="0" applyFont="1" applyFill="1" applyBorder="1" applyAlignment="1">
      <alignment horizontal="left" vertical="center"/>
    </xf>
    <xf numFmtId="0" fontId="27" fillId="0" borderId="4" xfId="0" applyFont="1" applyFill="1" applyBorder="1" applyAlignment="1">
      <alignment vertical="center"/>
    </xf>
    <xf numFmtId="0" fontId="0" fillId="0" borderId="9" xfId="0" applyFont="1" applyFill="1" applyBorder="1" applyAlignment="1">
      <alignment horizontal="right" vertical="center" wrapText="1" indent="1" shrinkToFit="1"/>
    </xf>
    <xf numFmtId="167" fontId="9" fillId="8" borderId="16" xfId="0" applyNumberFormat="1" applyFont="1" applyFill="1" applyBorder="1" applyAlignment="1" applyProtection="1">
      <alignment horizontal="right"/>
      <protection locked="0"/>
    </xf>
    <xf numFmtId="0" fontId="6" fillId="8" borderId="12" xfId="0" applyFont="1" applyFill="1" applyBorder="1" applyAlignment="1">
      <alignment/>
    </xf>
    <xf numFmtId="0" fontId="9" fillId="8" borderId="12" xfId="23" applyFont="1" applyFill="1" applyBorder="1">
      <alignment/>
      <protection/>
    </xf>
    <xf numFmtId="0" fontId="9" fillId="8" borderId="22" xfId="0" applyFont="1" applyFill="1" applyBorder="1" applyAlignment="1" applyProtection="1">
      <alignment horizontal="center" wrapText="1"/>
      <protection locked="0"/>
    </xf>
    <xf numFmtId="0" fontId="9" fillId="8" borderId="0" xfId="23" applyFont="1" applyFill="1">
      <alignment/>
      <protection/>
    </xf>
    <xf numFmtId="49" fontId="0" fillId="2" borderId="4" xfId="0" applyNumberFormat="1" applyFill="1" applyBorder="1" applyAlignment="1">
      <alignment vertical="center"/>
    </xf>
    <xf numFmtId="49" fontId="0" fillId="2" borderId="0" xfId="0" applyNumberFormat="1" applyFill="1" applyBorder="1" applyAlignment="1">
      <alignment horizontal="left" vertical="center"/>
    </xf>
    <xf numFmtId="0" fontId="21" fillId="0" borderId="7" xfId="0" applyNumberFormat="1" applyFont="1" applyFill="1" applyBorder="1" applyAlignment="1">
      <alignment horizontal="right" indent="1"/>
    </xf>
    <xf numFmtId="0" fontId="3" fillId="0" borderId="23" xfId="0" applyNumberFormat="1" applyFont="1" applyBorder="1"/>
    <xf numFmtId="0" fontId="3" fillId="0" borderId="23" xfId="0" applyNumberFormat="1" applyFont="1" applyFill="1" applyBorder="1" applyAlignment="1">
      <alignment horizontal="left" vertical="center"/>
    </xf>
    <xf numFmtId="0" fontId="3" fillId="0" borderId="24" xfId="0" applyNumberFormat="1" applyFont="1" applyBorder="1"/>
    <xf numFmtId="0" fontId="36" fillId="0" borderId="24" xfId="0" applyNumberFormat="1" applyFont="1" applyBorder="1"/>
    <xf numFmtId="0" fontId="36" fillId="0" borderId="0" xfId="0" applyNumberFormat="1" applyFont="1"/>
    <xf numFmtId="0" fontId="36" fillId="0" borderId="23" xfId="0" applyNumberFormat="1" applyFont="1" applyBorder="1"/>
    <xf numFmtId="0" fontId="36" fillId="0" borderId="25" xfId="0" applyNumberFormat="1" applyFont="1" applyBorder="1"/>
    <xf numFmtId="0" fontId="36" fillId="0" borderId="23" xfId="0" applyNumberFormat="1" applyFont="1" applyFill="1" applyBorder="1"/>
    <xf numFmtId="0" fontId="36" fillId="0" borderId="0" xfId="0" applyNumberFormat="1" applyFont="1" applyFill="1" applyBorder="1" applyAlignment="1">
      <alignment vertical="center"/>
    </xf>
    <xf numFmtId="0" fontId="22" fillId="0" borderId="10" xfId="0" applyFont="1" applyFill="1" applyBorder="1" applyAlignment="1">
      <alignment vertical="center"/>
    </xf>
    <xf numFmtId="49" fontId="3" fillId="0" borderId="17" xfId="0" applyNumberFormat="1" applyFont="1" applyFill="1" applyBorder="1" applyAlignment="1">
      <alignment horizontal="lef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49" fontId="3" fillId="0" borderId="8" xfId="0" applyNumberFormat="1" applyFont="1" applyFill="1" applyBorder="1" applyAlignment="1">
      <alignment horizontal="center" vertical="center"/>
    </xf>
    <xf numFmtId="49" fontId="3" fillId="0" borderId="2" xfId="0" applyNumberFormat="1" applyFont="1" applyFill="1" applyBorder="1" applyAlignment="1">
      <alignment horizontal="right" vertical="center"/>
    </xf>
    <xf numFmtId="0" fontId="36" fillId="0" borderId="23" xfId="0" applyNumberFormat="1" applyFont="1" applyFill="1" applyBorder="1" applyAlignment="1">
      <alignment horizontal="left" vertical="center"/>
    </xf>
    <xf numFmtId="4" fontId="36" fillId="0" borderId="0" xfId="0" applyNumberFormat="1" applyFont="1" applyBorder="1"/>
    <xf numFmtId="4" fontId="3" fillId="0" borderId="0" xfId="0" applyNumberFormat="1" applyFont="1" applyBorder="1"/>
    <xf numFmtId="0" fontId="0" fillId="0" borderId="0" xfId="0" applyNumberFormat="1" applyFont="1" applyAlignment="1">
      <alignment wrapText="1"/>
    </xf>
    <xf numFmtId="49" fontId="0" fillId="0" borderId="0" xfId="0" applyNumberFormat="1" applyFont="1" applyAlignment="1">
      <alignment horizontal="left"/>
    </xf>
    <xf numFmtId="49" fontId="0" fillId="0" borderId="0" xfId="0" applyNumberFormat="1" applyFont="1" applyAlignment="1">
      <alignment wrapText="1"/>
    </xf>
    <xf numFmtId="49" fontId="0" fillId="0" borderId="0" xfId="0" applyNumberFormat="1" applyFont="1" applyFill="1" applyAlignment="1">
      <alignment wrapText="1"/>
    </xf>
    <xf numFmtId="4" fontId="36" fillId="0" borderId="9" xfId="0" applyNumberFormat="1" applyFont="1" applyBorder="1" applyAlignment="1">
      <alignment horizontal="right" indent="1"/>
    </xf>
    <xf numFmtId="4" fontId="36" fillId="0" borderId="26" xfId="0" applyNumberFormat="1" applyFont="1" applyBorder="1" applyAlignment="1">
      <alignment horizontal="right" indent="1"/>
    </xf>
    <xf numFmtId="4" fontId="36" fillId="0" borderId="2" xfId="0" applyNumberFormat="1" applyFont="1" applyBorder="1" applyAlignment="1">
      <alignment horizontal="right" indent="1"/>
    </xf>
    <xf numFmtId="4" fontId="36" fillId="0" borderId="27" xfId="0" applyNumberFormat="1" applyFont="1" applyBorder="1" applyAlignment="1">
      <alignment horizontal="right" indent="1"/>
    </xf>
    <xf numFmtId="4" fontId="36" fillId="0" borderId="7" xfId="0" applyNumberFormat="1" applyFont="1" applyBorder="1" applyAlignment="1">
      <alignment horizontal="right" indent="1"/>
    </xf>
    <xf numFmtId="4" fontId="36" fillId="0" borderId="28" xfId="0" applyNumberFormat="1" applyFont="1" applyBorder="1" applyAlignment="1">
      <alignment horizontal="right" indent="1"/>
    </xf>
    <xf numFmtId="4" fontId="3" fillId="0" borderId="9" xfId="0" applyNumberFormat="1" applyFont="1" applyBorder="1" applyAlignment="1">
      <alignment horizontal="right" indent="1"/>
    </xf>
    <xf numFmtId="4" fontId="3" fillId="0" borderId="26" xfId="0" applyNumberFormat="1" applyFont="1" applyBorder="1" applyAlignment="1">
      <alignment horizontal="right" indent="1"/>
    </xf>
    <xf numFmtId="4" fontId="3" fillId="0" borderId="2" xfId="0" applyNumberFormat="1" applyFont="1" applyBorder="1" applyAlignment="1">
      <alignment horizontal="right" indent="1"/>
    </xf>
    <xf numFmtId="4" fontId="3" fillId="0" borderId="27" xfId="0" applyNumberFormat="1" applyFont="1" applyBorder="1" applyAlignment="1">
      <alignment horizontal="right" indent="1"/>
    </xf>
    <xf numFmtId="4" fontId="3" fillId="0" borderId="2" xfId="0" applyNumberFormat="1" applyFont="1" applyFill="1" applyBorder="1" applyAlignment="1">
      <alignment horizontal="right" vertical="center" indent="1"/>
    </xf>
    <xf numFmtId="4" fontId="36" fillId="0" borderId="2" xfId="0" applyNumberFormat="1" applyFont="1" applyFill="1" applyBorder="1" applyAlignment="1">
      <alignment horizontal="right" vertical="center" indent="1"/>
    </xf>
    <xf numFmtId="4" fontId="22" fillId="0" borderId="11" xfId="0" applyNumberFormat="1" applyFont="1" applyFill="1" applyBorder="1" applyAlignment="1">
      <alignment horizontal="right"/>
    </xf>
    <xf numFmtId="49" fontId="0" fillId="0" borderId="7" xfId="0" applyNumberFormat="1" applyFont="1" applyFill="1" applyBorder="1"/>
    <xf numFmtId="0" fontId="27" fillId="0" borderId="12" xfId="0" applyFont="1" applyFill="1" applyBorder="1"/>
    <xf numFmtId="49" fontId="0" fillId="0" borderId="9" xfId="0" applyNumberFormat="1" applyFont="1" applyFill="1" applyBorder="1"/>
    <xf numFmtId="0" fontId="30" fillId="0" borderId="17" xfId="0" applyFont="1" applyFill="1" applyBorder="1"/>
    <xf numFmtId="0" fontId="28" fillId="0" borderId="10" xfId="0" applyFont="1" applyFill="1" applyBorder="1"/>
    <xf numFmtId="0" fontId="3" fillId="0" borderId="8" xfId="0" applyFont="1" applyFill="1" applyBorder="1"/>
    <xf numFmtId="49" fontId="0" fillId="0" borderId="9" xfId="0" applyNumberFormat="1" applyFill="1" applyBorder="1" applyAlignment="1">
      <alignment horizontal="center"/>
    </xf>
    <xf numFmtId="4" fontId="3" fillId="0" borderId="2" xfId="0" applyNumberFormat="1" applyFont="1" applyFill="1" applyBorder="1" applyAlignment="1">
      <alignment horizontal="right" vertical="center" wrapText="1"/>
    </xf>
    <xf numFmtId="49" fontId="16" fillId="0" borderId="2" xfId="0" applyNumberFormat="1" applyFont="1" applyFill="1" applyBorder="1" applyAlignment="1">
      <alignment horizontal="center"/>
    </xf>
    <xf numFmtId="4" fontId="20" fillId="0" borderId="2" xfId="0" applyNumberFormat="1" applyFont="1" applyFill="1" applyBorder="1" applyAlignment="1">
      <alignment horizontal="right" indent="1"/>
    </xf>
    <xf numFmtId="49" fontId="27" fillId="0" borderId="2" xfId="0" applyNumberFormat="1" applyFont="1" applyFill="1" applyBorder="1" applyAlignment="1">
      <alignment horizontal="right" indent="1"/>
    </xf>
    <xf numFmtId="49" fontId="0" fillId="0" borderId="12" xfId="0" applyNumberFormat="1" applyFill="1" applyBorder="1" applyAlignment="1">
      <alignment horizontal="left"/>
    </xf>
    <xf numFmtId="0" fontId="0" fillId="0" borderId="12" xfId="0" applyFill="1" applyBorder="1" applyAlignment="1">
      <alignment/>
    </xf>
    <xf numFmtId="49" fontId="0" fillId="0" borderId="12" xfId="0" applyNumberFormat="1" applyFill="1" applyBorder="1" applyAlignment="1">
      <alignment horizontal="right" indent="1"/>
    </xf>
    <xf numFmtId="49" fontId="6" fillId="0" borderId="3" xfId="0" applyNumberFormat="1" applyFont="1" applyFill="1" applyBorder="1"/>
    <xf numFmtId="4" fontId="3" fillId="0" borderId="2" xfId="0" applyNumberFormat="1" applyFont="1" applyFill="1" applyBorder="1" applyAlignment="1">
      <alignment horizontal="right" indent="1"/>
    </xf>
    <xf numFmtId="49" fontId="0" fillId="0" borderId="11" xfId="0" applyNumberFormat="1" applyFont="1" applyFill="1" applyBorder="1" applyAlignment="1">
      <alignment horizontal="left"/>
    </xf>
    <xf numFmtId="49" fontId="21" fillId="0" borderId="11" xfId="0" applyNumberFormat="1" applyFont="1" applyFill="1" applyBorder="1" applyAlignment="1">
      <alignment horizontal="left"/>
    </xf>
    <xf numFmtId="0" fontId="3" fillId="0" borderId="9" xfId="0" applyFont="1" applyFill="1" applyBorder="1" applyAlignment="1">
      <alignment horizontal="left"/>
    </xf>
    <xf numFmtId="49" fontId="3" fillId="0" borderId="9" xfId="0" applyNumberFormat="1" applyFont="1" applyFill="1" applyBorder="1" applyAlignment="1">
      <alignment horizontal="center"/>
    </xf>
    <xf numFmtId="4" fontId="3" fillId="0" borderId="9" xfId="0" applyNumberFormat="1" applyFont="1" applyFill="1" applyBorder="1" applyAlignment="1">
      <alignment horizontal="right" indent="1"/>
    </xf>
    <xf numFmtId="49" fontId="3" fillId="0" borderId="9" xfId="0" applyNumberFormat="1" applyFont="1" applyFill="1" applyBorder="1" applyAlignment="1">
      <alignment horizontal="right" indent="1"/>
    </xf>
    <xf numFmtId="0" fontId="45" fillId="0" borderId="11" xfId="0" applyFont="1" applyFill="1" applyBorder="1"/>
    <xf numFmtId="49" fontId="44" fillId="0" borderId="11" xfId="0" applyNumberFormat="1" applyFont="1" applyFill="1" applyBorder="1" applyAlignment="1">
      <alignment horizontal="center"/>
    </xf>
    <xf numFmtId="4" fontId="46" fillId="0" borderId="11" xfId="0" applyNumberFormat="1" applyFont="1" applyFill="1" applyBorder="1" applyAlignment="1">
      <alignment horizontal="right" wrapText="1" indent="1"/>
    </xf>
    <xf numFmtId="49" fontId="22" fillId="0" borderId="11" xfId="0" applyNumberFormat="1" applyFont="1" applyFill="1" applyBorder="1"/>
    <xf numFmtId="49" fontId="22" fillId="0" borderId="11" xfId="0" applyNumberFormat="1" applyFont="1" applyFill="1" applyBorder="1" applyAlignment="1">
      <alignment/>
    </xf>
    <xf numFmtId="49" fontId="22" fillId="0" borderId="11" xfId="0" applyNumberFormat="1" applyFont="1" applyFill="1" applyBorder="1" applyAlignment="1">
      <alignment wrapText="1"/>
    </xf>
    <xf numFmtId="49" fontId="22" fillId="0" borderId="11" xfId="0" applyNumberFormat="1" applyFont="1" applyFill="1" applyBorder="1" applyAlignment="1">
      <alignment horizontal="center" wrapText="1"/>
    </xf>
    <xf numFmtId="4" fontId="22" fillId="0" borderId="11" xfId="0" applyNumberFormat="1" applyFont="1" applyFill="1" applyBorder="1" applyAlignment="1">
      <alignment horizontal="right" indent="1"/>
    </xf>
    <xf numFmtId="49" fontId="22" fillId="0" borderId="11" xfId="0" applyNumberFormat="1" applyFont="1" applyFill="1" applyBorder="1" applyAlignment="1">
      <alignment horizontal="center"/>
    </xf>
    <xf numFmtId="4" fontId="47" fillId="0" borderId="11" xfId="0" applyNumberFormat="1" applyFont="1" applyFill="1" applyBorder="1" applyAlignment="1">
      <alignment horizontal="right" wrapText="1" indent="1"/>
    </xf>
    <xf numFmtId="49" fontId="2" fillId="0" borderId="18" xfId="0" applyNumberFormat="1" applyFont="1" applyFill="1" applyBorder="1" applyAlignment="1">
      <alignment vertical="center"/>
    </xf>
    <xf numFmtId="49" fontId="2" fillId="0" borderId="29" xfId="0" applyNumberFormat="1" applyFont="1" applyFill="1" applyBorder="1" applyAlignment="1">
      <alignment vertical="center"/>
    </xf>
    <xf numFmtId="49" fontId="0" fillId="0" borderId="29" xfId="0" applyNumberFormat="1" applyFill="1" applyBorder="1" applyAlignment="1">
      <alignment horizontal="left" vertical="center"/>
    </xf>
    <xf numFmtId="0" fontId="0" fillId="0" borderId="29" xfId="0" applyFill="1" applyBorder="1" applyAlignment="1">
      <alignment vertical="center"/>
    </xf>
    <xf numFmtId="0" fontId="2" fillId="0" borderId="29" xfId="0" applyFont="1" applyFill="1" applyBorder="1" applyAlignment="1">
      <alignment vertical="center"/>
    </xf>
    <xf numFmtId="49" fontId="0" fillId="0" borderId="29" xfId="0" applyNumberFormat="1" applyFill="1" applyBorder="1" applyAlignment="1">
      <alignment horizontal="center"/>
    </xf>
    <xf numFmtId="4" fontId="0" fillId="0" borderId="29" xfId="0" applyNumberFormat="1" applyFill="1" applyBorder="1" applyAlignment="1">
      <alignment horizontal="center" wrapText="1"/>
    </xf>
    <xf numFmtId="49" fontId="2" fillId="0" borderId="12" xfId="0" applyNumberFormat="1" applyFont="1" applyFill="1" applyBorder="1" applyAlignment="1">
      <alignment vertical="center"/>
    </xf>
    <xf numFmtId="0" fontId="30" fillId="0" borderId="9" xfId="0" applyFont="1" applyFill="1" applyBorder="1"/>
    <xf numFmtId="0" fontId="9" fillId="0" borderId="5" xfId="0" applyFont="1" applyFill="1" applyBorder="1" applyAlignment="1">
      <alignment/>
    </xf>
    <xf numFmtId="0" fontId="0" fillId="0" borderId="6" xfId="0" applyFont="1" applyFill="1" applyBorder="1" applyAlignment="1">
      <alignment horizontal="right"/>
    </xf>
    <xf numFmtId="4" fontId="9" fillId="0" borderId="9" xfId="0" applyNumberFormat="1" applyFont="1" applyFill="1" applyBorder="1" applyAlignment="1">
      <alignment horizontal="right" wrapText="1" indent="1"/>
    </xf>
    <xf numFmtId="0" fontId="0" fillId="0" borderId="5" xfId="0" applyFont="1" applyBorder="1"/>
    <xf numFmtId="0" fontId="0" fillId="0" borderId="6" xfId="0" applyFont="1" applyBorder="1"/>
    <xf numFmtId="49" fontId="0" fillId="0" borderId="7" xfId="0" applyNumberFormat="1" applyFill="1" applyBorder="1" applyAlignment="1">
      <alignment horizontal="center"/>
    </xf>
    <xf numFmtId="0" fontId="8" fillId="0" borderId="10" xfId="0" applyFont="1" applyFill="1" applyBorder="1" applyAlignment="1">
      <alignment horizontal="left" vertical="center"/>
    </xf>
    <xf numFmtId="0" fontId="17" fillId="0" borderId="10" xfId="0" applyFont="1" applyBorder="1" applyAlignment="1">
      <alignment horizontal="center" vertical="center"/>
    </xf>
    <xf numFmtId="0" fontId="32" fillId="0" borderId="10" xfId="0" applyFont="1" applyFill="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right" vertical="center" wrapText="1" indent="1"/>
    </xf>
    <xf numFmtId="0" fontId="8" fillId="0" borderId="17" xfId="23" applyFont="1" applyFill="1" applyBorder="1" applyAlignment="1">
      <alignment horizontal="left"/>
      <protection/>
    </xf>
    <xf numFmtId="49" fontId="21" fillId="0" borderId="10" xfId="0" applyNumberFormat="1" applyFont="1" applyFill="1" applyBorder="1"/>
    <xf numFmtId="0" fontId="27" fillId="0" borderId="8" xfId="0" applyFont="1" applyFill="1" applyBorder="1" applyAlignment="1">
      <alignment/>
    </xf>
    <xf numFmtId="0" fontId="0" fillId="0" borderId="5" xfId="0" applyFont="1" applyFill="1" applyBorder="1" applyAlignment="1">
      <alignment horizontal="left"/>
    </xf>
    <xf numFmtId="0" fontId="0" fillId="0" borderId="7" xfId="0" applyFont="1" applyFill="1" applyBorder="1" applyAlignment="1">
      <alignment horizontal="center"/>
    </xf>
    <xf numFmtId="0" fontId="9" fillId="0" borderId="7" xfId="0" applyNumberFormat="1" applyFont="1" applyFill="1" applyBorder="1" applyAlignment="1">
      <alignment horizontal="right" vertical="center" wrapText="1" indent="1"/>
    </xf>
    <xf numFmtId="0" fontId="0" fillId="0" borderId="7" xfId="0" applyFont="1" applyFill="1" applyBorder="1" applyAlignment="1">
      <alignment horizontal="right" indent="1"/>
    </xf>
    <xf numFmtId="0" fontId="28" fillId="0" borderId="9" xfId="0" applyFont="1" applyFill="1" applyBorder="1"/>
    <xf numFmtId="0" fontId="3" fillId="0" borderId="9" xfId="0" applyFont="1" applyFill="1" applyBorder="1"/>
    <xf numFmtId="49" fontId="0" fillId="0" borderId="7" xfId="0" applyNumberFormat="1" applyFill="1" applyBorder="1" applyAlignment="1">
      <alignment horizontal="left"/>
    </xf>
    <xf numFmtId="49" fontId="0" fillId="0" borderId="2" xfId="0" applyNumberFormat="1" applyFill="1" applyBorder="1" applyAlignment="1">
      <alignment horizontal="right" vertical="center" indent="1"/>
    </xf>
    <xf numFmtId="0" fontId="12" fillId="0" borderId="2" xfId="0" applyFont="1" applyFill="1" applyBorder="1" applyAlignment="1" applyProtection="1">
      <alignment horizontal="left" wrapText="1"/>
      <protection locked="0"/>
    </xf>
    <xf numFmtId="0" fontId="24" fillId="0" borderId="2" xfId="0" applyFont="1" applyFill="1" applyBorder="1" applyAlignment="1">
      <alignment horizontal="left"/>
    </xf>
    <xf numFmtId="0" fontId="21" fillId="0" borderId="10" xfId="0" applyFont="1" applyFill="1" applyBorder="1" applyAlignment="1">
      <alignment/>
    </xf>
    <xf numFmtId="0" fontId="9" fillId="0" borderId="11" xfId="0" applyFont="1" applyFill="1" applyBorder="1"/>
    <xf numFmtId="0" fontId="9" fillId="0" borderId="12" xfId="0" applyFont="1" applyFill="1" applyBorder="1" applyAlignment="1">
      <alignment/>
    </xf>
    <xf numFmtId="0" fontId="0" fillId="0" borderId="2" xfId="0" applyFill="1" applyBorder="1" applyAlignment="1">
      <alignment horizontal="center" vertical="center" wrapText="1" shrinkToFit="1"/>
    </xf>
    <xf numFmtId="0" fontId="3" fillId="0" borderId="2" xfId="0" applyFont="1" applyFill="1" applyBorder="1" applyAlignment="1">
      <alignment horizontal="center"/>
    </xf>
    <xf numFmtId="0" fontId="30" fillId="0" borderId="17" xfId="0" applyFont="1" applyFill="1" applyBorder="1" applyAlignment="1">
      <alignment horizontal="left"/>
    </xf>
    <xf numFmtId="49" fontId="0" fillId="0" borderId="9" xfId="0" applyNumberFormat="1" applyFill="1" applyBorder="1" applyAlignment="1">
      <alignment horizontal="right" indent="1"/>
    </xf>
    <xf numFmtId="49" fontId="21" fillId="0" borderId="6" xfId="0" applyNumberFormat="1" applyFont="1" applyFill="1" applyBorder="1"/>
    <xf numFmtId="49" fontId="0" fillId="0" borderId="17" xfId="0" applyNumberFormat="1" applyFont="1" applyFill="1" applyBorder="1" applyAlignment="1">
      <alignment horizontal="left"/>
    </xf>
    <xf numFmtId="0" fontId="3" fillId="0" borderId="10" xfId="0" applyFont="1" applyFill="1" applyBorder="1" applyAlignment="1">
      <alignment/>
    </xf>
    <xf numFmtId="0" fontId="0" fillId="0" borderId="8" xfId="0" applyFont="1" applyFill="1" applyBorder="1" applyAlignment="1">
      <alignment/>
    </xf>
    <xf numFmtId="0" fontId="9" fillId="0" borderId="9" xfId="23" applyFont="1" applyFill="1" applyBorder="1" applyAlignment="1">
      <alignment horizontal="center"/>
      <protection/>
    </xf>
    <xf numFmtId="0" fontId="22" fillId="0" borderId="12" xfId="0" applyFont="1" applyFill="1" applyBorder="1" applyAlignment="1">
      <alignment horizontal="left" vertical="center"/>
    </xf>
    <xf numFmtId="49" fontId="22" fillId="0" borderId="10" xfId="0" applyNumberFormat="1" applyFont="1" applyFill="1" applyBorder="1" applyAlignment="1">
      <alignment horizontal="left" vertical="center"/>
    </xf>
    <xf numFmtId="49" fontId="22" fillId="0" borderId="11" xfId="0" applyNumberFormat="1" applyFont="1" applyFill="1" applyBorder="1" applyAlignment="1">
      <alignment horizontal="right" vertical="center"/>
    </xf>
    <xf numFmtId="0" fontId="22" fillId="0" borderId="0" xfId="0" applyFont="1" applyFill="1" applyBorder="1" applyAlignment="1">
      <alignment horizontal="left"/>
    </xf>
    <xf numFmtId="0" fontId="0" fillId="0" borderId="2" xfId="0" applyFont="1" applyFill="1" applyBorder="1" applyAlignment="1">
      <alignment horizontal="center" wrapText="1" shrinkToFit="1"/>
    </xf>
    <xf numFmtId="0" fontId="21" fillId="0" borderId="2" xfId="0" applyFont="1" applyFill="1" applyBorder="1" applyAlignment="1">
      <alignment horizontal="center" wrapText="1" shrinkToFit="1"/>
    </xf>
    <xf numFmtId="0" fontId="3" fillId="0" borderId="11" xfId="0" applyFont="1" applyFill="1" applyBorder="1" applyAlignment="1">
      <alignment horizontal="left"/>
    </xf>
    <xf numFmtId="0" fontId="9" fillId="0" borderId="19" xfId="0" applyFont="1" applyFill="1" applyBorder="1" applyAlignment="1" applyProtection="1">
      <alignment horizontal="left"/>
      <protection locked="0"/>
    </xf>
    <xf numFmtId="0" fontId="21" fillId="0" borderId="19" xfId="0" applyFont="1" applyFill="1" applyBorder="1" applyAlignment="1">
      <alignment horizontal="left"/>
    </xf>
    <xf numFmtId="0" fontId="29" fillId="0" borderId="12" xfId="0" applyFont="1" applyFill="1" applyBorder="1" applyAlignment="1" applyProtection="1">
      <alignment horizontal="left"/>
      <protection locked="0"/>
    </xf>
    <xf numFmtId="1" fontId="0" fillId="0" borderId="3" xfId="24" applyFont="1" applyFill="1" applyBorder="1" applyAlignment="1">
      <alignment horizontal="left" vertical="center"/>
      <protection/>
    </xf>
    <xf numFmtId="0" fontId="9" fillId="8" borderId="12" xfId="0" applyFont="1" applyFill="1" applyBorder="1" applyAlignment="1" applyProtection="1">
      <alignment horizontal="left"/>
      <protection locked="0"/>
    </xf>
    <xf numFmtId="0" fontId="6" fillId="0" borderId="2" xfId="0" applyFont="1" applyFill="1" applyBorder="1" applyAlignment="1">
      <alignment vertical="center"/>
    </xf>
    <xf numFmtId="0" fontId="12" fillId="8" borderId="2" xfId="0" applyFont="1" applyFill="1" applyBorder="1" applyAlignment="1" applyProtection="1">
      <alignment wrapText="1"/>
      <protection locked="0"/>
    </xf>
    <xf numFmtId="49" fontId="6" fillId="0" borderId="2" xfId="0" applyNumberFormat="1" applyFont="1" applyFill="1" applyBorder="1" applyAlignment="1">
      <alignment vertical="center"/>
    </xf>
    <xf numFmtId="4" fontId="2" fillId="0" borderId="0" xfId="0" applyNumberFormat="1" applyFont="1" applyBorder="1" applyAlignment="1">
      <alignment horizontal="right" indent="1"/>
    </xf>
    <xf numFmtId="4" fontId="1" fillId="0" borderId="0" xfId="0" applyNumberFormat="1" applyFont="1" applyBorder="1" applyAlignment="1">
      <alignment horizontal="right" indent="1"/>
    </xf>
    <xf numFmtId="4" fontId="3" fillId="0" borderId="2" xfId="0" applyNumberFormat="1" applyFont="1" applyFill="1" applyBorder="1" applyAlignment="1">
      <alignment horizontal="right" vertical="center" wrapText="1" indent="1"/>
    </xf>
    <xf numFmtId="4" fontId="0" fillId="2" borderId="12" xfId="0" applyNumberFormat="1" applyFill="1" applyBorder="1" applyAlignment="1">
      <alignment horizontal="right" wrapText="1" indent="1"/>
    </xf>
    <xf numFmtId="4" fontId="0" fillId="2" borderId="6" xfId="0" applyNumberFormat="1" applyFill="1" applyBorder="1" applyAlignment="1">
      <alignment horizontal="right" wrapText="1" indent="1"/>
    </xf>
    <xf numFmtId="4" fontId="6" fillId="0" borderId="2" xfId="0" applyNumberFormat="1" applyFont="1" applyFill="1" applyBorder="1" applyAlignment="1">
      <alignment horizontal="right" indent="1"/>
    </xf>
    <xf numFmtId="4" fontId="0" fillId="0" borderId="2" xfId="0" applyNumberFormat="1" applyFont="1" applyFill="1" applyBorder="1" applyAlignment="1">
      <alignment horizontal="right" wrapText="1" indent="1" shrinkToFit="1"/>
    </xf>
    <xf numFmtId="4" fontId="24" fillId="0" borderId="2" xfId="0" applyNumberFormat="1" applyFont="1" applyFill="1" applyBorder="1" applyAlignment="1">
      <alignment horizontal="right" indent="1"/>
    </xf>
    <xf numFmtId="4" fontId="0" fillId="0" borderId="2" xfId="0" applyNumberFormat="1" applyFont="1" applyFill="1" applyBorder="1" applyAlignment="1">
      <alignment horizontal="right" vertical="center" wrapText="1" indent="1" shrinkToFit="1"/>
    </xf>
    <xf numFmtId="4" fontId="22" fillId="0" borderId="2" xfId="0" applyNumberFormat="1" applyFont="1" applyFill="1" applyBorder="1" applyAlignment="1">
      <alignment horizontal="right" vertical="center" indent="1"/>
    </xf>
    <xf numFmtId="4" fontId="37" fillId="0" borderId="2" xfId="0" applyNumberFormat="1" applyFont="1" applyFill="1" applyBorder="1" applyAlignment="1">
      <alignment horizontal="right" wrapText="1" indent="1"/>
    </xf>
    <xf numFmtId="4" fontId="37" fillId="0" borderId="2" xfId="0" applyNumberFormat="1" applyFont="1" applyFill="1" applyBorder="1" applyAlignment="1">
      <alignment horizontal="right" wrapText="1" indent="1" shrinkToFit="1"/>
    </xf>
    <xf numFmtId="4" fontId="0" fillId="0" borderId="2" xfId="0" applyNumberFormat="1" applyFill="1" applyBorder="1" applyAlignment="1">
      <alignment horizontal="right" indent="1"/>
    </xf>
    <xf numFmtId="4" fontId="19" fillId="0" borderId="2" xfId="0" applyNumberFormat="1" applyFont="1" applyFill="1" applyBorder="1" applyAlignment="1">
      <alignment horizontal="right" vertical="center" wrapText="1" indent="1"/>
    </xf>
    <xf numFmtId="4" fontId="0" fillId="0" borderId="2" xfId="0" applyNumberFormat="1" applyFont="1" applyFill="1" applyBorder="1" applyAlignment="1">
      <alignment horizontal="right" indent="1" shrinkToFit="1"/>
    </xf>
    <xf numFmtId="4" fontId="22" fillId="0" borderId="2" xfId="0" applyNumberFormat="1" applyFont="1" applyFill="1" applyBorder="1" applyAlignment="1">
      <alignment horizontal="right" indent="1"/>
    </xf>
    <xf numFmtId="4" fontId="50" fillId="0" borderId="2" xfId="0" applyNumberFormat="1" applyFont="1" applyFill="1" applyBorder="1" applyAlignment="1">
      <alignment horizontal="right" indent="1"/>
    </xf>
    <xf numFmtId="4" fontId="2" fillId="2" borderId="3" xfId="0" applyNumberFormat="1" applyFont="1" applyFill="1" applyBorder="1" applyAlignment="1">
      <alignment horizontal="right" vertical="center" indent="1"/>
    </xf>
    <xf numFmtId="4" fontId="0" fillId="0" borderId="3" xfId="0" applyNumberFormat="1" applyFont="1" applyFill="1" applyBorder="1" applyAlignment="1">
      <alignment horizontal="right" indent="1"/>
    </xf>
    <xf numFmtId="4" fontId="21" fillId="0" borderId="2" xfId="0" applyNumberFormat="1" applyFont="1" applyFill="1" applyBorder="1" applyAlignment="1">
      <alignment horizontal="right" vertical="center" wrapText="1" indent="1" shrinkToFit="1"/>
    </xf>
    <xf numFmtId="4" fontId="0" fillId="0" borderId="9" xfId="0" applyNumberFormat="1" applyFill="1" applyBorder="1" applyAlignment="1">
      <alignment horizontal="right" indent="1"/>
    </xf>
    <xf numFmtId="4" fontId="0" fillId="0" borderId="2" xfId="0" applyNumberFormat="1" applyFont="1" applyFill="1" applyBorder="1" applyAlignment="1" applyProtection="1">
      <alignment horizontal="right" vertical="center" indent="1"/>
      <protection locked="0"/>
    </xf>
    <xf numFmtId="4" fontId="0" fillId="0" borderId="7" xfId="0" applyNumberFormat="1" applyFill="1" applyBorder="1" applyAlignment="1">
      <alignment horizontal="right" indent="1"/>
    </xf>
    <xf numFmtId="4" fontId="22" fillId="0" borderId="3" xfId="0" applyNumberFormat="1" applyFont="1" applyFill="1" applyBorder="1" applyAlignment="1">
      <alignment horizontal="right" vertical="center" indent="1"/>
    </xf>
    <xf numFmtId="4" fontId="9" fillId="0" borderId="16" xfId="0" applyNumberFormat="1" applyFont="1" applyFill="1" applyBorder="1" applyAlignment="1" applyProtection="1">
      <alignment horizontal="right" indent="1"/>
      <protection locked="0"/>
    </xf>
    <xf numFmtId="4" fontId="9" fillId="0" borderId="30" xfId="0" applyNumberFormat="1" applyFont="1" applyFill="1" applyBorder="1" applyAlignment="1" applyProtection="1">
      <alignment horizontal="right" indent="1"/>
      <protection locked="0"/>
    </xf>
    <xf numFmtId="4" fontId="29" fillId="0" borderId="16" xfId="0" applyNumberFormat="1" applyFont="1" applyFill="1" applyBorder="1" applyAlignment="1" applyProtection="1">
      <alignment horizontal="right" indent="1"/>
      <protection locked="0"/>
    </xf>
    <xf numFmtId="4" fontId="29" fillId="0" borderId="30" xfId="0" applyNumberFormat="1" applyFont="1" applyFill="1" applyBorder="1" applyAlignment="1" applyProtection="1">
      <alignment horizontal="right" indent="1"/>
      <protection locked="0"/>
    </xf>
    <xf numFmtId="4" fontId="9" fillId="8" borderId="16" xfId="0" applyNumberFormat="1" applyFont="1" applyFill="1" applyBorder="1" applyAlignment="1" applyProtection="1">
      <alignment horizontal="right" indent="1"/>
      <protection locked="0"/>
    </xf>
    <xf numFmtId="4" fontId="9" fillId="0" borderId="2" xfId="0" applyNumberFormat="1" applyFont="1" applyFill="1" applyBorder="1" applyAlignment="1" applyProtection="1">
      <alignment horizontal="right" indent="1"/>
      <protection locked="0"/>
    </xf>
    <xf numFmtId="4" fontId="22" fillId="0" borderId="8" xfId="0" applyNumberFormat="1" applyFont="1" applyFill="1" applyBorder="1" applyAlignment="1">
      <alignment horizontal="right" indent="1"/>
    </xf>
    <xf numFmtId="4" fontId="21" fillId="0" borderId="2" xfId="0" applyNumberFormat="1" applyFont="1" applyFill="1" applyBorder="1" applyAlignment="1">
      <alignment horizontal="right" wrapText="1" indent="1" shrinkToFit="1"/>
    </xf>
    <xf numFmtId="4" fontId="0" fillId="0" borderId="0" xfId="0" applyNumberFormat="1" applyFill="1" applyBorder="1" applyAlignment="1">
      <alignment horizontal="right" wrapText="1" indent="1"/>
    </xf>
    <xf numFmtId="4" fontId="0" fillId="0" borderId="0" xfId="0" applyNumberFormat="1" applyBorder="1" applyAlignment="1">
      <alignment horizontal="right" indent="1"/>
    </xf>
    <xf numFmtId="4" fontId="22" fillId="0" borderId="0" xfId="0" applyNumberFormat="1" applyFont="1" applyFill="1" applyBorder="1" applyAlignment="1">
      <alignment horizontal="right" vertical="center" indent="1"/>
    </xf>
    <xf numFmtId="4" fontId="3" fillId="0" borderId="2" xfId="0" applyNumberFormat="1" applyFont="1" applyFill="1" applyBorder="1" applyAlignment="1">
      <alignment horizontal="right" vertical="center" wrapText="1" indent="1" shrinkToFit="1"/>
    </xf>
    <xf numFmtId="4" fontId="17" fillId="0" borderId="11" xfId="0" applyNumberFormat="1" applyFont="1" applyFill="1" applyBorder="1" applyAlignment="1">
      <alignment horizontal="right" vertical="center" wrapText="1" indent="1"/>
    </xf>
    <xf numFmtId="4" fontId="22" fillId="0" borderId="3" xfId="0" applyNumberFormat="1" applyFont="1" applyFill="1" applyBorder="1" applyAlignment="1">
      <alignment horizontal="right" indent="1"/>
    </xf>
    <xf numFmtId="4" fontId="27" fillId="0" borderId="3" xfId="0" applyNumberFormat="1" applyFont="1" applyFill="1" applyBorder="1" applyAlignment="1">
      <alignment horizontal="right" indent="1"/>
    </xf>
    <xf numFmtId="4" fontId="0" fillId="2" borderId="11" xfId="0" applyNumberFormat="1" applyFill="1" applyBorder="1" applyAlignment="1">
      <alignment horizontal="right" wrapText="1" indent="1"/>
    </xf>
    <xf numFmtId="4" fontId="0" fillId="2" borderId="3" xfId="0" applyNumberFormat="1" applyFill="1" applyBorder="1" applyAlignment="1">
      <alignment horizontal="right" wrapText="1" indent="1"/>
    </xf>
    <xf numFmtId="4" fontId="22" fillId="0" borderId="4" xfId="0" applyNumberFormat="1" applyFont="1" applyFill="1" applyBorder="1" applyAlignment="1">
      <alignment horizontal="right" indent="1"/>
    </xf>
    <xf numFmtId="4" fontId="9" fillId="0" borderId="12" xfId="23" applyNumberFormat="1" applyFont="1" applyFill="1" applyBorder="1" applyAlignment="1">
      <alignment horizontal="right" wrapText="1" indent="1" shrinkToFit="1"/>
      <protection/>
    </xf>
    <xf numFmtId="4" fontId="0" fillId="0" borderId="11" xfId="0" applyNumberFormat="1" applyFill="1" applyBorder="1" applyAlignment="1">
      <alignment horizontal="right" vertical="center" indent="1"/>
    </xf>
    <xf numFmtId="4" fontId="0" fillId="0" borderId="12" xfId="0" applyNumberFormat="1" applyFill="1" applyBorder="1" applyAlignment="1">
      <alignment horizontal="right" indent="1"/>
    </xf>
    <xf numFmtId="4" fontId="21" fillId="0" borderId="2" xfId="0" applyNumberFormat="1" applyFont="1" applyBorder="1" applyAlignment="1">
      <alignment horizontal="right" indent="1"/>
    </xf>
    <xf numFmtId="4" fontId="31" fillId="0" borderId="2" xfId="0" applyNumberFormat="1" applyFont="1" applyFill="1" applyBorder="1" applyAlignment="1">
      <alignment horizontal="right" indent="1"/>
    </xf>
    <xf numFmtId="4" fontId="0" fillId="0" borderId="7" xfId="0" applyNumberFormat="1" applyFont="1" applyFill="1" applyBorder="1" applyAlignment="1">
      <alignment horizontal="right" indent="1" shrinkToFit="1"/>
    </xf>
    <xf numFmtId="4" fontId="0" fillId="2" borderId="3" xfId="0" applyNumberFormat="1" applyFill="1" applyBorder="1" applyAlignment="1">
      <alignment horizontal="right" vertical="center" indent="1"/>
    </xf>
    <xf numFmtId="4" fontId="0" fillId="0" borderId="7" xfId="0" applyNumberFormat="1" applyFont="1" applyBorder="1" applyAlignment="1">
      <alignment horizontal="right" indent="1"/>
    </xf>
    <xf numFmtId="4" fontId="17" fillId="0" borderId="10" xfId="0" applyNumberFormat="1" applyFont="1" applyBorder="1" applyAlignment="1">
      <alignment horizontal="right" vertical="center" wrapText="1" indent="1"/>
    </xf>
    <xf numFmtId="4" fontId="3" fillId="0" borderId="8" xfId="0" applyNumberFormat="1" applyFont="1" applyFill="1" applyBorder="1" applyAlignment="1">
      <alignment horizontal="right" vertical="center" wrapText="1" indent="1"/>
    </xf>
    <xf numFmtId="4" fontId="3" fillId="0" borderId="21" xfId="0" applyNumberFormat="1" applyFont="1" applyFill="1" applyBorder="1" applyAlignment="1">
      <alignment horizontal="right" indent="1"/>
    </xf>
    <xf numFmtId="2" fontId="21" fillId="0" borderId="7" xfId="0" applyNumberFormat="1" applyFont="1" applyFill="1" applyBorder="1" applyAlignment="1">
      <alignment horizontal="right" indent="1"/>
    </xf>
    <xf numFmtId="2" fontId="0" fillId="0" borderId="7" xfId="0" applyNumberFormat="1" applyFont="1" applyFill="1" applyBorder="1" applyAlignment="1">
      <alignment horizontal="right" indent="1"/>
    </xf>
    <xf numFmtId="4" fontId="0" fillId="0" borderId="2" xfId="0" applyNumberFormat="1" applyFill="1" applyBorder="1" applyAlignment="1">
      <alignment horizontal="right" vertical="center" indent="1"/>
    </xf>
    <xf numFmtId="49" fontId="2" fillId="0" borderId="18" xfId="0" applyNumberFormat="1" applyFont="1" applyFill="1" applyBorder="1" applyAlignment="1">
      <alignment horizontal="right" indent="1"/>
    </xf>
    <xf numFmtId="4" fontId="2" fillId="0" borderId="18" xfId="0" applyNumberFormat="1" applyFont="1" applyFill="1" applyBorder="1" applyAlignment="1">
      <alignment horizontal="right" indent="1"/>
    </xf>
    <xf numFmtId="49" fontId="2" fillId="0" borderId="0" xfId="0" applyNumberFormat="1" applyFont="1" applyFill="1" applyBorder="1" applyAlignment="1">
      <alignment horizontal="right" indent="1"/>
    </xf>
    <xf numFmtId="4" fontId="2" fillId="0" borderId="0" xfId="0" applyNumberFormat="1" applyFont="1" applyFill="1" applyBorder="1" applyAlignment="1">
      <alignment horizontal="right" indent="1"/>
    </xf>
    <xf numFmtId="4" fontId="44" fillId="0" borderId="11" xfId="0" applyNumberFormat="1" applyFont="1" applyFill="1" applyBorder="1" applyAlignment="1">
      <alignment horizontal="right" indent="1"/>
    </xf>
    <xf numFmtId="4" fontId="45" fillId="0" borderId="11" xfId="0" applyNumberFormat="1" applyFont="1" applyFill="1" applyBorder="1" applyAlignment="1">
      <alignment horizontal="right" indent="1"/>
    </xf>
    <xf numFmtId="4" fontId="6" fillId="0" borderId="2" xfId="0" applyNumberFormat="1" applyFont="1" applyBorder="1" applyAlignment="1">
      <alignment horizontal="right" indent="1"/>
    </xf>
    <xf numFmtId="4" fontId="21" fillId="0" borderId="20" xfId="0" applyNumberFormat="1" applyFont="1" applyFill="1" applyBorder="1" applyAlignment="1">
      <alignment horizontal="right" indent="1"/>
    </xf>
    <xf numFmtId="4" fontId="17" fillId="0" borderId="11" xfId="0" applyNumberFormat="1" applyFont="1" applyFill="1" applyBorder="1" applyAlignment="1">
      <alignment horizontal="right" wrapText="1" indent="1" shrinkToFit="1"/>
    </xf>
    <xf numFmtId="4" fontId="17" fillId="0" borderId="3" xfId="0" applyNumberFormat="1" applyFont="1" applyFill="1" applyBorder="1" applyAlignment="1">
      <alignment horizontal="right" indent="1"/>
    </xf>
    <xf numFmtId="4" fontId="21" fillId="0" borderId="0" xfId="0" applyNumberFormat="1" applyFont="1" applyBorder="1" applyAlignment="1">
      <alignment horizontal="right" indent="1"/>
    </xf>
    <xf numFmtId="4" fontId="0" fillId="2" borderId="11" xfId="0" applyNumberFormat="1" applyFill="1" applyBorder="1" applyAlignment="1">
      <alignment horizontal="right" indent="1"/>
    </xf>
    <xf numFmtId="0" fontId="17" fillId="0" borderId="3" xfId="0" applyFont="1" applyFill="1" applyBorder="1" applyAlignment="1">
      <alignment horizontal="right" indent="1"/>
    </xf>
    <xf numFmtId="0" fontId="37" fillId="0" borderId="2" xfId="22" applyFont="1" applyFill="1" applyBorder="1" applyAlignment="1">
      <alignment horizontal="right" indent="1"/>
      <protection/>
    </xf>
    <xf numFmtId="4" fontId="18" fillId="0" borderId="11" xfId="0" applyNumberFormat="1" applyFont="1" applyFill="1" applyBorder="1" applyAlignment="1">
      <alignment horizontal="right" wrapText="1" indent="1" shrinkToFit="1"/>
    </xf>
    <xf numFmtId="4" fontId="0" fillId="0" borderId="0" xfId="0" applyNumberFormat="1" applyFill="1" applyBorder="1" applyAlignment="1">
      <alignment horizontal="right" indent="1"/>
    </xf>
    <xf numFmtId="4" fontId="0" fillId="2" borderId="12" xfId="0" applyNumberFormat="1" applyFill="1" applyBorder="1" applyAlignment="1">
      <alignment horizontal="right" indent="1"/>
    </xf>
    <xf numFmtId="4" fontId="0" fillId="0" borderId="29" xfId="0" applyNumberFormat="1" applyFill="1" applyBorder="1" applyAlignment="1">
      <alignment horizontal="right" indent="1"/>
    </xf>
    <xf numFmtId="4" fontId="3" fillId="0" borderId="2" xfId="0" applyNumberFormat="1" applyFont="1" applyBorder="1" applyAlignment="1">
      <alignment horizontal="right" wrapText="1" indent="1"/>
    </xf>
    <xf numFmtId="4" fontId="19" fillId="0" borderId="2" xfId="0" applyNumberFormat="1" applyFont="1" applyBorder="1" applyAlignment="1">
      <alignment horizontal="right" wrapText="1" indent="1"/>
    </xf>
    <xf numFmtId="4" fontId="9" fillId="0" borderId="7" xfId="0" applyNumberFormat="1" applyFont="1" applyFill="1" applyBorder="1" applyAlignment="1">
      <alignment horizontal="right" indent="1"/>
    </xf>
    <xf numFmtId="4" fontId="43" fillId="0" borderId="11" xfId="0" applyNumberFormat="1" applyFont="1" applyFill="1" applyBorder="1" applyAlignment="1">
      <alignment horizontal="right" wrapText="1" indent="1"/>
    </xf>
    <xf numFmtId="4" fontId="9" fillId="0" borderId="7" xfId="0" applyNumberFormat="1" applyFont="1" applyBorder="1" applyAlignment="1">
      <alignment horizontal="right" wrapText="1" indent="1"/>
    </xf>
    <xf numFmtId="4" fontId="18" fillId="0" borderId="10" xfId="0" applyNumberFormat="1" applyFont="1" applyBorder="1" applyAlignment="1">
      <alignment horizontal="right" vertical="center" wrapText="1" indent="1"/>
    </xf>
    <xf numFmtId="0" fontId="9" fillId="0" borderId="2" xfId="0" applyNumberFormat="1" applyFont="1" applyFill="1" applyBorder="1" applyAlignment="1" applyProtection="1">
      <alignment horizontal="right" indent="1"/>
      <protection locked="0"/>
    </xf>
    <xf numFmtId="168" fontId="25" fillId="0" borderId="2" xfId="0" applyNumberFormat="1" applyFont="1" applyFill="1" applyBorder="1" applyAlignment="1">
      <alignment horizontal="right" wrapText="1" indent="1"/>
    </xf>
    <xf numFmtId="4" fontId="0" fillId="0" borderId="2" xfId="24" applyNumberFormat="1" applyFont="1" applyFill="1" applyBorder="1" applyAlignment="1" applyProtection="1">
      <alignment horizontal="right" vertical="center" indent="1"/>
      <protection locked="0"/>
    </xf>
    <xf numFmtId="166" fontId="9" fillId="0" borderId="16" xfId="0" applyNumberFormat="1" applyFont="1" applyFill="1" applyBorder="1" applyAlignment="1" applyProtection="1">
      <alignment horizontal="right" indent="1"/>
      <protection locked="0"/>
    </xf>
    <xf numFmtId="166" fontId="29" fillId="0" borderId="16" xfId="0" applyNumberFormat="1" applyFont="1" applyFill="1" applyBorder="1" applyAlignment="1" applyProtection="1">
      <alignment horizontal="right" indent="1"/>
      <protection locked="0"/>
    </xf>
    <xf numFmtId="166" fontId="9" fillId="8" borderId="16" xfId="0" applyNumberFormat="1" applyFont="1" applyFill="1" applyBorder="1" applyAlignment="1" applyProtection="1">
      <alignment horizontal="right" indent="1"/>
      <protection locked="0"/>
    </xf>
    <xf numFmtId="164" fontId="51" fillId="0" borderId="16" xfId="0" applyNumberFormat="1" applyFont="1" applyFill="1" applyBorder="1" applyAlignment="1">
      <alignment horizontal="right" indent="1"/>
    </xf>
    <xf numFmtId="166" fontId="9" fillId="0" borderId="2" xfId="0" applyNumberFormat="1" applyFont="1" applyFill="1" applyBorder="1" applyAlignment="1" applyProtection="1">
      <alignment horizontal="right" indent="1"/>
      <protection locked="0"/>
    </xf>
    <xf numFmtId="4" fontId="9" fillId="0" borderId="2" xfId="0" applyNumberFormat="1" applyFont="1" applyFill="1" applyBorder="1" applyAlignment="1">
      <alignment horizontal="right" wrapText="1" indent="1" shrinkToFit="1"/>
    </xf>
    <xf numFmtId="4" fontId="26" fillId="0" borderId="2" xfId="0" applyNumberFormat="1" applyFont="1" applyFill="1" applyBorder="1" applyAlignment="1">
      <alignment horizontal="right" wrapText="1" indent="1" shrinkToFit="1"/>
    </xf>
    <xf numFmtId="4" fontId="0" fillId="0" borderId="12" xfId="0" applyNumberFormat="1" applyFont="1" applyFill="1" applyBorder="1" applyAlignment="1">
      <alignment horizontal="right" indent="1"/>
    </xf>
    <xf numFmtId="4" fontId="8" fillId="0" borderId="2" xfId="0" applyNumberFormat="1" applyFont="1" applyFill="1" applyBorder="1" applyAlignment="1">
      <alignment horizontal="right" vertical="center" wrapText="1" indent="1" shrinkToFit="1"/>
    </xf>
    <xf numFmtId="4" fontId="37" fillId="0" borderId="2" xfId="22" applyNumberFormat="1" applyFont="1" applyFill="1" applyBorder="1" applyAlignment="1">
      <alignment horizontal="right" indent="1"/>
      <protection/>
    </xf>
    <xf numFmtId="49" fontId="1" fillId="0" borderId="0" xfId="0" applyNumberFormat="1" applyFont="1" applyBorder="1" applyAlignment="1">
      <alignment horizontal="center"/>
    </xf>
    <xf numFmtId="49" fontId="1" fillId="0" borderId="0" xfId="0" applyNumberFormat="1" applyFont="1" applyFill="1" applyBorder="1" applyAlignment="1">
      <alignment horizontal="center" vertical="center"/>
    </xf>
    <xf numFmtId="49" fontId="27" fillId="0" borderId="11" xfId="0" applyNumberFormat="1" applyFont="1" applyFill="1" applyBorder="1" applyAlignment="1">
      <alignment horizontal="center"/>
    </xf>
    <xf numFmtId="49" fontId="0" fillId="0" borderId="0" xfId="0" applyNumberFormat="1" applyAlignment="1">
      <alignment horizontal="left" indent="1"/>
    </xf>
    <xf numFmtId="49" fontId="0" fillId="0" borderId="0" xfId="0" applyNumberFormat="1" applyFill="1" applyAlignment="1">
      <alignment horizontal="left" vertical="center" indent="1"/>
    </xf>
    <xf numFmtId="49" fontId="1" fillId="0" borderId="0" xfId="0" applyNumberFormat="1" applyFont="1" applyFill="1" applyBorder="1" applyAlignment="1">
      <alignment horizontal="left" vertical="center" indent="1"/>
    </xf>
    <xf numFmtId="49" fontId="3" fillId="0" borderId="2" xfId="0" applyNumberFormat="1" applyFont="1" applyFill="1" applyBorder="1" applyAlignment="1">
      <alignment horizontal="left" vertical="center" indent="1"/>
    </xf>
    <xf numFmtId="49" fontId="2" fillId="2" borderId="5" xfId="0" applyNumberFormat="1" applyFont="1" applyFill="1" applyBorder="1" applyAlignment="1">
      <alignment horizontal="left" vertical="center" indent="1"/>
    </xf>
    <xf numFmtId="49" fontId="22" fillId="0" borderId="0" xfId="0" applyNumberFormat="1" applyFont="1" applyFill="1" applyBorder="1" applyAlignment="1">
      <alignment horizontal="left" vertical="center" indent="1"/>
    </xf>
    <xf numFmtId="49" fontId="3" fillId="0" borderId="2" xfId="0" applyNumberFormat="1" applyFont="1" applyFill="1" applyBorder="1" applyAlignment="1">
      <alignment horizontal="left" indent="1"/>
    </xf>
    <xf numFmtId="49" fontId="0" fillId="0" borderId="2" xfId="0" applyNumberFormat="1" applyFont="1" applyFill="1" applyBorder="1" applyAlignment="1">
      <alignment horizontal="left" indent="1"/>
    </xf>
    <xf numFmtId="49" fontId="6" fillId="0" borderId="2" xfId="0" applyNumberFormat="1" applyFont="1" applyFill="1" applyBorder="1" applyAlignment="1">
      <alignment horizontal="left" indent="1"/>
    </xf>
    <xf numFmtId="49" fontId="24" fillId="0" borderId="2" xfId="0" applyNumberFormat="1" applyFont="1" applyFill="1" applyBorder="1" applyAlignment="1">
      <alignment horizontal="left" indent="1"/>
    </xf>
    <xf numFmtId="49" fontId="27" fillId="0" borderId="2" xfId="0" applyNumberFormat="1" applyFont="1" applyFill="1" applyBorder="1" applyAlignment="1">
      <alignment horizontal="left" indent="1"/>
    </xf>
    <xf numFmtId="49" fontId="22" fillId="0" borderId="4" xfId="0" applyNumberFormat="1" applyFont="1" applyFill="1" applyBorder="1" applyAlignment="1">
      <alignment horizontal="left" vertical="center" indent="1"/>
    </xf>
    <xf numFmtId="49" fontId="3" fillId="0" borderId="4" xfId="0" applyNumberFormat="1" applyFont="1" applyFill="1" applyBorder="1" applyAlignment="1">
      <alignment horizontal="left" indent="1"/>
    </xf>
    <xf numFmtId="0" fontId="17" fillId="0" borderId="4" xfId="0" applyFont="1" applyFill="1" applyBorder="1" applyAlignment="1">
      <alignment horizontal="left" indent="1"/>
    </xf>
    <xf numFmtId="49" fontId="6" fillId="0" borderId="4" xfId="0" applyNumberFormat="1" applyFont="1" applyFill="1" applyBorder="1" applyAlignment="1">
      <alignment horizontal="left" indent="1"/>
    </xf>
    <xf numFmtId="49" fontId="24" fillId="0" borderId="4" xfId="0" applyNumberFormat="1" applyFont="1" applyFill="1" applyBorder="1" applyAlignment="1">
      <alignment horizontal="left" indent="1"/>
    </xf>
    <xf numFmtId="49" fontId="27" fillId="0" borderId="4" xfId="0" applyNumberFormat="1" applyFont="1" applyFill="1" applyBorder="1" applyAlignment="1">
      <alignment horizontal="left" indent="1"/>
    </xf>
    <xf numFmtId="0" fontId="22" fillId="0" borderId="4" xfId="0" applyFont="1" applyFill="1" applyBorder="1" applyAlignment="1">
      <alignment horizontal="left" indent="1"/>
    </xf>
    <xf numFmtId="49" fontId="37" fillId="0" borderId="4" xfId="0" applyNumberFormat="1" applyFont="1" applyFill="1" applyBorder="1" applyAlignment="1">
      <alignment horizontal="left" indent="1"/>
    </xf>
    <xf numFmtId="49" fontId="21" fillId="0" borderId="4" xfId="0" applyNumberFormat="1" applyFont="1" applyFill="1" applyBorder="1" applyAlignment="1">
      <alignment horizontal="left" indent="1"/>
    </xf>
    <xf numFmtId="0" fontId="22" fillId="0" borderId="5" xfId="0" applyFont="1" applyFill="1" applyBorder="1" applyAlignment="1">
      <alignment horizontal="left" indent="1"/>
    </xf>
    <xf numFmtId="49" fontId="17" fillId="0" borderId="4" xfId="0" applyNumberFormat="1" applyFont="1" applyFill="1" applyBorder="1" applyAlignment="1">
      <alignment horizontal="left" indent="1"/>
    </xf>
    <xf numFmtId="49" fontId="2" fillId="2" borderId="4" xfId="0" applyNumberFormat="1" applyFont="1" applyFill="1" applyBorder="1" applyAlignment="1">
      <alignment horizontal="left" vertical="center" indent="1"/>
    </xf>
    <xf numFmtId="49" fontId="22" fillId="0" borderId="2" xfId="0" applyNumberFormat="1" applyFont="1" applyFill="1" applyBorder="1" applyAlignment="1">
      <alignment horizontal="left" indent="1"/>
    </xf>
    <xf numFmtId="49" fontId="0" fillId="0" borderId="0" xfId="0" applyNumberFormat="1" applyBorder="1" applyAlignment="1">
      <alignment horizontal="left" indent="1"/>
    </xf>
    <xf numFmtId="49" fontId="0" fillId="0" borderId="0" xfId="0" applyNumberFormat="1" applyFill="1" applyAlignment="1">
      <alignment horizontal="center" vertical="center"/>
    </xf>
    <xf numFmtId="49" fontId="0" fillId="2" borderId="0" xfId="0" applyNumberFormat="1" applyFill="1" applyAlignment="1">
      <alignment horizontal="center" vertical="center"/>
    </xf>
    <xf numFmtId="0" fontId="15" fillId="0" borderId="2" xfId="0" applyFont="1" applyFill="1" applyBorder="1" applyAlignment="1">
      <alignment horizontal="center"/>
    </xf>
    <xf numFmtId="0" fontId="6" fillId="0" borderId="2" xfId="0" applyFont="1" applyFill="1" applyBorder="1" applyAlignment="1">
      <alignment horizontal="center"/>
    </xf>
    <xf numFmtId="0" fontId="24" fillId="0" borderId="2" xfId="0" applyFont="1" applyFill="1" applyBorder="1" applyAlignment="1">
      <alignment horizontal="center"/>
    </xf>
    <xf numFmtId="49" fontId="23" fillId="0" borderId="2" xfId="0" applyNumberFormat="1" applyFont="1" applyFill="1" applyBorder="1" applyAlignment="1">
      <alignment horizontal="center" vertical="center"/>
    </xf>
    <xf numFmtId="49" fontId="24"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33" fillId="0" borderId="2" xfId="0" applyFont="1" applyFill="1" applyBorder="1" applyAlignment="1">
      <alignment horizontal="center"/>
    </xf>
    <xf numFmtId="49" fontId="6" fillId="0" borderId="0" xfId="0" applyNumberFormat="1" applyFont="1" applyAlignment="1">
      <alignment horizontal="center"/>
    </xf>
    <xf numFmtId="49" fontId="15" fillId="2" borderId="0" xfId="0" applyNumberFormat="1" applyFont="1" applyFill="1" applyAlignment="1">
      <alignment horizontal="center" vertical="center"/>
    </xf>
    <xf numFmtId="0" fontId="48" fillId="0" borderId="3" xfId="0" applyFont="1" applyFill="1" applyBorder="1" applyAlignment="1">
      <alignment horizontal="center"/>
    </xf>
    <xf numFmtId="0" fontId="12" fillId="0" borderId="2" xfId="23" applyFont="1" applyFill="1" applyBorder="1" applyAlignment="1">
      <alignment horizontal="center" wrapText="1" shrinkToFit="1"/>
      <protection/>
    </xf>
    <xf numFmtId="0" fontId="12" fillId="0" borderId="12" xfId="23" applyFont="1" applyFill="1" applyBorder="1" applyAlignment="1">
      <alignment horizontal="center" wrapText="1" shrinkToFit="1"/>
      <protection/>
    </xf>
    <xf numFmtId="49" fontId="9" fillId="0" borderId="12" xfId="23" applyNumberFormat="1" applyFont="1" applyFill="1" applyBorder="1" applyAlignment="1">
      <alignment horizontal="left" wrapText="1" indent="1" shrinkToFit="1"/>
      <protection/>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indent="1"/>
    </xf>
    <xf numFmtId="49" fontId="2" fillId="0" borderId="29" xfId="0" applyNumberFormat="1" applyFont="1" applyFill="1" applyBorder="1" applyAlignment="1">
      <alignment horizontal="left" vertical="center"/>
    </xf>
    <xf numFmtId="49" fontId="2" fillId="0" borderId="29" xfId="0" applyNumberFormat="1" applyFont="1" applyFill="1" applyBorder="1" applyAlignment="1">
      <alignment horizontal="left" vertical="center" indent="1"/>
    </xf>
    <xf numFmtId="49" fontId="16" fillId="0" borderId="29" xfId="0" applyNumberFormat="1" applyFont="1" applyFill="1" applyBorder="1" applyAlignment="1">
      <alignment horizontal="left" vertical="center"/>
    </xf>
    <xf numFmtId="0" fontId="16" fillId="0" borderId="29" xfId="0" applyFont="1" applyFill="1" applyBorder="1" applyAlignment="1">
      <alignment vertical="center"/>
    </xf>
    <xf numFmtId="49" fontId="16" fillId="0" borderId="29" xfId="0" applyNumberFormat="1" applyFont="1" applyFill="1" applyBorder="1" applyAlignment="1">
      <alignment horizontal="center"/>
    </xf>
    <xf numFmtId="4" fontId="16" fillId="0" borderId="29" xfId="0" applyNumberFormat="1" applyFont="1" applyFill="1" applyBorder="1" applyAlignment="1">
      <alignment horizontal="right" indent="1"/>
    </xf>
    <xf numFmtId="4" fontId="16" fillId="0" borderId="29" xfId="0" applyNumberFormat="1" applyFont="1" applyFill="1" applyBorder="1" applyAlignment="1">
      <alignment horizontal="right" wrapText="1" indent="1"/>
    </xf>
    <xf numFmtId="49" fontId="0" fillId="0" borderId="12" xfId="0" applyNumberFormat="1" applyBorder="1"/>
    <xf numFmtId="49" fontId="6" fillId="0" borderId="12" xfId="0" applyNumberFormat="1" applyFont="1" applyFill="1" applyBorder="1"/>
    <xf numFmtId="49" fontId="0" fillId="0" borderId="0" xfId="0" applyNumberFormat="1" applyFill="1" applyBorder="1" applyAlignment="1">
      <alignment/>
    </xf>
    <xf numFmtId="0" fontId="12" fillId="0" borderId="2" xfId="23" applyFont="1" applyFill="1" applyBorder="1" applyAlignment="1">
      <alignment wrapText="1" shrinkToFit="1"/>
      <protection/>
    </xf>
    <xf numFmtId="0" fontId="52" fillId="0" borderId="2" xfId="0" applyFont="1" applyFill="1" applyBorder="1" applyAlignment="1">
      <alignment horizontal="center"/>
    </xf>
    <xf numFmtId="49" fontId="6" fillId="0" borderId="0" xfId="0" applyNumberFormat="1" applyFont="1" applyFill="1" applyBorder="1" applyAlignment="1">
      <alignment horizontal="center" vertical="center"/>
    </xf>
    <xf numFmtId="0" fontId="6" fillId="0" borderId="3" xfId="0" applyFont="1" applyFill="1" applyBorder="1" applyAlignment="1">
      <alignment horizontal="center"/>
    </xf>
    <xf numFmtId="49" fontId="48"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48" fillId="0" borderId="2" xfId="0" applyFont="1" applyFill="1" applyBorder="1" applyAlignment="1">
      <alignment horizontal="center"/>
    </xf>
    <xf numFmtId="49" fontId="6" fillId="0" borderId="2" xfId="0" applyNumberFormat="1" applyFont="1" applyBorder="1" applyAlignment="1">
      <alignment horizontal="center"/>
    </xf>
    <xf numFmtId="49" fontId="0" fillId="0" borderId="2" xfId="0" applyNumberFormat="1" applyFont="1" applyBorder="1" applyAlignment="1">
      <alignment horizontal="center"/>
    </xf>
    <xf numFmtId="49" fontId="3" fillId="0" borderId="4" xfId="0" applyNumberFormat="1" applyFont="1" applyFill="1" applyBorder="1" applyAlignment="1">
      <alignment horizontal="left" vertical="center" indent="1"/>
    </xf>
    <xf numFmtId="0" fontId="0" fillId="0" borderId="17" xfId="0" applyFont="1" applyFill="1" applyBorder="1" applyAlignment="1">
      <alignment horizontal="left"/>
    </xf>
    <xf numFmtId="0" fontId="42" fillId="0" borderId="10" xfId="0" applyFont="1" applyFill="1" applyBorder="1"/>
    <xf numFmtId="0" fontId="12" fillId="0" borderId="8" xfId="0" applyFont="1" applyFill="1" applyBorder="1"/>
    <xf numFmtId="0" fontId="0" fillId="0" borderId="8" xfId="0" applyFont="1" applyFill="1" applyBorder="1" applyAlignment="1">
      <alignment horizontal="center" vertical="center" wrapText="1" shrinkToFit="1"/>
    </xf>
    <xf numFmtId="4" fontId="9" fillId="0" borderId="9" xfId="0" applyNumberFormat="1" applyFont="1" applyFill="1" applyBorder="1" applyAlignment="1">
      <alignment horizontal="right" vertical="center" wrapText="1" indent="1" shrinkToFit="1"/>
    </xf>
    <xf numFmtId="4" fontId="0" fillId="0" borderId="9" xfId="0" applyNumberFormat="1" applyFont="1" applyFill="1" applyBorder="1" applyAlignment="1">
      <alignment horizontal="right" vertical="center" wrapText="1" indent="1" shrinkToFit="1"/>
    </xf>
    <xf numFmtId="0" fontId="12" fillId="0" borderId="3" xfId="0" applyFont="1" applyFill="1" applyBorder="1"/>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49" fontId="6" fillId="0" borderId="11" xfId="0" applyNumberFormat="1" applyFont="1" applyBorder="1" applyAlignment="1">
      <alignment horizontal="center"/>
    </xf>
    <xf numFmtId="49" fontId="6" fillId="0" borderId="0" xfId="0" applyNumberFormat="1" applyFont="1" applyBorder="1" applyAlignment="1">
      <alignment horizontal="center"/>
    </xf>
    <xf numFmtId="49" fontId="6" fillId="8" borderId="2" xfId="0" applyNumberFormat="1" applyFont="1" applyFill="1" applyBorder="1" applyAlignment="1">
      <alignment horizontal="center"/>
    </xf>
    <xf numFmtId="49" fontId="6" fillId="0" borderId="0" xfId="0" applyNumberFormat="1" applyFont="1" applyFill="1" applyAlignment="1">
      <alignment horizontal="center" vertical="center"/>
    </xf>
    <xf numFmtId="0" fontId="6" fillId="2"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49" fontId="3" fillId="0" borderId="4" xfId="0" applyNumberFormat="1" applyFont="1" applyBorder="1" applyAlignment="1">
      <alignment horizontal="left" vertical="center"/>
    </xf>
    <xf numFmtId="49" fontId="6" fillId="0" borderId="9" xfId="0" applyNumberFormat="1" applyFont="1" applyBorder="1" applyAlignment="1">
      <alignment horizontal="center"/>
    </xf>
    <xf numFmtId="0" fontId="23" fillId="0" borderId="11" xfId="0" applyFont="1" applyFill="1" applyBorder="1" applyAlignment="1">
      <alignment horizontal="center"/>
    </xf>
    <xf numFmtId="49" fontId="45" fillId="0" borderId="11" xfId="0" applyNumberFormat="1" applyFont="1" applyFill="1" applyBorder="1"/>
    <xf numFmtId="0" fontId="0" fillId="0" borderId="11" xfId="0" applyFill="1" applyBorder="1" applyAlignment="1">
      <alignment horizontal="left"/>
    </xf>
    <xf numFmtId="49" fontId="6" fillId="0" borderId="0" xfId="0" applyNumberFormat="1" applyFont="1" applyFill="1" applyAlignment="1">
      <alignment horizontal="center"/>
    </xf>
    <xf numFmtId="2" fontId="9" fillId="0" borderId="2" xfId="0" applyNumberFormat="1" applyFont="1" applyFill="1" applyBorder="1" applyAlignment="1" applyProtection="1">
      <alignment horizontal="right" indent="1"/>
      <protection locked="0"/>
    </xf>
    <xf numFmtId="0" fontId="3" fillId="0" borderId="31" xfId="0" applyNumberFormat="1" applyFont="1" applyFill="1" applyBorder="1" applyAlignment="1">
      <alignment horizontal="left" vertical="center" wrapText="1"/>
    </xf>
    <xf numFmtId="0" fontId="3" fillId="0" borderId="32"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6" fillId="9" borderId="31" xfId="0" applyNumberFormat="1" applyFont="1" applyFill="1" applyBorder="1" applyAlignment="1">
      <alignment horizontal="left" vertical="center" wrapText="1"/>
    </xf>
    <xf numFmtId="4" fontId="36" fillId="9" borderId="32" xfId="0" applyNumberFormat="1" applyFont="1" applyFill="1" applyBorder="1" applyAlignment="1">
      <alignment horizontal="right" wrapText="1" indent="1"/>
    </xf>
    <xf numFmtId="4" fontId="36" fillId="9" borderId="33" xfId="0" applyNumberFormat="1" applyFont="1" applyFill="1" applyBorder="1" applyAlignment="1">
      <alignment horizontal="right" wrapText="1" indent="1"/>
    </xf>
    <xf numFmtId="4" fontId="36" fillId="9" borderId="0" xfId="0" applyNumberFormat="1" applyFont="1" applyFill="1" applyBorder="1" applyAlignment="1">
      <alignment horizontal="center" wrapText="1"/>
    </xf>
    <xf numFmtId="0" fontId="36" fillId="9" borderId="0" xfId="0" applyNumberFormat="1" applyFont="1" applyFill="1" applyAlignment="1">
      <alignment horizontal="center"/>
    </xf>
    <xf numFmtId="0" fontId="3" fillId="9" borderId="31" xfId="0" applyNumberFormat="1" applyFont="1" applyFill="1" applyBorder="1" applyAlignment="1">
      <alignment vertical="center"/>
    </xf>
    <xf numFmtId="4" fontId="3" fillId="9" borderId="32" xfId="0" applyNumberFormat="1" applyFont="1" applyFill="1" applyBorder="1" applyAlignment="1">
      <alignment horizontal="right" vertical="center" indent="1"/>
    </xf>
    <xf numFmtId="4" fontId="3" fillId="9" borderId="33" xfId="0" applyNumberFormat="1" applyFont="1" applyFill="1" applyBorder="1" applyAlignment="1">
      <alignment horizontal="right" vertical="center" indent="1"/>
    </xf>
    <xf numFmtId="4" fontId="3" fillId="9" borderId="0" xfId="0" applyNumberFormat="1" applyFont="1" applyFill="1" applyBorder="1" applyAlignment="1">
      <alignment vertical="center"/>
    </xf>
    <xf numFmtId="0" fontId="3" fillId="9" borderId="0" xfId="0" applyNumberFormat="1" applyFont="1" applyFill="1" applyAlignment="1">
      <alignment vertical="center"/>
    </xf>
    <xf numFmtId="0" fontId="3" fillId="10" borderId="34" xfId="0" applyNumberFormat="1" applyFont="1" applyFill="1" applyBorder="1"/>
    <xf numFmtId="4" fontId="3" fillId="10" borderId="35" xfId="0" applyNumberFormat="1" applyFont="1" applyFill="1" applyBorder="1" applyAlignment="1">
      <alignment horizontal="right" indent="1"/>
    </xf>
    <xf numFmtId="4" fontId="3" fillId="10" borderId="36" xfId="0" applyNumberFormat="1" applyFont="1" applyFill="1" applyBorder="1" applyAlignment="1">
      <alignment horizontal="right" indent="1"/>
    </xf>
    <xf numFmtId="4" fontId="3" fillId="10" borderId="0" xfId="0" applyNumberFormat="1" applyFont="1" applyFill="1" applyBorder="1"/>
    <xf numFmtId="0" fontId="3" fillId="10" borderId="0" xfId="0" applyNumberFormat="1" applyFont="1" applyFill="1"/>
    <xf numFmtId="0" fontId="3" fillId="10" borderId="24" xfId="0" applyNumberFormat="1" applyFont="1" applyFill="1" applyBorder="1"/>
    <xf numFmtId="4" fontId="3" fillId="10" borderId="9" xfId="0" applyNumberFormat="1" applyFont="1" applyFill="1" applyBorder="1" applyAlignment="1">
      <alignment horizontal="right" indent="1"/>
    </xf>
    <xf numFmtId="4" fontId="3" fillId="10" borderId="26" xfId="0" applyNumberFormat="1" applyFont="1" applyFill="1" applyBorder="1" applyAlignment="1">
      <alignment horizontal="right" indent="1"/>
    </xf>
    <xf numFmtId="0" fontId="3" fillId="10" borderId="37" xfId="0" applyNumberFormat="1" applyFont="1" applyFill="1" applyBorder="1"/>
    <xf numFmtId="4" fontId="3" fillId="10" borderId="38" xfId="0" applyNumberFormat="1" applyFont="1" applyFill="1" applyBorder="1" applyAlignment="1">
      <alignment horizontal="right" indent="1"/>
    </xf>
    <xf numFmtId="4" fontId="3" fillId="10" borderId="39" xfId="0" applyNumberFormat="1" applyFont="1" applyFill="1" applyBorder="1" applyAlignment="1">
      <alignment horizontal="right" indent="1"/>
    </xf>
    <xf numFmtId="0" fontId="9" fillId="0" borderId="11" xfId="0" applyFont="1" applyFill="1" applyBorder="1" applyAlignment="1">
      <alignment horizontal="left" wrapText="1"/>
    </xf>
    <xf numFmtId="0" fontId="9" fillId="0" borderId="3" xfId="0" applyFont="1" applyFill="1" applyBorder="1" applyAlignment="1">
      <alignment horizontal="left" wrapText="1"/>
    </xf>
    <xf numFmtId="0" fontId="3" fillId="0" borderId="4" xfId="0" applyFont="1" applyFill="1" applyBorder="1"/>
    <xf numFmtId="4" fontId="0" fillId="0" borderId="16" xfId="0" applyNumberFormat="1" applyFont="1" applyFill="1" applyBorder="1" applyAlignment="1">
      <alignment horizontal="right" indent="1"/>
    </xf>
    <xf numFmtId="0" fontId="9" fillId="0" borderId="3" xfId="0" applyFont="1" applyFill="1" applyBorder="1" applyAlignment="1">
      <alignment horizontal="center" vertical="center" wrapText="1" shrinkToFit="1"/>
    </xf>
    <xf numFmtId="168" fontId="9"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wrapText="1" shrinkToFit="1"/>
    </xf>
    <xf numFmtId="4" fontId="0" fillId="0" borderId="2"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NumberFormat="1" applyBorder="1" applyAlignment="1">
      <alignment wrapText="1"/>
    </xf>
    <xf numFmtId="0" fontId="0" fillId="0" borderId="0" xfId="0" applyNumberFormat="1" applyFont="1" applyBorder="1" applyAlignment="1">
      <alignment wrapText="1"/>
    </xf>
    <xf numFmtId="49" fontId="0" fillId="0" borderId="0" xfId="0" applyNumberFormat="1" applyFont="1" applyBorder="1" applyAlignment="1">
      <alignment horizontal="left"/>
    </xf>
    <xf numFmtId="49" fontId="0" fillId="0" borderId="0" xfId="0" applyNumberFormat="1" applyFont="1" applyBorder="1" applyAlignment="1">
      <alignment wrapText="1"/>
    </xf>
    <xf numFmtId="49" fontId="0" fillId="0" borderId="0" xfId="0" applyNumberFormat="1" applyFill="1" applyBorder="1" applyAlignment="1">
      <alignment wrapText="1"/>
    </xf>
    <xf numFmtId="49" fontId="0" fillId="0" borderId="0" xfId="0" applyNumberFormat="1" applyFont="1" applyFill="1" applyBorder="1" applyAlignment="1">
      <alignment wrapText="1"/>
    </xf>
    <xf numFmtId="0" fontId="27" fillId="0" borderId="4" xfId="0" applyFont="1" applyFill="1" applyBorder="1" applyAlignment="1">
      <alignment wrapText="1"/>
    </xf>
    <xf numFmtId="0" fontId="27" fillId="0" borderId="11" xfId="0" applyFont="1" applyFill="1" applyBorder="1" applyAlignment="1">
      <alignment wrapText="1"/>
    </xf>
    <xf numFmtId="0" fontId="27" fillId="0" borderId="3" xfId="0" applyFont="1" applyFill="1" applyBorder="1" applyAlignment="1">
      <alignment wrapText="1"/>
    </xf>
    <xf numFmtId="0" fontId="27" fillId="0" borderId="4"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3" xfId="0" applyFont="1" applyFill="1" applyBorder="1" applyAlignment="1">
      <alignment horizontal="left" vertical="center" wrapText="1"/>
    </xf>
    <xf numFmtId="4" fontId="2" fillId="0" borderId="0" xfId="0" applyNumberFormat="1" applyFont="1" applyFill="1" applyBorder="1" applyAlignment="1">
      <alignment horizontal="right" indent="1"/>
    </xf>
    <xf numFmtId="0" fontId="27" fillId="0" borderId="4" xfId="0" applyFont="1" applyFill="1" applyBorder="1" applyAlignment="1">
      <alignment horizontal="left" wrapText="1"/>
    </xf>
    <xf numFmtId="0" fontId="27" fillId="0" borderId="11" xfId="0" applyFont="1" applyFill="1" applyBorder="1" applyAlignment="1">
      <alignment horizontal="left" wrapText="1"/>
    </xf>
    <xf numFmtId="0" fontId="27" fillId="0" borderId="3" xfId="0" applyFont="1" applyFill="1" applyBorder="1" applyAlignment="1">
      <alignment horizontal="left" wrapText="1"/>
    </xf>
    <xf numFmtId="4" fontId="2" fillId="0" borderId="18" xfId="0" applyNumberFormat="1" applyFont="1" applyFill="1" applyBorder="1" applyAlignment="1">
      <alignment horizontal="right" indent="1"/>
    </xf>
    <xf numFmtId="0" fontId="27" fillId="0" borderId="4"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3" xfId="0" applyFont="1" applyFill="1" applyBorder="1" applyAlignment="1">
      <alignment horizontal="left" vertical="center"/>
    </xf>
    <xf numFmtId="0" fontId="0" fillId="0" borderId="4" xfId="0" applyFill="1" applyBorder="1" applyAlignment="1">
      <alignment horizontal="left" vertical="center" wrapText="1"/>
    </xf>
    <xf numFmtId="0" fontId="0" fillId="0" borderId="11" xfId="0" applyFill="1" applyBorder="1" applyAlignment="1">
      <alignment horizontal="left" vertical="center" wrapText="1"/>
    </xf>
    <xf numFmtId="0" fontId="0" fillId="0" borderId="3" xfId="0" applyFill="1" applyBorder="1" applyAlignment="1">
      <alignment horizontal="left" vertical="center" wrapText="1"/>
    </xf>
    <xf numFmtId="0" fontId="30" fillId="0" borderId="11" xfId="0" applyFont="1" applyFill="1" applyBorder="1" applyAlignment="1">
      <alignment horizontal="left" wrapText="1"/>
    </xf>
    <xf numFmtId="0" fontId="30" fillId="0" borderId="3" xfId="0" applyFont="1" applyFill="1" applyBorder="1" applyAlignment="1">
      <alignment horizontal="left" wrapText="1"/>
    </xf>
    <xf numFmtId="0" fontId="27" fillId="0" borderId="5" xfId="0" applyFont="1" applyFill="1" applyBorder="1" applyAlignment="1">
      <alignment horizontal="left" wrapText="1"/>
    </xf>
    <xf numFmtId="0" fontId="27" fillId="0" borderId="12" xfId="0" applyFont="1" applyFill="1" applyBorder="1" applyAlignment="1">
      <alignment horizontal="left" wrapText="1"/>
    </xf>
    <xf numFmtId="0" fontId="27" fillId="0" borderId="6" xfId="0" applyFont="1" applyFill="1" applyBorder="1" applyAlignment="1">
      <alignment horizontal="left" wrapText="1"/>
    </xf>
    <xf numFmtId="0" fontId="27" fillId="0" borderId="4" xfId="0" applyFont="1" applyBorder="1" applyAlignment="1">
      <alignment horizontal="left" wrapText="1"/>
    </xf>
    <xf numFmtId="0" fontId="27" fillId="0" borderId="11" xfId="0" applyFont="1" applyBorder="1" applyAlignment="1">
      <alignment horizontal="left" wrapText="1"/>
    </xf>
    <xf numFmtId="0" fontId="27" fillId="0" borderId="3" xfId="0" applyFont="1" applyBorder="1" applyAlignment="1">
      <alignment horizontal="left" wrapText="1"/>
    </xf>
    <xf numFmtId="49" fontId="0" fillId="0" borderId="2" xfId="0" applyNumberForma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left" wrapText="1"/>
    </xf>
    <xf numFmtId="0" fontId="30" fillId="0" borderId="2" xfId="0" applyFont="1" applyFill="1" applyBorder="1" applyAlignment="1">
      <alignment horizontal="left" vertical="top" wrapText="1"/>
    </xf>
    <xf numFmtId="4" fontId="0" fillId="0" borderId="2" xfId="0" applyNumberFormat="1" applyFill="1" applyBorder="1" applyAlignment="1">
      <alignment horizontal="right"/>
    </xf>
  </cellXfs>
  <cellStyles count="12">
    <cellStyle name="Normal" xfId="0"/>
    <cellStyle name="Percent" xfId="15"/>
    <cellStyle name="Currency" xfId="16"/>
    <cellStyle name="Currency [0]" xfId="17"/>
    <cellStyle name="Comma" xfId="18"/>
    <cellStyle name="Comma [0]" xfId="19"/>
    <cellStyle name="měny" xfId="20"/>
    <cellStyle name="Normální 2" xfId="21"/>
    <cellStyle name="Normální 3" xfId="22"/>
    <cellStyle name="normální_ML 07.6 příl 4 Ceník AOPK CR" xfId="23"/>
    <cellStyle name="Calibri 10 tuč kurz" xfId="24"/>
    <cellStyle name="CALIBRI 8 - výška řádku 15"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view="pageBreakPreview" zoomScaleSheetLayoutView="100" workbookViewId="0" topLeftCell="A8">
      <selection activeCell="M23" sqref="M23"/>
    </sheetView>
  </sheetViews>
  <sheetFormatPr defaultColWidth="9.140625" defaultRowHeight="12.75"/>
  <cols>
    <col min="1" max="1" width="42.00390625" style="197" customWidth="1"/>
    <col min="2" max="2" width="17.421875" style="197" customWidth="1"/>
    <col min="3" max="3" width="14.00390625" style="197" customWidth="1"/>
    <col min="4" max="7" width="14.28125" style="197" customWidth="1"/>
    <col min="8" max="9" width="14.57421875" style="565" customWidth="1"/>
    <col min="10" max="16384" width="9.140625" style="197" customWidth="1"/>
  </cols>
  <sheetData>
    <row r="1" spans="1:9" s="200" customFormat="1" ht="39.75" customHeight="1" thickBot="1">
      <c r="A1" s="198" t="s">
        <v>284</v>
      </c>
      <c r="B1" s="575"/>
      <c r="H1" s="235"/>
      <c r="I1" s="235"/>
    </row>
    <row r="2" spans="1:9" s="566" customFormat="1" ht="42.75" customHeight="1" thickBot="1">
      <c r="A2" s="1092" t="s">
        <v>280</v>
      </c>
      <c r="B2" s="1093" t="s">
        <v>139</v>
      </c>
      <c r="C2" s="1093" t="s">
        <v>422</v>
      </c>
      <c r="D2" s="1093" t="s">
        <v>140</v>
      </c>
      <c r="E2" s="1093" t="s">
        <v>141</v>
      </c>
      <c r="F2" s="1093" t="s">
        <v>423</v>
      </c>
      <c r="G2" s="1093" t="s">
        <v>424</v>
      </c>
      <c r="H2" s="1094" t="s">
        <v>254</v>
      </c>
      <c r="I2" s="1095"/>
    </row>
    <row r="3" spans="1:9" s="1100" customFormat="1" ht="20.1" customHeight="1" thickBot="1">
      <c r="A3" s="1096" t="s">
        <v>38</v>
      </c>
      <c r="B3" s="1097">
        <f>'A.Markuv kopec'!J81</f>
        <v>0</v>
      </c>
      <c r="C3" s="1097">
        <f>'B.Krizek'!I95</f>
        <v>0</v>
      </c>
      <c r="D3" s="1097">
        <f>'C.Náves'!I171</f>
        <v>0</v>
      </c>
      <c r="E3" s="1097">
        <f>'D.Zahrada knihovny'!J175</f>
        <v>0</v>
      </c>
      <c r="F3" s="1097">
        <f>'E.Zastavka'!J87</f>
        <v>0</v>
      </c>
      <c r="G3" s="1097">
        <f>'F.Stržanovsý rybník a hřiště'!J174:J174</f>
        <v>0</v>
      </c>
      <c r="H3" s="1098">
        <f>SUM(B3:G3)</f>
        <v>0</v>
      </c>
      <c r="I3" s="1099"/>
    </row>
    <row r="4" spans="1:9" s="788" customFormat="1" ht="20.1" customHeight="1">
      <c r="A4" s="787" t="str">
        <f>'D.Zahrada knihovny'!C6</f>
        <v>Kácení dřevin</v>
      </c>
      <c r="B4" s="806">
        <f>'A.Markuv kopec'!J6</f>
        <v>0</v>
      </c>
      <c r="C4" s="806">
        <f>'B.Krizek'!J6</f>
        <v>0</v>
      </c>
      <c r="D4" s="806">
        <f>'C.Náves'!J6</f>
        <v>0</v>
      </c>
      <c r="E4" s="806">
        <f>'D.Zahrada knihovny'!J6</f>
        <v>0</v>
      </c>
      <c r="F4" s="806">
        <f>'E.Zastavka'!J6</f>
        <v>0</v>
      </c>
      <c r="G4" s="806">
        <f>'F.Stržanovsý rybník a hřiště'!J6</f>
        <v>0</v>
      </c>
      <c r="H4" s="807">
        <f>SUM(B4:G4)</f>
        <v>0</v>
      </c>
      <c r="I4" s="800"/>
    </row>
    <row r="5" spans="1:9" s="788" customFormat="1" ht="20.1" customHeight="1">
      <c r="A5" s="789" t="str">
        <f>'D.Zahrada knihovny'!C23</f>
        <v>Ošetření dřevin</v>
      </c>
      <c r="B5" s="808">
        <f>'A.Markuv kopec'!J32</f>
        <v>0</v>
      </c>
      <c r="C5" s="808">
        <f>'B.Krizek'!J24</f>
        <v>0</v>
      </c>
      <c r="D5" s="808">
        <f>'C.Náves'!J24</f>
        <v>0</v>
      </c>
      <c r="E5" s="808">
        <f>'D.Zahrada knihovny'!J23</f>
        <v>0</v>
      </c>
      <c r="F5" s="808">
        <f>'E.Zastavka'!J24</f>
        <v>0</v>
      </c>
      <c r="G5" s="808">
        <f>'F.Stržanovsý rybník a hřiště'!J39</f>
        <v>0</v>
      </c>
      <c r="H5" s="809">
        <f aca="true" t="shared" si="0" ref="H5:H7">SUM(B5:G5)</f>
        <v>0</v>
      </c>
      <c r="I5" s="800"/>
    </row>
    <row r="6" spans="1:9" s="788" customFormat="1" ht="20.1" customHeight="1">
      <c r="A6" s="789" t="s">
        <v>412</v>
      </c>
      <c r="B6" s="808">
        <f>'A.Markuv kopec'!J50</f>
        <v>0</v>
      </c>
      <c r="C6" s="808">
        <f>'B.Krizek'!J46</f>
        <v>0</v>
      </c>
      <c r="D6" s="808">
        <f>'C.Náves'!J45</f>
        <v>0</v>
      </c>
      <c r="E6" s="808">
        <f>'D.Zahrada knihovny'!J39</f>
        <v>0</v>
      </c>
      <c r="F6" s="808">
        <f>'E.Zastavka'!J45</f>
        <v>0</v>
      </c>
      <c r="G6" s="808">
        <f>'F.Stržanovsý rybník a hřiště'!J70</f>
        <v>0</v>
      </c>
      <c r="H6" s="809">
        <f t="shared" si="0"/>
        <v>0</v>
      </c>
      <c r="I6" s="800"/>
    </row>
    <row r="7" spans="1:9" s="788" customFormat="1" ht="20.1" customHeight="1" thickBot="1">
      <c r="A7" s="790" t="str">
        <f>'D.Zahrada knihovny'!C115</f>
        <v>Založení trávníku</v>
      </c>
      <c r="B7" s="810">
        <f>'A.Markuv kopec'!J59</f>
        <v>0</v>
      </c>
      <c r="C7" s="810">
        <f>'B.Krizek'!J71</f>
        <v>0</v>
      </c>
      <c r="D7" s="810">
        <f>'C.Náves'!J66</f>
        <v>0</v>
      </c>
      <c r="E7" s="810">
        <f>'D.Zahrada knihovny'!J115</f>
        <v>0</v>
      </c>
      <c r="F7" s="810">
        <f>'E.Zastavka'!J67</f>
        <v>0</v>
      </c>
      <c r="G7" s="810">
        <f>'F.Stržanovsý rybník a hřiště'!J119</f>
        <v>0</v>
      </c>
      <c r="H7" s="811">
        <f t="shared" si="0"/>
        <v>0</v>
      </c>
      <c r="I7" s="800"/>
    </row>
    <row r="8" spans="1:9" s="1105" customFormat="1" ht="20.1" customHeight="1" thickBot="1">
      <c r="A8" s="1101" t="s">
        <v>273</v>
      </c>
      <c r="B8" s="1102">
        <f>'A.Markuv kopec'!J82</f>
        <v>0</v>
      </c>
      <c r="C8" s="1102">
        <f>'B.Krizek'!I96</f>
        <v>0</v>
      </c>
      <c r="D8" s="1102">
        <f>'C.Náves'!I172</f>
        <v>0</v>
      </c>
      <c r="E8" s="1102">
        <f>'D.Zahrada knihovny'!J176</f>
        <v>0</v>
      </c>
      <c r="F8" s="1102">
        <f>'E.Zastavka'!J88</f>
        <v>0</v>
      </c>
      <c r="G8" s="1102">
        <f>'F.Stržanovsý rybník a hřiště'!J175</f>
        <v>0</v>
      </c>
      <c r="H8" s="1103">
        <f>SUM(B8:G8)</f>
        <v>0</v>
      </c>
      <c r="I8" s="1104"/>
    </row>
    <row r="9" spans="1:9" s="366" customFormat="1" ht="20.1" customHeight="1">
      <c r="A9" s="786" t="s">
        <v>573</v>
      </c>
      <c r="B9" s="812">
        <f>'A.Markuv kopec'!J67</f>
        <v>0</v>
      </c>
      <c r="C9" s="812">
        <f>'B.Krizek'!J80</f>
        <v>0</v>
      </c>
      <c r="D9" s="812">
        <f>'C.Náves'!J75</f>
        <v>0</v>
      </c>
      <c r="E9" s="812">
        <f>'D.Zahrada knihovny'!J126</f>
        <v>0</v>
      </c>
      <c r="F9" s="812">
        <f>'E.Zastavka'!J75</f>
        <v>0</v>
      </c>
      <c r="G9" s="812">
        <f>'F.Stržanovsý rybník a hřiště'!J132</f>
        <v>0</v>
      </c>
      <c r="H9" s="813">
        <f aca="true" t="shared" si="1" ref="H9:H15">SUM(B9:G9)</f>
        <v>0</v>
      </c>
      <c r="I9" s="801"/>
    </row>
    <row r="10" spans="1:9" s="366" customFormat="1" ht="20.1" customHeight="1">
      <c r="A10" s="784" t="str">
        <f>'D.Zahrada knihovny'!C134</f>
        <v>Výsadba trvalek</v>
      </c>
      <c r="B10" s="814"/>
      <c r="C10" s="814"/>
      <c r="D10" s="814">
        <f>'C.Náves'!J83</f>
        <v>0</v>
      </c>
      <c r="E10" s="814">
        <f>'D.Zahrada knihovny'!J134</f>
        <v>0</v>
      </c>
      <c r="F10" s="814"/>
      <c r="G10" s="814"/>
      <c r="H10" s="815">
        <f t="shared" si="1"/>
        <v>0</v>
      </c>
      <c r="I10" s="801"/>
    </row>
    <row r="11" spans="1:9" s="365" customFormat="1" ht="20.1" customHeight="1">
      <c r="A11" s="785" t="s">
        <v>37</v>
      </c>
      <c r="B11" s="816"/>
      <c r="C11" s="816"/>
      <c r="D11" s="816">
        <f>'C.Náves'!J96</f>
        <v>0</v>
      </c>
      <c r="E11" s="816">
        <f>'D.Zahrada knihovny'!J145</f>
        <v>0</v>
      </c>
      <c r="F11" s="816"/>
      <c r="G11" s="816">
        <f>'F.Stržanovsý rybník a hřiště'!J146</f>
        <v>0</v>
      </c>
      <c r="H11" s="815">
        <f t="shared" si="1"/>
        <v>0</v>
      </c>
      <c r="I11" s="801"/>
    </row>
    <row r="12" spans="1:9" s="792" customFormat="1" ht="20.1" customHeight="1">
      <c r="A12" s="791" t="s">
        <v>286</v>
      </c>
      <c r="B12" s="817"/>
      <c r="C12" s="817"/>
      <c r="D12" s="817">
        <f>'C.Náves'!J104</f>
        <v>0</v>
      </c>
      <c r="E12" s="817"/>
      <c r="F12" s="817"/>
      <c r="G12" s="817"/>
      <c r="H12" s="809">
        <f t="shared" si="1"/>
        <v>0</v>
      </c>
      <c r="I12" s="800"/>
    </row>
    <row r="13" spans="1:9" s="788" customFormat="1" ht="20.1" customHeight="1">
      <c r="A13" s="789" t="s">
        <v>95</v>
      </c>
      <c r="B13" s="808"/>
      <c r="C13" s="808"/>
      <c r="D13" s="808">
        <f>'C.Náves'!J120</f>
        <v>0</v>
      </c>
      <c r="E13" s="808">
        <f>'D.Zahrada knihovny'!J153</f>
        <v>0</v>
      </c>
      <c r="F13" s="808"/>
      <c r="G13" s="808">
        <f>'F.Stržanovsý rybník a hřiště'!J154</f>
        <v>0</v>
      </c>
      <c r="H13" s="809">
        <f t="shared" si="1"/>
        <v>0</v>
      </c>
      <c r="I13" s="800"/>
    </row>
    <row r="14" spans="1:9" s="366" customFormat="1" ht="20.1" customHeight="1">
      <c r="A14" s="784" t="str">
        <f>'F.Stržanovsý rybník a hřiště'!C161</f>
        <v>Mobiliář</v>
      </c>
      <c r="B14" s="814"/>
      <c r="C14" s="814">
        <f>'B.Krizek'!J90</f>
        <v>0</v>
      </c>
      <c r="D14" s="814">
        <f>'C.Náves'!J152</f>
        <v>0</v>
      </c>
      <c r="E14" s="814">
        <f>'D.Zahrada knihovny'!J162</f>
        <v>0</v>
      </c>
      <c r="F14" s="814"/>
      <c r="G14" s="814">
        <f>'F.Stržanovsý rybník a hřiště'!J161</f>
        <v>0</v>
      </c>
      <c r="H14" s="815">
        <f t="shared" si="1"/>
        <v>0</v>
      </c>
      <c r="I14" s="801"/>
    </row>
    <row r="15" spans="1:9" s="788" customFormat="1" ht="20.1" customHeight="1" thickBot="1">
      <c r="A15" s="799" t="s">
        <v>77</v>
      </c>
      <c r="B15" s="808"/>
      <c r="C15" s="808"/>
      <c r="D15" s="808">
        <f>'C.Náves'!J163</f>
        <v>0</v>
      </c>
      <c r="E15" s="808">
        <f>'D.Zahrada knihovny'!J169</f>
        <v>0</v>
      </c>
      <c r="F15" s="808"/>
      <c r="G15" s="808"/>
      <c r="H15" s="809">
        <f t="shared" si="1"/>
        <v>0</v>
      </c>
      <c r="I15" s="800"/>
    </row>
    <row r="16" spans="1:9" s="1110" customFormat="1" ht="20.1" customHeight="1">
      <c r="A16" s="1106" t="s">
        <v>285</v>
      </c>
      <c r="B16" s="1107">
        <f>'A.Markuv kopec'!J83</f>
        <v>0</v>
      </c>
      <c r="C16" s="1107">
        <f>'B.Krizek'!I97</f>
        <v>0</v>
      </c>
      <c r="D16" s="1107">
        <f>'C.Náves'!I173</f>
        <v>0</v>
      </c>
      <c r="E16" s="1107">
        <f>'D.Zahrada knihovny'!J177</f>
        <v>0</v>
      </c>
      <c r="F16" s="1107">
        <f>'E.Zastavka'!J89</f>
        <v>0</v>
      </c>
      <c r="G16" s="1107">
        <f>'F.Stržanovsý rybník a hřiště'!J176</f>
        <v>0</v>
      </c>
      <c r="H16" s="1108">
        <f>SUM(B16:G16)</f>
        <v>0</v>
      </c>
      <c r="I16" s="1109"/>
    </row>
    <row r="17" spans="1:9" s="1110" customFormat="1" ht="20.1" customHeight="1">
      <c r="A17" s="1111" t="s">
        <v>574</v>
      </c>
      <c r="B17" s="1112">
        <f>B16*0.21</f>
        <v>0</v>
      </c>
      <c r="C17" s="1112">
        <f aca="true" t="shared" si="2" ref="C17:H17">C16*0.21</f>
        <v>0</v>
      </c>
      <c r="D17" s="1112">
        <f t="shared" si="2"/>
        <v>0</v>
      </c>
      <c r="E17" s="1112">
        <f t="shared" si="2"/>
        <v>0</v>
      </c>
      <c r="F17" s="1112">
        <f t="shared" si="2"/>
        <v>0</v>
      </c>
      <c r="G17" s="1112">
        <f t="shared" si="2"/>
        <v>0</v>
      </c>
      <c r="H17" s="1113">
        <f t="shared" si="2"/>
        <v>0</v>
      </c>
      <c r="I17" s="1109"/>
    </row>
    <row r="18" spans="1:9" s="1110" customFormat="1" ht="20.1" customHeight="1" thickBot="1">
      <c r="A18" s="1114" t="s">
        <v>421</v>
      </c>
      <c r="B18" s="1115">
        <f>SUM(B16:B17)</f>
        <v>0</v>
      </c>
      <c r="C18" s="1115">
        <f aca="true" t="shared" si="3" ref="C18:H18">SUM(C16:C17)</f>
        <v>0</v>
      </c>
      <c r="D18" s="1115">
        <f t="shared" si="3"/>
        <v>0</v>
      </c>
      <c r="E18" s="1115">
        <f t="shared" si="3"/>
        <v>0</v>
      </c>
      <c r="F18" s="1115">
        <f t="shared" si="3"/>
        <v>0</v>
      </c>
      <c r="G18" s="1115">
        <f t="shared" si="3"/>
        <v>0</v>
      </c>
      <c r="H18" s="1116">
        <f t="shared" si="3"/>
        <v>0</v>
      </c>
      <c r="I18" s="1109"/>
    </row>
    <row r="19" s="565" customFormat="1" ht="12.75"/>
    <row r="20" s="565" customFormat="1" ht="12.75"/>
    <row r="21" s="565" customFormat="1" ht="12.75"/>
    <row r="22" spans="1:9" s="565" customFormat="1" ht="12.75">
      <c r="A22" s="48" t="s">
        <v>395</v>
      </c>
      <c r="B22" s="48"/>
      <c r="C22" s="48"/>
      <c r="D22" s="48"/>
      <c r="E22" s="48"/>
      <c r="F22" s="48"/>
      <c r="G22" s="48"/>
      <c r="H22" s="48"/>
      <c r="I22" s="48"/>
    </row>
    <row r="23" spans="1:9" s="565" customFormat="1" ht="27" customHeight="1">
      <c r="A23" s="1126" t="s">
        <v>425</v>
      </c>
      <c r="B23" s="1127"/>
      <c r="C23" s="1127"/>
      <c r="D23" s="1127"/>
      <c r="E23" s="1127"/>
      <c r="F23" s="1127"/>
      <c r="G23" s="1127"/>
      <c r="H23" s="1127"/>
      <c r="I23" s="802"/>
    </row>
    <row r="24" spans="1:9" s="565" customFormat="1" ht="12.75">
      <c r="A24" s="1128"/>
      <c r="B24" s="1128"/>
      <c r="C24" s="1128"/>
      <c r="D24" s="1128"/>
      <c r="E24" s="1128"/>
      <c r="F24" s="1128"/>
      <c r="G24" s="1128"/>
      <c r="H24" s="1128"/>
      <c r="I24" s="803"/>
    </row>
    <row r="25" spans="1:9" s="565" customFormat="1" ht="12.75">
      <c r="A25" s="357" t="s">
        <v>396</v>
      </c>
      <c r="B25" s="357"/>
      <c r="C25" s="357"/>
      <c r="D25" s="357"/>
      <c r="E25" s="357"/>
      <c r="F25" s="357"/>
      <c r="G25" s="357"/>
      <c r="H25" s="357"/>
      <c r="I25" s="48"/>
    </row>
    <row r="26" spans="1:9" s="565" customFormat="1" ht="12.75">
      <c r="A26" s="1129" t="s">
        <v>397</v>
      </c>
      <c r="B26" s="1129"/>
      <c r="C26" s="1129"/>
      <c r="D26" s="1129"/>
      <c r="E26" s="1129"/>
      <c r="F26" s="1129"/>
      <c r="G26" s="1129"/>
      <c r="H26" s="1129"/>
      <c r="I26" s="804"/>
    </row>
    <row r="27" spans="1:9" s="565" customFormat="1" ht="12.75">
      <c r="A27" s="1130" t="s">
        <v>516</v>
      </c>
      <c r="B27" s="1131"/>
      <c r="C27" s="1131"/>
      <c r="D27" s="1131"/>
      <c r="E27" s="1131"/>
      <c r="F27" s="1131"/>
      <c r="G27" s="1131"/>
      <c r="H27" s="1131"/>
      <c r="I27" s="805"/>
    </row>
    <row r="28" spans="1:9" s="565" customFormat="1" ht="12.75">
      <c r="A28" s="335" t="s">
        <v>514</v>
      </c>
      <c r="B28" s="357"/>
      <c r="C28" s="357"/>
      <c r="D28" s="357"/>
      <c r="E28" s="357"/>
      <c r="F28" s="357"/>
      <c r="G28" s="357"/>
      <c r="H28" s="357"/>
      <c r="I28" s="48"/>
    </row>
    <row r="29" spans="1:9" ht="12.75">
      <c r="A29" s="4" t="s">
        <v>515</v>
      </c>
      <c r="B29" s="4"/>
      <c r="C29" s="4"/>
      <c r="D29" s="4"/>
      <c r="E29" s="4"/>
      <c r="F29" s="4"/>
      <c r="G29" s="4"/>
      <c r="H29" s="357"/>
      <c r="I29" s="48"/>
    </row>
    <row r="30" spans="1:9" ht="12.75">
      <c r="A30" s="4" t="s">
        <v>521</v>
      </c>
      <c r="B30" s="4"/>
      <c r="C30" s="4"/>
      <c r="D30" s="4"/>
      <c r="E30" s="4"/>
      <c r="F30" s="4"/>
      <c r="G30" s="4"/>
      <c r="H30" s="357"/>
      <c r="I30" s="48"/>
    </row>
    <row r="31" spans="1:9" ht="12.75">
      <c r="A31" s="4"/>
      <c r="B31" s="4"/>
      <c r="C31" s="4"/>
      <c r="D31" s="4"/>
      <c r="E31" s="4"/>
      <c r="F31" s="4"/>
      <c r="G31" s="4"/>
      <c r="H31" s="357"/>
      <c r="I31" s="48"/>
    </row>
    <row r="32" spans="1:9" ht="12.75">
      <c r="A32" s="1"/>
      <c r="B32" s="1"/>
      <c r="C32" s="1"/>
      <c r="D32" s="1"/>
      <c r="E32" s="1"/>
      <c r="F32" s="1"/>
      <c r="G32" s="1"/>
      <c r="H32" s="48"/>
      <c r="I32" s="48"/>
    </row>
  </sheetData>
  <mergeCells count="4">
    <mergeCell ref="A23:H23"/>
    <mergeCell ref="A24:H24"/>
    <mergeCell ref="A26:H26"/>
    <mergeCell ref="A27:H27"/>
  </mergeCells>
  <printOptions/>
  <pageMargins left="0.7086614173228347" right="0.7086614173228347" top="0.7874015748031497" bottom="0.787401574803149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K93"/>
  <sheetViews>
    <sheetView view="pageBreakPreview" zoomScaleSheetLayoutView="100" workbookViewId="0" topLeftCell="I1">
      <pane ySplit="1" topLeftCell="A2" activePane="bottomLeft" state="frozen"/>
      <selection pane="bottomLeft" activeCell="V8" sqref="V8"/>
    </sheetView>
  </sheetViews>
  <sheetFormatPr defaultColWidth="9.140625" defaultRowHeight="12.75"/>
  <cols>
    <col min="1" max="1" width="6.8515625" style="197" customWidth="1"/>
    <col min="2" max="2" width="39.28125" style="197" customWidth="1"/>
    <col min="3" max="3" width="5.00390625" style="279" customWidth="1"/>
    <col min="4" max="4" width="17.421875" style="80" customWidth="1"/>
    <col min="5" max="5" width="14.00390625" style="80" customWidth="1"/>
    <col min="6" max="6" width="14.28125" style="80" customWidth="1"/>
    <col min="7" max="10" width="16.7109375" style="80" customWidth="1"/>
    <col min="11" max="16384" width="9.140625" style="197" customWidth="1"/>
  </cols>
  <sheetData>
    <row r="1" spans="1:2" s="200" customFormat="1" ht="39.75" customHeight="1">
      <c r="A1" s="198" t="s">
        <v>138</v>
      </c>
      <c r="B1" s="198"/>
    </row>
    <row r="2" spans="1:10" s="235" customFormat="1" ht="39.75" customHeight="1">
      <c r="A2" s="316" t="s">
        <v>218</v>
      </c>
      <c r="B2" s="317" t="s">
        <v>219</v>
      </c>
      <c r="C2" s="318" t="s">
        <v>6</v>
      </c>
      <c r="D2" s="319" t="s">
        <v>139</v>
      </c>
      <c r="E2" s="319" t="s">
        <v>217</v>
      </c>
      <c r="F2" s="319" t="s">
        <v>140</v>
      </c>
      <c r="G2" s="319" t="s">
        <v>141</v>
      </c>
      <c r="H2" s="319" t="s">
        <v>142</v>
      </c>
      <c r="I2" s="319" t="s">
        <v>143</v>
      </c>
      <c r="J2" s="319" t="s">
        <v>144</v>
      </c>
    </row>
    <row r="3" spans="1:11" s="239" customFormat="1" ht="12.75" customHeight="1">
      <c r="A3" s="297"/>
      <c r="B3" s="298" t="s">
        <v>234</v>
      </c>
      <c r="C3" s="299"/>
      <c r="D3" s="300"/>
      <c r="E3" s="300"/>
      <c r="F3" s="300"/>
      <c r="G3" s="300"/>
      <c r="H3" s="300"/>
      <c r="I3" s="300"/>
      <c r="J3" s="301"/>
      <c r="K3" s="264"/>
    </row>
    <row r="4" spans="1:11" s="242" customFormat="1" ht="12.75" customHeight="1">
      <c r="A4" s="295"/>
      <c r="B4" s="265" t="s">
        <v>151</v>
      </c>
      <c r="C4" s="268" t="s">
        <v>72</v>
      </c>
      <c r="D4" s="280"/>
      <c r="E4" s="280"/>
      <c r="F4" s="280">
        <v>15</v>
      </c>
      <c r="G4" s="280">
        <v>6.5</v>
      </c>
      <c r="H4" s="280"/>
      <c r="I4" s="280">
        <v>21</v>
      </c>
      <c r="J4" s="280">
        <f>SUM(D4:I4)</f>
        <v>42.5</v>
      </c>
      <c r="K4" s="262"/>
    </row>
    <row r="5" spans="1:11" s="242" customFormat="1" ht="12.75" customHeight="1">
      <c r="A5" s="240"/>
      <c r="B5" s="241" t="s">
        <v>159</v>
      </c>
      <c r="C5" s="269" t="s">
        <v>0</v>
      </c>
      <c r="D5" s="79"/>
      <c r="E5" s="79">
        <v>1</v>
      </c>
      <c r="F5" s="79"/>
      <c r="G5" s="79"/>
      <c r="H5" s="79"/>
      <c r="I5" s="79"/>
      <c r="J5" s="79">
        <f aca="true" t="shared" si="0" ref="J5:J12">SUM(D5:I5)</f>
        <v>1</v>
      </c>
      <c r="K5" s="262"/>
    </row>
    <row r="6" spans="1:11" s="242" customFormat="1" ht="12.75" customHeight="1">
      <c r="A6" s="240"/>
      <c r="B6" s="240" t="s">
        <v>160</v>
      </c>
      <c r="C6" s="270" t="s">
        <v>0</v>
      </c>
      <c r="D6" s="79"/>
      <c r="E6" s="79"/>
      <c r="F6" s="79"/>
      <c r="G6" s="79">
        <v>1</v>
      </c>
      <c r="H6" s="79"/>
      <c r="I6" s="79"/>
      <c r="J6" s="79">
        <f t="shared" si="0"/>
        <v>1</v>
      </c>
      <c r="K6" s="262"/>
    </row>
    <row r="7" spans="1:11" s="244" customFormat="1" ht="12.75" customHeight="1">
      <c r="A7" s="243"/>
      <c r="B7" s="243" t="s">
        <v>161</v>
      </c>
      <c r="C7" s="271" t="s">
        <v>72</v>
      </c>
      <c r="D7" s="281"/>
      <c r="E7" s="281"/>
      <c r="F7" s="281">
        <v>9.5</v>
      </c>
      <c r="G7" s="281">
        <v>1</v>
      </c>
      <c r="H7" s="281"/>
      <c r="I7" s="281"/>
      <c r="J7" s="281">
        <f t="shared" si="0"/>
        <v>10.5</v>
      </c>
      <c r="K7" s="263"/>
    </row>
    <row r="8" spans="1:11" s="244" customFormat="1" ht="12.75" customHeight="1">
      <c r="A8" s="243"/>
      <c r="B8" s="243" t="s">
        <v>166</v>
      </c>
      <c r="C8" s="271" t="s">
        <v>0</v>
      </c>
      <c r="D8" s="281"/>
      <c r="E8" s="281"/>
      <c r="F8" s="281">
        <v>4</v>
      </c>
      <c r="G8" s="281"/>
      <c r="H8" s="281"/>
      <c r="I8" s="281"/>
      <c r="J8" s="281">
        <f t="shared" si="0"/>
        <v>4</v>
      </c>
      <c r="K8" s="263"/>
    </row>
    <row r="9" spans="1:11" s="244" customFormat="1" ht="12.75" customHeight="1">
      <c r="A9" s="243"/>
      <c r="B9" s="243" t="s">
        <v>162</v>
      </c>
      <c r="C9" s="271" t="s">
        <v>72</v>
      </c>
      <c r="D9" s="281"/>
      <c r="E9" s="281"/>
      <c r="F9" s="281">
        <v>23</v>
      </c>
      <c r="G9" s="281"/>
      <c r="H9" s="281"/>
      <c r="I9" s="281">
        <v>144.5</v>
      </c>
      <c r="J9" s="281">
        <f t="shared" si="0"/>
        <v>167.5</v>
      </c>
      <c r="K9" s="263"/>
    </row>
    <row r="10" spans="1:11" s="242" customFormat="1" ht="12.75" customHeight="1">
      <c r="A10" s="240"/>
      <c r="B10" s="240" t="s">
        <v>163</v>
      </c>
      <c r="C10" s="270" t="s">
        <v>72</v>
      </c>
      <c r="D10" s="79"/>
      <c r="E10" s="79"/>
      <c r="F10" s="79">
        <v>68.5</v>
      </c>
      <c r="G10" s="79"/>
      <c r="H10" s="79"/>
      <c r="I10" s="79"/>
      <c r="J10" s="79">
        <f t="shared" si="0"/>
        <v>68.5</v>
      </c>
      <c r="K10" s="262"/>
    </row>
    <row r="11" spans="1:11" s="242" customFormat="1" ht="12.75" customHeight="1">
      <c r="A11" s="240"/>
      <c r="B11" s="241" t="s">
        <v>164</v>
      </c>
      <c r="C11" s="270" t="s">
        <v>0</v>
      </c>
      <c r="D11" s="79"/>
      <c r="E11" s="79">
        <v>1</v>
      </c>
      <c r="F11" s="79">
        <v>2</v>
      </c>
      <c r="G11" s="79">
        <v>5</v>
      </c>
      <c r="H11" s="79">
        <v>1</v>
      </c>
      <c r="I11" s="79">
        <v>4</v>
      </c>
      <c r="J11" s="79">
        <f t="shared" si="0"/>
        <v>13</v>
      </c>
      <c r="K11" s="262"/>
    </row>
    <row r="12" spans="1:11" s="242" customFormat="1" ht="12.75" customHeight="1">
      <c r="A12" s="240"/>
      <c r="B12" s="240" t="s">
        <v>165</v>
      </c>
      <c r="C12" s="270" t="s">
        <v>0</v>
      </c>
      <c r="D12" s="79"/>
      <c r="E12" s="79"/>
      <c r="F12" s="79"/>
      <c r="G12" s="79"/>
      <c r="H12" s="79"/>
      <c r="I12" s="79">
        <v>3</v>
      </c>
      <c r="J12" s="79">
        <f t="shared" si="0"/>
        <v>3</v>
      </c>
      <c r="K12" s="262"/>
    </row>
    <row r="13" spans="1:10" s="261" customFormat="1" ht="12.75" customHeight="1">
      <c r="A13" s="236"/>
      <c r="B13" s="237"/>
      <c r="C13" s="272"/>
      <c r="D13" s="282"/>
      <c r="E13" s="282"/>
      <c r="F13" s="282"/>
      <c r="G13" s="282"/>
      <c r="H13" s="282"/>
      <c r="I13" s="282"/>
      <c r="J13" s="282"/>
    </row>
    <row r="14" spans="1:11" s="249" customFormat="1" ht="12.75" customHeight="1">
      <c r="A14" s="297"/>
      <c r="B14" s="298" t="s">
        <v>145</v>
      </c>
      <c r="C14" s="299"/>
      <c r="D14" s="300"/>
      <c r="E14" s="300"/>
      <c r="F14" s="300"/>
      <c r="G14" s="300"/>
      <c r="H14" s="300"/>
      <c r="I14" s="300"/>
      <c r="J14" s="301"/>
      <c r="K14" s="250"/>
    </row>
    <row r="15" spans="1:11" s="249" customFormat="1" ht="12.75" customHeight="1">
      <c r="A15" s="302"/>
      <c r="B15" s="303" t="s">
        <v>216</v>
      </c>
      <c r="C15" s="304"/>
      <c r="D15" s="305"/>
      <c r="E15" s="305"/>
      <c r="F15" s="305"/>
      <c r="G15" s="305"/>
      <c r="H15" s="305"/>
      <c r="I15" s="305"/>
      <c r="J15" s="306"/>
      <c r="K15" s="250"/>
    </row>
    <row r="16" spans="1:11" s="242" customFormat="1" ht="12.75" customHeight="1">
      <c r="A16" s="295"/>
      <c r="B16" s="295" t="s">
        <v>145</v>
      </c>
      <c r="C16" s="296" t="s">
        <v>214</v>
      </c>
      <c r="D16" s="280">
        <v>39</v>
      </c>
      <c r="E16" s="280">
        <v>33</v>
      </c>
      <c r="F16" s="280">
        <v>98</v>
      </c>
      <c r="G16" s="280">
        <v>32</v>
      </c>
      <c r="H16" s="280">
        <v>58</v>
      </c>
      <c r="I16" s="367">
        <v>68</v>
      </c>
      <c r="J16" s="280">
        <f>SUM(D16:I16)</f>
        <v>328</v>
      </c>
      <c r="K16" s="262"/>
    </row>
    <row r="17" spans="1:11" s="242" customFormat="1" ht="12.75" customHeight="1">
      <c r="A17" s="240"/>
      <c r="B17" s="240" t="s">
        <v>155</v>
      </c>
      <c r="C17" s="270"/>
      <c r="D17" s="79">
        <v>3.62</v>
      </c>
      <c r="E17" s="79">
        <v>3.55</v>
      </c>
      <c r="F17" s="79">
        <v>3.49</v>
      </c>
      <c r="G17" s="79">
        <v>3.3</v>
      </c>
      <c r="H17" s="79">
        <v>3.48</v>
      </c>
      <c r="I17" s="79">
        <v>3.6</v>
      </c>
      <c r="J17" s="79">
        <v>3.52</v>
      </c>
      <c r="K17" s="287"/>
    </row>
    <row r="18" spans="1:11" s="242" customFormat="1" ht="12.75" customHeight="1">
      <c r="A18" s="240"/>
      <c r="B18" s="240" t="s">
        <v>158</v>
      </c>
      <c r="C18" s="270" t="s">
        <v>214</v>
      </c>
      <c r="D18" s="79">
        <v>27</v>
      </c>
      <c r="E18" s="79">
        <v>16</v>
      </c>
      <c r="F18" s="79">
        <v>29</v>
      </c>
      <c r="G18" s="79">
        <v>6</v>
      </c>
      <c r="H18" s="79">
        <v>25</v>
      </c>
      <c r="I18" s="79">
        <v>38</v>
      </c>
      <c r="J18" s="79">
        <f aca="true" t="shared" si="1" ref="J18:J23">SUM(D18:I18)</f>
        <v>141</v>
      </c>
      <c r="K18" s="262"/>
    </row>
    <row r="19" spans="1:11" s="242" customFormat="1" ht="12.75" customHeight="1">
      <c r="A19" s="257"/>
      <c r="B19" s="257" t="s">
        <v>206</v>
      </c>
      <c r="C19" s="288" t="s">
        <v>72</v>
      </c>
      <c r="D19" s="289">
        <f aca="true" t="shared" si="2" ref="D19:I19">D21+D23</f>
        <v>183.8</v>
      </c>
      <c r="E19" s="289">
        <f t="shared" si="2"/>
        <v>66.4</v>
      </c>
      <c r="F19" s="289">
        <f t="shared" si="2"/>
        <v>334.4</v>
      </c>
      <c r="G19" s="289">
        <f t="shared" si="2"/>
        <v>190.7</v>
      </c>
      <c r="H19" s="289">
        <f t="shared" si="2"/>
        <v>120.6</v>
      </c>
      <c r="I19" s="289">
        <f t="shared" si="2"/>
        <v>259</v>
      </c>
      <c r="J19" s="289">
        <f t="shared" si="1"/>
        <v>1154.9</v>
      </c>
      <c r="K19" s="262"/>
    </row>
    <row r="20" spans="1:11" s="244" customFormat="1" ht="12.75" customHeight="1">
      <c r="A20" s="243"/>
      <c r="B20" s="243" t="s">
        <v>220</v>
      </c>
      <c r="C20" s="271" t="s">
        <v>214</v>
      </c>
      <c r="D20" s="281">
        <v>3</v>
      </c>
      <c r="E20" s="281">
        <v>11</v>
      </c>
      <c r="F20" s="281">
        <v>53</v>
      </c>
      <c r="G20" s="281">
        <v>15</v>
      </c>
      <c r="H20" s="281">
        <v>26</v>
      </c>
      <c r="I20" s="281">
        <v>17</v>
      </c>
      <c r="J20" s="281">
        <f t="shared" si="1"/>
        <v>125</v>
      </c>
      <c r="K20" s="263"/>
    </row>
    <row r="21" spans="1:11" s="244" customFormat="1" ht="12.75" customHeight="1">
      <c r="A21" s="243"/>
      <c r="B21" s="243" t="s">
        <v>220</v>
      </c>
      <c r="C21" s="271" t="s">
        <v>72</v>
      </c>
      <c r="D21" s="281">
        <v>20</v>
      </c>
      <c r="E21" s="281">
        <v>46.1</v>
      </c>
      <c r="F21" s="281">
        <v>107.8</v>
      </c>
      <c r="G21" s="281">
        <v>96.2</v>
      </c>
      <c r="H21" s="281">
        <v>41.6</v>
      </c>
      <c r="I21" s="281">
        <v>68.1</v>
      </c>
      <c r="J21" s="281">
        <f t="shared" si="1"/>
        <v>379.79999999999995</v>
      </c>
      <c r="K21" s="263"/>
    </row>
    <row r="22" spans="1:11" s="244" customFormat="1" ht="12.75" customHeight="1">
      <c r="A22" s="243"/>
      <c r="B22" s="243" t="s">
        <v>221</v>
      </c>
      <c r="C22" s="271" t="s">
        <v>214</v>
      </c>
      <c r="D22" s="281">
        <v>9</v>
      </c>
      <c r="E22" s="281">
        <v>6</v>
      </c>
      <c r="F22" s="281">
        <v>16</v>
      </c>
      <c r="G22" s="281">
        <v>11</v>
      </c>
      <c r="H22" s="281">
        <v>7</v>
      </c>
      <c r="I22" s="281">
        <v>13</v>
      </c>
      <c r="J22" s="281">
        <f t="shared" si="1"/>
        <v>62</v>
      </c>
      <c r="K22" s="263"/>
    </row>
    <row r="23" spans="1:11" s="244" customFormat="1" ht="12.75" customHeight="1">
      <c r="A23" s="307"/>
      <c r="B23" s="307" t="s">
        <v>221</v>
      </c>
      <c r="C23" s="308" t="s">
        <v>72</v>
      </c>
      <c r="D23" s="309">
        <v>163.8</v>
      </c>
      <c r="E23" s="309">
        <v>20.3</v>
      </c>
      <c r="F23" s="309">
        <v>226.6</v>
      </c>
      <c r="G23" s="309">
        <v>94.5</v>
      </c>
      <c r="H23" s="309">
        <v>79</v>
      </c>
      <c r="I23" s="309">
        <v>190.9</v>
      </c>
      <c r="J23" s="309">
        <f t="shared" si="1"/>
        <v>775.1</v>
      </c>
      <c r="K23" s="263"/>
    </row>
    <row r="24" spans="1:11" s="267" customFormat="1" ht="12.75" customHeight="1">
      <c r="A24" s="302"/>
      <c r="B24" s="303" t="s">
        <v>215</v>
      </c>
      <c r="C24" s="304"/>
      <c r="D24" s="305"/>
      <c r="E24" s="305"/>
      <c r="F24" s="305"/>
      <c r="G24" s="305"/>
      <c r="H24" s="305"/>
      <c r="I24" s="305"/>
      <c r="J24" s="306"/>
      <c r="K24" s="266"/>
    </row>
    <row r="25" spans="1:11" s="369" customFormat="1" ht="12.75" customHeight="1">
      <c r="A25" s="295"/>
      <c r="B25" s="265" t="s">
        <v>146</v>
      </c>
      <c r="C25" s="268" t="s">
        <v>0</v>
      </c>
      <c r="D25" s="280">
        <v>24</v>
      </c>
      <c r="E25" s="280">
        <v>11</v>
      </c>
      <c r="F25" s="280">
        <v>20</v>
      </c>
      <c r="G25" s="280">
        <v>3</v>
      </c>
      <c r="H25" s="280">
        <v>13</v>
      </c>
      <c r="I25" s="280">
        <v>15</v>
      </c>
      <c r="J25" s="280">
        <f>SUM(D25:I25)</f>
        <v>86</v>
      </c>
      <c r="K25" s="368"/>
    </row>
    <row r="26" spans="1:11" s="371" customFormat="1" ht="12.75" customHeight="1">
      <c r="A26" s="243"/>
      <c r="B26" s="243" t="s">
        <v>156</v>
      </c>
      <c r="C26" s="271" t="s">
        <v>0</v>
      </c>
      <c r="D26" s="281">
        <v>10</v>
      </c>
      <c r="E26" s="281">
        <v>8</v>
      </c>
      <c r="F26" s="281">
        <v>18</v>
      </c>
      <c r="G26" s="281">
        <v>1</v>
      </c>
      <c r="H26" s="281">
        <v>12</v>
      </c>
      <c r="I26" s="281">
        <v>3</v>
      </c>
      <c r="J26" s="281">
        <f>SUM(D26:I26)</f>
        <v>52</v>
      </c>
      <c r="K26" s="370"/>
    </row>
    <row r="27" spans="1:11" s="371" customFormat="1" ht="12.75" customHeight="1">
      <c r="A27" s="243"/>
      <c r="B27" s="243" t="s">
        <v>157</v>
      </c>
      <c r="C27" s="271" t="s">
        <v>0</v>
      </c>
      <c r="D27" s="281">
        <v>14</v>
      </c>
      <c r="E27" s="281">
        <v>3</v>
      </c>
      <c r="F27" s="281">
        <v>2</v>
      </c>
      <c r="G27" s="281">
        <v>2</v>
      </c>
      <c r="H27" s="281">
        <v>1</v>
      </c>
      <c r="I27" s="281">
        <v>12</v>
      </c>
      <c r="J27" s="281">
        <f>SUM(D27:I27)</f>
        <v>34</v>
      </c>
      <c r="K27" s="372"/>
    </row>
    <row r="28" spans="1:11" s="369" customFormat="1" ht="12.75" customHeight="1">
      <c r="A28" s="240"/>
      <c r="B28" s="241" t="s">
        <v>147</v>
      </c>
      <c r="C28" s="269" t="s">
        <v>0</v>
      </c>
      <c r="D28" s="79">
        <v>3</v>
      </c>
      <c r="E28" s="79">
        <v>4</v>
      </c>
      <c r="F28" s="79">
        <v>9</v>
      </c>
      <c r="G28" s="79">
        <v>3</v>
      </c>
      <c r="H28" s="79">
        <v>8</v>
      </c>
      <c r="I28" s="79">
        <v>14</v>
      </c>
      <c r="J28" s="79">
        <f>SUM(D28:I28)</f>
        <v>41</v>
      </c>
      <c r="K28" s="368"/>
    </row>
    <row r="29" spans="1:11" s="369" customFormat="1" ht="12.75" customHeight="1">
      <c r="A29" s="240"/>
      <c r="B29" s="241" t="s">
        <v>255</v>
      </c>
      <c r="C29" s="269" t="s">
        <v>0</v>
      </c>
      <c r="D29" s="79">
        <v>0</v>
      </c>
      <c r="E29" s="79">
        <v>1</v>
      </c>
      <c r="F29" s="79">
        <v>5</v>
      </c>
      <c r="G29" s="79">
        <v>0</v>
      </c>
      <c r="H29" s="79">
        <v>2</v>
      </c>
      <c r="I29" s="79">
        <v>3</v>
      </c>
      <c r="J29" s="79">
        <f>SUM(D29:I29)</f>
        <v>11</v>
      </c>
      <c r="K29" s="368"/>
    </row>
    <row r="30" spans="1:11" s="369" customFormat="1" ht="12.75" customHeight="1">
      <c r="A30" s="240"/>
      <c r="B30" s="241" t="s">
        <v>205</v>
      </c>
      <c r="C30" s="269" t="s">
        <v>72</v>
      </c>
      <c r="D30" s="79">
        <v>40.4</v>
      </c>
      <c r="E30" s="79">
        <f>E32+E34</f>
        <v>53.2</v>
      </c>
      <c r="F30" s="79">
        <f>F32+F34</f>
        <v>319.9</v>
      </c>
      <c r="G30" s="79">
        <f>G32+G34</f>
        <v>93.4</v>
      </c>
      <c r="H30" s="79">
        <f>H32+H34</f>
        <v>120.6</v>
      </c>
      <c r="I30" s="79">
        <f>I32+I34</f>
        <v>152.7</v>
      </c>
      <c r="J30" s="79">
        <f aca="true" t="shared" si="3" ref="J30:J36">SUM(D30:I30)</f>
        <v>780.2</v>
      </c>
      <c r="K30" s="368"/>
    </row>
    <row r="31" spans="1:11" s="371" customFormat="1" ht="12.75" customHeight="1">
      <c r="A31" s="243"/>
      <c r="B31" s="243" t="s">
        <v>222</v>
      </c>
      <c r="C31" s="271" t="s">
        <v>214</v>
      </c>
      <c r="D31" s="281">
        <v>2</v>
      </c>
      <c r="E31" s="281">
        <v>9</v>
      </c>
      <c r="F31" s="281">
        <v>44</v>
      </c>
      <c r="G31" s="281">
        <v>6</v>
      </c>
      <c r="H31" s="281">
        <v>26</v>
      </c>
      <c r="I31" s="281">
        <v>10</v>
      </c>
      <c r="J31" s="281">
        <f t="shared" si="3"/>
        <v>97</v>
      </c>
      <c r="K31" s="370"/>
    </row>
    <row r="32" spans="1:11" s="371" customFormat="1" ht="12.75" customHeight="1">
      <c r="A32" s="243"/>
      <c r="B32" s="243" t="s">
        <v>222</v>
      </c>
      <c r="C32" s="271" t="s">
        <v>72</v>
      </c>
      <c r="D32" s="281">
        <v>0.4</v>
      </c>
      <c r="E32" s="281">
        <v>42.6</v>
      </c>
      <c r="F32" s="281">
        <v>98.5</v>
      </c>
      <c r="G32" s="281">
        <v>27.7</v>
      </c>
      <c r="H32" s="281">
        <v>41.6</v>
      </c>
      <c r="I32" s="281">
        <v>44.4</v>
      </c>
      <c r="J32" s="281">
        <f t="shared" si="3"/>
        <v>255.2</v>
      </c>
      <c r="K32" s="372"/>
    </row>
    <row r="33" spans="1:11" s="371" customFormat="1" ht="12.75" customHeight="1">
      <c r="A33" s="243"/>
      <c r="B33" s="243" t="s">
        <v>223</v>
      </c>
      <c r="C33" s="271" t="s">
        <v>214</v>
      </c>
      <c r="D33" s="281">
        <v>4</v>
      </c>
      <c r="E33" s="281">
        <v>5</v>
      </c>
      <c r="F33" s="281">
        <v>14</v>
      </c>
      <c r="G33" s="281">
        <v>7</v>
      </c>
      <c r="H33" s="281">
        <v>7</v>
      </c>
      <c r="I33" s="281">
        <v>8</v>
      </c>
      <c r="J33" s="281">
        <f t="shared" si="3"/>
        <v>45</v>
      </c>
      <c r="K33" s="372"/>
    </row>
    <row r="34" spans="1:11" s="371" customFormat="1" ht="12.75" customHeight="1">
      <c r="A34" s="243"/>
      <c r="B34" s="243" t="s">
        <v>223</v>
      </c>
      <c r="C34" s="271" t="s">
        <v>72</v>
      </c>
      <c r="D34" s="281">
        <v>40.4</v>
      </c>
      <c r="E34" s="281">
        <v>10.6</v>
      </c>
      <c r="F34" s="281">
        <v>221.4</v>
      </c>
      <c r="G34" s="281">
        <v>65.7</v>
      </c>
      <c r="H34" s="281">
        <v>79</v>
      </c>
      <c r="I34" s="281">
        <v>108.3</v>
      </c>
      <c r="J34" s="281">
        <f t="shared" si="3"/>
        <v>525.4</v>
      </c>
      <c r="K34" s="372"/>
    </row>
    <row r="35" spans="1:11" s="242" customFormat="1" ht="12.75" customHeight="1">
      <c r="A35" s="240"/>
      <c r="B35" s="241" t="s">
        <v>207</v>
      </c>
      <c r="C35" s="269" t="s">
        <v>72</v>
      </c>
      <c r="D35" s="79">
        <v>90.3</v>
      </c>
      <c r="E35" s="79">
        <f>E39+E37</f>
        <v>6.3</v>
      </c>
      <c r="F35" s="79">
        <f>F39+F37</f>
        <v>0</v>
      </c>
      <c r="G35" s="79">
        <f>G39+G37</f>
        <v>2.5</v>
      </c>
      <c r="H35" s="79"/>
      <c r="I35" s="79"/>
      <c r="J35" s="79">
        <f t="shared" si="3"/>
        <v>99.1</v>
      </c>
      <c r="K35" s="262"/>
    </row>
    <row r="36" spans="1:11" s="244" customFormat="1" ht="12.75" customHeight="1">
      <c r="A36" s="243"/>
      <c r="B36" s="243" t="s">
        <v>224</v>
      </c>
      <c r="C36" s="271" t="s">
        <v>214</v>
      </c>
      <c r="D36" s="281">
        <v>3</v>
      </c>
      <c r="E36" s="281">
        <v>1</v>
      </c>
      <c r="F36" s="281"/>
      <c r="G36" s="281"/>
      <c r="H36" s="281"/>
      <c r="I36" s="281"/>
      <c r="J36" s="281">
        <f t="shared" si="3"/>
        <v>4</v>
      </c>
      <c r="K36" s="263"/>
    </row>
    <row r="37" spans="1:11" s="244" customFormat="1" ht="12.75" customHeight="1">
      <c r="A37" s="243"/>
      <c r="B37" s="243" t="s">
        <v>224</v>
      </c>
      <c r="C37" s="271" t="s">
        <v>72</v>
      </c>
      <c r="D37" s="281">
        <v>90.3</v>
      </c>
      <c r="E37" s="281">
        <v>6.3</v>
      </c>
      <c r="F37" s="281"/>
      <c r="G37" s="281"/>
      <c r="H37" s="281"/>
      <c r="I37" s="281"/>
      <c r="J37" s="281">
        <f>SUM(D37:I37)</f>
        <v>96.6</v>
      </c>
      <c r="K37" s="263"/>
    </row>
    <row r="38" spans="1:11" s="244" customFormat="1" ht="12.75" customHeight="1">
      <c r="A38" s="243"/>
      <c r="B38" s="243" t="s">
        <v>225</v>
      </c>
      <c r="C38" s="271" t="s">
        <v>214</v>
      </c>
      <c r="D38" s="281"/>
      <c r="E38" s="281"/>
      <c r="F38" s="281"/>
      <c r="G38" s="281">
        <v>1</v>
      </c>
      <c r="H38" s="281"/>
      <c r="I38" s="281"/>
      <c r="J38" s="281">
        <f>SUM(D38:I38)</f>
        <v>1</v>
      </c>
      <c r="K38" s="263"/>
    </row>
    <row r="39" spans="1:11" s="244" customFormat="1" ht="12.75" customHeight="1">
      <c r="A39" s="243"/>
      <c r="B39" s="243" t="s">
        <v>225</v>
      </c>
      <c r="C39" s="271" t="s">
        <v>72</v>
      </c>
      <c r="D39" s="281"/>
      <c r="E39" s="281"/>
      <c r="F39" s="281"/>
      <c r="G39" s="281">
        <v>2.5</v>
      </c>
      <c r="H39" s="281"/>
      <c r="I39" s="281"/>
      <c r="J39" s="281">
        <f>SUM(D39:I39)</f>
        <v>2.5</v>
      </c>
      <c r="K39" s="263"/>
    </row>
    <row r="40" spans="1:11" s="369" customFormat="1" ht="12.75" customHeight="1">
      <c r="A40" s="240"/>
      <c r="B40" s="241" t="s">
        <v>154</v>
      </c>
      <c r="C40" s="269" t="s">
        <v>72</v>
      </c>
      <c r="D40" s="79"/>
      <c r="E40" s="79"/>
      <c r="F40" s="79">
        <v>113</v>
      </c>
      <c r="G40" s="79">
        <v>366</v>
      </c>
      <c r="H40" s="79"/>
      <c r="I40" s="79">
        <v>1652.5</v>
      </c>
      <c r="J40" s="79">
        <f>SUM(D40:I40)</f>
        <v>2131.5</v>
      </c>
      <c r="K40" s="368"/>
    </row>
    <row r="41" spans="1:10" s="261" customFormat="1" ht="12.75" customHeight="1">
      <c r="A41" s="236"/>
      <c r="B41" s="237"/>
      <c r="C41" s="273"/>
      <c r="D41" s="282"/>
      <c r="E41" s="282"/>
      <c r="F41" s="282"/>
      <c r="G41" s="282"/>
      <c r="H41" s="282"/>
      <c r="I41" s="282"/>
      <c r="J41" s="282"/>
    </row>
    <row r="42" spans="1:11" s="249" customFormat="1" ht="12.75" customHeight="1">
      <c r="A42" s="297"/>
      <c r="B42" s="298" t="s">
        <v>148</v>
      </c>
      <c r="C42" s="299"/>
      <c r="D42" s="300"/>
      <c r="E42" s="300"/>
      <c r="F42" s="300"/>
      <c r="G42" s="300"/>
      <c r="H42" s="300"/>
      <c r="I42" s="300"/>
      <c r="J42" s="301"/>
      <c r="K42" s="250"/>
    </row>
    <row r="43" spans="1:11" s="242" customFormat="1" ht="12.75" customHeight="1">
      <c r="A43" s="295"/>
      <c r="B43" s="265" t="s">
        <v>150</v>
      </c>
      <c r="C43" s="268" t="s">
        <v>0</v>
      </c>
      <c r="D43" s="280">
        <v>18</v>
      </c>
      <c r="E43" s="280">
        <v>8</v>
      </c>
      <c r="F43" s="280">
        <v>16</v>
      </c>
      <c r="G43" s="280">
        <v>11</v>
      </c>
      <c r="H43" s="280">
        <v>31</v>
      </c>
      <c r="I43" s="280">
        <v>32</v>
      </c>
      <c r="J43" s="280">
        <f>SUM(D43:I43)</f>
        <v>116</v>
      </c>
      <c r="K43" s="262"/>
    </row>
    <row r="44" spans="1:11" s="242" customFormat="1" ht="12.75" customHeight="1">
      <c r="A44" s="240"/>
      <c r="B44" s="241" t="s">
        <v>168</v>
      </c>
      <c r="C44" s="269" t="s">
        <v>0</v>
      </c>
      <c r="D44" s="79"/>
      <c r="E44" s="79">
        <v>151</v>
      </c>
      <c r="F44" s="79"/>
      <c r="G44" s="79">
        <v>95</v>
      </c>
      <c r="H44" s="79">
        <v>212</v>
      </c>
      <c r="I44" s="79">
        <v>585</v>
      </c>
      <c r="J44" s="79">
        <f aca="true" t="shared" si="4" ref="J44:J53">SUM(D44:I44)</f>
        <v>1043</v>
      </c>
      <c r="K44" s="262"/>
    </row>
    <row r="45" spans="1:11" s="244" customFormat="1" ht="12.75" customHeight="1">
      <c r="A45" s="243"/>
      <c r="B45" s="243" t="s">
        <v>226</v>
      </c>
      <c r="C45" s="271" t="s">
        <v>2</v>
      </c>
      <c r="D45" s="281"/>
      <c r="E45" s="281">
        <v>38</v>
      </c>
      <c r="F45" s="281"/>
      <c r="G45" s="281"/>
      <c r="H45" s="281">
        <v>49</v>
      </c>
      <c r="I45" s="281"/>
      <c r="J45" s="281">
        <f t="shared" si="4"/>
        <v>87</v>
      </c>
      <c r="K45" s="263"/>
    </row>
    <row r="46" spans="1:11" s="244" customFormat="1" ht="12.75" customHeight="1">
      <c r="A46" s="243"/>
      <c r="B46" s="243" t="s">
        <v>227</v>
      </c>
      <c r="C46" s="271" t="s">
        <v>72</v>
      </c>
      <c r="D46" s="281"/>
      <c r="E46" s="281">
        <v>40</v>
      </c>
      <c r="F46" s="281"/>
      <c r="G46" s="281">
        <v>109</v>
      </c>
      <c r="H46" s="281">
        <v>72</v>
      </c>
      <c r="I46" s="281">
        <v>374</v>
      </c>
      <c r="J46" s="281">
        <f t="shared" si="4"/>
        <v>595</v>
      </c>
      <c r="K46" s="263"/>
    </row>
    <row r="47" spans="1:11" s="242" customFormat="1" ht="12.75" customHeight="1">
      <c r="A47" s="240"/>
      <c r="B47" s="241" t="s">
        <v>149</v>
      </c>
      <c r="C47" s="269" t="s">
        <v>72</v>
      </c>
      <c r="D47" s="79">
        <v>324</v>
      </c>
      <c r="E47" s="79">
        <v>751</v>
      </c>
      <c r="F47" s="79">
        <v>1637</v>
      </c>
      <c r="G47" s="79">
        <v>602</v>
      </c>
      <c r="H47" s="79">
        <v>523</v>
      </c>
      <c r="I47" s="79">
        <v>649</v>
      </c>
      <c r="J47" s="79">
        <f t="shared" si="4"/>
        <v>4486</v>
      </c>
      <c r="K47" s="262"/>
    </row>
    <row r="48" spans="1:11" s="242" customFormat="1" ht="12.75" customHeight="1">
      <c r="A48" s="240"/>
      <c r="B48" s="241" t="s">
        <v>213</v>
      </c>
      <c r="C48" s="269" t="s">
        <v>72</v>
      </c>
      <c r="D48" s="79"/>
      <c r="E48" s="79"/>
      <c r="F48" s="79"/>
      <c r="G48" s="79">
        <v>332</v>
      </c>
      <c r="H48" s="79"/>
      <c r="I48" s="79">
        <v>1047</v>
      </c>
      <c r="J48" s="79">
        <f t="shared" si="4"/>
        <v>1379</v>
      </c>
      <c r="K48" s="262"/>
    </row>
    <row r="49" spans="1:11" s="242" customFormat="1" ht="12.75" customHeight="1">
      <c r="A49" s="240"/>
      <c r="B49" s="241" t="s">
        <v>209</v>
      </c>
      <c r="C49" s="269" t="s">
        <v>0</v>
      </c>
      <c r="D49" s="79"/>
      <c r="E49" s="79"/>
      <c r="F49" s="79">
        <v>5</v>
      </c>
      <c r="G49" s="79">
        <v>38</v>
      </c>
      <c r="H49" s="79"/>
      <c r="I49" s="79"/>
      <c r="J49" s="79">
        <f t="shared" si="4"/>
        <v>43</v>
      </c>
      <c r="K49" s="262"/>
    </row>
    <row r="50" spans="1:11" s="242" customFormat="1" ht="12.75" customHeight="1">
      <c r="A50" s="240"/>
      <c r="B50" s="241" t="s">
        <v>233</v>
      </c>
      <c r="C50" s="269" t="s">
        <v>0</v>
      </c>
      <c r="D50" s="79"/>
      <c r="E50" s="79"/>
      <c r="F50" s="79">
        <v>50</v>
      </c>
      <c r="G50" s="79">
        <v>398</v>
      </c>
      <c r="H50" s="79"/>
      <c r="I50" s="79"/>
      <c r="J50" s="79">
        <f t="shared" si="4"/>
        <v>448</v>
      </c>
      <c r="K50" s="262"/>
    </row>
    <row r="51" spans="1:11" s="242" customFormat="1" ht="12.75" customHeight="1">
      <c r="A51" s="240"/>
      <c r="B51" s="241" t="s">
        <v>167</v>
      </c>
      <c r="C51" s="269" t="s">
        <v>0</v>
      </c>
      <c r="D51" s="79"/>
      <c r="E51" s="79"/>
      <c r="F51" s="79"/>
      <c r="G51" s="79">
        <v>408</v>
      </c>
      <c r="H51" s="79"/>
      <c r="I51" s="79">
        <v>15</v>
      </c>
      <c r="J51" s="79">
        <f t="shared" si="4"/>
        <v>423</v>
      </c>
      <c r="K51" s="262"/>
    </row>
    <row r="52" spans="1:11" s="244" customFormat="1" ht="12.75" customHeight="1">
      <c r="A52" s="243"/>
      <c r="B52" s="243" t="s">
        <v>228</v>
      </c>
      <c r="C52" s="271" t="s">
        <v>0</v>
      </c>
      <c r="D52" s="281"/>
      <c r="E52" s="281"/>
      <c r="F52" s="281"/>
      <c r="G52" s="281">
        <v>1</v>
      </c>
      <c r="H52" s="281"/>
      <c r="I52" s="281"/>
      <c r="J52" s="281">
        <f t="shared" si="4"/>
        <v>1</v>
      </c>
      <c r="K52" s="263"/>
    </row>
    <row r="53" spans="1:11" s="244" customFormat="1" ht="12.75" customHeight="1">
      <c r="A53" s="243"/>
      <c r="B53" s="243" t="s">
        <v>229</v>
      </c>
      <c r="C53" s="271" t="s">
        <v>2</v>
      </c>
      <c r="D53" s="281"/>
      <c r="E53" s="281"/>
      <c r="F53" s="281"/>
      <c r="G53" s="281">
        <v>9.5</v>
      </c>
      <c r="H53" s="281"/>
      <c r="I53" s="281"/>
      <c r="J53" s="281">
        <f t="shared" si="4"/>
        <v>9.5</v>
      </c>
      <c r="K53" s="263"/>
    </row>
    <row r="54" spans="1:10" s="261" customFormat="1" ht="12.75" customHeight="1">
      <c r="A54" s="236"/>
      <c r="B54" s="237"/>
      <c r="C54" s="272"/>
      <c r="D54" s="282"/>
      <c r="E54" s="282"/>
      <c r="F54" s="282"/>
      <c r="G54" s="282"/>
      <c r="H54" s="282"/>
      <c r="I54" s="282"/>
      <c r="J54" s="282"/>
    </row>
    <row r="55" spans="1:11" s="239" customFormat="1" ht="12.75" customHeight="1">
      <c r="A55" s="297"/>
      <c r="B55" s="298" t="s">
        <v>235</v>
      </c>
      <c r="C55" s="299"/>
      <c r="D55" s="300"/>
      <c r="E55" s="300"/>
      <c r="F55" s="300"/>
      <c r="G55" s="300"/>
      <c r="H55" s="300"/>
      <c r="I55" s="300"/>
      <c r="J55" s="301"/>
      <c r="K55" s="264"/>
    </row>
    <row r="56" spans="1:11" s="242" customFormat="1" ht="12.75" customHeight="1">
      <c r="A56" s="295"/>
      <c r="B56" s="265" t="s">
        <v>236</v>
      </c>
      <c r="C56" s="268" t="s">
        <v>72</v>
      </c>
      <c r="D56" s="280"/>
      <c r="E56" s="280"/>
      <c r="F56" s="280">
        <v>38</v>
      </c>
      <c r="G56" s="280">
        <v>94</v>
      </c>
      <c r="H56" s="280"/>
      <c r="I56" s="280"/>
      <c r="J56" s="280">
        <f>SUM(D56:I56)</f>
        <v>132</v>
      </c>
      <c r="K56" s="262"/>
    </row>
    <row r="57" spans="1:10" s="261" customFormat="1" ht="12.75" customHeight="1">
      <c r="A57" s="240"/>
      <c r="B57" s="241" t="s">
        <v>237</v>
      </c>
      <c r="C57" s="269" t="s">
        <v>72</v>
      </c>
      <c r="D57" s="79"/>
      <c r="E57" s="79"/>
      <c r="F57" s="79">
        <v>72</v>
      </c>
      <c r="G57" s="79">
        <v>53</v>
      </c>
      <c r="H57" s="79"/>
      <c r="I57" s="79"/>
      <c r="J57" s="280">
        <f>SUM(D57:I57)</f>
        <v>125</v>
      </c>
    </row>
    <row r="58" spans="1:10" s="261" customFormat="1" ht="12.75" customHeight="1">
      <c r="A58" s="290"/>
      <c r="B58" s="291" t="s">
        <v>238</v>
      </c>
      <c r="C58" s="292"/>
      <c r="D58" s="293"/>
      <c r="E58" s="293"/>
      <c r="F58" s="293"/>
      <c r="G58" s="293"/>
      <c r="H58" s="293"/>
      <c r="I58" s="293"/>
      <c r="J58" s="294"/>
    </row>
    <row r="59" spans="1:10" s="261" customFormat="1" ht="12.75" customHeight="1">
      <c r="A59" s="236"/>
      <c r="B59" s="237"/>
      <c r="C59" s="273"/>
      <c r="D59" s="282"/>
      <c r="E59" s="282"/>
      <c r="F59" s="282"/>
      <c r="G59" s="282"/>
      <c r="H59" s="282"/>
      <c r="I59" s="282"/>
      <c r="J59" s="282"/>
    </row>
    <row r="60" spans="1:11" s="249" customFormat="1" ht="12.75" customHeight="1">
      <c r="A60" s="297"/>
      <c r="B60" s="298" t="s">
        <v>204</v>
      </c>
      <c r="C60" s="299"/>
      <c r="D60" s="300"/>
      <c r="E60" s="300"/>
      <c r="F60" s="300"/>
      <c r="G60" s="300"/>
      <c r="H60" s="300"/>
      <c r="I60" s="300"/>
      <c r="J60" s="301"/>
      <c r="K60" s="250"/>
    </row>
    <row r="61" spans="1:11" s="245" customFormat="1" ht="15" customHeight="1">
      <c r="A61" s="312"/>
      <c r="B61" s="313" t="s">
        <v>152</v>
      </c>
      <c r="C61" s="314" t="s">
        <v>72</v>
      </c>
      <c r="D61" s="315"/>
      <c r="E61" s="315"/>
      <c r="F61" s="315">
        <v>43</v>
      </c>
      <c r="G61" s="315"/>
      <c r="H61" s="315"/>
      <c r="I61" s="315"/>
      <c r="J61" s="280">
        <f aca="true" t="shared" si="5" ref="J61:J69">SUM(D61:I61)</f>
        <v>43</v>
      </c>
      <c r="K61" s="258"/>
    </row>
    <row r="62" spans="1:11" s="245" customFormat="1" ht="15" customHeight="1">
      <c r="A62" s="310"/>
      <c r="B62" s="199" t="s">
        <v>153</v>
      </c>
      <c r="C62" s="274" t="s">
        <v>72</v>
      </c>
      <c r="D62" s="283"/>
      <c r="E62" s="283"/>
      <c r="F62" s="283">
        <v>10</v>
      </c>
      <c r="G62" s="283">
        <v>25</v>
      </c>
      <c r="H62" s="283"/>
      <c r="I62" s="283"/>
      <c r="J62" s="79">
        <f t="shared" si="5"/>
        <v>35</v>
      </c>
      <c r="K62" s="258"/>
    </row>
    <row r="63" spans="1:11" s="245" customFormat="1" ht="15" customHeight="1">
      <c r="A63" s="311"/>
      <c r="B63" s="199" t="s">
        <v>169</v>
      </c>
      <c r="C63" s="274" t="s">
        <v>72</v>
      </c>
      <c r="D63" s="283"/>
      <c r="E63" s="283"/>
      <c r="F63" s="283">
        <v>34</v>
      </c>
      <c r="G63" s="283"/>
      <c r="H63" s="283"/>
      <c r="I63" s="283"/>
      <c r="J63" s="79">
        <f t="shared" si="5"/>
        <v>34</v>
      </c>
      <c r="K63" s="258"/>
    </row>
    <row r="64" spans="1:11" s="246" customFormat="1" ht="15" customHeight="1">
      <c r="A64" s="238"/>
      <c r="B64" s="238" t="s">
        <v>230</v>
      </c>
      <c r="C64" s="275" t="s">
        <v>2</v>
      </c>
      <c r="D64" s="284"/>
      <c r="E64" s="284"/>
      <c r="F64" s="284">
        <v>18</v>
      </c>
      <c r="G64" s="284"/>
      <c r="H64" s="284"/>
      <c r="I64" s="284"/>
      <c r="J64" s="281">
        <f>SUM(D64:I64)</f>
        <v>18</v>
      </c>
      <c r="K64" s="259"/>
    </row>
    <row r="65" spans="1:11" s="245" customFormat="1" ht="15" customHeight="1">
      <c r="A65" s="311"/>
      <c r="B65" s="199" t="s">
        <v>202</v>
      </c>
      <c r="C65" s="274" t="s">
        <v>2</v>
      </c>
      <c r="D65" s="283"/>
      <c r="E65" s="283"/>
      <c r="F65" s="283">
        <v>28</v>
      </c>
      <c r="G65" s="283"/>
      <c r="H65" s="283"/>
      <c r="I65" s="283"/>
      <c r="J65" s="79">
        <f t="shared" si="5"/>
        <v>28</v>
      </c>
      <c r="K65" s="258"/>
    </row>
    <row r="66" spans="1:11" s="245" customFormat="1" ht="15" customHeight="1">
      <c r="A66" s="311"/>
      <c r="B66" s="199" t="s">
        <v>203</v>
      </c>
      <c r="C66" s="274" t="s">
        <v>2</v>
      </c>
      <c r="D66" s="283"/>
      <c r="E66" s="283"/>
      <c r="F66" s="283">
        <v>35</v>
      </c>
      <c r="G66" s="283"/>
      <c r="H66" s="283"/>
      <c r="I66" s="283"/>
      <c r="J66" s="79">
        <f t="shared" si="5"/>
        <v>35</v>
      </c>
      <c r="K66" s="258"/>
    </row>
    <row r="67" spans="1:11" s="245" customFormat="1" ht="15" customHeight="1">
      <c r="A67" s="311"/>
      <c r="B67" s="199" t="s">
        <v>208</v>
      </c>
      <c r="C67" s="274" t="s">
        <v>2</v>
      </c>
      <c r="D67" s="283"/>
      <c r="E67" s="283"/>
      <c r="F67" s="283">
        <v>16.5</v>
      </c>
      <c r="G67" s="283"/>
      <c r="H67" s="283"/>
      <c r="I67" s="283"/>
      <c r="J67" s="79">
        <f t="shared" si="5"/>
        <v>16.5</v>
      </c>
      <c r="K67" s="258"/>
    </row>
    <row r="68" spans="1:11" s="245" customFormat="1" ht="15" customHeight="1">
      <c r="A68" s="311"/>
      <c r="B68" s="199" t="s">
        <v>137</v>
      </c>
      <c r="C68" s="274" t="s">
        <v>72</v>
      </c>
      <c r="D68" s="283"/>
      <c r="E68" s="283"/>
      <c r="F68" s="283">
        <v>30</v>
      </c>
      <c r="G68" s="283"/>
      <c r="H68" s="283"/>
      <c r="I68" s="283">
        <v>25</v>
      </c>
      <c r="J68" s="79">
        <f t="shared" si="5"/>
        <v>55</v>
      </c>
      <c r="K68" s="258"/>
    </row>
    <row r="69" spans="1:11" s="246" customFormat="1" ht="15" customHeight="1">
      <c r="A69" s="238"/>
      <c r="B69" s="238" t="s">
        <v>231</v>
      </c>
      <c r="C69" s="275" t="s">
        <v>2</v>
      </c>
      <c r="D69" s="284"/>
      <c r="E69" s="284"/>
      <c r="F69" s="284">
        <v>16</v>
      </c>
      <c r="G69" s="284"/>
      <c r="H69" s="284"/>
      <c r="I69" s="284"/>
      <c r="J69" s="281">
        <f t="shared" si="5"/>
        <v>16</v>
      </c>
      <c r="K69" s="259"/>
    </row>
    <row r="70" spans="1:11" s="245" customFormat="1" ht="15" customHeight="1">
      <c r="A70" s="311"/>
      <c r="B70" s="199" t="s">
        <v>170</v>
      </c>
      <c r="C70" s="274" t="s">
        <v>72</v>
      </c>
      <c r="D70" s="283"/>
      <c r="E70" s="283"/>
      <c r="F70" s="283"/>
      <c r="G70" s="283"/>
      <c r="H70" s="283"/>
      <c r="I70" s="283">
        <v>120</v>
      </c>
      <c r="J70" s="79">
        <f>SUM(D70:I70)</f>
        <v>120</v>
      </c>
      <c r="K70" s="258"/>
    </row>
    <row r="71" spans="1:11" s="252" customFormat="1" ht="15" customHeight="1">
      <c r="A71" s="238"/>
      <c r="B71" s="238" t="s">
        <v>232</v>
      </c>
      <c r="C71" s="275" t="s">
        <v>2</v>
      </c>
      <c r="D71" s="284"/>
      <c r="E71" s="284"/>
      <c r="F71" s="284"/>
      <c r="G71" s="284"/>
      <c r="H71" s="284"/>
      <c r="I71" s="284">
        <v>151</v>
      </c>
      <c r="J71" s="281">
        <f>SUM(D71:I71)</f>
        <v>151</v>
      </c>
      <c r="K71" s="260"/>
    </row>
    <row r="72" spans="1:11" s="252" customFormat="1" ht="15" customHeight="1">
      <c r="A72" s="358"/>
      <c r="B72" s="359"/>
      <c r="C72" s="360"/>
      <c r="D72" s="361"/>
      <c r="E72" s="361"/>
      <c r="F72" s="361"/>
      <c r="G72" s="361"/>
      <c r="H72" s="361"/>
      <c r="I72" s="361"/>
      <c r="J72" s="362"/>
      <c r="K72" s="260"/>
    </row>
    <row r="73" spans="1:11" s="239" customFormat="1" ht="12.75" customHeight="1">
      <c r="A73" s="297"/>
      <c r="B73" s="298" t="s">
        <v>264</v>
      </c>
      <c r="C73" s="299"/>
      <c r="D73" s="300"/>
      <c r="E73" s="300"/>
      <c r="F73" s="300"/>
      <c r="G73" s="300"/>
      <c r="H73" s="300"/>
      <c r="I73" s="300"/>
      <c r="J73" s="301"/>
      <c r="K73" s="264"/>
    </row>
    <row r="74" spans="1:11" s="242" customFormat="1" ht="12.75" customHeight="1">
      <c r="A74" s="295"/>
      <c r="B74" s="265" t="s">
        <v>264</v>
      </c>
      <c r="C74" s="268" t="s">
        <v>72</v>
      </c>
      <c r="D74" s="280"/>
      <c r="E74" s="280"/>
      <c r="F74" s="280">
        <v>297</v>
      </c>
      <c r="G74" s="280"/>
      <c r="H74" s="280"/>
      <c r="I74" s="280"/>
      <c r="J74" s="280">
        <f>SUM(D74:I74)</f>
        <v>297</v>
      </c>
      <c r="K74" s="262"/>
    </row>
    <row r="75" spans="3:10" s="255" customFormat="1" ht="12.75">
      <c r="C75" s="276"/>
      <c r="D75" s="285"/>
      <c r="E75" s="285"/>
      <c r="F75" s="285"/>
      <c r="G75" s="285"/>
      <c r="H75" s="285"/>
      <c r="I75" s="285"/>
      <c r="J75" s="285"/>
    </row>
    <row r="76" spans="1:11" s="254" customFormat="1" ht="12.75" customHeight="1">
      <c r="A76" s="297"/>
      <c r="B76" s="298" t="s">
        <v>13</v>
      </c>
      <c r="C76" s="299"/>
      <c r="D76" s="300"/>
      <c r="E76" s="300"/>
      <c r="F76" s="300"/>
      <c r="G76" s="300"/>
      <c r="H76" s="300"/>
      <c r="I76" s="300"/>
      <c r="J76" s="301"/>
      <c r="K76" s="253"/>
    </row>
    <row r="77" spans="1:11" s="247" customFormat="1" ht="12.75">
      <c r="A77" s="256" t="s">
        <v>171</v>
      </c>
      <c r="B77" s="256" t="s">
        <v>172</v>
      </c>
      <c r="C77" s="277" t="s">
        <v>0</v>
      </c>
      <c r="D77" s="286"/>
      <c r="E77" s="286">
        <v>1</v>
      </c>
      <c r="F77" s="286">
        <v>2</v>
      </c>
      <c r="G77" s="286">
        <v>1</v>
      </c>
      <c r="H77" s="286"/>
      <c r="I77" s="286"/>
      <c r="J77" s="286">
        <f aca="true" t="shared" si="6" ref="J77:J88">SUM(D77:I77)</f>
        <v>4</v>
      </c>
      <c r="K77" s="251"/>
    </row>
    <row r="78" spans="1:11" s="247" customFormat="1" ht="12.75">
      <c r="A78" s="248" t="s">
        <v>189</v>
      </c>
      <c r="B78" s="248" t="s">
        <v>173</v>
      </c>
      <c r="C78" s="277" t="s">
        <v>0</v>
      </c>
      <c r="D78" s="135"/>
      <c r="E78" s="135"/>
      <c r="F78" s="135">
        <v>4</v>
      </c>
      <c r="G78" s="135"/>
      <c r="H78" s="135"/>
      <c r="I78" s="135"/>
      <c r="J78" s="135">
        <f t="shared" si="6"/>
        <v>4</v>
      </c>
      <c r="K78" s="251"/>
    </row>
    <row r="79" spans="1:11" s="247" customFormat="1" ht="12.75">
      <c r="A79" s="248" t="s">
        <v>186</v>
      </c>
      <c r="B79" s="248" t="s">
        <v>178</v>
      </c>
      <c r="C79" s="277" t="s">
        <v>0</v>
      </c>
      <c r="D79" s="135"/>
      <c r="E79" s="135"/>
      <c r="F79" s="135"/>
      <c r="G79" s="135"/>
      <c r="H79" s="135"/>
      <c r="I79" s="135">
        <v>3</v>
      </c>
      <c r="J79" s="135">
        <f t="shared" si="6"/>
        <v>3</v>
      </c>
      <c r="K79" s="251"/>
    </row>
    <row r="80" spans="1:11" s="247" customFormat="1" ht="12.75">
      <c r="A80" s="248" t="s">
        <v>174</v>
      </c>
      <c r="B80" s="248" t="s">
        <v>175</v>
      </c>
      <c r="C80" s="277" t="s">
        <v>0</v>
      </c>
      <c r="D80" s="135"/>
      <c r="E80" s="135"/>
      <c r="F80" s="135">
        <v>1</v>
      </c>
      <c r="G80" s="135"/>
      <c r="H80" s="135"/>
      <c r="I80" s="135"/>
      <c r="J80" s="135">
        <f t="shared" si="6"/>
        <v>1</v>
      </c>
      <c r="K80" s="251"/>
    </row>
    <row r="81" spans="1:11" s="247" customFormat="1" ht="12.75">
      <c r="A81" s="248" t="s">
        <v>188</v>
      </c>
      <c r="B81" s="248" t="s">
        <v>176</v>
      </c>
      <c r="C81" s="277" t="s">
        <v>0</v>
      </c>
      <c r="D81" s="135"/>
      <c r="E81" s="135"/>
      <c r="F81" s="135">
        <v>2</v>
      </c>
      <c r="G81" s="135"/>
      <c r="H81" s="135"/>
      <c r="I81" s="135"/>
      <c r="J81" s="135">
        <f t="shared" si="6"/>
        <v>2</v>
      </c>
      <c r="K81" s="251"/>
    </row>
    <row r="82" spans="1:11" s="247" customFormat="1" ht="12.75">
      <c r="A82" s="248" t="s">
        <v>187</v>
      </c>
      <c r="B82" s="248" t="s">
        <v>180</v>
      </c>
      <c r="C82" s="277" t="s">
        <v>0</v>
      </c>
      <c r="D82" s="135"/>
      <c r="E82" s="135"/>
      <c r="F82" s="135"/>
      <c r="G82" s="135"/>
      <c r="H82" s="135"/>
      <c r="I82" s="135">
        <v>4</v>
      </c>
      <c r="J82" s="135">
        <f t="shared" si="6"/>
        <v>4</v>
      </c>
      <c r="K82" s="251"/>
    </row>
    <row r="83" spans="1:11" s="247" customFormat="1" ht="12.75">
      <c r="A83" s="248" t="s">
        <v>190</v>
      </c>
      <c r="B83" s="248" t="s">
        <v>177</v>
      </c>
      <c r="C83" s="277" t="s">
        <v>0</v>
      </c>
      <c r="D83" s="135"/>
      <c r="E83" s="135"/>
      <c r="F83" s="135">
        <v>2</v>
      </c>
      <c r="G83" s="135"/>
      <c r="H83" s="135"/>
      <c r="I83" s="135"/>
      <c r="J83" s="135">
        <f t="shared" si="6"/>
        <v>2</v>
      </c>
      <c r="K83" s="251"/>
    </row>
    <row r="84" spans="1:11" s="247" customFormat="1" ht="12.75">
      <c r="A84" s="248" t="s">
        <v>191</v>
      </c>
      <c r="B84" s="248" t="s">
        <v>201</v>
      </c>
      <c r="C84" s="277" t="s">
        <v>0</v>
      </c>
      <c r="D84" s="135"/>
      <c r="E84" s="135"/>
      <c r="F84" s="135"/>
      <c r="G84" s="135"/>
      <c r="H84" s="135"/>
      <c r="I84" s="135">
        <v>2</v>
      </c>
      <c r="J84" s="135">
        <f t="shared" si="6"/>
        <v>2</v>
      </c>
      <c r="K84" s="251"/>
    </row>
    <row r="85" spans="1:11" s="247" customFormat="1" ht="12.75">
      <c r="A85" s="248" t="s">
        <v>192</v>
      </c>
      <c r="B85" s="248" t="s">
        <v>182</v>
      </c>
      <c r="C85" s="277" t="s">
        <v>0</v>
      </c>
      <c r="D85" s="135"/>
      <c r="E85" s="135"/>
      <c r="F85" s="135">
        <v>2</v>
      </c>
      <c r="G85" s="135"/>
      <c r="H85" s="135"/>
      <c r="I85" s="135"/>
      <c r="J85" s="135">
        <f t="shared" si="6"/>
        <v>2</v>
      </c>
      <c r="K85" s="251"/>
    </row>
    <row r="86" spans="1:11" s="247" customFormat="1" ht="12.75">
      <c r="A86" s="248" t="s">
        <v>193</v>
      </c>
      <c r="B86" s="248" t="s">
        <v>183</v>
      </c>
      <c r="C86" s="277" t="s">
        <v>0</v>
      </c>
      <c r="D86" s="135"/>
      <c r="E86" s="135"/>
      <c r="F86" s="135"/>
      <c r="G86" s="135"/>
      <c r="H86" s="135"/>
      <c r="I86" s="135">
        <v>1</v>
      </c>
      <c r="J86" s="135">
        <f t="shared" si="6"/>
        <v>1</v>
      </c>
      <c r="K86" s="251"/>
    </row>
    <row r="87" spans="1:11" s="247" customFormat="1" ht="12.75">
      <c r="A87" s="248" t="s">
        <v>194</v>
      </c>
      <c r="B87" s="248" t="s">
        <v>210</v>
      </c>
      <c r="C87" s="277" t="s">
        <v>0</v>
      </c>
      <c r="D87" s="135"/>
      <c r="E87" s="135"/>
      <c r="F87" s="135"/>
      <c r="G87" s="135">
        <v>3</v>
      </c>
      <c r="H87" s="135"/>
      <c r="I87" s="135">
        <v>4</v>
      </c>
      <c r="J87" s="135">
        <f t="shared" si="6"/>
        <v>7</v>
      </c>
      <c r="K87" s="251"/>
    </row>
    <row r="88" spans="1:11" s="247" customFormat="1" ht="12.75">
      <c r="A88" s="248" t="s">
        <v>195</v>
      </c>
      <c r="B88" s="248" t="s">
        <v>211</v>
      </c>
      <c r="C88" s="278" t="s">
        <v>0</v>
      </c>
      <c r="D88" s="135"/>
      <c r="E88" s="135"/>
      <c r="F88" s="135"/>
      <c r="G88" s="135"/>
      <c r="H88" s="135"/>
      <c r="I88" s="135">
        <v>3</v>
      </c>
      <c r="J88" s="135">
        <f t="shared" si="6"/>
        <v>3</v>
      </c>
      <c r="K88" s="251"/>
    </row>
    <row r="89" spans="1:11" s="247" customFormat="1" ht="12.75">
      <c r="A89" s="248" t="s">
        <v>179</v>
      </c>
      <c r="B89" s="248" t="s">
        <v>184</v>
      </c>
      <c r="C89" s="277" t="s">
        <v>0</v>
      </c>
      <c r="D89" s="135"/>
      <c r="E89" s="135"/>
      <c r="F89" s="135"/>
      <c r="G89" s="135">
        <v>1</v>
      </c>
      <c r="H89" s="135"/>
      <c r="I89" s="135"/>
      <c r="J89" s="135">
        <f>SUM(D89:I89)</f>
        <v>1</v>
      </c>
      <c r="K89" s="251"/>
    </row>
    <row r="90" spans="1:11" s="247" customFormat="1" ht="12.75">
      <c r="A90" s="248" t="s">
        <v>181</v>
      </c>
      <c r="B90" s="248" t="s">
        <v>185</v>
      </c>
      <c r="C90" s="277" t="s">
        <v>0</v>
      </c>
      <c r="D90" s="135"/>
      <c r="E90" s="135"/>
      <c r="F90" s="135"/>
      <c r="G90" s="135">
        <v>3</v>
      </c>
      <c r="H90" s="135"/>
      <c r="I90" s="135"/>
      <c r="J90" s="135">
        <f>SUM(D90:I90)</f>
        <v>3</v>
      </c>
      <c r="K90" s="251"/>
    </row>
    <row r="91" spans="1:11" s="247" customFormat="1" ht="12.75">
      <c r="A91" s="248" t="s">
        <v>198</v>
      </c>
      <c r="B91" s="248" t="s">
        <v>196</v>
      </c>
      <c r="C91" s="278" t="s">
        <v>2</v>
      </c>
      <c r="D91" s="135"/>
      <c r="E91" s="135"/>
      <c r="F91" s="135">
        <v>2.4</v>
      </c>
      <c r="G91" s="135"/>
      <c r="H91" s="135"/>
      <c r="I91" s="135"/>
      <c r="J91" s="135">
        <f>SUM(D91:I91)</f>
        <v>2.4</v>
      </c>
      <c r="K91" s="251"/>
    </row>
    <row r="92" spans="1:11" s="247" customFormat="1" ht="12.75">
      <c r="A92" s="248" t="s">
        <v>199</v>
      </c>
      <c r="B92" s="248" t="s">
        <v>197</v>
      </c>
      <c r="C92" s="278" t="s">
        <v>2</v>
      </c>
      <c r="D92" s="135"/>
      <c r="E92" s="135"/>
      <c r="F92" s="135">
        <v>16</v>
      </c>
      <c r="G92" s="135"/>
      <c r="H92" s="135"/>
      <c r="I92" s="135"/>
      <c r="J92" s="135">
        <f>SUM(D92:I92)</f>
        <v>16</v>
      </c>
      <c r="K92" s="251"/>
    </row>
    <row r="93" spans="1:11" s="247" customFormat="1" ht="12.75">
      <c r="A93" s="248" t="s">
        <v>200</v>
      </c>
      <c r="B93" s="248" t="s">
        <v>212</v>
      </c>
      <c r="C93" s="278" t="s">
        <v>2</v>
      </c>
      <c r="D93" s="135"/>
      <c r="E93" s="135"/>
      <c r="F93" s="135"/>
      <c r="G93" s="135"/>
      <c r="H93" s="135"/>
      <c r="I93" s="135">
        <v>29.5</v>
      </c>
      <c r="J93" s="135">
        <f>SUM(D93:I93)</f>
        <v>29.5</v>
      </c>
      <c r="K93" s="251"/>
    </row>
  </sheetData>
  <printOptions/>
  <pageMargins left="0.7086614173228347" right="0.7086614173228347" top="0.7874015748031497" bottom="0.7874015748031497"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A1:EY84"/>
  <sheetViews>
    <sheetView view="pageBreakPreview" zoomScale="90" zoomScaleSheetLayoutView="90" workbookViewId="0" topLeftCell="A64">
      <selection activeCell="J48" sqref="J48"/>
    </sheetView>
  </sheetViews>
  <sheetFormatPr defaultColWidth="9.140625" defaultRowHeight="12.75"/>
  <cols>
    <col min="1" max="1" width="5.7109375" style="3" customWidth="1"/>
    <col min="2" max="2" width="12.7109375" style="1007" customWidth="1"/>
    <col min="3" max="4" width="5.7109375" style="2" customWidth="1"/>
    <col min="5" max="5" width="70.7109375" style="2" customWidth="1"/>
    <col min="6" max="6" width="5.7109375" style="6" customWidth="1"/>
    <col min="7" max="7" width="9.28125" style="72" customWidth="1"/>
    <col min="8" max="8" width="5.7109375" style="3" customWidth="1"/>
    <col min="9" max="9" width="14.7109375" style="69" customWidth="1"/>
    <col min="10" max="10" width="14.7109375" style="72" customWidth="1"/>
    <col min="11" max="16384" width="9.140625" style="1" customWidth="1"/>
  </cols>
  <sheetData>
    <row r="1" spans="3:10" ht="18">
      <c r="C1" s="1"/>
      <c r="D1" s="1"/>
      <c r="E1" s="59"/>
      <c r="F1" s="59"/>
      <c r="G1" s="61"/>
      <c r="H1" s="1004"/>
      <c r="I1" s="911"/>
      <c r="J1" s="912" t="s">
        <v>575</v>
      </c>
    </row>
    <row r="2" spans="1:10" s="51" customFormat="1" ht="28.5" customHeight="1">
      <c r="A2" s="52" t="s">
        <v>242</v>
      </c>
      <c r="B2" s="1008"/>
      <c r="C2" s="52"/>
      <c r="D2" s="52"/>
      <c r="E2" s="52"/>
      <c r="G2" s="62"/>
      <c r="H2" s="1005"/>
      <c r="I2" s="220"/>
      <c r="J2" s="220"/>
    </row>
    <row r="3" spans="1:10" s="51" customFormat="1" ht="14.25" customHeight="1">
      <c r="A3" s="1032"/>
      <c r="B3" s="1009"/>
      <c r="C3" s="52"/>
      <c r="D3" s="52"/>
      <c r="E3" s="52"/>
      <c r="G3" s="62"/>
      <c r="H3" s="1005"/>
      <c r="I3" s="220"/>
      <c r="J3" s="220"/>
    </row>
    <row r="4" spans="1:10" s="763" customFormat="1" ht="29.25" customHeight="1">
      <c r="A4" s="764" t="s">
        <v>501</v>
      </c>
      <c r="B4" s="1010" t="s">
        <v>499</v>
      </c>
      <c r="C4" s="761" t="s">
        <v>500</v>
      </c>
      <c r="D4" s="762"/>
      <c r="E4" s="762"/>
      <c r="F4" s="764" t="s">
        <v>6</v>
      </c>
      <c r="G4" s="765" t="s">
        <v>7</v>
      </c>
      <c r="H4" s="764" t="s">
        <v>51</v>
      </c>
      <c r="I4" s="766" t="s">
        <v>9</v>
      </c>
      <c r="J4" s="766" t="s">
        <v>34</v>
      </c>
    </row>
    <row r="5" spans="1:10" s="54" customFormat="1" ht="23.25" customHeight="1">
      <c r="A5" s="1033"/>
      <c r="B5" s="1011" t="s">
        <v>38</v>
      </c>
      <c r="C5" s="756"/>
      <c r="D5" s="757"/>
      <c r="E5" s="757"/>
      <c r="F5" s="758"/>
      <c r="G5" s="983"/>
      <c r="H5" s="758"/>
      <c r="I5" s="914"/>
      <c r="J5" s="915"/>
    </row>
    <row r="6" spans="1:10" s="53" customFormat="1" ht="25.5" customHeight="1">
      <c r="A6" s="423"/>
      <c r="B6" s="1012">
        <v>1</v>
      </c>
      <c r="C6" s="412" t="s">
        <v>5</v>
      </c>
      <c r="D6" s="412"/>
      <c r="E6" s="14"/>
      <c r="F6" s="423"/>
      <c r="G6" s="220"/>
      <c r="H6" s="423"/>
      <c r="I6" s="220"/>
      <c r="J6" s="945">
        <f>SUM(J7:J31)</f>
        <v>0</v>
      </c>
    </row>
    <row r="7" spans="1:10" s="457" customFormat="1" ht="15" customHeight="1">
      <c r="A7" s="1034"/>
      <c r="B7" s="1013" t="s">
        <v>44</v>
      </c>
      <c r="C7" s="137" t="s">
        <v>39</v>
      </c>
      <c r="D7" s="591"/>
      <c r="E7" s="163"/>
      <c r="F7" s="458" t="s">
        <v>0</v>
      </c>
      <c r="G7" s="456">
        <f>SUM(G10+G13+G16+G19+G23)</f>
        <v>23</v>
      </c>
      <c r="H7" s="455"/>
      <c r="I7" s="834"/>
      <c r="J7" s="834"/>
    </row>
    <row r="8" spans="1:10" s="18" customFormat="1" ht="15" customHeight="1">
      <c r="A8" s="1035"/>
      <c r="B8" s="1014"/>
      <c r="C8" s="138" t="s">
        <v>372</v>
      </c>
      <c r="D8" s="517"/>
      <c r="E8" s="163"/>
      <c r="F8" s="150"/>
      <c r="G8" s="68"/>
      <c r="H8" s="25"/>
      <c r="I8" s="71"/>
      <c r="J8" s="71"/>
    </row>
    <row r="9" spans="1:10" s="18" customFormat="1" ht="15" customHeight="1">
      <c r="A9" s="1035"/>
      <c r="B9" s="1014"/>
      <c r="C9" s="138" t="s">
        <v>371</v>
      </c>
      <c r="D9" s="517"/>
      <c r="E9" s="163"/>
      <c r="F9" s="150"/>
      <c r="G9" s="68"/>
      <c r="H9" s="25"/>
      <c r="I9" s="71"/>
      <c r="J9" s="71"/>
    </row>
    <row r="10" spans="1:10" s="18" customFormat="1" ht="15" customHeight="1">
      <c r="A10" s="1035">
        <v>1</v>
      </c>
      <c r="B10" s="1015" t="s">
        <v>375</v>
      </c>
      <c r="C10" s="165" t="s">
        <v>40</v>
      </c>
      <c r="D10" s="398"/>
      <c r="E10" s="155"/>
      <c r="F10" s="149" t="s">
        <v>0</v>
      </c>
      <c r="G10" s="68">
        <v>3</v>
      </c>
      <c r="H10" s="24"/>
      <c r="I10" s="71"/>
      <c r="J10" s="71">
        <f>I10*G10</f>
        <v>0</v>
      </c>
    </row>
    <row r="11" spans="1:10" s="209" customFormat="1" ht="12.75" customHeight="1">
      <c r="A11" s="1035"/>
      <c r="B11" s="1015"/>
      <c r="C11" s="164"/>
      <c r="D11" s="517" t="s">
        <v>249</v>
      </c>
      <c r="E11" s="592"/>
      <c r="F11" s="151"/>
      <c r="G11" s="207"/>
      <c r="H11" s="47"/>
      <c r="I11" s="916"/>
      <c r="J11" s="916"/>
    </row>
    <row r="12" spans="1:10" s="379" customFormat="1" ht="12.75" customHeight="1">
      <c r="A12" s="1036">
        <v>2</v>
      </c>
      <c r="B12" s="1016" t="s">
        <v>375</v>
      </c>
      <c r="C12" s="595" t="s">
        <v>393</v>
      </c>
      <c r="D12" s="605"/>
      <c r="E12" s="587"/>
      <c r="F12" s="602" t="s">
        <v>0</v>
      </c>
      <c r="G12" s="377">
        <f>G10</f>
        <v>3</v>
      </c>
      <c r="H12" s="376" t="s">
        <v>70</v>
      </c>
      <c r="I12" s="918"/>
      <c r="J12" s="918">
        <f>I12*G12*H12</f>
        <v>0</v>
      </c>
    </row>
    <row r="13" spans="1:10" s="18" customFormat="1" ht="15" customHeight="1">
      <c r="A13" s="1035">
        <v>3</v>
      </c>
      <c r="B13" s="1015" t="s">
        <v>375</v>
      </c>
      <c r="C13" s="165" t="s">
        <v>41</v>
      </c>
      <c r="D13" s="333"/>
      <c r="E13" s="155"/>
      <c r="F13" s="149" t="s">
        <v>0</v>
      </c>
      <c r="G13" s="68">
        <v>6</v>
      </c>
      <c r="H13" s="24"/>
      <c r="I13" s="71"/>
      <c r="J13" s="71">
        <f>I13*G13</f>
        <v>0</v>
      </c>
    </row>
    <row r="14" spans="1:10" s="18" customFormat="1" ht="12.75" customHeight="1">
      <c r="A14" s="1035"/>
      <c r="B14" s="1014"/>
      <c r="C14" s="168"/>
      <c r="D14" s="517" t="s">
        <v>250</v>
      </c>
      <c r="E14" s="155"/>
      <c r="F14" s="149"/>
      <c r="G14" s="68"/>
      <c r="H14" s="24"/>
      <c r="I14" s="71"/>
      <c r="J14" s="71"/>
    </row>
    <row r="15" spans="1:10" s="379" customFormat="1" ht="12.75" customHeight="1">
      <c r="A15" s="1036">
        <v>4</v>
      </c>
      <c r="B15" s="1016" t="s">
        <v>375</v>
      </c>
      <c r="C15" s="595" t="s">
        <v>393</v>
      </c>
      <c r="D15" s="605"/>
      <c r="E15" s="587"/>
      <c r="F15" s="602" t="s">
        <v>0</v>
      </c>
      <c r="G15" s="377">
        <f>G13</f>
        <v>6</v>
      </c>
      <c r="H15" s="376" t="s">
        <v>70</v>
      </c>
      <c r="I15" s="918"/>
      <c r="J15" s="918">
        <f>I15*G15*H15</f>
        <v>0</v>
      </c>
    </row>
    <row r="16" spans="1:10" s="18" customFormat="1" ht="15" customHeight="1">
      <c r="A16" s="1035">
        <v>5</v>
      </c>
      <c r="B16" s="1015" t="s">
        <v>375</v>
      </c>
      <c r="C16" s="165" t="s">
        <v>57</v>
      </c>
      <c r="D16" s="333"/>
      <c r="E16" s="155"/>
      <c r="F16" s="149" t="s">
        <v>0</v>
      </c>
      <c r="G16" s="68">
        <v>2</v>
      </c>
      <c r="H16" s="24"/>
      <c r="I16" s="71"/>
      <c r="J16" s="71">
        <f>I16*G16</f>
        <v>0</v>
      </c>
    </row>
    <row r="17" spans="1:10" s="18" customFormat="1" ht="12.75" customHeight="1">
      <c r="A17" s="1035"/>
      <c r="B17" s="1014"/>
      <c r="C17" s="168"/>
      <c r="D17" s="517" t="s">
        <v>281</v>
      </c>
      <c r="E17" s="155"/>
      <c r="F17" s="149"/>
      <c r="G17" s="68"/>
      <c r="H17" s="24"/>
      <c r="I17" s="71"/>
      <c r="J17" s="71"/>
    </row>
    <row r="18" spans="1:10" s="379" customFormat="1" ht="12.75" customHeight="1">
      <c r="A18" s="1036">
        <v>6</v>
      </c>
      <c r="B18" s="1016" t="s">
        <v>375</v>
      </c>
      <c r="C18" s="595" t="s">
        <v>393</v>
      </c>
      <c r="D18" s="605"/>
      <c r="E18" s="587"/>
      <c r="F18" s="602" t="s">
        <v>0</v>
      </c>
      <c r="G18" s="377">
        <f>G16</f>
        <v>2</v>
      </c>
      <c r="H18" s="376" t="s">
        <v>70</v>
      </c>
      <c r="I18" s="918"/>
      <c r="J18" s="918">
        <f>I18*G18*H18</f>
        <v>0</v>
      </c>
    </row>
    <row r="19" spans="1:10" s="18" customFormat="1" ht="15" customHeight="1">
      <c r="A19" s="1035">
        <v>7</v>
      </c>
      <c r="B19" s="1015" t="s">
        <v>375</v>
      </c>
      <c r="C19" s="165" t="s">
        <v>42</v>
      </c>
      <c r="D19" s="333"/>
      <c r="E19" s="155"/>
      <c r="F19" s="149" t="s">
        <v>0</v>
      </c>
      <c r="G19" s="68">
        <v>7</v>
      </c>
      <c r="H19" s="24"/>
      <c r="I19" s="71"/>
      <c r="J19" s="71">
        <f>I19*G19</f>
        <v>0</v>
      </c>
    </row>
    <row r="20" spans="1:10" s="18" customFormat="1" ht="12.75" customHeight="1">
      <c r="A20" s="1035"/>
      <c r="B20" s="1014"/>
      <c r="C20" s="168"/>
      <c r="D20" s="517" t="s">
        <v>282</v>
      </c>
      <c r="E20" s="155"/>
      <c r="F20" s="149"/>
      <c r="G20" s="68"/>
      <c r="H20" s="24"/>
      <c r="I20" s="71"/>
      <c r="J20" s="71"/>
    </row>
    <row r="21" spans="1:10" s="379" customFormat="1" ht="12.75" customHeight="1">
      <c r="A21" s="1036">
        <v>8</v>
      </c>
      <c r="B21" s="1016" t="s">
        <v>375</v>
      </c>
      <c r="C21" s="595" t="s">
        <v>393</v>
      </c>
      <c r="D21" s="605"/>
      <c r="E21" s="587"/>
      <c r="F21" s="602" t="s">
        <v>0</v>
      </c>
      <c r="G21" s="377">
        <f>G19</f>
        <v>7</v>
      </c>
      <c r="H21" s="376" t="s">
        <v>70</v>
      </c>
      <c r="I21" s="918"/>
      <c r="J21" s="918">
        <f>I21*G21*H21</f>
        <v>0</v>
      </c>
    </row>
    <row r="22" spans="1:10" s="379" customFormat="1" ht="12.75" customHeight="1">
      <c r="A22" s="1036">
        <v>9</v>
      </c>
      <c r="B22" s="1016" t="s">
        <v>375</v>
      </c>
      <c r="C22" s="595" t="s">
        <v>251</v>
      </c>
      <c r="D22" s="605"/>
      <c r="E22" s="587"/>
      <c r="F22" s="602" t="s">
        <v>0</v>
      </c>
      <c r="G22" s="377">
        <v>2</v>
      </c>
      <c r="H22" s="376" t="s">
        <v>64</v>
      </c>
      <c r="I22" s="918"/>
      <c r="J22" s="918">
        <f>I22*G22*H22</f>
        <v>0</v>
      </c>
    </row>
    <row r="23" spans="1:10" s="18" customFormat="1" ht="15" customHeight="1">
      <c r="A23" s="1036">
        <v>10</v>
      </c>
      <c r="B23" s="1015" t="s">
        <v>375</v>
      </c>
      <c r="C23" s="165" t="s">
        <v>58</v>
      </c>
      <c r="D23" s="333"/>
      <c r="E23" s="155"/>
      <c r="F23" s="149" t="s">
        <v>0</v>
      </c>
      <c r="G23" s="68">
        <v>5</v>
      </c>
      <c r="H23" s="24"/>
      <c r="I23" s="71"/>
      <c r="J23" s="71">
        <f>I23*G23</f>
        <v>0</v>
      </c>
    </row>
    <row r="24" spans="1:10" s="18" customFormat="1" ht="12.75" customHeight="1">
      <c r="A24" s="1035"/>
      <c r="B24" s="1014"/>
      <c r="C24" s="168"/>
      <c r="D24" s="517" t="s">
        <v>252</v>
      </c>
      <c r="E24" s="155"/>
      <c r="F24" s="149"/>
      <c r="G24" s="68"/>
      <c r="H24" s="24"/>
      <c r="I24" s="71"/>
      <c r="J24" s="71"/>
    </row>
    <row r="25" spans="1:10" s="379" customFormat="1" ht="12.75" customHeight="1">
      <c r="A25" s="1036">
        <v>11</v>
      </c>
      <c r="B25" s="1016" t="s">
        <v>375</v>
      </c>
      <c r="C25" s="595" t="s">
        <v>251</v>
      </c>
      <c r="D25" s="605"/>
      <c r="E25" s="587"/>
      <c r="F25" s="602" t="s">
        <v>0</v>
      </c>
      <c r="G25" s="377">
        <f>G23</f>
        <v>5</v>
      </c>
      <c r="H25" s="376" t="s">
        <v>64</v>
      </c>
      <c r="I25" s="918"/>
      <c r="J25" s="918">
        <f>I25*G25*H25</f>
        <v>0</v>
      </c>
    </row>
    <row r="26" spans="1:10" s="18" customFormat="1" ht="15" customHeight="1">
      <c r="A26" s="1035"/>
      <c r="B26" s="1013" t="s">
        <v>53</v>
      </c>
      <c r="C26" s="139" t="s">
        <v>368</v>
      </c>
      <c r="D26" s="593"/>
      <c r="E26" s="167"/>
      <c r="F26" s="590"/>
      <c r="G26" s="65"/>
      <c r="H26" s="430"/>
      <c r="I26" s="71"/>
      <c r="J26" s="834"/>
    </row>
    <row r="27" spans="1:10" s="421" customFormat="1" ht="18" customHeight="1">
      <c r="A27" s="528"/>
      <c r="B27" s="1017"/>
      <c r="C27" s="400" t="s">
        <v>369</v>
      </c>
      <c r="D27" s="527"/>
      <c r="E27" s="166"/>
      <c r="F27" s="166"/>
      <c r="G27" s="419"/>
      <c r="H27" s="528"/>
      <c r="I27" s="402"/>
      <c r="J27" s="402"/>
    </row>
    <row r="28" spans="1:10" s="18" customFormat="1" ht="18" customHeight="1">
      <c r="A28" s="1035">
        <v>12</v>
      </c>
      <c r="B28" s="1015" t="s">
        <v>375</v>
      </c>
      <c r="C28" s="168" t="s">
        <v>495</v>
      </c>
      <c r="D28" s="333"/>
      <c r="E28" s="155"/>
      <c r="F28" s="152" t="s">
        <v>135</v>
      </c>
      <c r="G28" s="68">
        <v>1</v>
      </c>
      <c r="H28" s="84"/>
      <c r="I28" s="71"/>
      <c r="J28" s="71">
        <f>I28</f>
        <v>0</v>
      </c>
    </row>
    <row r="29" spans="1:10" s="18" customFormat="1" ht="15.75" customHeight="1">
      <c r="A29" s="1035">
        <v>13</v>
      </c>
      <c r="B29" s="1015" t="s">
        <v>375</v>
      </c>
      <c r="C29" s="174" t="s">
        <v>22</v>
      </c>
      <c r="D29" s="333"/>
      <c r="E29" s="155"/>
      <c r="F29" s="149" t="s">
        <v>1</v>
      </c>
      <c r="G29" s="65">
        <v>41.4</v>
      </c>
      <c r="H29" s="24"/>
      <c r="I29" s="71"/>
      <c r="J29" s="71">
        <f>I29*G29</f>
        <v>0</v>
      </c>
    </row>
    <row r="30" spans="1:10" s="209" customFormat="1" ht="12.75" customHeight="1">
      <c r="A30" s="1035"/>
      <c r="B30" s="1015"/>
      <c r="C30" s="164"/>
      <c r="D30" s="517" t="s">
        <v>329</v>
      </c>
      <c r="E30" s="592"/>
      <c r="F30" s="151"/>
      <c r="G30" s="207"/>
      <c r="H30" s="47"/>
      <c r="I30" s="916"/>
      <c r="J30" s="916"/>
    </row>
    <row r="31" spans="1:10" s="379" customFormat="1" ht="12.75" customHeight="1">
      <c r="A31" s="1036">
        <v>14</v>
      </c>
      <c r="B31" s="1016" t="s">
        <v>375</v>
      </c>
      <c r="C31" s="595" t="s">
        <v>394</v>
      </c>
      <c r="D31" s="605"/>
      <c r="E31" s="587"/>
      <c r="F31" s="602" t="s">
        <v>392</v>
      </c>
      <c r="G31" s="518">
        <f>G29</f>
        <v>41.4</v>
      </c>
      <c r="H31" s="376" t="s">
        <v>65</v>
      </c>
      <c r="I31" s="918"/>
      <c r="J31" s="918">
        <f>I31*G31*H31</f>
        <v>0</v>
      </c>
    </row>
    <row r="32" spans="1:10" s="410" customFormat="1" ht="27" customHeight="1">
      <c r="A32" s="576"/>
      <c r="B32" s="1018" t="s">
        <v>3</v>
      </c>
      <c r="C32" s="444" t="s">
        <v>10</v>
      </c>
      <c r="D32" s="405"/>
      <c r="E32" s="405"/>
      <c r="F32" s="406"/>
      <c r="G32" s="407"/>
      <c r="H32" s="406"/>
      <c r="I32" s="407"/>
      <c r="J32" s="407">
        <f>SUM(J33:J49)</f>
        <v>0</v>
      </c>
    </row>
    <row r="33" spans="1:10" s="18" customFormat="1" ht="15" customHeight="1">
      <c r="A33" s="1035"/>
      <c r="B33" s="1014"/>
      <c r="C33" s="138" t="s">
        <v>572</v>
      </c>
      <c r="D33" s="517"/>
      <c r="E33" s="163"/>
      <c r="F33" s="150"/>
      <c r="G33" s="68"/>
      <c r="H33" s="25"/>
      <c r="I33" s="71"/>
      <c r="J33" s="71"/>
    </row>
    <row r="34" spans="1:10" s="457" customFormat="1" ht="15" customHeight="1">
      <c r="A34" s="1035"/>
      <c r="B34" s="1019" t="s">
        <v>74</v>
      </c>
      <c r="C34" s="139" t="s">
        <v>46</v>
      </c>
      <c r="D34" s="593"/>
      <c r="E34" s="167"/>
      <c r="F34" s="459"/>
      <c r="G34" s="1002"/>
      <c r="H34" s="460"/>
      <c r="I34" s="946"/>
      <c r="J34" s="834"/>
    </row>
    <row r="35" spans="1:10" s="19" customFormat="1" ht="14.1" customHeight="1">
      <c r="A35" s="528"/>
      <c r="B35" s="1020"/>
      <c r="C35" s="140" t="s">
        <v>376</v>
      </c>
      <c r="D35" s="597"/>
      <c r="E35" s="427"/>
      <c r="F35" s="427"/>
      <c r="G35" s="433"/>
      <c r="H35" s="479"/>
      <c r="I35" s="121"/>
      <c r="J35" s="121"/>
    </row>
    <row r="36" spans="1:10" s="18" customFormat="1" ht="15" customHeight="1">
      <c r="A36" s="1036">
        <v>15</v>
      </c>
      <c r="B36" s="1021" t="s">
        <v>375</v>
      </c>
      <c r="C36" s="174" t="s">
        <v>47</v>
      </c>
      <c r="D36" s="450"/>
      <c r="E36" s="155"/>
      <c r="F36" s="149" t="s">
        <v>0</v>
      </c>
      <c r="G36" s="68">
        <v>2</v>
      </c>
      <c r="H36" s="24"/>
      <c r="I36" s="71"/>
      <c r="J36" s="71">
        <f>I36*G36</f>
        <v>0</v>
      </c>
    </row>
    <row r="37" spans="1:10" s="209" customFormat="1" ht="12.75" customHeight="1">
      <c r="A37" s="1037"/>
      <c r="B37" s="1021"/>
      <c r="C37" s="400"/>
      <c r="D37" s="517" t="s">
        <v>561</v>
      </c>
      <c r="E37" s="592"/>
      <c r="F37" s="151"/>
      <c r="G37" s="207"/>
      <c r="H37" s="47"/>
      <c r="I37" s="916"/>
      <c r="J37" s="916"/>
    </row>
    <row r="38" spans="1:10" s="18" customFormat="1" ht="15" customHeight="1">
      <c r="A38" s="1039" t="s">
        <v>576</v>
      </c>
      <c r="B38" s="1021" t="s">
        <v>375</v>
      </c>
      <c r="C38" s="165" t="s">
        <v>48</v>
      </c>
      <c r="D38" s="398"/>
      <c r="E38" s="155"/>
      <c r="F38" s="149" t="s">
        <v>0</v>
      </c>
      <c r="G38" s="68">
        <v>1</v>
      </c>
      <c r="H38" s="24"/>
      <c r="I38" s="71"/>
      <c r="J38" s="71">
        <f>I38*G38</f>
        <v>0</v>
      </c>
    </row>
    <row r="39" spans="1:10" s="209" customFormat="1" ht="12.75" customHeight="1">
      <c r="A39" s="1037"/>
      <c r="B39" s="1021"/>
      <c r="C39" s="164"/>
      <c r="D39" s="517" t="s">
        <v>562</v>
      </c>
      <c r="E39" s="592"/>
      <c r="F39" s="151"/>
      <c r="G39" s="207"/>
      <c r="H39" s="47"/>
      <c r="I39" s="916"/>
      <c r="J39" s="916"/>
    </row>
    <row r="40" spans="1:10" s="457" customFormat="1" ht="15" customHeight="1">
      <c r="A40" s="1035"/>
      <c r="B40" s="1019" t="s">
        <v>45</v>
      </c>
      <c r="C40" s="583" t="s">
        <v>558</v>
      </c>
      <c r="D40" s="591"/>
      <c r="E40" s="173"/>
      <c r="F40" s="467"/>
      <c r="G40" s="461"/>
      <c r="H40" s="888"/>
      <c r="I40" s="834"/>
      <c r="J40" s="834"/>
    </row>
    <row r="41" spans="1:10" s="19" customFormat="1" ht="14.1" customHeight="1">
      <c r="A41" s="528"/>
      <c r="B41" s="1020"/>
      <c r="C41" s="140" t="s">
        <v>493</v>
      </c>
      <c r="D41" s="597"/>
      <c r="E41" s="427"/>
      <c r="F41" s="427"/>
      <c r="G41" s="433"/>
      <c r="H41" s="479"/>
      <c r="I41" s="121"/>
      <c r="J41" s="121"/>
    </row>
    <row r="42" spans="1:10" s="15" customFormat="1" ht="15" customHeight="1">
      <c r="A42" s="1035">
        <v>17</v>
      </c>
      <c r="B42" s="1021" t="s">
        <v>375</v>
      </c>
      <c r="C42" s="174" t="s">
        <v>494</v>
      </c>
      <c r="D42" s="332"/>
      <c r="E42" s="175"/>
      <c r="F42" s="149" t="s">
        <v>1</v>
      </c>
      <c r="G42" s="68">
        <v>90.3</v>
      </c>
      <c r="H42" s="430"/>
      <c r="I42" s="71"/>
      <c r="J42" s="71">
        <f>I42*G42</f>
        <v>0</v>
      </c>
    </row>
    <row r="43" spans="1:10" s="209" customFormat="1" ht="12.75" customHeight="1">
      <c r="A43" s="1035"/>
      <c r="B43" s="1021"/>
      <c r="C43" s="164"/>
      <c r="D43" s="517" t="s">
        <v>324</v>
      </c>
      <c r="E43" s="592"/>
      <c r="F43" s="151"/>
      <c r="G43" s="207"/>
      <c r="H43" s="47"/>
      <c r="I43" s="916"/>
      <c r="J43" s="916"/>
    </row>
    <row r="44" spans="1:10" s="379" customFormat="1" ht="12.75" customHeight="1">
      <c r="A44" s="1036">
        <v>18</v>
      </c>
      <c r="B44" s="1022" t="s">
        <v>375</v>
      </c>
      <c r="C44" s="595" t="s">
        <v>244</v>
      </c>
      <c r="D44" s="605"/>
      <c r="E44" s="587"/>
      <c r="F44" s="602" t="s">
        <v>72</v>
      </c>
      <c r="G44" s="377">
        <f>G42</f>
        <v>90.3</v>
      </c>
      <c r="H44" s="376" t="s">
        <v>64</v>
      </c>
      <c r="I44" s="918"/>
      <c r="J44" s="918">
        <f>I44*G44*H44</f>
        <v>0</v>
      </c>
    </row>
    <row r="45" spans="1:10" s="457" customFormat="1" ht="15" customHeight="1">
      <c r="A45" s="1035"/>
      <c r="B45" s="1019" t="s">
        <v>55</v>
      </c>
      <c r="C45" s="141" t="s">
        <v>497</v>
      </c>
      <c r="D45" s="594"/>
      <c r="E45" s="173"/>
      <c r="F45" s="745"/>
      <c r="G45" s="461"/>
      <c r="H45" s="460"/>
      <c r="I45" s="834"/>
      <c r="J45" s="834"/>
    </row>
    <row r="46" spans="1:10" s="421" customFormat="1" ht="15" customHeight="1">
      <c r="A46" s="528"/>
      <c r="B46" s="1023"/>
      <c r="C46" s="747" t="s">
        <v>498</v>
      </c>
      <c r="D46" s="748"/>
      <c r="E46" s="749"/>
      <c r="F46" s="750"/>
      <c r="G46" s="751"/>
      <c r="H46" s="752"/>
      <c r="I46" s="402"/>
      <c r="J46" s="402"/>
    </row>
    <row r="47" spans="1:10" s="18" customFormat="1" ht="18.75" customHeight="1">
      <c r="A47" s="1035">
        <v>19</v>
      </c>
      <c r="B47" s="1021" t="s">
        <v>375</v>
      </c>
      <c r="C47" s="171" t="s">
        <v>374</v>
      </c>
      <c r="D47" s="333"/>
      <c r="E47" s="155"/>
      <c r="F47" s="150" t="s">
        <v>135</v>
      </c>
      <c r="G47" s="67">
        <v>1</v>
      </c>
      <c r="H47" s="33"/>
      <c r="I47" s="917"/>
      <c r="J47" s="71">
        <f>I47</f>
        <v>0</v>
      </c>
    </row>
    <row r="48" spans="1:10" s="18" customFormat="1" ht="20.25" customHeight="1">
      <c r="A48" s="1035">
        <v>20</v>
      </c>
      <c r="B48" s="1021" t="s">
        <v>375</v>
      </c>
      <c r="C48" s="171" t="s">
        <v>496</v>
      </c>
      <c r="D48" s="333"/>
      <c r="E48" s="155"/>
      <c r="F48" s="150" t="s">
        <v>4</v>
      </c>
      <c r="G48" s="67">
        <v>8.5</v>
      </c>
      <c r="H48" s="33"/>
      <c r="I48" s="917"/>
      <c r="J48" s="71">
        <f>I48*G48</f>
        <v>0</v>
      </c>
    </row>
    <row r="49" spans="1:10" s="19" customFormat="1" ht="14.1" customHeight="1">
      <c r="A49" s="528"/>
      <c r="B49" s="1020"/>
      <c r="C49" s="140"/>
      <c r="D49" s="597" t="s">
        <v>508</v>
      </c>
      <c r="E49" s="427"/>
      <c r="F49" s="427"/>
      <c r="G49" s="433"/>
      <c r="H49" s="479"/>
      <c r="I49" s="121"/>
      <c r="J49" s="121"/>
    </row>
    <row r="50" spans="1:10" s="9" customFormat="1" ht="16.5" customHeight="1">
      <c r="A50" s="151"/>
      <c r="B50" s="1024">
        <v>3</v>
      </c>
      <c r="C50" s="448" t="s">
        <v>412</v>
      </c>
      <c r="D50" s="449"/>
      <c r="E50" s="450"/>
      <c r="F50" s="320"/>
      <c r="G50" s="451"/>
      <c r="H50" s="320"/>
      <c r="I50" s="407"/>
      <c r="J50" s="407">
        <f>SUM(J51:J58)</f>
        <v>0</v>
      </c>
    </row>
    <row r="51" spans="1:10" s="9" customFormat="1" ht="52.5" customHeight="1">
      <c r="A51" s="47"/>
      <c r="B51" s="1024"/>
      <c r="C51" s="1132" t="s">
        <v>377</v>
      </c>
      <c r="D51" s="1133"/>
      <c r="E51" s="1134"/>
      <c r="F51" s="149"/>
      <c r="G51" s="71"/>
      <c r="H51" s="24"/>
      <c r="I51" s="920"/>
      <c r="J51" s="920"/>
    </row>
    <row r="52" spans="1:155" s="36" customFormat="1" ht="17.25" customHeight="1">
      <c r="A52" s="1040"/>
      <c r="B52" s="1069" t="s">
        <v>332</v>
      </c>
      <c r="C52" s="146" t="s">
        <v>426</v>
      </c>
      <c r="D52" s="480"/>
      <c r="E52" s="603"/>
      <c r="F52" s="481"/>
      <c r="G52" s="503"/>
      <c r="H52" s="481"/>
      <c r="I52" s="947"/>
      <c r="J52" s="306"/>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row>
    <row r="53" spans="1:10" s="445" customFormat="1" ht="14.1" customHeight="1">
      <c r="A53" s="1035">
        <v>21</v>
      </c>
      <c r="B53" s="1021" t="s">
        <v>375</v>
      </c>
      <c r="C53" s="148" t="s">
        <v>378</v>
      </c>
      <c r="D53" s="398"/>
      <c r="E53" s="155"/>
      <c r="F53" s="158" t="s">
        <v>0</v>
      </c>
      <c r="G53" s="65">
        <v>18</v>
      </c>
      <c r="H53" s="126"/>
      <c r="I53" s="71"/>
      <c r="J53" s="71">
        <f>I53*G53</f>
        <v>0</v>
      </c>
    </row>
    <row r="54" spans="1:10" s="386" customFormat="1" ht="15" customHeight="1">
      <c r="A54" s="1041"/>
      <c r="B54" s="1025"/>
      <c r="C54" s="604" t="s">
        <v>258</v>
      </c>
      <c r="D54" s="446"/>
      <c r="E54" s="484"/>
      <c r="F54" s="586" t="s">
        <v>0</v>
      </c>
      <c r="G54" s="1003">
        <v>18</v>
      </c>
      <c r="H54" s="383"/>
      <c r="I54" s="921"/>
      <c r="J54" s="922"/>
    </row>
    <row r="55" spans="1:10" s="18" customFormat="1" ht="14.1" customHeight="1">
      <c r="A55" s="1035">
        <v>22</v>
      </c>
      <c r="B55" s="1021" t="s">
        <v>375</v>
      </c>
      <c r="C55" s="174" t="s">
        <v>379</v>
      </c>
      <c r="D55" s="333"/>
      <c r="E55" s="155"/>
      <c r="F55" s="212" t="s">
        <v>0</v>
      </c>
      <c r="G55" s="65">
        <f>G54</f>
        <v>18</v>
      </c>
      <c r="H55" s="223">
        <v>3</v>
      </c>
      <c r="I55" s="71"/>
      <c r="J55" s="71">
        <f>I55*H55*G55</f>
        <v>0</v>
      </c>
    </row>
    <row r="56" spans="1:10" s="85" customFormat="1" ht="36.75" customHeight="1">
      <c r="A56" s="1036"/>
      <c r="B56" s="1026"/>
      <c r="C56" s="1132" t="s">
        <v>380</v>
      </c>
      <c r="D56" s="1133"/>
      <c r="E56" s="1134"/>
      <c r="F56" s="488"/>
      <c r="G56" s="132"/>
      <c r="H56" s="395"/>
      <c r="I56" s="107"/>
      <c r="J56" s="107"/>
    </row>
    <row r="57" spans="1:10" s="209" customFormat="1" ht="12.75" customHeight="1">
      <c r="A57" s="1035"/>
      <c r="B57" s="1021"/>
      <c r="C57" s="164"/>
      <c r="D57" s="527" t="s">
        <v>381</v>
      </c>
      <c r="E57" s="592"/>
      <c r="F57" s="151"/>
      <c r="G57" s="207"/>
      <c r="H57" s="47"/>
      <c r="I57" s="916"/>
      <c r="J57" s="916"/>
    </row>
    <row r="58" spans="1:10" s="379" customFormat="1" ht="12.75" customHeight="1">
      <c r="A58" s="1036">
        <v>23</v>
      </c>
      <c r="B58" s="1022" t="s">
        <v>375</v>
      </c>
      <c r="C58" s="595" t="s">
        <v>401</v>
      </c>
      <c r="D58" s="605"/>
      <c r="E58" s="587"/>
      <c r="F58" s="602" t="s">
        <v>0</v>
      </c>
      <c r="G58" s="377">
        <f>G55</f>
        <v>18</v>
      </c>
      <c r="H58" s="376" t="s">
        <v>64</v>
      </c>
      <c r="I58" s="918"/>
      <c r="J58" s="918">
        <f>I58*G58*H58</f>
        <v>0</v>
      </c>
    </row>
    <row r="59" spans="1:10" s="477" customFormat="1" ht="16.5" customHeight="1">
      <c r="A59" s="501"/>
      <c r="B59" s="1024">
        <v>4</v>
      </c>
      <c r="C59" s="448" t="s">
        <v>33</v>
      </c>
      <c r="D59" s="469"/>
      <c r="E59" s="470"/>
      <c r="F59" s="471"/>
      <c r="G59" s="472"/>
      <c r="H59" s="493"/>
      <c r="I59" s="472"/>
      <c r="J59" s="848">
        <f>SUM(J60:J65)</f>
        <v>0</v>
      </c>
    </row>
    <row r="60" spans="1:10" s="477" customFormat="1" ht="38.25" customHeight="1">
      <c r="A60" s="574"/>
      <c r="B60" s="1027"/>
      <c r="C60" s="1135" t="s">
        <v>413</v>
      </c>
      <c r="D60" s="1136"/>
      <c r="E60" s="1137"/>
      <c r="F60" s="471"/>
      <c r="G60" s="472"/>
      <c r="H60" s="493"/>
      <c r="I60" s="472"/>
      <c r="J60" s="948"/>
    </row>
    <row r="61" spans="1:10" s="477" customFormat="1" ht="16.5" customHeight="1">
      <c r="A61" s="47" t="s">
        <v>577</v>
      </c>
      <c r="B61" s="1021" t="s">
        <v>375</v>
      </c>
      <c r="C61" s="610" t="s">
        <v>415</v>
      </c>
      <c r="D61" s="611"/>
      <c r="E61" s="612"/>
      <c r="F61" s="150" t="s">
        <v>1</v>
      </c>
      <c r="G61" s="65">
        <v>324</v>
      </c>
      <c r="H61" s="493"/>
      <c r="I61" s="927"/>
      <c r="J61" s="929">
        <f>I61*G61</f>
        <v>0</v>
      </c>
    </row>
    <row r="62" spans="1:10" s="558" customFormat="1" ht="14.25" customHeight="1">
      <c r="A62" s="1042"/>
      <c r="B62" s="1023"/>
      <c r="C62" s="638" t="s">
        <v>547</v>
      </c>
      <c r="D62" s="639"/>
      <c r="E62" s="640"/>
      <c r="F62" s="637"/>
      <c r="G62" s="559"/>
      <c r="H62" s="1006"/>
      <c r="I62" s="402"/>
      <c r="J62" s="949"/>
    </row>
    <row r="63" spans="1:10" s="18" customFormat="1" ht="20.1" customHeight="1">
      <c r="A63" s="1035">
        <v>25</v>
      </c>
      <c r="B63" s="1021" t="s">
        <v>375</v>
      </c>
      <c r="C63" s="171" t="s">
        <v>27</v>
      </c>
      <c r="D63" s="333"/>
      <c r="E63" s="155"/>
      <c r="F63" s="150" t="s">
        <v>1</v>
      </c>
      <c r="G63" s="67">
        <f>G61</f>
        <v>324</v>
      </c>
      <c r="H63" s="223">
        <v>3</v>
      </c>
      <c r="I63" s="71"/>
      <c r="J63" s="71">
        <f>I63*H63*G63</f>
        <v>0</v>
      </c>
    </row>
    <row r="64" spans="1:10" s="19" customFormat="1" ht="24" customHeight="1">
      <c r="A64" s="528"/>
      <c r="B64" s="1028"/>
      <c r="C64" s="1132" t="s">
        <v>96</v>
      </c>
      <c r="D64" s="1133"/>
      <c r="E64" s="1134"/>
      <c r="F64" s="495"/>
      <c r="G64" s="123"/>
      <c r="H64" s="479"/>
      <c r="I64" s="121"/>
      <c r="J64" s="121"/>
    </row>
    <row r="65" spans="1:10" s="19" customFormat="1" ht="12.75" customHeight="1">
      <c r="A65" s="528"/>
      <c r="B65" s="1028"/>
      <c r="C65" s="494"/>
      <c r="D65" s="527" t="s">
        <v>328</v>
      </c>
      <c r="E65" s="427"/>
      <c r="F65" s="495"/>
      <c r="G65" s="123"/>
      <c r="H65" s="479"/>
      <c r="I65" s="121"/>
      <c r="J65" s="121"/>
    </row>
    <row r="66" spans="1:10" s="394" customFormat="1" ht="30.75" customHeight="1">
      <c r="A66" s="1043"/>
      <c r="B66" s="1029" t="s">
        <v>273</v>
      </c>
      <c r="C66" s="388"/>
      <c r="D66" s="389"/>
      <c r="E66" s="389"/>
      <c r="F66" s="228"/>
      <c r="G66" s="978"/>
      <c r="H66" s="228"/>
      <c r="I66" s="950"/>
      <c r="J66" s="951"/>
    </row>
    <row r="67" spans="1:10" s="538" customFormat="1" ht="15" customHeight="1">
      <c r="A67" s="1044"/>
      <c r="B67" s="1030" t="s">
        <v>331</v>
      </c>
      <c r="C67" s="548" t="s">
        <v>23</v>
      </c>
      <c r="D67" s="490"/>
      <c r="E67" s="549"/>
      <c r="F67" s="668"/>
      <c r="G67" s="536"/>
      <c r="H67" s="535"/>
      <c r="I67" s="926"/>
      <c r="J67" s="952">
        <f>SUM(J68:J78)</f>
        <v>0</v>
      </c>
    </row>
    <row r="68" spans="1:10" s="363" customFormat="1" ht="15" customHeight="1">
      <c r="A68" s="1035"/>
      <c r="B68" s="1014"/>
      <c r="C68" s="172" t="s">
        <v>24</v>
      </c>
      <c r="D68" s="614"/>
      <c r="E68" s="163"/>
      <c r="F68" s="149"/>
      <c r="G68" s="68"/>
      <c r="H68" s="24"/>
      <c r="I68" s="71"/>
      <c r="J68" s="71"/>
    </row>
    <row r="69" spans="1:10" s="363" customFormat="1" ht="15" customHeight="1">
      <c r="A69" s="1035">
        <v>26</v>
      </c>
      <c r="B69" s="1015" t="s">
        <v>375</v>
      </c>
      <c r="C69" s="165" t="s">
        <v>40</v>
      </c>
      <c r="D69" s="398"/>
      <c r="E69" s="155"/>
      <c r="F69" s="149" t="s">
        <v>0</v>
      </c>
      <c r="G69" s="68">
        <v>3</v>
      </c>
      <c r="H69" s="24"/>
      <c r="I69" s="71"/>
      <c r="J69" s="71">
        <f>I69*G69</f>
        <v>0</v>
      </c>
    </row>
    <row r="70" spans="1:10" s="387" customFormat="1" ht="12.75" customHeight="1">
      <c r="A70" s="1035"/>
      <c r="B70" s="1015"/>
      <c r="C70" s="164"/>
      <c r="D70" s="517" t="s">
        <v>249</v>
      </c>
      <c r="E70" s="592"/>
      <c r="F70" s="151"/>
      <c r="G70" s="207"/>
      <c r="H70" s="47"/>
      <c r="I70" s="916"/>
      <c r="J70" s="916"/>
    </row>
    <row r="71" spans="1:10" s="387" customFormat="1" ht="12.75" customHeight="1">
      <c r="A71" s="1035">
        <v>27</v>
      </c>
      <c r="B71" s="1015" t="s">
        <v>375</v>
      </c>
      <c r="C71" s="165" t="s">
        <v>41</v>
      </c>
      <c r="D71" s="333"/>
      <c r="E71" s="592"/>
      <c r="F71" s="149" t="s">
        <v>0</v>
      </c>
      <c r="G71" s="68">
        <v>6</v>
      </c>
      <c r="H71" s="24"/>
      <c r="I71" s="71"/>
      <c r="J71" s="71">
        <f>I71*G71</f>
        <v>0</v>
      </c>
    </row>
    <row r="72" spans="1:10" s="363" customFormat="1" ht="15" customHeight="1">
      <c r="A72" s="1035"/>
      <c r="B72" s="1014"/>
      <c r="C72" s="168"/>
      <c r="D72" s="517" t="s">
        <v>250</v>
      </c>
      <c r="E72" s="155"/>
      <c r="F72" s="149"/>
      <c r="G72" s="68"/>
      <c r="H72" s="24"/>
      <c r="I72" s="71"/>
      <c r="J72" s="71"/>
    </row>
    <row r="73" spans="1:10" s="363" customFormat="1" ht="12.75" customHeight="1">
      <c r="A73" s="1035">
        <v>28</v>
      </c>
      <c r="B73" s="1015" t="s">
        <v>375</v>
      </c>
      <c r="C73" s="165" t="s">
        <v>57</v>
      </c>
      <c r="D73" s="333"/>
      <c r="E73" s="155"/>
      <c r="F73" s="149" t="s">
        <v>0</v>
      </c>
      <c r="G73" s="68">
        <v>2</v>
      </c>
      <c r="H73" s="24"/>
      <c r="I73" s="71"/>
      <c r="J73" s="71">
        <f>I73*G73</f>
        <v>0</v>
      </c>
    </row>
    <row r="74" spans="1:10" s="363" customFormat="1" ht="15" customHeight="1">
      <c r="A74" s="1035"/>
      <c r="B74" s="1014"/>
      <c r="C74" s="168"/>
      <c r="D74" s="517" t="s">
        <v>281</v>
      </c>
      <c r="E74" s="155"/>
      <c r="F74" s="149"/>
      <c r="G74" s="68"/>
      <c r="H74" s="24"/>
      <c r="I74" s="71"/>
      <c r="J74" s="71"/>
    </row>
    <row r="75" spans="1:10" s="363" customFormat="1" ht="12.75" customHeight="1">
      <c r="A75" s="1035">
        <v>29</v>
      </c>
      <c r="B75" s="1015" t="s">
        <v>375</v>
      </c>
      <c r="C75" s="165" t="s">
        <v>42</v>
      </c>
      <c r="D75" s="333"/>
      <c r="E75" s="155"/>
      <c r="F75" s="149" t="s">
        <v>0</v>
      </c>
      <c r="G75" s="68">
        <v>7</v>
      </c>
      <c r="H75" s="24"/>
      <c r="I75" s="71"/>
      <c r="J75" s="71">
        <f>I75*G75</f>
        <v>0</v>
      </c>
    </row>
    <row r="76" spans="1:10" s="363" customFormat="1" ht="15" customHeight="1">
      <c r="A76" s="1035"/>
      <c r="B76" s="1014"/>
      <c r="C76" s="168"/>
      <c r="D76" s="517" t="s">
        <v>282</v>
      </c>
      <c r="E76" s="155"/>
      <c r="F76" s="149"/>
      <c r="G76" s="68"/>
      <c r="H76" s="24"/>
      <c r="I76" s="71"/>
      <c r="J76" s="71"/>
    </row>
    <row r="77" spans="1:10" s="363" customFormat="1" ht="12.75" customHeight="1">
      <c r="A77" s="1035">
        <v>30</v>
      </c>
      <c r="B77" s="1015" t="s">
        <v>375</v>
      </c>
      <c r="C77" s="165" t="s">
        <v>58</v>
      </c>
      <c r="D77" s="333"/>
      <c r="E77" s="155"/>
      <c r="F77" s="149" t="s">
        <v>0</v>
      </c>
      <c r="G77" s="68">
        <v>5</v>
      </c>
      <c r="H77" s="24"/>
      <c r="I77" s="71"/>
      <c r="J77" s="71">
        <f>I77*G77</f>
        <v>0</v>
      </c>
    </row>
    <row r="78" spans="1:10" s="363" customFormat="1" ht="15" customHeight="1">
      <c r="A78" s="1035"/>
      <c r="B78" s="1014"/>
      <c r="C78" s="168"/>
      <c r="D78" s="517" t="s">
        <v>252</v>
      </c>
      <c r="E78" s="155"/>
      <c r="F78" s="149"/>
      <c r="G78" s="68"/>
      <c r="H78" s="24"/>
      <c r="I78" s="71"/>
      <c r="J78" s="71"/>
    </row>
    <row r="79" spans="1:10" s="42" customFormat="1" ht="15" customHeight="1">
      <c r="A79" s="1046"/>
      <c r="B79" s="1047"/>
      <c r="C79" s="462"/>
      <c r="D79" s="463"/>
      <c r="E79" s="464"/>
      <c r="F79" s="465"/>
      <c r="G79" s="466"/>
      <c r="H79" s="465"/>
      <c r="I79" s="953"/>
      <c r="J79" s="953"/>
    </row>
    <row r="80" spans="1:10" s="567" customFormat="1" ht="23.25" customHeight="1">
      <c r="A80" s="1050" t="s">
        <v>253</v>
      </c>
      <c r="B80" s="1051"/>
      <c r="C80" s="1052"/>
      <c r="D80" s="1053"/>
      <c r="E80" s="855"/>
      <c r="F80" s="1054"/>
      <c r="G80" s="1055"/>
      <c r="H80" s="1054"/>
      <c r="I80" s="1056"/>
      <c r="J80" s="1056"/>
    </row>
    <row r="81" spans="1:10" s="670" customFormat="1" ht="15.75">
      <c r="A81" s="1048" t="s">
        <v>38</v>
      </c>
      <c r="B81" s="1049"/>
      <c r="C81" s="675"/>
      <c r="D81" s="675"/>
      <c r="E81" s="675"/>
      <c r="F81" s="676"/>
      <c r="G81" s="969"/>
      <c r="H81" s="677"/>
      <c r="I81" s="969"/>
      <c r="J81" s="970">
        <f>J6+J32+J50+J59</f>
        <v>0</v>
      </c>
    </row>
    <row r="82" spans="1:10" s="670" customFormat="1" ht="15.75">
      <c r="A82" s="1048" t="s">
        <v>273</v>
      </c>
      <c r="B82" s="1049"/>
      <c r="C82" s="675"/>
      <c r="D82" s="675"/>
      <c r="E82" s="675"/>
      <c r="F82" s="676"/>
      <c r="G82" s="969"/>
      <c r="H82" s="677"/>
      <c r="I82" s="969"/>
      <c r="J82" s="970">
        <f>J67</f>
        <v>0</v>
      </c>
    </row>
    <row r="83" spans="1:10" s="670" customFormat="1" ht="15.75">
      <c r="A83" s="1048" t="s">
        <v>254</v>
      </c>
      <c r="B83" s="1049"/>
      <c r="C83" s="675"/>
      <c r="D83" s="675"/>
      <c r="E83" s="675"/>
      <c r="F83" s="676"/>
      <c r="G83" s="969"/>
      <c r="H83" s="677"/>
      <c r="I83" s="969"/>
      <c r="J83" s="970">
        <f>SUM(J81:J82)</f>
        <v>0</v>
      </c>
    </row>
    <row r="84" ht="12.75">
      <c r="B84" s="1031"/>
    </row>
  </sheetData>
  <mergeCells count="4">
    <mergeCell ref="C51:E51"/>
    <mergeCell ref="C56:E56"/>
    <mergeCell ref="C64:E64"/>
    <mergeCell ref="C60:E60"/>
  </mergeCells>
  <printOptions/>
  <pageMargins left="0.984251968503937" right="0.7874015748031497" top="0.7480314960629921" bottom="0.7480314960629921" header="0.31496062992125984" footer="0.31496062992125984"/>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tabColor rgb="FFFF0000"/>
  </sheetPr>
  <dimension ref="A1:FA99"/>
  <sheetViews>
    <sheetView view="pageBreakPreview" zoomScale="90" zoomScaleSheetLayoutView="90" workbookViewId="0" topLeftCell="A99">
      <selection activeCell="J44" sqref="J44"/>
    </sheetView>
  </sheetViews>
  <sheetFormatPr defaultColWidth="9.140625" defaultRowHeight="12.75"/>
  <cols>
    <col min="1" max="1" width="5.7109375" style="1" customWidth="1"/>
    <col min="2" max="2" width="12.7109375" style="1" customWidth="1"/>
    <col min="3" max="4" width="5.7109375" style="2" customWidth="1"/>
    <col min="5" max="5" width="70.7109375" style="2" customWidth="1"/>
    <col min="6" max="6" width="5.7109375" style="6" customWidth="1"/>
    <col min="7" max="7" width="10.7109375" style="72" customWidth="1"/>
    <col min="8" max="8" width="5.7109375" style="3" customWidth="1"/>
    <col min="9" max="9" width="14.7109375" style="69" customWidth="1"/>
    <col min="10" max="10" width="14.7109375" style="72" customWidth="1"/>
    <col min="11" max="16384" width="9.140625" style="1" customWidth="1"/>
  </cols>
  <sheetData>
    <row r="1" spans="3:10" ht="18">
      <c r="C1" s="1"/>
      <c r="D1" s="1"/>
      <c r="E1" s="59"/>
      <c r="F1" s="59"/>
      <c r="G1" s="61"/>
      <c r="H1" s="10"/>
      <c r="I1" s="911"/>
      <c r="J1" s="912" t="s">
        <v>575</v>
      </c>
    </row>
    <row r="2" spans="1:10" s="51" customFormat="1" ht="28.5" customHeight="1">
      <c r="A2" s="52" t="s">
        <v>241</v>
      </c>
      <c r="C2" s="52"/>
      <c r="D2" s="52"/>
      <c r="E2" s="52"/>
      <c r="G2" s="62"/>
      <c r="H2" s="52"/>
      <c r="I2" s="220"/>
      <c r="J2" s="220"/>
    </row>
    <row r="3" spans="2:10" s="51" customFormat="1" ht="14.25" customHeight="1">
      <c r="B3" s="52"/>
      <c r="C3" s="52"/>
      <c r="D3" s="52"/>
      <c r="E3" s="52"/>
      <c r="G3" s="62"/>
      <c r="H3" s="52"/>
      <c r="I3" s="220"/>
      <c r="J3" s="220"/>
    </row>
    <row r="4" spans="1:10" s="763" customFormat="1" ht="29.25" customHeight="1">
      <c r="A4" s="761" t="s">
        <v>501</v>
      </c>
      <c r="B4" s="761" t="s">
        <v>499</v>
      </c>
      <c r="C4" s="761" t="s">
        <v>500</v>
      </c>
      <c r="D4" s="762"/>
      <c r="E4" s="762"/>
      <c r="F4" s="764" t="s">
        <v>6</v>
      </c>
      <c r="G4" s="816" t="s">
        <v>7</v>
      </c>
      <c r="H4" s="764" t="s">
        <v>51</v>
      </c>
      <c r="I4" s="913" t="s">
        <v>9</v>
      </c>
      <c r="J4" s="913" t="s">
        <v>34</v>
      </c>
    </row>
    <row r="5" spans="2:10" s="54" customFormat="1" ht="23.25" customHeight="1">
      <c r="B5" s="225" t="s">
        <v>38</v>
      </c>
      <c r="C5" s="230"/>
      <c r="D5" s="227"/>
      <c r="E5" s="227"/>
      <c r="F5" s="228"/>
      <c r="G5" s="978"/>
      <c r="H5" s="228"/>
      <c r="I5" s="950"/>
      <c r="J5" s="951"/>
    </row>
    <row r="6" spans="1:10" s="53" customFormat="1" ht="25.5" customHeight="1">
      <c r="A6" s="1062"/>
      <c r="B6" s="422">
        <v>1</v>
      </c>
      <c r="C6" s="412" t="s">
        <v>5</v>
      </c>
      <c r="D6" s="412"/>
      <c r="E6" s="14"/>
      <c r="F6" s="423"/>
      <c r="G6" s="220"/>
      <c r="H6" s="423"/>
      <c r="I6" s="220"/>
      <c r="J6" s="945">
        <f>SUM(J7:J23)</f>
        <v>0</v>
      </c>
    </row>
    <row r="7" spans="1:10" s="18" customFormat="1" ht="15" customHeight="1">
      <c r="A7" s="1034"/>
      <c r="B7" s="454" t="s">
        <v>44</v>
      </c>
      <c r="C7" s="137" t="s">
        <v>39</v>
      </c>
      <c r="D7" s="591"/>
      <c r="E7" s="163"/>
      <c r="F7" s="149" t="s">
        <v>0</v>
      </c>
      <c r="G7" s="68">
        <f>G10+G12+G14+G17</f>
        <v>11</v>
      </c>
      <c r="H7" s="75"/>
      <c r="I7" s="71"/>
      <c r="J7" s="71"/>
    </row>
    <row r="8" spans="1:10" s="18" customFormat="1" ht="15" customHeight="1">
      <c r="A8" s="1035"/>
      <c r="B8" s="28"/>
      <c r="C8" s="138" t="s">
        <v>372</v>
      </c>
      <c r="D8" s="591"/>
      <c r="E8" s="163"/>
      <c r="F8" s="149"/>
      <c r="G8" s="68"/>
      <c r="H8" s="75"/>
      <c r="I8" s="71"/>
      <c r="J8" s="71"/>
    </row>
    <row r="9" spans="1:10" s="18" customFormat="1" ht="15" customHeight="1">
      <c r="A9" s="1035"/>
      <c r="B9" s="114"/>
      <c r="C9" s="138" t="s">
        <v>371</v>
      </c>
      <c r="D9" s="517"/>
      <c r="E9" s="163"/>
      <c r="F9" s="150"/>
      <c r="G9" s="68"/>
      <c r="H9" s="74"/>
      <c r="I9" s="71"/>
      <c r="J9" s="71"/>
    </row>
    <row r="10" spans="1:10" s="18" customFormat="1" ht="15" customHeight="1">
      <c r="A10" s="1035">
        <v>1</v>
      </c>
      <c r="B10" s="206" t="s">
        <v>375</v>
      </c>
      <c r="C10" s="165" t="s">
        <v>40</v>
      </c>
      <c r="D10" s="398"/>
      <c r="E10" s="155"/>
      <c r="F10" s="149" t="s">
        <v>0</v>
      </c>
      <c r="G10" s="68">
        <v>1</v>
      </c>
      <c r="H10" s="75"/>
      <c r="I10" s="71"/>
      <c r="J10" s="71">
        <f>I10*G10</f>
        <v>0</v>
      </c>
    </row>
    <row r="11" spans="1:10" s="209" customFormat="1" ht="12.75" customHeight="1">
      <c r="A11" s="1035"/>
      <c r="B11" s="206"/>
      <c r="C11" s="164"/>
      <c r="D11" s="517" t="s">
        <v>289</v>
      </c>
      <c r="E11" s="592"/>
      <c r="F11" s="151"/>
      <c r="G11" s="207"/>
      <c r="H11" s="95"/>
      <c r="I11" s="916"/>
      <c r="J11" s="916"/>
    </row>
    <row r="12" spans="1:10" s="18" customFormat="1" ht="15" customHeight="1">
      <c r="A12" s="1035">
        <v>2</v>
      </c>
      <c r="B12" s="206" t="s">
        <v>375</v>
      </c>
      <c r="C12" s="165" t="s">
        <v>41</v>
      </c>
      <c r="D12" s="333"/>
      <c r="E12" s="155"/>
      <c r="F12" s="149" t="s">
        <v>0</v>
      </c>
      <c r="G12" s="68">
        <v>5</v>
      </c>
      <c r="H12" s="75"/>
      <c r="I12" s="71"/>
      <c r="J12" s="71">
        <f>I12*G12</f>
        <v>0</v>
      </c>
    </row>
    <row r="13" spans="1:10" s="18" customFormat="1" ht="12.75" customHeight="1">
      <c r="A13" s="1035"/>
      <c r="B13" s="114"/>
      <c r="C13" s="168"/>
      <c r="D13" s="517" t="s">
        <v>245</v>
      </c>
      <c r="E13" s="155"/>
      <c r="F13" s="149"/>
      <c r="G13" s="68"/>
      <c r="H13" s="75"/>
      <c r="I13" s="71"/>
      <c r="J13" s="71"/>
    </row>
    <row r="14" spans="1:10" s="18" customFormat="1" ht="15" customHeight="1">
      <c r="A14" s="1035">
        <v>3</v>
      </c>
      <c r="B14" s="206" t="s">
        <v>375</v>
      </c>
      <c r="C14" s="165" t="s">
        <v>42</v>
      </c>
      <c r="D14" s="333"/>
      <c r="E14" s="155"/>
      <c r="F14" s="149" t="s">
        <v>0</v>
      </c>
      <c r="G14" s="68">
        <v>4</v>
      </c>
      <c r="H14" s="75"/>
      <c r="I14" s="71"/>
      <c r="J14" s="71">
        <f>I14*G14</f>
        <v>0</v>
      </c>
    </row>
    <row r="15" spans="1:10" s="18" customFormat="1" ht="12.75" customHeight="1">
      <c r="A15" s="1036"/>
      <c r="B15" s="114"/>
      <c r="C15" s="168"/>
      <c r="D15" s="517" t="s">
        <v>247</v>
      </c>
      <c r="E15" s="155"/>
      <c r="F15" s="149"/>
      <c r="G15" s="68"/>
      <c r="H15" s="75"/>
      <c r="I15" s="71"/>
      <c r="J15" s="71"/>
    </row>
    <row r="16" spans="1:10" s="379" customFormat="1" ht="12.75" customHeight="1">
      <c r="A16" s="1036">
        <v>4</v>
      </c>
      <c r="B16" s="374" t="s">
        <v>375</v>
      </c>
      <c r="C16" s="595" t="s">
        <v>246</v>
      </c>
      <c r="D16" s="605"/>
      <c r="E16" s="587"/>
      <c r="F16" s="602" t="s">
        <v>0</v>
      </c>
      <c r="G16" s="377">
        <v>1</v>
      </c>
      <c r="H16" s="376" t="s">
        <v>64</v>
      </c>
      <c r="I16" s="918"/>
      <c r="J16" s="918">
        <f>I16*G16*H16</f>
        <v>0</v>
      </c>
    </row>
    <row r="17" spans="1:10" s="18" customFormat="1" ht="15" customHeight="1">
      <c r="A17" s="1035">
        <v>5</v>
      </c>
      <c r="B17" s="206" t="s">
        <v>375</v>
      </c>
      <c r="C17" s="165" t="s">
        <v>58</v>
      </c>
      <c r="D17" s="333"/>
      <c r="E17" s="155"/>
      <c r="F17" s="149" t="s">
        <v>0</v>
      </c>
      <c r="G17" s="68">
        <v>1</v>
      </c>
      <c r="H17" s="75"/>
      <c r="I17" s="71"/>
      <c r="J17" s="71">
        <f>I17*G17</f>
        <v>0</v>
      </c>
    </row>
    <row r="18" spans="1:10" s="18" customFormat="1" ht="12.75" customHeight="1">
      <c r="A18" s="1036"/>
      <c r="B18" s="114"/>
      <c r="C18" s="168"/>
      <c r="D18" s="517" t="s">
        <v>248</v>
      </c>
      <c r="E18" s="155"/>
      <c r="F18" s="149"/>
      <c r="G18" s="68"/>
      <c r="H18" s="75"/>
      <c r="I18" s="71"/>
      <c r="J18" s="71"/>
    </row>
    <row r="19" spans="1:10" s="18" customFormat="1" ht="15" customHeight="1">
      <c r="A19" s="1035"/>
      <c r="B19" s="454" t="s">
        <v>53</v>
      </c>
      <c r="C19" s="139" t="s">
        <v>368</v>
      </c>
      <c r="D19" s="593"/>
      <c r="E19" s="167"/>
      <c r="F19" s="590"/>
      <c r="G19" s="65"/>
      <c r="H19" s="417"/>
      <c r="I19" s="71"/>
      <c r="J19" s="71"/>
    </row>
    <row r="20" spans="1:10" s="421" customFormat="1" ht="18" customHeight="1">
      <c r="A20" s="1035"/>
      <c r="B20" s="222"/>
      <c r="C20" s="400" t="s">
        <v>369</v>
      </c>
      <c r="D20" s="527"/>
      <c r="E20" s="166"/>
      <c r="F20" s="166"/>
      <c r="G20" s="419"/>
      <c r="H20" s="93"/>
      <c r="I20" s="402"/>
      <c r="J20" s="402"/>
    </row>
    <row r="21" spans="1:10" s="18" customFormat="1" ht="18" customHeight="1">
      <c r="A21" s="1035">
        <v>6</v>
      </c>
      <c r="B21" s="206" t="s">
        <v>375</v>
      </c>
      <c r="C21" s="168" t="s">
        <v>495</v>
      </c>
      <c r="D21" s="333"/>
      <c r="E21" s="155"/>
      <c r="F21" s="152" t="s">
        <v>135</v>
      </c>
      <c r="G21" s="68">
        <v>1</v>
      </c>
      <c r="H21" s="23"/>
      <c r="I21" s="71"/>
      <c r="J21" s="71">
        <f>I21</f>
        <v>0</v>
      </c>
    </row>
    <row r="22" spans="1:10" s="18" customFormat="1" ht="15" customHeight="1">
      <c r="A22" s="1035">
        <v>7</v>
      </c>
      <c r="B22" s="206" t="s">
        <v>375</v>
      </c>
      <c r="C22" s="168" t="s">
        <v>21</v>
      </c>
      <c r="D22" s="333"/>
      <c r="E22" s="155"/>
      <c r="F22" s="149" t="s">
        <v>1</v>
      </c>
      <c r="G22" s="65">
        <v>5.7</v>
      </c>
      <c r="H22" s="24"/>
      <c r="I22" s="71"/>
      <c r="J22" s="71">
        <f>I22*G22</f>
        <v>0</v>
      </c>
    </row>
    <row r="23" spans="1:10" s="18" customFormat="1" ht="15.75" customHeight="1">
      <c r="A23" s="1035">
        <v>8</v>
      </c>
      <c r="B23" s="206" t="s">
        <v>375</v>
      </c>
      <c r="C23" s="170" t="s">
        <v>22</v>
      </c>
      <c r="D23" s="333"/>
      <c r="E23" s="155"/>
      <c r="F23" s="149" t="s">
        <v>1</v>
      </c>
      <c r="G23" s="65">
        <v>47.5</v>
      </c>
      <c r="H23" s="24"/>
      <c r="I23" s="71"/>
      <c r="J23" s="71">
        <f>I23*G23</f>
        <v>0</v>
      </c>
    </row>
    <row r="24" spans="1:12" s="51" customFormat="1" ht="27" customHeight="1">
      <c r="A24" s="1063"/>
      <c r="B24" s="403" t="s">
        <v>3</v>
      </c>
      <c r="C24" s="434" t="s">
        <v>10</v>
      </c>
      <c r="D24" s="405"/>
      <c r="E24" s="435"/>
      <c r="F24" s="436"/>
      <c r="G24" s="437"/>
      <c r="H24" s="436"/>
      <c r="I24" s="954"/>
      <c r="J24" s="407">
        <f>SUM(J25:J45)</f>
        <v>0</v>
      </c>
      <c r="L24" s="440"/>
    </row>
    <row r="25" spans="1:10" s="18" customFormat="1" ht="15" customHeight="1">
      <c r="A25" s="1035"/>
      <c r="B25" s="114"/>
      <c r="C25" s="138" t="s">
        <v>572</v>
      </c>
      <c r="D25" s="517"/>
      <c r="E25" s="163"/>
      <c r="F25" s="150"/>
      <c r="G25" s="68"/>
      <c r="H25" s="74"/>
      <c r="I25" s="71"/>
      <c r="J25" s="71"/>
    </row>
    <row r="26" spans="1:10" s="18" customFormat="1" ht="16.5" customHeight="1">
      <c r="A26" s="1035"/>
      <c r="B26" s="669" t="s">
        <v>74</v>
      </c>
      <c r="C26" s="139" t="s">
        <v>46</v>
      </c>
      <c r="D26" s="593"/>
      <c r="E26" s="167"/>
      <c r="F26" s="149" t="s">
        <v>0</v>
      </c>
      <c r="G26" s="443">
        <f>SUM(G27:G33)</f>
        <v>4</v>
      </c>
      <c r="H26" s="102"/>
      <c r="I26" s="919"/>
      <c r="J26" s="71"/>
    </row>
    <row r="27" spans="1:10" s="19" customFormat="1" ht="14.1" customHeight="1">
      <c r="A27" s="528"/>
      <c r="B27" s="650"/>
      <c r="C27" s="140" t="s">
        <v>376</v>
      </c>
      <c r="D27" s="597"/>
      <c r="E27" s="427"/>
      <c r="F27" s="427"/>
      <c r="G27" s="433"/>
      <c r="H27" s="429"/>
      <c r="I27" s="121"/>
      <c r="J27" s="121"/>
    </row>
    <row r="28" spans="1:10" s="18" customFormat="1" ht="15" customHeight="1">
      <c r="A28" s="1035">
        <v>9</v>
      </c>
      <c r="B28" s="497" t="s">
        <v>375</v>
      </c>
      <c r="C28" s="165" t="s">
        <v>67</v>
      </c>
      <c r="D28" s="398"/>
      <c r="E28" s="155"/>
      <c r="F28" s="149" t="s">
        <v>0</v>
      </c>
      <c r="G28" s="68">
        <v>1</v>
      </c>
      <c r="H28" s="24"/>
      <c r="I28" s="71"/>
      <c r="J28" s="71">
        <f>I28*G28</f>
        <v>0</v>
      </c>
    </row>
    <row r="29" spans="1:10" s="209" customFormat="1" ht="12.75" customHeight="1">
      <c r="A29" s="1035"/>
      <c r="B29" s="497"/>
      <c r="C29" s="164"/>
      <c r="D29" s="517" t="s">
        <v>307</v>
      </c>
      <c r="E29" s="592"/>
      <c r="F29" s="151"/>
      <c r="G29" s="207"/>
      <c r="H29" s="95"/>
      <c r="I29" s="916"/>
      <c r="J29" s="916"/>
    </row>
    <row r="30" spans="1:10" s="18" customFormat="1" ht="15" customHeight="1">
      <c r="A30" s="1065" t="s">
        <v>578</v>
      </c>
      <c r="B30" s="497" t="s">
        <v>375</v>
      </c>
      <c r="C30" s="165" t="s">
        <v>48</v>
      </c>
      <c r="D30" s="398"/>
      <c r="E30" s="155"/>
      <c r="F30" s="149" t="s">
        <v>0</v>
      </c>
      <c r="G30" s="68">
        <v>2</v>
      </c>
      <c r="H30" s="75"/>
      <c r="I30" s="71"/>
      <c r="J30" s="71">
        <f>I30*G30</f>
        <v>0</v>
      </c>
    </row>
    <row r="31" spans="1:10" s="209" customFormat="1" ht="12.75" customHeight="1">
      <c r="A31" s="1064"/>
      <c r="B31" s="497"/>
      <c r="C31" s="164"/>
      <c r="D31" s="517" t="s">
        <v>559</v>
      </c>
      <c r="E31" s="592"/>
      <c r="F31" s="151"/>
      <c r="G31" s="207"/>
      <c r="H31" s="95"/>
      <c r="I31" s="916"/>
      <c r="J31" s="916"/>
    </row>
    <row r="32" spans="1:10" s="18" customFormat="1" ht="15" customHeight="1">
      <c r="A32" s="1035">
        <v>11</v>
      </c>
      <c r="B32" s="497" t="s">
        <v>375</v>
      </c>
      <c r="C32" s="174" t="s">
        <v>49</v>
      </c>
      <c r="D32" s="450"/>
      <c r="E32" s="155"/>
      <c r="F32" s="149" t="s">
        <v>0</v>
      </c>
      <c r="G32" s="68">
        <v>1</v>
      </c>
      <c r="H32" s="75"/>
      <c r="I32" s="71"/>
      <c r="J32" s="71">
        <f>I32*G32</f>
        <v>0</v>
      </c>
    </row>
    <row r="33" spans="1:10" s="209" customFormat="1" ht="12.75" customHeight="1">
      <c r="A33" s="1035"/>
      <c r="B33" s="497"/>
      <c r="C33" s="400"/>
      <c r="D33" s="517" t="s">
        <v>560</v>
      </c>
      <c r="E33" s="592"/>
      <c r="F33" s="151"/>
      <c r="G33" s="207"/>
      <c r="H33" s="95"/>
      <c r="I33" s="916"/>
      <c r="J33" s="916"/>
    </row>
    <row r="34" spans="1:10" s="18" customFormat="1" ht="15" customHeight="1">
      <c r="A34" s="1034"/>
      <c r="B34" s="669" t="s">
        <v>45</v>
      </c>
      <c r="C34" s="141" t="s">
        <v>28</v>
      </c>
      <c r="D34" s="333"/>
      <c r="E34" s="173"/>
      <c r="F34" s="152"/>
      <c r="G34" s="67"/>
      <c r="H34" s="76"/>
      <c r="I34" s="71"/>
      <c r="J34" s="71"/>
    </row>
    <row r="35" spans="1:10" s="15" customFormat="1" ht="15" customHeight="1">
      <c r="A35" s="1035">
        <v>12</v>
      </c>
      <c r="B35" s="497" t="s">
        <v>375</v>
      </c>
      <c r="C35" s="174" t="s">
        <v>52</v>
      </c>
      <c r="D35" s="332"/>
      <c r="E35" s="175"/>
      <c r="F35" s="441" t="s">
        <v>0</v>
      </c>
      <c r="G35" s="68">
        <v>2</v>
      </c>
      <c r="H35" s="97"/>
      <c r="I35" s="71"/>
      <c r="J35" s="71">
        <f>I35*G35</f>
        <v>0</v>
      </c>
    </row>
    <row r="36" spans="1:10" s="209" customFormat="1" ht="12.75" customHeight="1">
      <c r="A36" s="1035"/>
      <c r="B36" s="497"/>
      <c r="C36" s="164"/>
      <c r="D36" s="517" t="s">
        <v>518</v>
      </c>
      <c r="E36" s="592"/>
      <c r="F36" s="151"/>
      <c r="G36" s="207"/>
      <c r="H36" s="95"/>
      <c r="I36" s="916"/>
      <c r="J36" s="916"/>
    </row>
    <row r="37" spans="1:10" s="457" customFormat="1" ht="15" customHeight="1">
      <c r="A37" s="1034"/>
      <c r="B37" s="669" t="s">
        <v>55</v>
      </c>
      <c r="C37" s="583" t="s">
        <v>558</v>
      </c>
      <c r="D37" s="591"/>
      <c r="E37" s="173"/>
      <c r="F37" s="467"/>
      <c r="G37" s="461"/>
      <c r="H37" s="468"/>
      <c r="I37" s="834"/>
      <c r="J37" s="834"/>
    </row>
    <row r="38" spans="1:10" s="19" customFormat="1" ht="14.1" customHeight="1">
      <c r="A38" s="1035"/>
      <c r="B38" s="650"/>
      <c r="C38" s="140" t="s">
        <v>493</v>
      </c>
      <c r="D38" s="597"/>
      <c r="E38" s="427"/>
      <c r="F38" s="427"/>
      <c r="G38" s="433"/>
      <c r="H38" s="429"/>
      <c r="I38" s="121"/>
      <c r="J38" s="121"/>
    </row>
    <row r="39" spans="1:10" s="15" customFormat="1" ht="15" customHeight="1">
      <c r="A39" s="1035">
        <v>13</v>
      </c>
      <c r="B39" s="497" t="s">
        <v>375</v>
      </c>
      <c r="C39" s="174" t="s">
        <v>494</v>
      </c>
      <c r="D39" s="332"/>
      <c r="E39" s="175"/>
      <c r="F39" s="149" t="s">
        <v>1</v>
      </c>
      <c r="G39" s="68">
        <v>6.3</v>
      </c>
      <c r="H39" s="97"/>
      <c r="I39" s="71"/>
      <c r="J39" s="71">
        <f>I39*G39</f>
        <v>0</v>
      </c>
    </row>
    <row r="40" spans="1:10" s="209" customFormat="1" ht="12.75" customHeight="1">
      <c r="A40" s="1035"/>
      <c r="B40" s="497"/>
      <c r="C40" s="164"/>
      <c r="D40" s="517" t="s">
        <v>325</v>
      </c>
      <c r="E40" s="592"/>
      <c r="F40" s="151"/>
      <c r="G40" s="207"/>
      <c r="H40" s="95"/>
      <c r="I40" s="916"/>
      <c r="J40" s="916"/>
    </row>
    <row r="41" spans="1:10" s="457" customFormat="1" ht="15" customHeight="1">
      <c r="A41" s="1035"/>
      <c r="B41" s="669" t="s">
        <v>56</v>
      </c>
      <c r="C41" s="141" t="s">
        <v>497</v>
      </c>
      <c r="D41" s="594"/>
      <c r="E41" s="173"/>
      <c r="F41" s="745"/>
      <c r="G41" s="461"/>
      <c r="H41" s="460"/>
      <c r="I41" s="834"/>
      <c r="J41" s="834"/>
    </row>
    <row r="42" spans="1:10" s="421" customFormat="1" ht="15" customHeight="1">
      <c r="A42" s="1036"/>
      <c r="B42" s="636"/>
      <c r="C42" s="747" t="s">
        <v>498</v>
      </c>
      <c r="D42" s="748"/>
      <c r="E42" s="749"/>
      <c r="F42" s="750"/>
      <c r="G42" s="751"/>
      <c r="H42" s="752"/>
      <c r="I42" s="402"/>
      <c r="J42" s="402"/>
    </row>
    <row r="43" spans="1:10" s="18" customFormat="1" ht="18.75" customHeight="1">
      <c r="A43" s="1035">
        <v>14</v>
      </c>
      <c r="B43" s="497" t="s">
        <v>375</v>
      </c>
      <c r="C43" s="171" t="s">
        <v>374</v>
      </c>
      <c r="D43" s="333"/>
      <c r="E43" s="155"/>
      <c r="F43" s="150" t="s">
        <v>135</v>
      </c>
      <c r="G43" s="67">
        <v>1</v>
      </c>
      <c r="H43" s="33"/>
      <c r="I43" s="917"/>
      <c r="J43" s="71">
        <f>I43</f>
        <v>0</v>
      </c>
    </row>
    <row r="44" spans="1:10" s="18" customFormat="1" ht="20.25" customHeight="1">
      <c r="A44" s="1035">
        <v>15</v>
      </c>
      <c r="B44" s="497" t="s">
        <v>375</v>
      </c>
      <c r="C44" s="171" t="s">
        <v>496</v>
      </c>
      <c r="D44" s="333"/>
      <c r="E44" s="155"/>
      <c r="F44" s="150" t="s">
        <v>4</v>
      </c>
      <c r="G44" s="67">
        <v>4.45</v>
      </c>
      <c r="H44" s="33"/>
      <c r="I44" s="917"/>
      <c r="J44" s="71">
        <f>I44*G44</f>
        <v>0</v>
      </c>
    </row>
    <row r="45" spans="1:10" s="19" customFormat="1" ht="14.1" customHeight="1">
      <c r="A45" s="1035"/>
      <c r="B45" s="426"/>
      <c r="C45" s="650"/>
      <c r="D45" s="597" t="s">
        <v>509</v>
      </c>
      <c r="E45" s="597"/>
      <c r="F45" s="427"/>
      <c r="G45" s="979"/>
      <c r="H45" s="428"/>
      <c r="I45" s="429"/>
      <c r="J45" s="121"/>
    </row>
    <row r="46" spans="1:12" s="9" customFormat="1" ht="16.5" customHeight="1">
      <c r="A46" s="1063"/>
      <c r="B46" s="447">
        <v>3</v>
      </c>
      <c r="C46" s="448" t="s">
        <v>412</v>
      </c>
      <c r="D46" s="449"/>
      <c r="E46" s="450"/>
      <c r="F46" s="320"/>
      <c r="G46" s="451"/>
      <c r="H46" s="452"/>
      <c r="I46" s="407"/>
      <c r="J46" s="407">
        <f>SUM(J47:J70)</f>
        <v>0</v>
      </c>
      <c r="L46" s="7"/>
    </row>
    <row r="47" spans="1:12" s="9" customFormat="1" ht="50.25" customHeight="1">
      <c r="A47" s="1034"/>
      <c r="B47" s="447"/>
      <c r="C47" s="1132" t="s">
        <v>377</v>
      </c>
      <c r="D47" s="1133"/>
      <c r="E47" s="1134"/>
      <c r="F47" s="24"/>
      <c r="G47" s="71"/>
      <c r="H47" s="75"/>
      <c r="I47" s="920"/>
      <c r="J47" s="920"/>
      <c r="L47" s="7"/>
    </row>
    <row r="48" spans="1:157" s="36" customFormat="1" ht="17.25" customHeight="1">
      <c r="A48" s="528"/>
      <c r="B48" s="229" t="s">
        <v>332</v>
      </c>
      <c r="C48" s="146" t="s">
        <v>426</v>
      </c>
      <c r="D48" s="480"/>
      <c r="E48" s="603"/>
      <c r="F48" s="118"/>
      <c r="G48" s="123"/>
      <c r="H48" s="119"/>
      <c r="I48" s="579"/>
      <c r="J48" s="913"/>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row>
    <row r="49" spans="1:10" s="445" customFormat="1" ht="14.1" customHeight="1">
      <c r="A49" s="1035">
        <v>16</v>
      </c>
      <c r="B49" s="497" t="s">
        <v>375</v>
      </c>
      <c r="C49" s="148" t="s">
        <v>378</v>
      </c>
      <c r="D49" s="398"/>
      <c r="E49" s="155"/>
      <c r="F49" s="126" t="s">
        <v>0</v>
      </c>
      <c r="G49" s="65">
        <v>6</v>
      </c>
      <c r="H49" s="127"/>
      <c r="I49" s="71"/>
      <c r="J49" s="71">
        <f>I49*G49</f>
        <v>0</v>
      </c>
    </row>
    <row r="50" spans="1:10" s="386" customFormat="1" ht="15" customHeight="1">
      <c r="A50" s="1035"/>
      <c r="B50" s="598"/>
      <c r="C50" s="604" t="s">
        <v>258</v>
      </c>
      <c r="D50" s="446"/>
      <c r="E50" s="484"/>
      <c r="F50" s="383" t="s">
        <v>0</v>
      </c>
      <c r="G50" s="397">
        <v>5</v>
      </c>
      <c r="H50" s="384"/>
      <c r="I50" s="921"/>
      <c r="J50" s="922"/>
    </row>
    <row r="51" spans="1:10" s="386" customFormat="1" ht="15" customHeight="1">
      <c r="A51" s="528"/>
      <c r="B51" s="598"/>
      <c r="C51" s="604" t="s">
        <v>260</v>
      </c>
      <c r="D51" s="446"/>
      <c r="E51" s="484"/>
      <c r="F51" s="383" t="s">
        <v>0</v>
      </c>
      <c r="G51" s="397">
        <v>1</v>
      </c>
      <c r="H51" s="384"/>
      <c r="I51" s="921"/>
      <c r="J51" s="922"/>
    </row>
    <row r="52" spans="1:157" s="36" customFormat="1" ht="17.25" customHeight="1">
      <c r="A52" s="47"/>
      <c r="B52" s="229" t="s">
        <v>333</v>
      </c>
      <c r="C52" s="146" t="s">
        <v>502</v>
      </c>
      <c r="D52" s="480"/>
      <c r="E52" s="603"/>
      <c r="F52" s="118"/>
      <c r="G52" s="123"/>
      <c r="H52" s="119"/>
      <c r="I52" s="579"/>
      <c r="J52" s="913"/>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row>
    <row r="53" spans="1:10" s="18" customFormat="1" ht="15" customHeight="1">
      <c r="A53" s="47" t="s">
        <v>579</v>
      </c>
      <c r="B53" s="497" t="s">
        <v>375</v>
      </c>
      <c r="C53" s="325" t="s">
        <v>382</v>
      </c>
      <c r="D53" s="333"/>
      <c r="E53" s="155"/>
      <c r="F53" s="84" t="s">
        <v>0</v>
      </c>
      <c r="G53" s="71">
        <v>2</v>
      </c>
      <c r="H53" s="76"/>
      <c r="I53" s="283"/>
      <c r="J53" s="71">
        <f>I53*G53</f>
        <v>0</v>
      </c>
    </row>
    <row r="54" spans="1:10" s="386" customFormat="1" ht="15" customHeight="1">
      <c r="A54" s="1040"/>
      <c r="B54" s="598"/>
      <c r="C54" s="604" t="s">
        <v>259</v>
      </c>
      <c r="D54" s="446"/>
      <c r="E54" s="484"/>
      <c r="F54" s="383" t="s">
        <v>0</v>
      </c>
      <c r="G54" s="397">
        <v>1</v>
      </c>
      <c r="H54" s="384"/>
      <c r="I54" s="921"/>
      <c r="J54" s="922"/>
    </row>
    <row r="55" spans="1:10" s="386" customFormat="1" ht="15" customHeight="1">
      <c r="A55" s="1035"/>
      <c r="B55" s="598"/>
      <c r="C55" s="604" t="s">
        <v>81</v>
      </c>
      <c r="D55" s="446"/>
      <c r="E55" s="484"/>
      <c r="F55" s="383" t="s">
        <v>0</v>
      </c>
      <c r="G55" s="397">
        <v>1</v>
      </c>
      <c r="H55" s="384"/>
      <c r="I55" s="921"/>
      <c r="J55" s="922"/>
    </row>
    <row r="56" spans="1:10" s="18" customFormat="1" ht="14.1" customHeight="1">
      <c r="A56" s="1035">
        <v>18</v>
      </c>
      <c r="B56" s="497" t="s">
        <v>375</v>
      </c>
      <c r="C56" s="174" t="s">
        <v>383</v>
      </c>
      <c r="D56" s="333"/>
      <c r="E56" s="155"/>
      <c r="F56" s="223" t="s">
        <v>0</v>
      </c>
      <c r="G56" s="65">
        <v>8</v>
      </c>
      <c r="H56" s="213">
        <v>3</v>
      </c>
      <c r="I56" s="71"/>
      <c r="J56" s="71">
        <f>I56*H56*G56</f>
        <v>0</v>
      </c>
    </row>
    <row r="57" spans="1:10" s="85" customFormat="1" ht="36.75" customHeight="1">
      <c r="A57" s="1035"/>
      <c r="B57" s="182"/>
      <c r="C57" s="1132" t="s">
        <v>380</v>
      </c>
      <c r="D57" s="1133"/>
      <c r="E57" s="1134"/>
      <c r="F57" s="395"/>
      <c r="G57" s="132"/>
      <c r="H57" s="205"/>
      <c r="I57" s="107"/>
      <c r="J57" s="107"/>
    </row>
    <row r="58" spans="1:10" s="209" customFormat="1" ht="12.75" customHeight="1">
      <c r="A58" s="1036"/>
      <c r="B58" s="497"/>
      <c r="C58" s="164"/>
      <c r="D58" s="527" t="s">
        <v>402</v>
      </c>
      <c r="E58" s="592"/>
      <c r="F58" s="47"/>
      <c r="G58" s="207"/>
      <c r="H58" s="95"/>
      <c r="I58" s="916"/>
      <c r="J58" s="916"/>
    </row>
    <row r="59" spans="1:10" s="379" customFormat="1" ht="12.75" customHeight="1">
      <c r="A59" s="1036">
        <v>19</v>
      </c>
      <c r="B59" s="599" t="s">
        <v>375</v>
      </c>
      <c r="C59" s="595" t="s">
        <v>401</v>
      </c>
      <c r="D59" s="605"/>
      <c r="E59" s="587"/>
      <c r="F59" s="376" t="s">
        <v>0</v>
      </c>
      <c r="G59" s="377">
        <f>G56</f>
        <v>8</v>
      </c>
      <c r="H59" s="376" t="s">
        <v>64</v>
      </c>
      <c r="I59" s="918"/>
      <c r="J59" s="918">
        <f>I59*G59*H59</f>
        <v>0</v>
      </c>
    </row>
    <row r="60" spans="1:157" s="36" customFormat="1" ht="17.25" customHeight="1">
      <c r="A60" s="1035">
        <v>20</v>
      </c>
      <c r="B60" s="229" t="s">
        <v>586</v>
      </c>
      <c r="C60" s="146" t="s">
        <v>35</v>
      </c>
      <c r="D60" s="480"/>
      <c r="E60" s="603"/>
      <c r="F60" s="118"/>
      <c r="G60" s="123"/>
      <c r="H60" s="119"/>
      <c r="I60" s="579"/>
      <c r="J60" s="913"/>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row>
    <row r="61" spans="1:12" s="9" customFormat="1" ht="39" customHeight="1">
      <c r="A61" s="574"/>
      <c r="B61" s="447"/>
      <c r="C61" s="1132" t="s">
        <v>504</v>
      </c>
      <c r="D61" s="1133"/>
      <c r="E61" s="1134"/>
      <c r="F61" s="24"/>
      <c r="G61" s="71"/>
      <c r="H61" s="75"/>
      <c r="I61" s="920"/>
      <c r="J61" s="920"/>
      <c r="L61" s="7"/>
    </row>
    <row r="62" spans="1:10" s="18" customFormat="1" ht="15" customHeight="1">
      <c r="A62" s="47" t="s">
        <v>580</v>
      </c>
      <c r="B62" s="497" t="s">
        <v>375</v>
      </c>
      <c r="C62" s="168" t="s">
        <v>16</v>
      </c>
      <c r="D62" s="333"/>
      <c r="E62" s="155"/>
      <c r="F62" s="25" t="s">
        <v>1</v>
      </c>
      <c r="G62" s="67">
        <v>40</v>
      </c>
      <c r="H62" s="74"/>
      <c r="I62" s="71"/>
      <c r="J62" s="71">
        <f>I62*G62</f>
        <v>0</v>
      </c>
    </row>
    <row r="63" spans="1:10" s="19" customFormat="1" ht="15" customHeight="1">
      <c r="A63" s="574"/>
      <c r="B63" s="609"/>
      <c r="C63" s="172" t="s">
        <v>17</v>
      </c>
      <c r="D63" s="642"/>
      <c r="E63" s="427"/>
      <c r="F63" s="504"/>
      <c r="G63" s="123"/>
      <c r="H63" s="204"/>
      <c r="I63" s="121"/>
      <c r="J63" s="121"/>
    </row>
    <row r="64" spans="1:10" s="18" customFormat="1" ht="15" customHeight="1">
      <c r="A64" s="1035">
        <v>22</v>
      </c>
      <c r="B64" s="497" t="s">
        <v>375</v>
      </c>
      <c r="C64" s="165" t="s">
        <v>503</v>
      </c>
      <c r="D64" s="333"/>
      <c r="E64" s="155"/>
      <c r="F64" s="25" t="s">
        <v>0</v>
      </c>
      <c r="G64" s="68">
        <v>151</v>
      </c>
      <c r="H64" s="74"/>
      <c r="I64" s="768"/>
      <c r="J64" s="71">
        <f>I64*G64</f>
        <v>0</v>
      </c>
    </row>
    <row r="65" spans="1:10" s="386" customFormat="1" ht="15" customHeight="1">
      <c r="A65" s="528"/>
      <c r="B65" s="598"/>
      <c r="C65" s="604" t="s">
        <v>257</v>
      </c>
      <c r="D65" s="446"/>
      <c r="E65" s="484"/>
      <c r="F65" s="383" t="s">
        <v>0</v>
      </c>
      <c r="G65" s="980">
        <v>151</v>
      </c>
      <c r="H65" s="384"/>
      <c r="I65" s="921"/>
      <c r="J65" s="397"/>
    </row>
    <row r="66" spans="1:10" s="18" customFormat="1" ht="14.1" customHeight="1">
      <c r="A66" s="1035">
        <v>23</v>
      </c>
      <c r="B66" s="497" t="s">
        <v>375</v>
      </c>
      <c r="C66" s="174" t="s">
        <v>506</v>
      </c>
      <c r="D66" s="333"/>
      <c r="E66" s="155"/>
      <c r="F66" s="25" t="s">
        <v>1</v>
      </c>
      <c r="G66" s="65">
        <f>G62</f>
        <v>40</v>
      </c>
      <c r="H66" s="75" t="s">
        <v>75</v>
      </c>
      <c r="I66" s="79"/>
      <c r="J66" s="71">
        <f>I66*H66*G66</f>
        <v>0</v>
      </c>
    </row>
    <row r="67" spans="1:10" s="85" customFormat="1" ht="23.25" customHeight="1">
      <c r="A67" s="1065"/>
      <c r="B67" s="182"/>
      <c r="C67" s="1132" t="s">
        <v>507</v>
      </c>
      <c r="D67" s="1133"/>
      <c r="E67" s="1134"/>
      <c r="F67" s="395"/>
      <c r="G67" s="132"/>
      <c r="H67" s="205"/>
      <c r="I67" s="107"/>
      <c r="J67" s="107"/>
    </row>
    <row r="68" spans="1:10" s="209" customFormat="1" ht="12.75" customHeight="1">
      <c r="A68" s="1066"/>
      <c r="B68" s="497"/>
      <c r="C68" s="380"/>
      <c r="D68" s="527" t="s">
        <v>334</v>
      </c>
      <c r="E68" s="592"/>
      <c r="F68" s="47"/>
      <c r="G68" s="207"/>
      <c r="H68" s="95"/>
      <c r="I68" s="916"/>
      <c r="J68" s="916"/>
    </row>
    <row r="69" spans="1:10" s="15" customFormat="1" ht="15" customHeight="1">
      <c r="A69" s="1035">
        <v>24</v>
      </c>
      <c r="B69" s="497" t="s">
        <v>375</v>
      </c>
      <c r="C69" s="170" t="s">
        <v>256</v>
      </c>
      <c r="D69" s="332"/>
      <c r="E69" s="175"/>
      <c r="F69" s="25" t="s">
        <v>1</v>
      </c>
      <c r="G69" s="68">
        <f>G62</f>
        <v>40</v>
      </c>
      <c r="H69" s="97">
        <v>9</v>
      </c>
      <c r="I69" s="71"/>
      <c r="J69" s="71">
        <f>I69*H69*G69</f>
        <v>0</v>
      </c>
    </row>
    <row r="70" spans="1:10" s="209" customFormat="1" ht="12.75" customHeight="1">
      <c r="A70" s="23"/>
      <c r="B70" s="497"/>
      <c r="C70" s="164"/>
      <c r="D70" s="527" t="s">
        <v>335</v>
      </c>
      <c r="E70" s="592"/>
      <c r="F70" s="47"/>
      <c r="G70" s="207"/>
      <c r="H70" s="95"/>
      <c r="I70" s="916"/>
      <c r="J70" s="916"/>
    </row>
    <row r="71" spans="1:12" s="477" customFormat="1" ht="16.5" customHeight="1">
      <c r="A71" s="592"/>
      <c r="B71" s="447">
        <v>4</v>
      </c>
      <c r="C71" s="448" t="s">
        <v>33</v>
      </c>
      <c r="D71" s="469"/>
      <c r="E71" s="470"/>
      <c r="F71" s="471"/>
      <c r="G71" s="472"/>
      <c r="H71" s="473"/>
      <c r="I71" s="472"/>
      <c r="J71" s="848">
        <f>SUM(J72:J78)</f>
        <v>0</v>
      </c>
      <c r="L71" s="478"/>
    </row>
    <row r="72" spans="1:12" s="477" customFormat="1" ht="38.25" customHeight="1">
      <c r="A72" s="424"/>
      <c r="B72" s="447"/>
      <c r="C72" s="1135" t="s">
        <v>413</v>
      </c>
      <c r="D72" s="1136"/>
      <c r="E72" s="1137"/>
      <c r="F72" s="827"/>
      <c r="G72" s="828"/>
      <c r="H72" s="550"/>
      <c r="I72" s="828"/>
      <c r="J72" s="926"/>
      <c r="L72" s="478"/>
    </row>
    <row r="73" spans="1:12" s="477" customFormat="1" ht="16.5" customHeight="1">
      <c r="A73" s="1035">
        <v>25</v>
      </c>
      <c r="B73" s="497" t="s">
        <v>375</v>
      </c>
      <c r="C73" s="610" t="s">
        <v>415</v>
      </c>
      <c r="D73" s="611"/>
      <c r="E73" s="612"/>
      <c r="F73" s="25" t="s">
        <v>1</v>
      </c>
      <c r="G73" s="67">
        <v>751</v>
      </c>
      <c r="H73" s="550"/>
      <c r="I73" s="927"/>
      <c r="J73" s="71">
        <f>I73*G73</f>
        <v>0</v>
      </c>
      <c r="L73" s="478"/>
    </row>
    <row r="74" spans="1:10" s="50" customFormat="1" ht="15" customHeight="1">
      <c r="A74" s="1035">
        <v>26</v>
      </c>
      <c r="B74" s="651" t="s">
        <v>375</v>
      </c>
      <c r="C74" s="500" t="s">
        <v>262</v>
      </c>
      <c r="D74" s="652"/>
      <c r="E74" s="185"/>
      <c r="F74" s="557"/>
      <c r="G74" s="399"/>
      <c r="H74" s="489"/>
      <c r="I74" s="508"/>
      <c r="J74" s="508"/>
    </row>
    <row r="75" spans="1:12" s="558" customFormat="1" ht="14.25" customHeight="1">
      <c r="A75" s="1067"/>
      <c r="B75" s="636"/>
      <c r="C75" s="638" t="s">
        <v>547</v>
      </c>
      <c r="D75" s="639"/>
      <c r="E75" s="640"/>
      <c r="F75" s="510"/>
      <c r="G75" s="559"/>
      <c r="H75" s="829"/>
      <c r="I75" s="402"/>
      <c r="J75" s="402"/>
      <c r="L75" s="564"/>
    </row>
    <row r="76" spans="1:10" s="18" customFormat="1" ht="20.1" customHeight="1">
      <c r="A76" s="1035">
        <v>27</v>
      </c>
      <c r="B76" s="497" t="s">
        <v>375</v>
      </c>
      <c r="C76" s="171" t="s">
        <v>27</v>
      </c>
      <c r="D76" s="333"/>
      <c r="E76" s="155"/>
      <c r="F76" s="25" t="s">
        <v>1</v>
      </c>
      <c r="G76" s="67">
        <f>G73</f>
        <v>751</v>
      </c>
      <c r="H76" s="75" t="s">
        <v>75</v>
      </c>
      <c r="I76" s="71"/>
      <c r="J76" s="71">
        <f>I76*H76*G76</f>
        <v>0</v>
      </c>
    </row>
    <row r="77" spans="1:10" s="19" customFormat="1" ht="27" customHeight="1">
      <c r="A77" s="84"/>
      <c r="B77" s="609"/>
      <c r="C77" s="1139" t="s">
        <v>96</v>
      </c>
      <c r="D77" s="1140"/>
      <c r="E77" s="1141"/>
      <c r="F77" s="479"/>
      <c r="G77" s="123"/>
      <c r="H77" s="429"/>
      <c r="I77" s="121"/>
      <c r="J77" s="121"/>
    </row>
    <row r="78" spans="1:10" s="19" customFormat="1" ht="12.75" customHeight="1">
      <c r="A78" s="84"/>
      <c r="B78" s="609"/>
      <c r="C78" s="494"/>
      <c r="D78" s="527" t="s">
        <v>336</v>
      </c>
      <c r="E78" s="427"/>
      <c r="F78" s="479"/>
      <c r="G78" s="123"/>
      <c r="H78" s="429"/>
      <c r="I78" s="121"/>
      <c r="J78" s="121"/>
    </row>
    <row r="79" spans="1:10" s="54" customFormat="1" ht="23.25" customHeight="1">
      <c r="A79" s="770"/>
      <c r="B79" s="771" t="s">
        <v>273</v>
      </c>
      <c r="C79" s="226"/>
      <c r="D79" s="227"/>
      <c r="E79" s="227"/>
      <c r="F79" s="231"/>
      <c r="G79" s="232"/>
      <c r="H79" s="233"/>
      <c r="I79" s="232"/>
      <c r="J79" s="928"/>
    </row>
    <row r="80" spans="1:10" s="541" customFormat="1" ht="15" customHeight="1">
      <c r="A80" s="333"/>
      <c r="B80" s="844" t="s">
        <v>331</v>
      </c>
      <c r="C80" s="490" t="s">
        <v>23</v>
      </c>
      <c r="D80" s="490"/>
      <c r="E80" s="490"/>
      <c r="F80" s="493"/>
      <c r="G80" s="850"/>
      <c r="H80" s="493"/>
      <c r="I80" s="472"/>
      <c r="J80" s="848">
        <f>SUM(J81:J89)</f>
        <v>0</v>
      </c>
    </row>
    <row r="81" spans="1:10" s="18" customFormat="1" ht="15" customHeight="1">
      <c r="A81" s="1060"/>
      <c r="B81" s="114"/>
      <c r="C81" s="172" t="s">
        <v>24</v>
      </c>
      <c r="D81" s="614"/>
      <c r="E81" s="163"/>
      <c r="F81" s="24"/>
      <c r="G81" s="68"/>
      <c r="H81" s="24"/>
      <c r="I81" s="71"/>
      <c r="J81" s="71"/>
    </row>
    <row r="82" spans="1:10" s="18" customFormat="1" ht="15" customHeight="1">
      <c r="A82" s="1039" t="s">
        <v>581</v>
      </c>
      <c r="B82" s="206" t="s">
        <v>375</v>
      </c>
      <c r="C82" s="165" t="s">
        <v>40</v>
      </c>
      <c r="D82" s="398"/>
      <c r="E82" s="155"/>
      <c r="F82" s="24" t="s">
        <v>0</v>
      </c>
      <c r="G82" s="68">
        <v>1</v>
      </c>
      <c r="H82" s="75"/>
      <c r="I82" s="71"/>
      <c r="J82" s="71">
        <f>I82*G82</f>
        <v>0</v>
      </c>
    </row>
    <row r="83" spans="1:10" s="209" customFormat="1" ht="12.75" customHeight="1">
      <c r="A83" s="1039"/>
      <c r="B83" s="206"/>
      <c r="C83" s="164"/>
      <c r="D83" s="517" t="s">
        <v>289</v>
      </c>
      <c r="E83" s="592"/>
      <c r="F83" s="47"/>
      <c r="G83" s="207"/>
      <c r="H83" s="95"/>
      <c r="I83" s="916"/>
      <c r="J83" s="916"/>
    </row>
    <row r="84" spans="1:10" s="18" customFormat="1" ht="15" customHeight="1">
      <c r="A84" s="1039" t="s">
        <v>582</v>
      </c>
      <c r="B84" s="206" t="s">
        <v>375</v>
      </c>
      <c r="C84" s="165" t="s">
        <v>41</v>
      </c>
      <c r="D84" s="333"/>
      <c r="E84" s="155"/>
      <c r="F84" s="24" t="s">
        <v>0</v>
      </c>
      <c r="G84" s="68">
        <v>5</v>
      </c>
      <c r="H84" s="75"/>
      <c r="I84" s="71"/>
      <c r="J84" s="71">
        <f>I84*G84</f>
        <v>0</v>
      </c>
    </row>
    <row r="85" spans="1:10" s="18" customFormat="1" ht="12.75" customHeight="1">
      <c r="A85" s="1039"/>
      <c r="B85" s="114"/>
      <c r="C85" s="168"/>
      <c r="D85" s="517" t="s">
        <v>245</v>
      </c>
      <c r="E85" s="155"/>
      <c r="F85" s="24"/>
      <c r="G85" s="68"/>
      <c r="H85" s="75"/>
      <c r="I85" s="71"/>
      <c r="J85" s="71"/>
    </row>
    <row r="86" spans="1:10" s="18" customFormat="1" ht="15" customHeight="1">
      <c r="A86" s="1067" t="s">
        <v>583</v>
      </c>
      <c r="B86" s="206" t="s">
        <v>375</v>
      </c>
      <c r="C86" s="165" t="s">
        <v>42</v>
      </c>
      <c r="D86" s="333"/>
      <c r="E86" s="155"/>
      <c r="F86" s="24" t="s">
        <v>0</v>
      </c>
      <c r="G86" s="68">
        <v>4</v>
      </c>
      <c r="H86" s="75"/>
      <c r="I86" s="71"/>
      <c r="J86" s="71">
        <f>I86*G86</f>
        <v>0</v>
      </c>
    </row>
    <row r="87" spans="1:10" s="18" customFormat="1" ht="12.75" customHeight="1">
      <c r="A87" s="1067"/>
      <c r="B87" s="114"/>
      <c r="C87" s="168"/>
      <c r="D87" s="517" t="s">
        <v>247</v>
      </c>
      <c r="E87" s="155"/>
      <c r="F87" s="24"/>
      <c r="G87" s="68"/>
      <c r="H87" s="75"/>
      <c r="I87" s="71"/>
      <c r="J87" s="71"/>
    </row>
    <row r="88" spans="1:10" s="18" customFormat="1" ht="15" customHeight="1">
      <c r="A88" s="1067" t="s">
        <v>584</v>
      </c>
      <c r="B88" s="206" t="s">
        <v>375</v>
      </c>
      <c r="C88" s="165" t="s">
        <v>58</v>
      </c>
      <c r="D88" s="333"/>
      <c r="E88" s="155"/>
      <c r="F88" s="24" t="s">
        <v>0</v>
      </c>
      <c r="G88" s="68">
        <v>1</v>
      </c>
      <c r="H88" s="75"/>
      <c r="I88" s="71"/>
      <c r="J88" s="71">
        <f>I88*G88</f>
        <v>0</v>
      </c>
    </row>
    <row r="89" spans="1:10" s="18" customFormat="1" ht="12.75" customHeight="1">
      <c r="A89" s="1068"/>
      <c r="B89" s="819"/>
      <c r="C89" s="519"/>
      <c r="D89" s="820" t="s">
        <v>248</v>
      </c>
      <c r="E89" s="589"/>
      <c r="F89" s="24"/>
      <c r="G89" s="68"/>
      <c r="H89" s="75"/>
      <c r="I89" s="71"/>
      <c r="J89" s="71"/>
    </row>
    <row r="90" spans="1:10" s="491" customFormat="1" ht="21" customHeight="1">
      <c r="A90" s="1068"/>
      <c r="B90" s="447">
        <v>6</v>
      </c>
      <c r="C90" s="490" t="s">
        <v>13</v>
      </c>
      <c r="D90" s="449"/>
      <c r="E90" s="398"/>
      <c r="F90" s="320"/>
      <c r="G90" s="522"/>
      <c r="H90" s="452"/>
      <c r="I90" s="522"/>
      <c r="J90" s="848">
        <f>SUM(J92:J92)</f>
        <v>0</v>
      </c>
    </row>
    <row r="91" spans="1:10" s="18" customFormat="1" ht="15" customHeight="1">
      <c r="A91" s="1068"/>
      <c r="B91" s="821"/>
      <c r="C91" s="822" t="s">
        <v>407</v>
      </c>
      <c r="D91" s="823"/>
      <c r="E91" s="824"/>
      <c r="F91" s="24"/>
      <c r="G91" s="68"/>
      <c r="H91" s="24"/>
      <c r="I91" s="71"/>
      <c r="J91" s="71"/>
    </row>
    <row r="92" spans="1:12" s="9" customFormat="1" ht="15.95" customHeight="1">
      <c r="A92" s="1067" t="s">
        <v>585</v>
      </c>
      <c r="B92" s="497" t="s">
        <v>441</v>
      </c>
      <c r="C92" s="136" t="s">
        <v>385</v>
      </c>
      <c r="D92" s="450" t="s">
        <v>261</v>
      </c>
      <c r="E92" s="160"/>
      <c r="F92" s="24" t="s">
        <v>0</v>
      </c>
      <c r="G92" s="71">
        <v>1</v>
      </c>
      <c r="H92" s="75"/>
      <c r="I92" s="923"/>
      <c r="J92" s="71">
        <f>I92*G92</f>
        <v>0</v>
      </c>
      <c r="L92" s="7"/>
    </row>
    <row r="93" spans="1:12" s="9" customFormat="1" ht="15.95" customHeight="1">
      <c r="A93" s="1057"/>
      <c r="B93" s="1058"/>
      <c r="C93" s="830"/>
      <c r="D93" s="831"/>
      <c r="E93" s="491"/>
      <c r="F93" s="323"/>
      <c r="G93" s="1001"/>
      <c r="H93" s="832"/>
      <c r="I93" s="955"/>
      <c r="J93" s="1001"/>
      <c r="L93" s="7"/>
    </row>
    <row r="94" spans="1:10" s="567" customFormat="1" ht="23.25" customHeight="1">
      <c r="A94" s="852" t="s">
        <v>253</v>
      </c>
      <c r="B94" s="852"/>
      <c r="C94" s="1052"/>
      <c r="D94" s="1053"/>
      <c r="E94" s="855"/>
      <c r="F94" s="1054"/>
      <c r="G94" s="1055"/>
      <c r="H94" s="1054"/>
      <c r="I94" s="1056"/>
      <c r="J94" s="1056"/>
    </row>
    <row r="95" spans="1:10" s="670" customFormat="1" ht="15.75">
      <c r="A95" s="351" t="s">
        <v>38</v>
      </c>
      <c r="B95" s="351"/>
      <c r="C95" s="675"/>
      <c r="D95" s="675"/>
      <c r="E95" s="675"/>
      <c r="F95" s="676"/>
      <c r="G95" s="969"/>
      <c r="H95" s="677"/>
      <c r="I95" s="1138">
        <f>J6+J24+J46+J71</f>
        <v>0</v>
      </c>
      <c r="J95" s="1138"/>
    </row>
    <row r="96" spans="1:10" s="670" customFormat="1" ht="15.75">
      <c r="A96" s="351" t="s">
        <v>273</v>
      </c>
      <c r="B96" s="351"/>
      <c r="C96" s="675"/>
      <c r="D96" s="675"/>
      <c r="E96" s="675"/>
      <c r="F96" s="676"/>
      <c r="G96" s="969"/>
      <c r="H96" s="677"/>
      <c r="I96" s="1138">
        <f>J80+J90</f>
        <v>0</v>
      </c>
      <c r="J96" s="1138"/>
    </row>
    <row r="97" spans="1:10" s="670" customFormat="1" ht="15.75">
      <c r="A97" s="351" t="s">
        <v>254</v>
      </c>
      <c r="B97" s="351"/>
      <c r="C97" s="675"/>
      <c r="D97" s="675"/>
      <c r="E97" s="675"/>
      <c r="F97" s="676"/>
      <c r="G97" s="969"/>
      <c r="H97" s="677"/>
      <c r="I97" s="1138">
        <f>SUM(I95:J96)</f>
        <v>0</v>
      </c>
      <c r="J97" s="1138"/>
    </row>
    <row r="98" spans="1:10" s="492" customFormat="1" ht="12.75">
      <c r="A98" s="18"/>
      <c r="D98" s="1059"/>
      <c r="E98" s="554"/>
      <c r="F98" s="336"/>
      <c r="G98" s="547"/>
      <c r="H98" s="336"/>
      <c r="I98" s="982"/>
      <c r="J98" s="547"/>
    </row>
    <row r="99" spans="1:10" s="324" customFormat="1" ht="12.75">
      <c r="A99" s="1"/>
      <c r="F99" s="3"/>
      <c r="G99" s="72"/>
      <c r="H99" s="3"/>
      <c r="I99" s="69"/>
      <c r="J99" s="72"/>
    </row>
  </sheetData>
  <mergeCells count="9">
    <mergeCell ref="I95:J95"/>
    <mergeCell ref="I96:J96"/>
    <mergeCell ref="I97:J97"/>
    <mergeCell ref="C61:E61"/>
    <mergeCell ref="C47:E47"/>
    <mergeCell ref="C57:E57"/>
    <mergeCell ref="C67:E67"/>
    <mergeCell ref="C77:E77"/>
    <mergeCell ref="C72:E72"/>
  </mergeCells>
  <printOptions/>
  <pageMargins left="0.984251968503937" right="0.7874015748031497" top="0.7480314960629921" bottom="0.7480314960629921" header="0.31496062992125984" footer="0.31496062992125984"/>
  <pageSetup horizontalDpi="300" verticalDpi="300" orientation="landscape" paperSize="9" scale="85" r:id="rId1"/>
  <rowBreaks count="1" manualBreakCount="1">
    <brk id="89" max="16383" man="1"/>
  </rowBreaks>
</worksheet>
</file>

<file path=xl/worksheets/sheet5.xml><?xml version="1.0" encoding="utf-8"?>
<worksheet xmlns="http://schemas.openxmlformats.org/spreadsheetml/2006/main" xmlns:r="http://schemas.openxmlformats.org/officeDocument/2006/relationships">
  <dimension ref="A1:IO2068"/>
  <sheetViews>
    <sheetView view="pageBreakPreview" zoomScale="90" zoomScaleSheetLayoutView="90" workbookViewId="0" topLeftCell="A1">
      <selection activeCell="J142" sqref="J142"/>
    </sheetView>
  </sheetViews>
  <sheetFormatPr defaultColWidth="9.140625" defaultRowHeight="12.75"/>
  <cols>
    <col min="1" max="1" width="5.7109375" style="1" customWidth="1"/>
    <col min="2" max="2" width="12.7109375" style="1" customWidth="1"/>
    <col min="3" max="3" width="5.7109375" style="90" customWidth="1"/>
    <col min="4" max="4" width="5.7109375" style="161" customWidth="1"/>
    <col min="5" max="5" width="70.7109375" style="162" customWidth="1"/>
    <col min="6" max="6" width="5.7109375" style="3" customWidth="1"/>
    <col min="7" max="7" width="10.00390625" style="80" customWidth="1"/>
    <col min="8" max="8" width="5.7109375" style="72" customWidth="1"/>
    <col min="9" max="10" width="14.7109375" style="69" customWidth="1"/>
    <col min="11" max="16384" width="9.140625" style="1" customWidth="1"/>
  </cols>
  <sheetData>
    <row r="1" spans="1:10" s="4" customFormat="1" ht="18">
      <c r="A1" s="1"/>
      <c r="C1" s="219"/>
      <c r="E1" s="59"/>
      <c r="F1" s="626"/>
      <c r="G1" s="61"/>
      <c r="H1" s="70"/>
      <c r="I1" s="911"/>
      <c r="J1" s="912" t="s">
        <v>575</v>
      </c>
    </row>
    <row r="2" spans="1:10" s="53" customFormat="1" ht="28.5" customHeight="1">
      <c r="A2" s="52" t="s">
        <v>240</v>
      </c>
      <c r="C2" s="52"/>
      <c r="D2" s="52"/>
      <c r="E2" s="52"/>
      <c r="F2" s="423"/>
      <c r="G2" s="220"/>
      <c r="H2" s="73"/>
      <c r="I2" s="220"/>
      <c r="J2" s="220"/>
    </row>
    <row r="3" spans="1:10" s="53" customFormat="1" ht="14.25" customHeight="1">
      <c r="A3" s="51"/>
      <c r="B3" s="52"/>
      <c r="C3" s="52"/>
      <c r="D3" s="52"/>
      <c r="E3" s="52"/>
      <c r="F3" s="423"/>
      <c r="G3" s="220"/>
      <c r="H3" s="73"/>
      <c r="I3" s="220"/>
      <c r="J3" s="220"/>
    </row>
    <row r="4" spans="1:10" s="763" customFormat="1" ht="29.25" customHeight="1">
      <c r="A4" s="761" t="s">
        <v>501</v>
      </c>
      <c r="B4" s="761" t="s">
        <v>499</v>
      </c>
      <c r="C4" s="761" t="s">
        <v>500</v>
      </c>
      <c r="D4" s="762"/>
      <c r="E4" s="762"/>
      <c r="F4" s="764" t="s">
        <v>6</v>
      </c>
      <c r="G4" s="816" t="s">
        <v>7</v>
      </c>
      <c r="H4" s="764" t="s">
        <v>51</v>
      </c>
      <c r="I4" s="913" t="s">
        <v>9</v>
      </c>
      <c r="J4" s="913" t="s">
        <v>34</v>
      </c>
    </row>
    <row r="5" spans="1:10" s="221" customFormat="1" ht="23.25" customHeight="1">
      <c r="A5" s="54"/>
      <c r="B5" s="753" t="s">
        <v>38</v>
      </c>
      <c r="C5" s="782"/>
      <c r="D5" s="754"/>
      <c r="E5" s="754"/>
      <c r="F5" s="758"/>
      <c r="G5" s="983"/>
      <c r="H5" s="758"/>
      <c r="I5" s="914"/>
      <c r="J5" s="915"/>
    </row>
    <row r="6" spans="1:10" s="422" customFormat="1" ht="25.5" customHeight="1">
      <c r="A6" s="1077"/>
      <c r="B6" s="434">
        <v>1</v>
      </c>
      <c r="C6" s="404" t="s">
        <v>5</v>
      </c>
      <c r="D6" s="405"/>
      <c r="E6" s="405"/>
      <c r="F6" s="406"/>
      <c r="G6" s="407"/>
      <c r="H6" s="408"/>
      <c r="I6" s="407"/>
      <c r="J6" s="407">
        <f>SUM(J7:J23)</f>
        <v>0</v>
      </c>
    </row>
    <row r="7" spans="1:10" s="18" customFormat="1" ht="15" customHeight="1">
      <c r="A7" s="1035"/>
      <c r="B7" s="454" t="s">
        <v>44</v>
      </c>
      <c r="C7" s="137" t="s">
        <v>39</v>
      </c>
      <c r="D7" s="591"/>
      <c r="E7" s="163"/>
      <c r="F7" s="149" t="s">
        <v>0</v>
      </c>
      <c r="G7" s="68">
        <f>G10+G12+G14</f>
        <v>17</v>
      </c>
      <c r="H7" s="75"/>
      <c r="I7" s="71"/>
      <c r="J7" s="71"/>
    </row>
    <row r="8" spans="1:10" s="18" customFormat="1" ht="15" customHeight="1">
      <c r="A8" s="1035"/>
      <c r="B8" s="28"/>
      <c r="C8" s="138" t="s">
        <v>372</v>
      </c>
      <c r="D8" s="591"/>
      <c r="E8" s="163"/>
      <c r="F8" s="149"/>
      <c r="G8" s="68"/>
      <c r="H8" s="75"/>
      <c r="I8" s="71"/>
      <c r="J8" s="71"/>
    </row>
    <row r="9" spans="1:10" s="18" customFormat="1" ht="15" customHeight="1">
      <c r="A9" s="1035"/>
      <c r="B9" s="114"/>
      <c r="C9" s="138" t="s">
        <v>371</v>
      </c>
      <c r="D9" s="517"/>
      <c r="E9" s="163"/>
      <c r="F9" s="150"/>
      <c r="G9" s="68"/>
      <c r="H9" s="74"/>
      <c r="I9" s="71"/>
      <c r="J9" s="71"/>
    </row>
    <row r="10" spans="1:10" s="18" customFormat="1" ht="15" customHeight="1">
      <c r="A10" s="1035">
        <v>1</v>
      </c>
      <c r="B10" s="206" t="s">
        <v>375</v>
      </c>
      <c r="C10" s="165" t="s">
        <v>40</v>
      </c>
      <c r="D10" s="398"/>
      <c r="E10" s="155"/>
      <c r="F10" s="149" t="s">
        <v>0</v>
      </c>
      <c r="G10" s="68">
        <v>13</v>
      </c>
      <c r="H10" s="75"/>
      <c r="I10" s="71"/>
      <c r="J10" s="71">
        <f>I10*G10</f>
        <v>0</v>
      </c>
    </row>
    <row r="11" spans="1:10" s="209" customFormat="1" ht="12.75" customHeight="1">
      <c r="A11" s="1035"/>
      <c r="B11" s="206"/>
      <c r="C11" s="164"/>
      <c r="D11" s="517" t="s">
        <v>290</v>
      </c>
      <c r="E11" s="592"/>
      <c r="F11" s="151"/>
      <c r="G11" s="207"/>
      <c r="H11" s="95"/>
      <c r="I11" s="916"/>
      <c r="J11" s="916"/>
    </row>
    <row r="12" spans="1:10" s="18" customFormat="1" ht="15" customHeight="1">
      <c r="A12" s="1035">
        <v>2</v>
      </c>
      <c r="B12" s="206" t="s">
        <v>375</v>
      </c>
      <c r="C12" s="165" t="s">
        <v>41</v>
      </c>
      <c r="D12" s="333"/>
      <c r="E12" s="155"/>
      <c r="F12" s="149" t="s">
        <v>0</v>
      </c>
      <c r="G12" s="68">
        <v>3</v>
      </c>
      <c r="H12" s="75"/>
      <c r="I12" s="71"/>
      <c r="J12" s="71">
        <f>I12*G12</f>
        <v>0</v>
      </c>
    </row>
    <row r="13" spans="1:10" s="18" customFormat="1" ht="12.75" customHeight="1">
      <c r="A13" s="1035"/>
      <c r="B13" s="114"/>
      <c r="C13" s="168"/>
      <c r="D13" s="517" t="s">
        <v>291</v>
      </c>
      <c r="E13" s="155"/>
      <c r="F13" s="149"/>
      <c r="G13" s="68"/>
      <c r="H13" s="75"/>
      <c r="I13" s="71"/>
      <c r="J13" s="71"/>
    </row>
    <row r="14" spans="1:10" s="18" customFormat="1" ht="15" customHeight="1">
      <c r="A14" s="1035">
        <v>3</v>
      </c>
      <c r="B14" s="206" t="s">
        <v>375</v>
      </c>
      <c r="C14" s="165" t="s">
        <v>42</v>
      </c>
      <c r="D14" s="333"/>
      <c r="E14" s="155"/>
      <c r="F14" s="149" t="s">
        <v>0</v>
      </c>
      <c r="G14" s="68">
        <v>1</v>
      </c>
      <c r="H14" s="75"/>
      <c r="I14" s="71"/>
      <c r="J14" s="71">
        <f>I14*G14</f>
        <v>0</v>
      </c>
    </row>
    <row r="15" spans="1:10" s="18" customFormat="1" ht="12.75" customHeight="1">
      <c r="A15" s="1035"/>
      <c r="B15" s="114"/>
      <c r="C15" s="168"/>
      <c r="D15" s="517" t="s">
        <v>292</v>
      </c>
      <c r="E15" s="155"/>
      <c r="F15" s="149"/>
      <c r="G15" s="68"/>
      <c r="H15" s="75"/>
      <c r="I15" s="71"/>
      <c r="J15" s="71"/>
    </row>
    <row r="16" spans="1:10" s="18" customFormat="1" ht="15" customHeight="1">
      <c r="A16" s="1035"/>
      <c r="B16" s="454" t="s">
        <v>53</v>
      </c>
      <c r="C16" s="139" t="s">
        <v>368</v>
      </c>
      <c r="D16" s="593"/>
      <c r="E16" s="167"/>
      <c r="F16" s="441"/>
      <c r="G16" s="65"/>
      <c r="H16" s="417"/>
      <c r="I16" s="71"/>
      <c r="J16" s="71"/>
    </row>
    <row r="17" spans="1:10" s="421" customFormat="1" ht="18" customHeight="1">
      <c r="A17" s="1035"/>
      <c r="B17" s="222"/>
      <c r="C17" s="400" t="s">
        <v>369</v>
      </c>
      <c r="D17" s="527"/>
      <c r="E17" s="166"/>
      <c r="F17" s="530"/>
      <c r="G17" s="419"/>
      <c r="H17" s="93"/>
      <c r="I17" s="402"/>
      <c r="J17" s="402"/>
    </row>
    <row r="18" spans="1:10" s="18" customFormat="1" ht="18" customHeight="1">
      <c r="A18" s="1035">
        <v>4</v>
      </c>
      <c r="B18" s="206" t="s">
        <v>375</v>
      </c>
      <c r="C18" s="168" t="s">
        <v>495</v>
      </c>
      <c r="D18" s="333"/>
      <c r="E18" s="155"/>
      <c r="F18" s="152" t="s">
        <v>135</v>
      </c>
      <c r="G18" s="68">
        <v>1</v>
      </c>
      <c r="H18" s="23"/>
      <c r="I18" s="71"/>
      <c r="J18" s="71">
        <f>I18</f>
        <v>0</v>
      </c>
    </row>
    <row r="19" spans="1:10" s="18" customFormat="1" ht="15" customHeight="1">
      <c r="A19" s="1035">
        <v>5</v>
      </c>
      <c r="B19" s="206" t="s">
        <v>375</v>
      </c>
      <c r="C19" s="168" t="s">
        <v>21</v>
      </c>
      <c r="D19" s="333"/>
      <c r="E19" s="155"/>
      <c r="F19" s="149" t="s">
        <v>1</v>
      </c>
      <c r="G19" s="65">
        <v>25.8</v>
      </c>
      <c r="H19" s="75"/>
      <c r="I19" s="71"/>
      <c r="J19" s="71">
        <f>I19*G19</f>
        <v>0</v>
      </c>
    </row>
    <row r="20" spans="1:10" s="18" customFormat="1" ht="15.75" customHeight="1">
      <c r="A20" s="1035">
        <v>6</v>
      </c>
      <c r="B20" s="206" t="s">
        <v>375</v>
      </c>
      <c r="C20" s="170" t="s">
        <v>22</v>
      </c>
      <c r="D20" s="333"/>
      <c r="E20" s="155"/>
      <c r="F20" s="149" t="s">
        <v>1</v>
      </c>
      <c r="G20" s="65">
        <v>294.1</v>
      </c>
      <c r="H20" s="75"/>
      <c r="I20" s="71"/>
      <c r="J20" s="71">
        <f>I20*G20</f>
        <v>0</v>
      </c>
    </row>
    <row r="21" spans="1:10" s="18" customFormat="1" ht="15" customHeight="1">
      <c r="A21" s="1035"/>
      <c r="B21" s="454" t="s">
        <v>54</v>
      </c>
      <c r="C21" s="141" t="s">
        <v>120</v>
      </c>
      <c r="D21" s="594"/>
      <c r="E21" s="173"/>
      <c r="F21" s="210"/>
      <c r="G21" s="67"/>
      <c r="H21" s="102"/>
      <c r="I21" s="71"/>
      <c r="J21" s="71"/>
    </row>
    <row r="22" spans="1:10" s="1125" customFormat="1" ht="42.75" customHeight="1">
      <c r="A22" s="627">
        <v>7</v>
      </c>
      <c r="B22" s="910" t="s">
        <v>375</v>
      </c>
      <c r="C22" s="1146" t="s">
        <v>399</v>
      </c>
      <c r="D22" s="1147"/>
      <c r="E22" s="1148"/>
      <c r="F22" s="1121" t="s">
        <v>31</v>
      </c>
      <c r="G22" s="1122">
        <v>0.0113</v>
      </c>
      <c r="H22" s="1123">
        <v>1.5</v>
      </c>
      <c r="I22" s="55"/>
      <c r="J22" s="1124">
        <f>I22*G22*H22</f>
        <v>0</v>
      </c>
    </row>
    <row r="23" spans="1:10" s="18" customFormat="1" ht="15.75" customHeight="1">
      <c r="A23" s="1036">
        <v>8</v>
      </c>
      <c r="B23" s="374" t="s">
        <v>375</v>
      </c>
      <c r="C23" s="595" t="s">
        <v>398</v>
      </c>
      <c r="D23" s="596"/>
      <c r="E23" s="587"/>
      <c r="F23" s="602" t="s">
        <v>31</v>
      </c>
      <c r="G23" s="992">
        <f>G22</f>
        <v>0.0113</v>
      </c>
      <c r="H23" s="376" t="s">
        <v>64</v>
      </c>
      <c r="I23" s="918"/>
      <c r="J23" s="918">
        <f>I23*G23*H23</f>
        <v>0</v>
      </c>
    </row>
    <row r="24" spans="1:10" s="410" customFormat="1" ht="27" customHeight="1">
      <c r="A24" s="1078"/>
      <c r="B24" s="434" t="s">
        <v>3</v>
      </c>
      <c r="C24" s="444" t="s">
        <v>10</v>
      </c>
      <c r="D24" s="405"/>
      <c r="E24" s="405"/>
      <c r="F24" s="406"/>
      <c r="G24" s="407"/>
      <c r="H24" s="408"/>
      <c r="I24" s="407"/>
      <c r="J24" s="407">
        <f>SUM(J25:J44)</f>
        <v>0</v>
      </c>
    </row>
    <row r="25" spans="1:10" s="18" customFormat="1" ht="15" customHeight="1">
      <c r="A25" s="1035"/>
      <c r="B25" s="114"/>
      <c r="C25" s="138" t="s">
        <v>572</v>
      </c>
      <c r="D25" s="517"/>
      <c r="E25" s="163"/>
      <c r="F25" s="150"/>
      <c r="G25" s="68"/>
      <c r="H25" s="74"/>
      <c r="I25" s="71"/>
      <c r="J25" s="71"/>
    </row>
    <row r="26" spans="1:10" s="18" customFormat="1" ht="15" customHeight="1">
      <c r="A26" s="1035"/>
      <c r="B26" s="669" t="s">
        <v>74</v>
      </c>
      <c r="C26" s="139" t="s">
        <v>46</v>
      </c>
      <c r="D26" s="593"/>
      <c r="E26" s="167"/>
      <c r="F26" s="769" t="s">
        <v>0</v>
      </c>
      <c r="G26" s="443">
        <f>SUM(G28:G34)</f>
        <v>8</v>
      </c>
      <c r="H26" s="102"/>
      <c r="I26" s="919"/>
      <c r="J26" s="71"/>
    </row>
    <row r="27" spans="1:10" s="19" customFormat="1" ht="14.1" customHeight="1">
      <c r="A27" s="1035"/>
      <c r="B27" s="650"/>
      <c r="C27" s="140" t="s">
        <v>376</v>
      </c>
      <c r="D27" s="597"/>
      <c r="E27" s="427"/>
      <c r="F27" s="495"/>
      <c r="G27" s="433"/>
      <c r="H27" s="429"/>
      <c r="I27" s="121"/>
      <c r="J27" s="121"/>
    </row>
    <row r="28" spans="1:10" s="18" customFormat="1" ht="15" customHeight="1">
      <c r="A28" s="1035">
        <v>9</v>
      </c>
      <c r="B28" s="497" t="s">
        <v>375</v>
      </c>
      <c r="C28" s="174" t="s">
        <v>67</v>
      </c>
      <c r="D28" s="450"/>
      <c r="E28" s="155"/>
      <c r="F28" s="149" t="s">
        <v>0</v>
      </c>
      <c r="G28" s="68">
        <v>1</v>
      </c>
      <c r="H28" s="24"/>
      <c r="I28" s="71"/>
      <c r="J28" s="71">
        <f>I28*G28</f>
        <v>0</v>
      </c>
    </row>
    <row r="29" spans="1:10" s="209" customFormat="1" ht="12.75" customHeight="1">
      <c r="A29" s="1035"/>
      <c r="B29" s="497"/>
      <c r="C29" s="400"/>
      <c r="D29" s="527" t="s">
        <v>283</v>
      </c>
      <c r="E29" s="592"/>
      <c r="F29" s="151"/>
      <c r="G29" s="207"/>
      <c r="H29" s="95"/>
      <c r="I29" s="916"/>
      <c r="J29" s="916"/>
    </row>
    <row r="30" spans="1:10" s="18" customFormat="1" ht="15" customHeight="1">
      <c r="A30" s="1035">
        <v>10</v>
      </c>
      <c r="B30" s="497" t="s">
        <v>375</v>
      </c>
      <c r="C30" s="174" t="s">
        <v>47</v>
      </c>
      <c r="D30" s="450"/>
      <c r="E30" s="155"/>
      <c r="F30" s="149" t="s">
        <v>0</v>
      </c>
      <c r="G30" s="68">
        <v>2</v>
      </c>
      <c r="H30" s="75"/>
      <c r="I30" s="71"/>
      <c r="J30" s="71">
        <f>I30*G30</f>
        <v>0</v>
      </c>
    </row>
    <row r="31" spans="1:10" s="209" customFormat="1" ht="12.75" customHeight="1">
      <c r="A31" s="1039"/>
      <c r="B31" s="497"/>
      <c r="C31" s="400"/>
      <c r="D31" s="527" t="s">
        <v>563</v>
      </c>
      <c r="E31" s="592"/>
      <c r="F31" s="151"/>
      <c r="G31" s="207"/>
      <c r="H31" s="95"/>
      <c r="I31" s="916"/>
      <c r="J31" s="916"/>
    </row>
    <row r="32" spans="1:10" s="18" customFormat="1" ht="15" customHeight="1">
      <c r="A32" s="1039" t="s">
        <v>587</v>
      </c>
      <c r="B32" s="497" t="s">
        <v>375</v>
      </c>
      <c r="C32" s="174" t="s">
        <v>48</v>
      </c>
      <c r="D32" s="450"/>
      <c r="E32" s="155"/>
      <c r="F32" s="149" t="s">
        <v>0</v>
      </c>
      <c r="G32" s="68">
        <v>4</v>
      </c>
      <c r="H32" s="75"/>
      <c r="I32" s="71"/>
      <c r="J32" s="71">
        <f>I32*G32</f>
        <v>0</v>
      </c>
    </row>
    <row r="33" spans="1:10" s="209" customFormat="1" ht="12.75" customHeight="1">
      <c r="A33" s="1035"/>
      <c r="B33" s="497"/>
      <c r="C33" s="400"/>
      <c r="D33" s="527" t="s">
        <v>564</v>
      </c>
      <c r="E33" s="592"/>
      <c r="F33" s="151"/>
      <c r="G33" s="207"/>
      <c r="H33" s="95"/>
      <c r="I33" s="916"/>
      <c r="J33" s="916"/>
    </row>
    <row r="34" spans="1:10" s="18" customFormat="1" ht="15" customHeight="1">
      <c r="A34" s="1035">
        <v>12</v>
      </c>
      <c r="B34" s="497" t="s">
        <v>375</v>
      </c>
      <c r="C34" s="174" t="s">
        <v>49</v>
      </c>
      <c r="D34" s="450"/>
      <c r="E34" s="155"/>
      <c r="F34" s="149" t="s">
        <v>0</v>
      </c>
      <c r="G34" s="68">
        <v>1</v>
      </c>
      <c r="H34" s="75"/>
      <c r="I34" s="71"/>
      <c r="J34" s="71">
        <f>I34*G34</f>
        <v>0</v>
      </c>
    </row>
    <row r="35" spans="1:10" s="209" customFormat="1" ht="12.75" customHeight="1">
      <c r="A35" s="1035"/>
      <c r="B35" s="497"/>
      <c r="C35" s="400"/>
      <c r="D35" s="527" t="s">
        <v>308</v>
      </c>
      <c r="E35" s="592"/>
      <c r="F35" s="151"/>
      <c r="G35" s="207"/>
      <c r="H35" s="95"/>
      <c r="I35" s="916"/>
      <c r="J35" s="916"/>
    </row>
    <row r="36" spans="1:10" s="18" customFormat="1" ht="14.1" customHeight="1">
      <c r="A36" s="1035">
        <v>13</v>
      </c>
      <c r="B36" s="497" t="s">
        <v>375</v>
      </c>
      <c r="C36" s="529" t="s">
        <v>50</v>
      </c>
      <c r="D36" s="333"/>
      <c r="E36" s="431"/>
      <c r="F36" s="212" t="s">
        <v>0</v>
      </c>
      <c r="G36" s="65">
        <v>2</v>
      </c>
      <c r="H36" s="213">
        <v>0.2</v>
      </c>
      <c r="I36" s="71"/>
      <c r="J36" s="71">
        <f>I36*G36*H36</f>
        <v>0</v>
      </c>
    </row>
    <row r="37" spans="1:10" s="209" customFormat="1" ht="12.75" customHeight="1">
      <c r="A37" s="1035"/>
      <c r="B37" s="497"/>
      <c r="C37" s="380"/>
      <c r="D37" s="517" t="s">
        <v>309</v>
      </c>
      <c r="E37" s="592"/>
      <c r="F37" s="151"/>
      <c r="G37" s="207"/>
      <c r="H37" s="95"/>
      <c r="I37" s="916"/>
      <c r="J37" s="916"/>
    </row>
    <row r="38" spans="1:10" s="15" customFormat="1" ht="15" customHeight="1">
      <c r="A38" s="1035">
        <v>14</v>
      </c>
      <c r="B38" s="497" t="s">
        <v>375</v>
      </c>
      <c r="C38" s="174" t="s">
        <v>52</v>
      </c>
      <c r="D38" s="332"/>
      <c r="E38" s="175"/>
      <c r="F38" s="441" t="s">
        <v>0</v>
      </c>
      <c r="G38" s="68">
        <v>10</v>
      </c>
      <c r="H38" s="97"/>
      <c r="I38" s="71"/>
      <c r="J38" s="71">
        <f>I38*G38</f>
        <v>0</v>
      </c>
    </row>
    <row r="39" spans="1:10" s="209" customFormat="1" ht="12.75" customHeight="1">
      <c r="A39" s="1035"/>
      <c r="B39" s="497"/>
      <c r="C39" s="164"/>
      <c r="D39" s="517" t="s">
        <v>519</v>
      </c>
      <c r="E39" s="592"/>
      <c r="F39" s="151"/>
      <c r="G39" s="207"/>
      <c r="H39" s="95"/>
      <c r="I39" s="916"/>
      <c r="J39" s="916"/>
    </row>
    <row r="40" spans="1:10" s="457" customFormat="1" ht="15" customHeight="1">
      <c r="A40" s="1035"/>
      <c r="B40" s="669" t="s">
        <v>45</v>
      </c>
      <c r="C40" s="141" t="s">
        <v>497</v>
      </c>
      <c r="D40" s="594"/>
      <c r="E40" s="173"/>
      <c r="F40" s="745"/>
      <c r="G40" s="461"/>
      <c r="H40" s="460"/>
      <c r="I40" s="834"/>
      <c r="J40" s="834"/>
    </row>
    <row r="41" spans="1:10" s="421" customFormat="1" ht="15" customHeight="1">
      <c r="A41" s="1035"/>
      <c r="B41" s="636"/>
      <c r="C41" s="747" t="s">
        <v>498</v>
      </c>
      <c r="D41" s="748"/>
      <c r="E41" s="749"/>
      <c r="F41" s="750"/>
      <c r="G41" s="751"/>
      <c r="H41" s="752"/>
      <c r="I41" s="402"/>
      <c r="J41" s="402"/>
    </row>
    <row r="42" spans="1:10" s="18" customFormat="1" ht="18.75" customHeight="1">
      <c r="A42" s="1035">
        <v>15</v>
      </c>
      <c r="B42" s="497" t="s">
        <v>375</v>
      </c>
      <c r="C42" s="171" t="s">
        <v>374</v>
      </c>
      <c r="D42" s="333"/>
      <c r="E42" s="155"/>
      <c r="F42" s="150" t="s">
        <v>135</v>
      </c>
      <c r="G42" s="67">
        <v>1</v>
      </c>
      <c r="H42" s="33"/>
      <c r="I42" s="917"/>
      <c r="J42" s="71">
        <f>I42</f>
        <v>0</v>
      </c>
    </row>
    <row r="43" spans="1:10" s="18" customFormat="1" ht="20.25" customHeight="1">
      <c r="A43" s="1035">
        <v>16</v>
      </c>
      <c r="B43" s="497" t="s">
        <v>375</v>
      </c>
      <c r="C43" s="171" t="s">
        <v>496</v>
      </c>
      <c r="D43" s="333"/>
      <c r="E43" s="155"/>
      <c r="F43" s="150" t="s">
        <v>4</v>
      </c>
      <c r="G43" s="67">
        <v>7.15</v>
      </c>
      <c r="H43" s="33"/>
      <c r="I43" s="917"/>
      <c r="J43" s="71">
        <f>I43*G43</f>
        <v>0</v>
      </c>
    </row>
    <row r="44" spans="1:10" s="19" customFormat="1" ht="14.1" customHeight="1">
      <c r="A44" s="1035"/>
      <c r="B44" s="426"/>
      <c r="C44" s="650"/>
      <c r="D44" s="597" t="s">
        <v>510</v>
      </c>
      <c r="E44" s="597"/>
      <c r="F44" s="427"/>
      <c r="G44" s="979"/>
      <c r="H44" s="428"/>
      <c r="I44" s="121"/>
      <c r="J44" s="121"/>
    </row>
    <row r="45" spans="1:10" s="9" customFormat="1" ht="16.5" customHeight="1">
      <c r="A45" s="1078"/>
      <c r="B45" s="448">
        <v>3</v>
      </c>
      <c r="C45" s="448" t="s">
        <v>412</v>
      </c>
      <c r="D45" s="449"/>
      <c r="E45" s="450"/>
      <c r="F45" s="320"/>
      <c r="G45" s="451"/>
      <c r="H45" s="452"/>
      <c r="I45" s="407"/>
      <c r="J45" s="407">
        <f>SUM(J46:J65)</f>
        <v>0</v>
      </c>
    </row>
    <row r="46" spans="1:10" s="9" customFormat="1" ht="49.5" customHeight="1">
      <c r="A46" s="1035"/>
      <c r="B46" s="447"/>
      <c r="C46" s="1139" t="s">
        <v>377</v>
      </c>
      <c r="D46" s="1140"/>
      <c r="E46" s="1141"/>
      <c r="F46" s="24"/>
      <c r="G46" s="71"/>
      <c r="H46" s="75"/>
      <c r="I46" s="920"/>
      <c r="J46" s="920"/>
    </row>
    <row r="47" spans="1:152" s="36" customFormat="1" ht="17.25" customHeight="1">
      <c r="A47" s="1035"/>
      <c r="B47" s="229" t="s">
        <v>332</v>
      </c>
      <c r="C47" s="146" t="s">
        <v>426</v>
      </c>
      <c r="D47" s="480"/>
      <c r="E47" s="603"/>
      <c r="F47" s="118"/>
      <c r="G47" s="123"/>
      <c r="H47" s="119"/>
      <c r="I47" s="579"/>
      <c r="J47" s="913"/>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row>
    <row r="48" spans="1:10" s="445" customFormat="1" ht="14.1" customHeight="1">
      <c r="A48" s="1035">
        <v>17</v>
      </c>
      <c r="B48" s="497" t="s">
        <v>375</v>
      </c>
      <c r="C48" s="148" t="s">
        <v>378</v>
      </c>
      <c r="D48" s="398"/>
      <c r="E48" s="155"/>
      <c r="F48" s="126" t="s">
        <v>0</v>
      </c>
      <c r="G48" s="65">
        <v>1</v>
      </c>
      <c r="H48" s="127"/>
      <c r="I48" s="71"/>
      <c r="J48" s="71">
        <f>I48*G48</f>
        <v>0</v>
      </c>
    </row>
    <row r="49" spans="1:10" s="386" customFormat="1" ht="15" customHeight="1">
      <c r="A49" s="1035"/>
      <c r="B49" s="598"/>
      <c r="C49" s="604" t="s">
        <v>260</v>
      </c>
      <c r="D49" s="446"/>
      <c r="E49" s="484"/>
      <c r="F49" s="383" t="s">
        <v>0</v>
      </c>
      <c r="G49" s="397">
        <v>1</v>
      </c>
      <c r="H49" s="384"/>
      <c r="I49" s="921"/>
      <c r="J49" s="922"/>
    </row>
    <row r="50" spans="1:152" s="36" customFormat="1" ht="17.25" customHeight="1">
      <c r="A50" s="47"/>
      <c r="B50" s="229" t="s">
        <v>333</v>
      </c>
      <c r="C50" s="146" t="s">
        <v>502</v>
      </c>
      <c r="D50" s="480"/>
      <c r="E50" s="603"/>
      <c r="F50" s="118"/>
      <c r="G50" s="123"/>
      <c r="H50" s="119"/>
      <c r="I50" s="579"/>
      <c r="J50" s="913"/>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row>
    <row r="51" spans="1:10" s="18" customFormat="1" ht="15" customHeight="1">
      <c r="A51" s="1035">
        <v>18</v>
      </c>
      <c r="B51" s="497" t="s">
        <v>375</v>
      </c>
      <c r="C51" s="325" t="s">
        <v>382</v>
      </c>
      <c r="D51" s="333"/>
      <c r="E51" s="155"/>
      <c r="F51" s="84" t="s">
        <v>0</v>
      </c>
      <c r="G51" s="71">
        <v>15</v>
      </c>
      <c r="H51" s="76"/>
      <c r="I51" s="283"/>
      <c r="J51" s="71">
        <f>I51*G51</f>
        <v>0</v>
      </c>
    </row>
    <row r="52" spans="1:10" s="386" customFormat="1" ht="15" customHeight="1">
      <c r="A52" s="47"/>
      <c r="B52" s="598"/>
      <c r="C52" s="604" t="s">
        <v>80</v>
      </c>
      <c r="D52" s="446"/>
      <c r="E52" s="484"/>
      <c r="F52" s="383" t="s">
        <v>0</v>
      </c>
      <c r="G52" s="397">
        <v>1</v>
      </c>
      <c r="H52" s="384"/>
      <c r="I52" s="921"/>
      <c r="J52" s="922"/>
    </row>
    <row r="53" spans="1:10" s="386" customFormat="1" ht="15" customHeight="1">
      <c r="A53" s="47"/>
      <c r="B53" s="598"/>
      <c r="C53" s="604" t="s">
        <v>81</v>
      </c>
      <c r="D53" s="446"/>
      <c r="E53" s="484"/>
      <c r="F53" s="383" t="s">
        <v>0</v>
      </c>
      <c r="G53" s="397">
        <v>14</v>
      </c>
      <c r="H53" s="384"/>
      <c r="I53" s="921"/>
      <c r="J53" s="922"/>
    </row>
    <row r="54" spans="1:10" s="18" customFormat="1" ht="14.1" customHeight="1">
      <c r="A54" s="627">
        <v>19</v>
      </c>
      <c r="B54" s="497" t="s">
        <v>375</v>
      </c>
      <c r="C54" s="174" t="s">
        <v>383</v>
      </c>
      <c r="D54" s="333"/>
      <c r="E54" s="155"/>
      <c r="F54" s="223" t="s">
        <v>0</v>
      </c>
      <c r="G54" s="65">
        <v>16</v>
      </c>
      <c r="H54" s="213">
        <v>3</v>
      </c>
      <c r="I54" s="71"/>
      <c r="J54" s="71">
        <f>I54*H54*G54</f>
        <v>0</v>
      </c>
    </row>
    <row r="55" spans="1:10" s="85" customFormat="1" ht="36.75" customHeight="1">
      <c r="A55" s="1035"/>
      <c r="B55" s="182"/>
      <c r="C55" s="1139" t="s">
        <v>380</v>
      </c>
      <c r="D55" s="1140"/>
      <c r="E55" s="1141"/>
      <c r="F55" s="395"/>
      <c r="G55" s="132"/>
      <c r="H55" s="205"/>
      <c r="I55" s="107"/>
      <c r="J55" s="107"/>
    </row>
    <row r="56" spans="1:10" s="209" customFormat="1" ht="12.75" customHeight="1">
      <c r="A56" s="1061"/>
      <c r="B56" s="497"/>
      <c r="C56" s="380"/>
      <c r="D56" s="527" t="s">
        <v>384</v>
      </c>
      <c r="E56" s="592"/>
      <c r="F56" s="47"/>
      <c r="G56" s="207"/>
      <c r="H56" s="95"/>
      <c r="I56" s="916"/>
      <c r="J56" s="916"/>
    </row>
    <row r="57" spans="1:10" s="379" customFormat="1" ht="12.75" customHeight="1">
      <c r="A57" s="1036">
        <v>20</v>
      </c>
      <c r="B57" s="599" t="s">
        <v>375</v>
      </c>
      <c r="C57" s="595" t="s">
        <v>401</v>
      </c>
      <c r="D57" s="605"/>
      <c r="E57" s="587"/>
      <c r="F57" s="376" t="s">
        <v>0</v>
      </c>
      <c r="G57" s="377">
        <f>G54</f>
        <v>16</v>
      </c>
      <c r="H57" s="376" t="s">
        <v>64</v>
      </c>
      <c r="I57" s="918"/>
      <c r="J57" s="918">
        <f>I57*G57*H57</f>
        <v>0</v>
      </c>
    </row>
    <row r="58" spans="1:152" s="36" customFormat="1" ht="21" customHeight="1">
      <c r="A58" s="1035"/>
      <c r="B58" s="229" t="s">
        <v>586</v>
      </c>
      <c r="C58" s="606" t="s">
        <v>427</v>
      </c>
      <c r="D58" s="480"/>
      <c r="E58" s="603"/>
      <c r="F58" s="118"/>
      <c r="G58" s="123"/>
      <c r="H58" s="119"/>
      <c r="I58" s="579"/>
      <c r="J58" s="913">
        <f>SUM(J59:J64)</f>
        <v>0</v>
      </c>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row>
    <row r="59" spans="1:10" s="18" customFormat="1" ht="15" customHeight="1">
      <c r="A59" s="1035">
        <v>21</v>
      </c>
      <c r="B59" s="497" t="s">
        <v>375</v>
      </c>
      <c r="C59" s="165" t="s">
        <v>522</v>
      </c>
      <c r="D59" s="333"/>
      <c r="E59" s="155"/>
      <c r="F59" s="25" t="s">
        <v>0</v>
      </c>
      <c r="G59" s="68">
        <v>5</v>
      </c>
      <c r="H59" s="74"/>
      <c r="I59" s="923"/>
      <c r="J59" s="71">
        <f>I59*G59</f>
        <v>0</v>
      </c>
    </row>
    <row r="60" spans="1:152" s="507" customFormat="1" ht="23.25" customHeight="1">
      <c r="A60" s="1035"/>
      <c r="B60" s="600"/>
      <c r="C60" s="1139" t="s">
        <v>14</v>
      </c>
      <c r="D60" s="1140"/>
      <c r="E60" s="1141"/>
      <c r="F60" s="99"/>
      <c r="G60" s="506"/>
      <c r="H60" s="100"/>
      <c r="I60" s="508"/>
      <c r="J60" s="924"/>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row>
    <row r="61" spans="1:10" s="386" customFormat="1" ht="15" customHeight="1">
      <c r="A61" s="47"/>
      <c r="B61" s="598"/>
      <c r="C61" s="604" t="s">
        <v>111</v>
      </c>
      <c r="D61" s="608"/>
      <c r="E61" s="484"/>
      <c r="F61" s="383" t="s">
        <v>0</v>
      </c>
      <c r="G61" s="397">
        <v>1</v>
      </c>
      <c r="H61" s="384"/>
      <c r="I61" s="921"/>
      <c r="J61" s="397"/>
    </row>
    <row r="62" spans="1:10" s="386" customFormat="1" ht="15" customHeight="1">
      <c r="A62" s="1035"/>
      <c r="B62" s="598"/>
      <c r="C62" s="604" t="s">
        <v>112</v>
      </c>
      <c r="D62" s="608"/>
      <c r="E62" s="484"/>
      <c r="F62" s="383" t="s">
        <v>0</v>
      </c>
      <c r="G62" s="397">
        <v>4</v>
      </c>
      <c r="H62" s="384"/>
      <c r="I62" s="921"/>
      <c r="J62" s="397"/>
    </row>
    <row r="63" spans="1:10" s="18" customFormat="1" ht="14.1" customHeight="1">
      <c r="A63" s="1035">
        <v>22</v>
      </c>
      <c r="B63" s="497" t="s">
        <v>375</v>
      </c>
      <c r="C63" s="174" t="s">
        <v>523</v>
      </c>
      <c r="D63" s="332"/>
      <c r="E63" s="155"/>
      <c r="F63" s="223" t="s">
        <v>0</v>
      </c>
      <c r="G63" s="65">
        <v>5</v>
      </c>
      <c r="H63" s="213">
        <v>3</v>
      </c>
      <c r="I63" s="71"/>
      <c r="J63" s="71">
        <f>I63*G63</f>
        <v>0</v>
      </c>
    </row>
    <row r="64" spans="1:10" s="85" customFormat="1" ht="35.25" customHeight="1">
      <c r="A64" s="1035"/>
      <c r="B64" s="182"/>
      <c r="C64" s="1139" t="s">
        <v>26</v>
      </c>
      <c r="D64" s="1140"/>
      <c r="E64" s="1141"/>
      <c r="F64" s="395"/>
      <c r="G64" s="132"/>
      <c r="H64" s="205"/>
      <c r="I64" s="107"/>
      <c r="J64" s="107"/>
    </row>
    <row r="65" spans="1:152" s="89" customFormat="1" ht="15" customHeight="1">
      <c r="A65" s="1082"/>
      <c r="B65" s="601"/>
      <c r="C65" s="585"/>
      <c r="D65" s="527" t="s">
        <v>337</v>
      </c>
      <c r="E65" s="184"/>
      <c r="F65" s="24"/>
      <c r="G65" s="65"/>
      <c r="H65" s="75"/>
      <c r="I65" s="925"/>
      <c r="J65" s="71"/>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row>
    <row r="66" spans="1:10" s="477" customFormat="1" ht="16.5" customHeight="1">
      <c r="A66" s="1078"/>
      <c r="B66" s="448">
        <v>4</v>
      </c>
      <c r="C66" s="448" t="s">
        <v>33</v>
      </c>
      <c r="D66" s="469"/>
      <c r="E66" s="470"/>
      <c r="F66" s="493"/>
      <c r="G66" s="472"/>
      <c r="H66" s="473"/>
      <c r="I66" s="472"/>
      <c r="J66" s="848">
        <f>SUM(J67:J73)</f>
        <v>0</v>
      </c>
    </row>
    <row r="67" spans="1:10" s="477" customFormat="1" ht="38.25" customHeight="1">
      <c r="A67" s="1035"/>
      <c r="B67" s="520"/>
      <c r="C67" s="1135" t="s">
        <v>413</v>
      </c>
      <c r="D67" s="1136"/>
      <c r="E67" s="1137"/>
      <c r="F67" s="827"/>
      <c r="G67" s="828"/>
      <c r="H67" s="550"/>
      <c r="I67" s="828"/>
      <c r="J67" s="926"/>
    </row>
    <row r="68" spans="1:10" s="477" customFormat="1" ht="16.5" customHeight="1">
      <c r="A68" s="1035"/>
      <c r="B68" s="520"/>
      <c r="C68" s="1143" t="s">
        <v>414</v>
      </c>
      <c r="D68" s="1144"/>
      <c r="E68" s="1145"/>
      <c r="F68" s="827"/>
      <c r="G68" s="828"/>
      <c r="H68" s="550"/>
      <c r="I68" s="828"/>
      <c r="J68" s="926"/>
    </row>
    <row r="69" spans="1:10" s="477" customFormat="1" ht="16.5" customHeight="1">
      <c r="A69" s="1035">
        <v>23</v>
      </c>
      <c r="B69" s="206" t="s">
        <v>375</v>
      </c>
      <c r="C69" s="610" t="s">
        <v>416</v>
      </c>
      <c r="D69" s="611"/>
      <c r="E69" s="612"/>
      <c r="F69" s="25" t="s">
        <v>1</v>
      </c>
      <c r="G69" s="65">
        <v>1637</v>
      </c>
      <c r="H69" s="550"/>
      <c r="I69" s="927"/>
      <c r="J69" s="71">
        <f>I69*G69</f>
        <v>0</v>
      </c>
    </row>
    <row r="70" spans="1:10" s="558" customFormat="1" ht="14.25" customHeight="1">
      <c r="A70" s="1067"/>
      <c r="B70" s="222"/>
      <c r="C70" s="638" t="s">
        <v>547</v>
      </c>
      <c r="D70" s="639"/>
      <c r="E70" s="640"/>
      <c r="F70" s="510"/>
      <c r="G70" s="559"/>
      <c r="H70" s="829"/>
      <c r="I70" s="402"/>
      <c r="J70" s="402"/>
    </row>
    <row r="71" spans="1:10" s="18" customFormat="1" ht="20.1" customHeight="1">
      <c r="A71" s="1035">
        <v>24</v>
      </c>
      <c r="B71" s="206" t="s">
        <v>375</v>
      </c>
      <c r="C71" s="171" t="s">
        <v>27</v>
      </c>
      <c r="D71" s="333"/>
      <c r="E71" s="155"/>
      <c r="F71" s="25" t="s">
        <v>1</v>
      </c>
      <c r="G71" s="67">
        <f>G69</f>
        <v>1637</v>
      </c>
      <c r="H71" s="75" t="s">
        <v>75</v>
      </c>
      <c r="I71" s="71"/>
      <c r="J71" s="71">
        <f>I71*H71*G71</f>
        <v>0</v>
      </c>
    </row>
    <row r="72" spans="1:10" s="19" customFormat="1" ht="24" customHeight="1">
      <c r="A72" s="1035"/>
      <c r="B72" s="104"/>
      <c r="C72" s="1139" t="s">
        <v>96</v>
      </c>
      <c r="D72" s="1140"/>
      <c r="E72" s="1141"/>
      <c r="F72" s="479"/>
      <c r="G72" s="123"/>
      <c r="H72" s="429"/>
      <c r="I72" s="121"/>
      <c r="J72" s="121"/>
    </row>
    <row r="73" spans="1:10" s="19" customFormat="1" ht="12.75" customHeight="1">
      <c r="A73" s="1035"/>
      <c r="B73" s="104"/>
      <c r="C73" s="143"/>
      <c r="D73" s="527" t="s">
        <v>263</v>
      </c>
      <c r="E73" s="427"/>
      <c r="F73" s="479"/>
      <c r="G73" s="123"/>
      <c r="H73" s="429"/>
      <c r="I73" s="121"/>
      <c r="J73" s="121"/>
    </row>
    <row r="74" spans="1:10" s="394" customFormat="1" ht="23.25" customHeight="1">
      <c r="A74" s="1083"/>
      <c r="B74" s="771" t="s">
        <v>273</v>
      </c>
      <c r="C74" s="388"/>
      <c r="D74" s="389"/>
      <c r="E74" s="389"/>
      <c r="F74" s="390"/>
      <c r="G74" s="391"/>
      <c r="H74" s="392"/>
      <c r="I74" s="391"/>
      <c r="J74" s="928"/>
    </row>
    <row r="75" spans="1:249" s="584" customFormat="1" ht="16.5" customHeight="1">
      <c r="A75" s="1079"/>
      <c r="B75" s="844" t="s">
        <v>331</v>
      </c>
      <c r="C75" s="448" t="s">
        <v>23</v>
      </c>
      <c r="D75" s="490"/>
      <c r="E75" s="490"/>
      <c r="F75" s="493"/>
      <c r="G75" s="850"/>
      <c r="H75" s="473"/>
      <c r="I75" s="472"/>
      <c r="J75" s="848">
        <f>SUM(J76:J82)</f>
        <v>0</v>
      </c>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1"/>
      <c r="AY75" s="541"/>
      <c r="AZ75" s="541"/>
      <c r="BA75" s="541"/>
      <c r="BB75" s="541"/>
      <c r="BC75" s="541"/>
      <c r="BD75" s="541"/>
      <c r="BE75" s="541"/>
      <c r="BF75" s="541"/>
      <c r="BG75" s="541"/>
      <c r="BH75" s="541"/>
      <c r="BI75" s="541"/>
      <c r="BJ75" s="541"/>
      <c r="BK75" s="541"/>
      <c r="BL75" s="541"/>
      <c r="BM75" s="541"/>
      <c r="BN75" s="541"/>
      <c r="BO75" s="541"/>
      <c r="BP75" s="541"/>
      <c r="BQ75" s="541"/>
      <c r="BR75" s="541"/>
      <c r="BS75" s="541"/>
      <c r="BT75" s="541"/>
      <c r="BU75" s="541"/>
      <c r="BV75" s="541"/>
      <c r="BW75" s="541"/>
      <c r="BX75" s="541"/>
      <c r="BY75" s="541"/>
      <c r="BZ75" s="541"/>
      <c r="CA75" s="541"/>
      <c r="CB75" s="541"/>
      <c r="CC75" s="541"/>
      <c r="CD75" s="541"/>
      <c r="CE75" s="541"/>
      <c r="CF75" s="541"/>
      <c r="CG75" s="541"/>
      <c r="CH75" s="541"/>
      <c r="CI75" s="541"/>
      <c r="CJ75" s="541"/>
      <c r="CK75" s="541"/>
      <c r="CL75" s="541"/>
      <c r="CM75" s="541"/>
      <c r="CN75" s="541"/>
      <c r="CO75" s="541"/>
      <c r="CP75" s="541"/>
      <c r="CQ75" s="541"/>
      <c r="CR75" s="541"/>
      <c r="CS75" s="541"/>
      <c r="CT75" s="541"/>
      <c r="CU75" s="541"/>
      <c r="CV75" s="541"/>
      <c r="CW75" s="541"/>
      <c r="CX75" s="541"/>
      <c r="CY75" s="541"/>
      <c r="CZ75" s="541"/>
      <c r="DA75" s="541"/>
      <c r="DB75" s="541"/>
      <c r="DC75" s="541"/>
      <c r="DD75" s="541"/>
      <c r="DE75" s="541"/>
      <c r="DF75" s="541"/>
      <c r="DG75" s="541"/>
      <c r="DH75" s="541"/>
      <c r="DI75" s="541"/>
      <c r="DJ75" s="541"/>
      <c r="DK75" s="541"/>
      <c r="DL75" s="541"/>
      <c r="DM75" s="541"/>
      <c r="DN75" s="541"/>
      <c r="DO75" s="541"/>
      <c r="DP75" s="541"/>
      <c r="DQ75" s="541"/>
      <c r="DR75" s="541"/>
      <c r="DS75" s="541"/>
      <c r="DT75" s="541"/>
      <c r="DU75" s="541"/>
      <c r="DV75" s="541"/>
      <c r="DW75" s="541"/>
      <c r="DX75" s="541"/>
      <c r="DY75" s="541"/>
      <c r="DZ75" s="541"/>
      <c r="EA75" s="541"/>
      <c r="EB75" s="541"/>
      <c r="EC75" s="541"/>
      <c r="ED75" s="541"/>
      <c r="EE75" s="541"/>
      <c r="EF75" s="541"/>
      <c r="EG75" s="541"/>
      <c r="EH75" s="541"/>
      <c r="EI75" s="541"/>
      <c r="EJ75" s="541"/>
      <c r="EK75" s="541"/>
      <c r="EL75" s="541"/>
      <c r="EM75" s="541"/>
      <c r="EN75" s="541"/>
      <c r="EO75" s="541"/>
      <c r="EP75" s="541"/>
      <c r="EQ75" s="541"/>
      <c r="ER75" s="541"/>
      <c r="ES75" s="541"/>
      <c r="ET75" s="541"/>
      <c r="EU75" s="541"/>
      <c r="EV75" s="541"/>
      <c r="EW75" s="541"/>
      <c r="EX75" s="541"/>
      <c r="EY75" s="541"/>
      <c r="EZ75" s="541"/>
      <c r="FA75" s="541"/>
      <c r="FB75" s="541"/>
      <c r="FC75" s="541"/>
      <c r="FD75" s="541"/>
      <c r="FE75" s="541"/>
      <c r="FF75" s="541"/>
      <c r="FG75" s="541"/>
      <c r="FH75" s="541"/>
      <c r="FI75" s="541"/>
      <c r="FJ75" s="541"/>
      <c r="FK75" s="541"/>
      <c r="FL75" s="541"/>
      <c r="FM75" s="541"/>
      <c r="FN75" s="541"/>
      <c r="FO75" s="541"/>
      <c r="FP75" s="541"/>
      <c r="FQ75" s="541"/>
      <c r="FR75" s="541"/>
      <c r="FS75" s="541"/>
      <c r="FT75" s="541"/>
      <c r="FU75" s="541"/>
      <c r="FV75" s="541"/>
      <c r="FW75" s="541"/>
      <c r="FX75" s="541"/>
      <c r="FY75" s="541"/>
      <c r="FZ75" s="541"/>
      <c r="GA75" s="541"/>
      <c r="GB75" s="541"/>
      <c r="GC75" s="541"/>
      <c r="GD75" s="541"/>
      <c r="GE75" s="541"/>
      <c r="GF75" s="541"/>
      <c r="GG75" s="541"/>
      <c r="GH75" s="541"/>
      <c r="GI75" s="541"/>
      <c r="GJ75" s="541"/>
      <c r="GK75" s="541"/>
      <c r="GL75" s="541"/>
      <c r="GM75" s="541"/>
      <c r="GN75" s="541"/>
      <c r="GO75" s="541"/>
      <c r="GP75" s="541"/>
      <c r="GQ75" s="541"/>
      <c r="GR75" s="541"/>
      <c r="GS75" s="541"/>
      <c r="GT75" s="541"/>
      <c r="GU75" s="541"/>
      <c r="GV75" s="541"/>
      <c r="GW75" s="541"/>
      <c r="GX75" s="541"/>
      <c r="GY75" s="541"/>
      <c r="GZ75" s="541"/>
      <c r="HA75" s="541"/>
      <c r="HB75" s="541"/>
      <c r="HC75" s="541"/>
      <c r="HD75" s="541"/>
      <c r="HE75" s="541"/>
      <c r="HF75" s="541"/>
      <c r="HG75" s="541"/>
      <c r="HH75" s="541"/>
      <c r="HI75" s="541"/>
      <c r="HJ75" s="541"/>
      <c r="HK75" s="541"/>
      <c r="HL75" s="541"/>
      <c r="HM75" s="541"/>
      <c r="HN75" s="541"/>
      <c r="HO75" s="541"/>
      <c r="HP75" s="541"/>
      <c r="HQ75" s="541"/>
      <c r="HR75" s="541"/>
      <c r="HS75" s="541"/>
      <c r="HT75" s="541"/>
      <c r="HU75" s="541"/>
      <c r="HV75" s="541"/>
      <c r="HW75" s="541"/>
      <c r="HX75" s="541"/>
      <c r="HY75" s="541"/>
      <c r="HZ75" s="541"/>
      <c r="IA75" s="541"/>
      <c r="IB75" s="541"/>
      <c r="IC75" s="541"/>
      <c r="ID75" s="541"/>
      <c r="IE75" s="541"/>
      <c r="IF75" s="541"/>
      <c r="IG75" s="541"/>
      <c r="IH75" s="541"/>
      <c r="II75" s="541"/>
      <c r="IJ75" s="541"/>
      <c r="IK75" s="541"/>
      <c r="IL75" s="541"/>
      <c r="IM75" s="541"/>
      <c r="IN75" s="541"/>
      <c r="IO75" s="541"/>
    </row>
    <row r="76" spans="1:249" s="337" customFormat="1" ht="16.5" customHeight="1">
      <c r="A76" s="1067"/>
      <c r="B76" s="114"/>
      <c r="C76" s="889" t="s">
        <v>24</v>
      </c>
      <c r="D76" s="823"/>
      <c r="E76" s="824"/>
      <c r="F76" s="411"/>
      <c r="G76" s="862"/>
      <c r="H76" s="890"/>
      <c r="I76" s="195"/>
      <c r="J76" s="195"/>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row>
    <row r="77" spans="1:249" s="44" customFormat="1" ht="16.5" customHeight="1">
      <c r="A77" s="1067" t="s">
        <v>588</v>
      </c>
      <c r="B77" s="206" t="s">
        <v>375</v>
      </c>
      <c r="C77" s="165" t="s">
        <v>40</v>
      </c>
      <c r="D77" s="398"/>
      <c r="E77" s="615"/>
      <c r="F77" s="149" t="s">
        <v>0</v>
      </c>
      <c r="G77" s="68">
        <v>13</v>
      </c>
      <c r="H77" s="75"/>
      <c r="I77" s="71"/>
      <c r="J77" s="71">
        <f>I77*G77</f>
        <v>0</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row>
    <row r="78" spans="1:249" s="53" customFormat="1" ht="23.25" customHeight="1">
      <c r="A78" s="1039"/>
      <c r="B78" s="206"/>
      <c r="C78" s="164"/>
      <c r="D78" s="517" t="s">
        <v>290</v>
      </c>
      <c r="E78" s="616"/>
      <c r="F78" s="151"/>
      <c r="G78" s="207"/>
      <c r="H78" s="95"/>
      <c r="I78" s="916"/>
      <c r="J78" s="916"/>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c r="CX78" s="209"/>
      <c r="CY78" s="209"/>
      <c r="CZ78" s="209"/>
      <c r="DA78" s="209"/>
      <c r="DB78" s="209"/>
      <c r="DC78" s="209"/>
      <c r="DD78" s="209"/>
      <c r="DE78" s="209"/>
      <c r="DF78" s="209"/>
      <c r="DG78" s="209"/>
      <c r="DH78" s="209"/>
      <c r="DI78" s="209"/>
      <c r="DJ78" s="209"/>
      <c r="DK78" s="209"/>
      <c r="DL78" s="209"/>
      <c r="DM78" s="209"/>
      <c r="DN78" s="209"/>
      <c r="DO78" s="209"/>
      <c r="DP78" s="209"/>
      <c r="DQ78" s="209"/>
      <c r="DR78" s="209"/>
      <c r="DS78" s="209"/>
      <c r="DT78" s="209"/>
      <c r="DU78" s="209"/>
      <c r="DV78" s="209"/>
      <c r="DW78" s="209"/>
      <c r="DX78" s="209"/>
      <c r="DY78" s="209"/>
      <c r="DZ78" s="209"/>
      <c r="EA78" s="209"/>
      <c r="EB78" s="209"/>
      <c r="EC78" s="209"/>
      <c r="ED78" s="209"/>
      <c r="EE78" s="209"/>
      <c r="EF78" s="209"/>
      <c r="EG78" s="209"/>
      <c r="EH78" s="209"/>
      <c r="EI78" s="209"/>
      <c r="EJ78" s="209"/>
      <c r="EK78" s="209"/>
      <c r="EL78" s="209"/>
      <c r="EM78" s="209"/>
      <c r="EN78" s="209"/>
      <c r="EO78" s="209"/>
      <c r="EP78" s="209"/>
      <c r="EQ78" s="209"/>
      <c r="ER78" s="209"/>
      <c r="ES78" s="209"/>
      <c r="ET78" s="209"/>
      <c r="EU78" s="209"/>
      <c r="EV78" s="209"/>
      <c r="EW78" s="209"/>
      <c r="EX78" s="209"/>
      <c r="EY78" s="209"/>
      <c r="EZ78" s="209"/>
      <c r="FA78" s="209"/>
      <c r="FB78" s="209"/>
      <c r="FC78" s="209"/>
      <c r="FD78" s="209"/>
      <c r="FE78" s="209"/>
      <c r="FF78" s="209"/>
      <c r="FG78" s="209"/>
      <c r="FH78" s="209"/>
      <c r="FI78" s="209"/>
      <c r="FJ78" s="209"/>
      <c r="FK78" s="209"/>
      <c r="FL78" s="209"/>
      <c r="FM78" s="209"/>
      <c r="FN78" s="209"/>
      <c r="FO78" s="209"/>
      <c r="FP78" s="209"/>
      <c r="FQ78" s="209"/>
      <c r="FR78" s="209"/>
      <c r="FS78" s="209"/>
      <c r="FT78" s="209"/>
      <c r="FU78" s="209"/>
      <c r="FV78" s="209"/>
      <c r="FW78" s="209"/>
      <c r="FX78" s="209"/>
      <c r="FY78" s="209"/>
      <c r="FZ78" s="209"/>
      <c r="GA78" s="209"/>
      <c r="GB78" s="209"/>
      <c r="GC78" s="209"/>
      <c r="GD78" s="209"/>
      <c r="GE78" s="209"/>
      <c r="GF78" s="209"/>
      <c r="GG78" s="209"/>
      <c r="GH78" s="209"/>
      <c r="GI78" s="209"/>
      <c r="GJ78" s="209"/>
      <c r="GK78" s="209"/>
      <c r="GL78" s="209"/>
      <c r="GM78" s="209"/>
      <c r="GN78" s="209"/>
      <c r="GO78" s="209"/>
      <c r="GP78" s="209"/>
      <c r="GQ78" s="209"/>
      <c r="GR78" s="209"/>
      <c r="GS78" s="209"/>
      <c r="GT78" s="209"/>
      <c r="GU78" s="209"/>
      <c r="GV78" s="209"/>
      <c r="GW78" s="209"/>
      <c r="GX78" s="209"/>
      <c r="GY78" s="209"/>
      <c r="GZ78" s="209"/>
      <c r="HA78" s="209"/>
      <c r="HB78" s="209"/>
      <c r="HC78" s="209"/>
      <c r="HD78" s="209"/>
      <c r="HE78" s="209"/>
      <c r="HF78" s="209"/>
      <c r="HG78" s="209"/>
      <c r="HH78" s="209"/>
      <c r="HI78" s="209"/>
      <c r="HJ78" s="209"/>
      <c r="HK78" s="209"/>
      <c r="HL78" s="209"/>
      <c r="HM78" s="209"/>
      <c r="HN78" s="209"/>
      <c r="HO78" s="209"/>
      <c r="HP78" s="209"/>
      <c r="HQ78" s="209"/>
      <c r="HR78" s="209"/>
      <c r="HS78" s="209"/>
      <c r="HT78" s="209"/>
      <c r="HU78" s="209"/>
      <c r="HV78" s="209"/>
      <c r="HW78" s="209"/>
      <c r="HX78" s="209"/>
      <c r="HY78" s="209"/>
      <c r="HZ78" s="209"/>
      <c r="IA78" s="209"/>
      <c r="IB78" s="209"/>
      <c r="IC78" s="209"/>
      <c r="ID78" s="209"/>
      <c r="IE78" s="209"/>
      <c r="IF78" s="209"/>
      <c r="IG78" s="209"/>
      <c r="IH78" s="209"/>
      <c r="II78" s="209"/>
      <c r="IJ78" s="209"/>
      <c r="IK78" s="209"/>
      <c r="IL78" s="209"/>
      <c r="IM78" s="209"/>
      <c r="IN78" s="209"/>
      <c r="IO78" s="209"/>
    </row>
    <row r="79" spans="1:249" s="356" customFormat="1" ht="15.75">
      <c r="A79" s="1039" t="s">
        <v>589</v>
      </c>
      <c r="B79" s="206" t="s">
        <v>375</v>
      </c>
      <c r="C79" s="165" t="s">
        <v>41</v>
      </c>
      <c r="D79" s="333"/>
      <c r="E79" s="617"/>
      <c r="F79" s="149" t="s">
        <v>0</v>
      </c>
      <c r="G79" s="68">
        <v>3</v>
      </c>
      <c r="H79" s="75"/>
      <c r="I79" s="71"/>
      <c r="J79" s="71">
        <f>I79*G79</f>
        <v>0</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row>
    <row r="80" spans="1:249" s="356" customFormat="1" ht="15.75">
      <c r="A80" s="1039"/>
      <c r="B80" s="114"/>
      <c r="C80" s="168"/>
      <c r="D80" s="517" t="s">
        <v>291</v>
      </c>
      <c r="E80" s="617"/>
      <c r="F80" s="149"/>
      <c r="G80" s="68"/>
      <c r="H80" s="75"/>
      <c r="I80" s="71"/>
      <c r="J80" s="71"/>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row>
    <row r="81" spans="1:249" s="356" customFormat="1" ht="15.75">
      <c r="A81" s="1039" t="s">
        <v>590</v>
      </c>
      <c r="B81" s="206" t="s">
        <v>375</v>
      </c>
      <c r="C81" s="165" t="s">
        <v>42</v>
      </c>
      <c r="D81" s="333"/>
      <c r="E81" s="617"/>
      <c r="F81" s="149" t="s">
        <v>0</v>
      </c>
      <c r="G81" s="68">
        <v>1</v>
      </c>
      <c r="H81" s="75"/>
      <c r="I81" s="71"/>
      <c r="J81" s="71">
        <f>I81*G81</f>
        <v>0</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row>
    <row r="82" spans="1:249" s="322" customFormat="1" ht="15.75">
      <c r="A82" s="1035"/>
      <c r="B82" s="114"/>
      <c r="C82" s="168"/>
      <c r="D82" s="517" t="s">
        <v>292</v>
      </c>
      <c r="E82" s="617"/>
      <c r="F82" s="149"/>
      <c r="G82" s="68"/>
      <c r="H82" s="75"/>
      <c r="I82" s="71"/>
      <c r="J82" s="71"/>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row>
    <row r="83" spans="1:10" s="491" customFormat="1" ht="21" customHeight="1">
      <c r="A83" s="1078"/>
      <c r="B83" s="448">
        <v>6</v>
      </c>
      <c r="C83" s="490" t="s">
        <v>123</v>
      </c>
      <c r="D83" s="449"/>
      <c r="E83" s="398"/>
      <c r="F83" s="320"/>
      <c r="G83" s="522"/>
      <c r="H83" s="452"/>
      <c r="I83" s="522"/>
      <c r="J83" s="848">
        <f>SUM(J84:J95)</f>
        <v>0</v>
      </c>
    </row>
    <row r="84" spans="1:152" s="36" customFormat="1" ht="17.25" customHeight="1">
      <c r="A84" s="1035"/>
      <c r="B84" s="186" t="s">
        <v>450</v>
      </c>
      <c r="C84" s="146" t="s">
        <v>428</v>
      </c>
      <c r="D84" s="480"/>
      <c r="E84" s="122"/>
      <c r="F84" s="118"/>
      <c r="G84" s="123"/>
      <c r="H84" s="119"/>
      <c r="I84" s="579"/>
      <c r="J84" s="913"/>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row>
    <row r="85" spans="1:10" s="18" customFormat="1" ht="15" customHeight="1">
      <c r="A85" s="1039" t="s">
        <v>581</v>
      </c>
      <c r="B85" s="206" t="s">
        <v>375</v>
      </c>
      <c r="C85" s="165" t="s">
        <v>430</v>
      </c>
      <c r="D85" s="333"/>
      <c r="E85" s="23"/>
      <c r="F85" s="24" t="s">
        <v>0</v>
      </c>
      <c r="G85" s="67">
        <v>50</v>
      </c>
      <c r="H85" s="74"/>
      <c r="I85" s="71"/>
      <c r="J85" s="71">
        <f>I85*G85</f>
        <v>0</v>
      </c>
    </row>
    <row r="86" spans="1:10" s="214" customFormat="1" ht="15" customHeight="1">
      <c r="A86" s="1035">
        <v>29</v>
      </c>
      <c r="B86" s="206" t="s">
        <v>375</v>
      </c>
      <c r="C86" s="523" t="s">
        <v>429</v>
      </c>
      <c r="D86" s="613"/>
      <c r="E86" s="224"/>
      <c r="F86" s="24" t="s">
        <v>0</v>
      </c>
      <c r="G86" s="68">
        <f>G85</f>
        <v>50</v>
      </c>
      <c r="H86" s="74"/>
      <c r="I86" s="71"/>
      <c r="J86" s="71">
        <f>I86*G86</f>
        <v>0</v>
      </c>
    </row>
    <row r="87" spans="1:10" s="18" customFormat="1" ht="15" customHeight="1">
      <c r="A87" s="1045">
        <v>30</v>
      </c>
      <c r="B87" s="206" t="s">
        <v>375</v>
      </c>
      <c r="C87" s="174" t="s">
        <v>403</v>
      </c>
      <c r="D87" s="333"/>
      <c r="E87" s="23"/>
      <c r="F87" s="84" t="s">
        <v>0</v>
      </c>
      <c r="G87" s="71">
        <v>50</v>
      </c>
      <c r="H87" s="76"/>
      <c r="I87" s="283"/>
      <c r="J87" s="71">
        <f>I87*G87</f>
        <v>0</v>
      </c>
    </row>
    <row r="88" spans="1:10" s="18" customFormat="1" ht="15" customHeight="1">
      <c r="A88" s="1039"/>
      <c r="B88" s="114"/>
      <c r="C88" s="525" t="s">
        <v>341</v>
      </c>
      <c r="D88" s="333"/>
      <c r="E88" s="155"/>
      <c r="F88" s="485" t="s">
        <v>0</v>
      </c>
      <c r="G88" s="980">
        <v>12</v>
      </c>
      <c r="H88" s="496"/>
      <c r="I88" s="283"/>
      <c r="J88" s="71"/>
    </row>
    <row r="89" spans="1:10" s="18" customFormat="1" ht="15" customHeight="1">
      <c r="A89" s="1039"/>
      <c r="B89" s="114"/>
      <c r="C89" s="525" t="s">
        <v>342</v>
      </c>
      <c r="D89" s="333"/>
      <c r="E89" s="155"/>
      <c r="F89" s="485" t="s">
        <v>0</v>
      </c>
      <c r="G89" s="980">
        <v>15</v>
      </c>
      <c r="H89" s="496"/>
      <c r="I89" s="283"/>
      <c r="J89" s="71"/>
    </row>
    <row r="90" spans="1:10" s="18" customFormat="1" ht="15" customHeight="1">
      <c r="A90" s="1039"/>
      <c r="B90" s="114"/>
      <c r="C90" s="525" t="s">
        <v>343</v>
      </c>
      <c r="D90" s="333"/>
      <c r="E90" s="155"/>
      <c r="F90" s="485" t="s">
        <v>0</v>
      </c>
      <c r="G90" s="980">
        <v>10</v>
      </c>
      <c r="H90" s="496"/>
      <c r="I90" s="283"/>
      <c r="J90" s="71"/>
    </row>
    <row r="91" spans="1:10" s="18" customFormat="1" ht="15" customHeight="1">
      <c r="A91" s="1039"/>
      <c r="B91" s="114"/>
      <c r="C91" s="525" t="s">
        <v>344</v>
      </c>
      <c r="D91" s="333"/>
      <c r="E91" s="155"/>
      <c r="F91" s="485" t="s">
        <v>0</v>
      </c>
      <c r="G91" s="980">
        <v>8</v>
      </c>
      <c r="H91" s="496"/>
      <c r="I91" s="283"/>
      <c r="J91" s="71"/>
    </row>
    <row r="92" spans="1:10" s="18" customFormat="1" ht="15" customHeight="1">
      <c r="A92" s="1067"/>
      <c r="B92" s="114"/>
      <c r="C92" s="525" t="s">
        <v>345</v>
      </c>
      <c r="D92" s="333"/>
      <c r="E92" s="155"/>
      <c r="F92" s="485" t="s">
        <v>0</v>
      </c>
      <c r="G92" s="980">
        <v>5</v>
      </c>
      <c r="H92" s="496"/>
      <c r="I92" s="283"/>
      <c r="J92" s="71"/>
    </row>
    <row r="93" spans="1:10" s="18" customFormat="1" ht="14.1" customHeight="1">
      <c r="A93" s="1067" t="s">
        <v>584</v>
      </c>
      <c r="B93" s="206" t="s">
        <v>375</v>
      </c>
      <c r="C93" s="174" t="s">
        <v>432</v>
      </c>
      <c r="D93" s="333"/>
      <c r="E93" s="155"/>
      <c r="F93" s="150" t="s">
        <v>1</v>
      </c>
      <c r="G93" s="502">
        <v>25</v>
      </c>
      <c r="H93" s="75" t="s">
        <v>75</v>
      </c>
      <c r="I93" s="79"/>
      <c r="J93" s="71">
        <f>I93*H93*G93</f>
        <v>0</v>
      </c>
    </row>
    <row r="94" spans="1:10" s="18" customFormat="1" ht="14.25" customHeight="1">
      <c r="A94" s="1067"/>
      <c r="B94" s="114"/>
      <c r="C94" s="1139" t="s">
        <v>431</v>
      </c>
      <c r="D94" s="1140"/>
      <c r="E94" s="1141"/>
      <c r="F94" s="25"/>
      <c r="G94" s="65"/>
      <c r="H94" s="74"/>
      <c r="I94" s="79"/>
      <c r="J94" s="71"/>
    </row>
    <row r="95" spans="1:10" s="18" customFormat="1" ht="25.5" customHeight="1">
      <c r="A95" s="1067"/>
      <c r="B95" s="114"/>
      <c r="C95" s="1151" t="s">
        <v>346</v>
      </c>
      <c r="D95" s="1152"/>
      <c r="E95" s="1153"/>
      <c r="F95" s="25"/>
      <c r="G95" s="65"/>
      <c r="H95" s="74"/>
      <c r="I95" s="79"/>
      <c r="J95" s="71"/>
    </row>
    <row r="96" spans="1:10" s="568" customFormat="1" ht="15.75">
      <c r="A96" s="1079"/>
      <c r="B96" s="844" t="s">
        <v>632</v>
      </c>
      <c r="C96" s="845" t="s">
        <v>37</v>
      </c>
      <c r="D96" s="846"/>
      <c r="E96" s="846"/>
      <c r="F96" s="847"/>
      <c r="G96" s="848"/>
      <c r="H96" s="849"/>
      <c r="I96" s="848"/>
      <c r="J96" s="848">
        <f>SUM(J97:J103)</f>
        <v>0</v>
      </c>
    </row>
    <row r="97" spans="1:10" s="18" customFormat="1" ht="15" customHeight="1">
      <c r="A97" s="47" t="s">
        <v>585</v>
      </c>
      <c r="B97" s="206" t="s">
        <v>386</v>
      </c>
      <c r="C97" s="1070" t="s">
        <v>434</v>
      </c>
      <c r="D97" s="1071"/>
      <c r="E97" s="1072"/>
      <c r="F97" s="1073" t="s">
        <v>135</v>
      </c>
      <c r="G97" s="1074">
        <v>1</v>
      </c>
      <c r="H97" s="775"/>
      <c r="I97" s="1075"/>
      <c r="J97" s="195">
        <f aca="true" t="shared" si="0" ref="J97">I97*G97</f>
        <v>0</v>
      </c>
    </row>
    <row r="98" spans="1:10" s="18" customFormat="1" ht="15" customHeight="1">
      <c r="A98" s="47"/>
      <c r="B98" s="114"/>
      <c r="C98" s="142"/>
      <c r="D98" s="744" t="s">
        <v>552</v>
      </c>
      <c r="E98" s="1076"/>
      <c r="F98" s="210"/>
      <c r="G98" s="443"/>
      <c r="H98" s="102"/>
      <c r="I98" s="919"/>
      <c r="J98" s="71"/>
    </row>
    <row r="99" spans="1:10" s="49" customFormat="1" ht="16.5" customHeight="1">
      <c r="A99" s="1067" t="s">
        <v>591</v>
      </c>
      <c r="B99" s="206" t="s">
        <v>375</v>
      </c>
      <c r="C99" s="187" t="s">
        <v>82</v>
      </c>
      <c r="D99" s="624"/>
      <c r="E99" s="175"/>
      <c r="F99" s="699" t="s">
        <v>4</v>
      </c>
      <c r="G99" s="77">
        <v>1.5</v>
      </c>
      <c r="H99" s="700"/>
      <c r="I99" s="77"/>
      <c r="J99" s="71">
        <f>I99*G99</f>
        <v>0</v>
      </c>
    </row>
    <row r="100" spans="1:10" s="9" customFormat="1" ht="16.5" customHeight="1">
      <c r="A100" s="1067"/>
      <c r="B100" s="115"/>
      <c r="C100" s="181"/>
      <c r="D100" s="657" t="s">
        <v>553</v>
      </c>
      <c r="E100" s="156"/>
      <c r="F100" s="150"/>
      <c r="G100" s="71"/>
      <c r="H100" s="74"/>
      <c r="I100" s="923"/>
      <c r="J100" s="923"/>
    </row>
    <row r="101" spans="1:10" s="12" customFormat="1" ht="15" customHeight="1">
      <c r="A101" s="1067" t="s">
        <v>592</v>
      </c>
      <c r="B101" s="206" t="s">
        <v>375</v>
      </c>
      <c r="C101" s="179" t="s">
        <v>84</v>
      </c>
      <c r="D101" s="658"/>
      <c r="E101" s="153"/>
      <c r="F101" s="150" t="s">
        <v>4</v>
      </c>
      <c r="G101" s="77">
        <f>G99</f>
        <v>1.5</v>
      </c>
      <c r="H101" s="74"/>
      <c r="I101" s="77"/>
      <c r="J101" s="71">
        <f>I101*G101</f>
        <v>0</v>
      </c>
    </row>
    <row r="102" spans="1:10" s="12" customFormat="1" ht="15" customHeight="1">
      <c r="A102" s="1067" t="s">
        <v>593</v>
      </c>
      <c r="B102" s="910" t="s">
        <v>386</v>
      </c>
      <c r="C102" s="179" t="s">
        <v>85</v>
      </c>
      <c r="D102" s="659"/>
      <c r="E102" s="153"/>
      <c r="F102" s="154" t="s">
        <v>12</v>
      </c>
      <c r="G102" s="77">
        <f>G101*2.4</f>
        <v>3.5999999999999996</v>
      </c>
      <c r="H102" s="78"/>
      <c r="I102" s="77"/>
      <c r="J102" s="71">
        <f>I102*G102</f>
        <v>0</v>
      </c>
    </row>
    <row r="103" spans="1:10" s="44" customFormat="1" ht="16.5" customHeight="1">
      <c r="A103" s="1067"/>
      <c r="B103" s="374"/>
      <c r="C103" s="189"/>
      <c r="D103" s="724" t="s">
        <v>83</v>
      </c>
      <c r="E103" s="891"/>
      <c r="F103" s="191"/>
      <c r="G103" s="192"/>
      <c r="H103" s="193"/>
      <c r="I103" s="192"/>
      <c r="J103" s="192"/>
    </row>
    <row r="104" spans="1:10" s="410" customFormat="1" ht="27" customHeight="1">
      <c r="A104" s="1079"/>
      <c r="B104" s="434" t="s">
        <v>633</v>
      </c>
      <c r="C104" s="444" t="s">
        <v>286</v>
      </c>
      <c r="D104" s="405"/>
      <c r="E104" s="405"/>
      <c r="F104" s="406"/>
      <c r="G104" s="407"/>
      <c r="H104" s="408"/>
      <c r="I104" s="407"/>
      <c r="J104" s="407">
        <f>SUM(J105:J119)</f>
        <v>0</v>
      </c>
    </row>
    <row r="105" spans="1:10" s="49" customFormat="1" ht="15.95" customHeight="1">
      <c r="A105" s="1067" t="s">
        <v>594</v>
      </c>
      <c r="B105" s="206" t="s">
        <v>375</v>
      </c>
      <c r="C105" s="892" t="s">
        <v>474</v>
      </c>
      <c r="D105" s="893"/>
      <c r="E105" s="894"/>
      <c r="F105" s="895" t="s">
        <v>4</v>
      </c>
      <c r="G105" s="195">
        <v>15</v>
      </c>
      <c r="H105" s="196"/>
      <c r="I105" s="195"/>
      <c r="J105" s="195">
        <f aca="true" t="shared" si="1" ref="J105">I105*G105</f>
        <v>0</v>
      </c>
    </row>
    <row r="106" spans="1:10" s="85" customFormat="1" ht="24" customHeight="1">
      <c r="A106" s="1035"/>
      <c r="B106" s="106"/>
      <c r="C106" s="172"/>
      <c r="D106" s="1149" t="s">
        <v>433</v>
      </c>
      <c r="E106" s="1150"/>
      <c r="F106" s="551"/>
      <c r="G106" s="110"/>
      <c r="H106" s="111"/>
      <c r="I106" s="930"/>
      <c r="J106" s="107"/>
    </row>
    <row r="107" spans="1:10" s="85" customFormat="1" ht="12" customHeight="1">
      <c r="A107" s="1035"/>
      <c r="B107" s="106"/>
      <c r="C107" s="172"/>
      <c r="D107" s="1149" t="s">
        <v>651</v>
      </c>
      <c r="E107" s="1150"/>
      <c r="F107" s="551"/>
      <c r="G107" s="110"/>
      <c r="H107" s="111"/>
      <c r="I107" s="930"/>
      <c r="J107" s="107"/>
    </row>
    <row r="108" spans="1:10" s="18" customFormat="1" ht="13.5" customHeight="1">
      <c r="A108" s="1035">
        <v>37</v>
      </c>
      <c r="B108" s="206" t="s">
        <v>650</v>
      </c>
      <c r="C108" s="523"/>
      <c r="D108" s="1117"/>
      <c r="E108" s="1118"/>
      <c r="F108" s="210"/>
      <c r="G108" s="443"/>
      <c r="H108" s="775"/>
      <c r="I108" s="1075"/>
      <c r="J108" s="71"/>
    </row>
    <row r="109" spans="1:10" s="9" customFormat="1" ht="16.5" customHeight="1">
      <c r="A109" s="1067"/>
      <c r="B109" s="28"/>
      <c r="C109" s="137" t="s">
        <v>203</v>
      </c>
      <c r="D109" s="450"/>
      <c r="E109" s="160"/>
      <c r="F109" s="24" t="s">
        <v>2</v>
      </c>
      <c r="G109" s="71">
        <v>35</v>
      </c>
      <c r="H109" s="196"/>
      <c r="I109" s="931"/>
      <c r="J109" s="71"/>
    </row>
    <row r="110" spans="1:10" s="18" customFormat="1" ht="15" customHeight="1">
      <c r="A110" s="1067"/>
      <c r="B110" s="114"/>
      <c r="C110" s="145"/>
      <c r="D110" s="597" t="s">
        <v>475</v>
      </c>
      <c r="E110" s="163"/>
      <c r="F110" s="149"/>
      <c r="G110" s="68"/>
      <c r="H110" s="24"/>
      <c r="I110" s="71"/>
      <c r="J110" s="71"/>
    </row>
    <row r="111" spans="1:10" s="18" customFormat="1" ht="15" customHeight="1">
      <c r="A111" s="1067" t="s">
        <v>595</v>
      </c>
      <c r="B111" s="629" t="s">
        <v>465</v>
      </c>
      <c r="C111" s="709" t="s">
        <v>466</v>
      </c>
      <c r="D111" s="624"/>
      <c r="E111" s="710"/>
      <c r="F111" s="569" t="s">
        <v>11</v>
      </c>
      <c r="G111" s="932">
        <v>3.15</v>
      </c>
      <c r="H111" s="715"/>
      <c r="I111" s="932"/>
      <c r="J111" s="71">
        <f aca="true" t="shared" si="2" ref="J111:J112">I111*G111</f>
        <v>0</v>
      </c>
    </row>
    <row r="112" spans="1:10" s="18" customFormat="1" ht="15" customHeight="1">
      <c r="A112" s="1067" t="s">
        <v>596</v>
      </c>
      <c r="B112" s="629" t="s">
        <v>386</v>
      </c>
      <c r="C112" s="709" t="s">
        <v>476</v>
      </c>
      <c r="D112" s="624"/>
      <c r="E112" s="710"/>
      <c r="F112" s="714" t="s">
        <v>12</v>
      </c>
      <c r="G112" s="993">
        <f>G111*2.6*1.15</f>
        <v>9.418499999999998</v>
      </c>
      <c r="H112" s="715"/>
      <c r="I112" s="71"/>
      <c r="J112" s="71">
        <f t="shared" si="2"/>
        <v>0</v>
      </c>
    </row>
    <row r="113" spans="1:10" s="85" customFormat="1" ht="15" customHeight="1">
      <c r="A113" s="1067"/>
      <c r="B113" s="106"/>
      <c r="C113" s="145"/>
      <c r="D113" s="597" t="s">
        <v>470</v>
      </c>
      <c r="E113" s="177"/>
      <c r="F113" s="551"/>
      <c r="G113" s="110"/>
      <c r="H113" s="111"/>
      <c r="I113" s="930"/>
      <c r="J113" s="107"/>
    </row>
    <row r="114" spans="1:249" s="209" customFormat="1" ht="12.75" customHeight="1">
      <c r="A114" s="1067"/>
      <c r="B114" s="628"/>
      <c r="C114" s="137" t="s">
        <v>208</v>
      </c>
      <c r="D114" s="450"/>
      <c r="E114" s="160"/>
      <c r="F114" s="24" t="s">
        <v>2</v>
      </c>
      <c r="G114" s="71">
        <v>16.5</v>
      </c>
      <c r="H114" s="74"/>
      <c r="I114" s="923"/>
      <c r="J114" s="71"/>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row>
    <row r="115" spans="1:10" s="9" customFormat="1" ht="16.5" customHeight="1">
      <c r="A115" s="1067" t="s">
        <v>597</v>
      </c>
      <c r="B115" s="206" t="s">
        <v>484</v>
      </c>
      <c r="C115" s="709" t="s">
        <v>483</v>
      </c>
      <c r="D115" s="527"/>
      <c r="E115" s="160"/>
      <c r="F115" s="569" t="s">
        <v>11</v>
      </c>
      <c r="G115" s="932">
        <v>4.125</v>
      </c>
      <c r="H115" s="716"/>
      <c r="I115" s="933"/>
      <c r="J115" s="71">
        <f aca="true" t="shared" si="3" ref="J115:J117">I115*G115</f>
        <v>0</v>
      </c>
    </row>
    <row r="116" spans="1:10" s="18" customFormat="1" ht="15" customHeight="1">
      <c r="A116" s="1067" t="s">
        <v>598</v>
      </c>
      <c r="B116" s="629" t="s">
        <v>391</v>
      </c>
      <c r="C116" s="709" t="s">
        <v>473</v>
      </c>
      <c r="D116" s="624"/>
      <c r="E116" s="710"/>
      <c r="F116" s="569" t="s">
        <v>11</v>
      </c>
      <c r="G116" s="932">
        <v>4.125</v>
      </c>
      <c r="H116" s="715"/>
      <c r="I116" s="932"/>
      <c r="J116" s="71">
        <f t="shared" si="3"/>
        <v>0</v>
      </c>
    </row>
    <row r="117" spans="1:10" s="18" customFormat="1" ht="15" customHeight="1">
      <c r="A117" s="1067" t="s">
        <v>599</v>
      </c>
      <c r="B117" s="629" t="s">
        <v>386</v>
      </c>
      <c r="C117" s="709" t="s">
        <v>469</v>
      </c>
      <c r="D117" s="624"/>
      <c r="E117" s="710"/>
      <c r="F117" s="714" t="s">
        <v>12</v>
      </c>
      <c r="G117" s="993">
        <f>G116*2.6*1.15</f>
        <v>12.333749999999998</v>
      </c>
      <c r="H117" s="715"/>
      <c r="I117" s="71"/>
      <c r="J117" s="71">
        <f t="shared" si="3"/>
        <v>0</v>
      </c>
    </row>
    <row r="118" spans="1:10" s="85" customFormat="1" ht="15" customHeight="1">
      <c r="A118" s="1067"/>
      <c r="B118" s="106"/>
      <c r="C118" s="145"/>
      <c r="D118" s="597" t="s">
        <v>470</v>
      </c>
      <c r="E118" s="177"/>
      <c r="F118" s="551"/>
      <c r="G118" s="110"/>
      <c r="H118" s="111"/>
      <c r="I118" s="930"/>
      <c r="J118" s="107"/>
    </row>
    <row r="119" spans="1:10" s="49" customFormat="1" ht="16.5" customHeight="1">
      <c r="A119" s="1067" t="s">
        <v>600</v>
      </c>
      <c r="B119" s="629" t="s">
        <v>467</v>
      </c>
      <c r="C119" s="147" t="s">
        <v>468</v>
      </c>
      <c r="D119" s="624"/>
      <c r="E119" s="625"/>
      <c r="F119" s="31" t="s">
        <v>12</v>
      </c>
      <c r="G119" s="71">
        <f>G112+G117</f>
        <v>21.752249999999997</v>
      </c>
      <c r="H119" s="74"/>
      <c r="I119" s="71"/>
      <c r="J119" s="71">
        <f>I119*G119</f>
        <v>0</v>
      </c>
    </row>
    <row r="120" spans="1:10" s="410" customFormat="1" ht="27" customHeight="1">
      <c r="A120" s="1080"/>
      <c r="B120" s="422" t="s">
        <v>634</v>
      </c>
      <c r="C120" s="896" t="s">
        <v>95</v>
      </c>
      <c r="D120" s="701"/>
      <c r="E120" s="701"/>
      <c r="F120" s="406"/>
      <c r="G120" s="407"/>
      <c r="H120" s="408"/>
      <c r="I120" s="407"/>
      <c r="J120" s="934">
        <f>SUM(J121:J151)</f>
        <v>0</v>
      </c>
    </row>
    <row r="121" spans="1:10" s="44" customFormat="1" ht="16.5" customHeight="1">
      <c r="A121" s="1067"/>
      <c r="B121" s="454" t="s">
        <v>635</v>
      </c>
      <c r="C121" s="342" t="s">
        <v>477</v>
      </c>
      <c r="D121" s="618"/>
      <c r="E121" s="176"/>
      <c r="F121" s="149"/>
      <c r="G121" s="71"/>
      <c r="H121" s="108"/>
      <c r="I121" s="77"/>
      <c r="J121" s="834"/>
    </row>
    <row r="122" spans="1:10" s="18" customFormat="1" ht="15" customHeight="1">
      <c r="A122" s="1067" t="s">
        <v>601</v>
      </c>
      <c r="B122" s="628" t="s">
        <v>388</v>
      </c>
      <c r="C122" s="835" t="s">
        <v>436</v>
      </c>
      <c r="D122" s="333"/>
      <c r="E122" s="155"/>
      <c r="F122" s="152" t="s">
        <v>72</v>
      </c>
      <c r="G122" s="67">
        <v>15</v>
      </c>
      <c r="H122" s="76"/>
      <c r="I122" s="71"/>
      <c r="J122" s="935">
        <f aca="true" t="shared" si="4" ref="J122:J126">G122*I122</f>
        <v>0</v>
      </c>
    </row>
    <row r="123" spans="1:10" s="340" customFormat="1" ht="15" customHeight="1">
      <c r="A123" s="1067" t="s">
        <v>602</v>
      </c>
      <c r="B123" s="630" t="s">
        <v>92</v>
      </c>
      <c r="C123" s="903" t="s">
        <v>93</v>
      </c>
      <c r="D123" s="688"/>
      <c r="E123" s="689"/>
      <c r="F123" s="692" t="s">
        <v>72</v>
      </c>
      <c r="G123" s="994">
        <v>15</v>
      </c>
      <c r="H123" s="698"/>
      <c r="I123" s="935"/>
      <c r="J123" s="935">
        <f t="shared" si="4"/>
        <v>0</v>
      </c>
    </row>
    <row r="124" spans="1:10" s="340" customFormat="1" ht="15" customHeight="1">
      <c r="A124" s="1067" t="s">
        <v>603</v>
      </c>
      <c r="B124" s="630" t="s">
        <v>90</v>
      </c>
      <c r="C124" s="903" t="s">
        <v>91</v>
      </c>
      <c r="D124" s="688"/>
      <c r="E124" s="689"/>
      <c r="F124" s="692" t="s">
        <v>72</v>
      </c>
      <c r="G124" s="994">
        <v>15</v>
      </c>
      <c r="H124" s="698"/>
      <c r="I124" s="935"/>
      <c r="J124" s="935">
        <f>G124*I124</f>
        <v>0</v>
      </c>
    </row>
    <row r="125" spans="1:10" s="340" customFormat="1" ht="15" customHeight="1">
      <c r="A125" s="1067" t="s">
        <v>604</v>
      </c>
      <c r="B125" s="339">
        <v>591111111</v>
      </c>
      <c r="C125" s="903" t="s">
        <v>462</v>
      </c>
      <c r="D125" s="688"/>
      <c r="E125" s="689"/>
      <c r="F125" s="692" t="s">
        <v>72</v>
      </c>
      <c r="G125" s="994">
        <v>15</v>
      </c>
      <c r="H125" s="698"/>
      <c r="I125" s="935"/>
      <c r="J125" s="935">
        <f t="shared" si="4"/>
        <v>0</v>
      </c>
    </row>
    <row r="126" spans="1:10" s="340" customFormat="1" ht="15" customHeight="1">
      <c r="A126" s="1067" t="s">
        <v>605</v>
      </c>
      <c r="B126" s="339" t="s">
        <v>94</v>
      </c>
      <c r="C126" s="903" t="s">
        <v>463</v>
      </c>
      <c r="D126" s="688"/>
      <c r="E126" s="689"/>
      <c r="F126" s="692" t="s">
        <v>12</v>
      </c>
      <c r="G126" s="994">
        <v>3.975</v>
      </c>
      <c r="H126" s="698"/>
      <c r="I126" s="935"/>
      <c r="J126" s="935">
        <f t="shared" si="4"/>
        <v>0</v>
      </c>
    </row>
    <row r="127" spans="1:10" s="44" customFormat="1" ht="16.5" customHeight="1">
      <c r="A127" s="1067"/>
      <c r="B127" s="374"/>
      <c r="C127" s="904"/>
      <c r="D127" s="686" t="s">
        <v>97</v>
      </c>
      <c r="E127" s="687"/>
      <c r="F127" s="693"/>
      <c r="G127" s="695"/>
      <c r="H127" s="697"/>
      <c r="I127" s="695"/>
      <c r="J127" s="695"/>
    </row>
    <row r="128" spans="1:10" s="340" customFormat="1" ht="15" customHeight="1">
      <c r="A128" s="1067" t="s">
        <v>606</v>
      </c>
      <c r="B128" s="339">
        <v>434191423</v>
      </c>
      <c r="C128" s="684" t="s">
        <v>88</v>
      </c>
      <c r="D128" s="661"/>
      <c r="E128" s="661"/>
      <c r="F128" s="723" t="s">
        <v>32</v>
      </c>
      <c r="G128" s="994">
        <v>28</v>
      </c>
      <c r="H128" s="698"/>
      <c r="I128" s="935"/>
      <c r="J128" s="936">
        <f>G128*I128</f>
        <v>0</v>
      </c>
    </row>
    <row r="129" spans="1:10" s="340" customFormat="1" ht="15" customHeight="1">
      <c r="A129" s="1067" t="s">
        <v>607</v>
      </c>
      <c r="B129" s="908" t="s">
        <v>386</v>
      </c>
      <c r="C129" s="684" t="s">
        <v>404</v>
      </c>
      <c r="D129" s="661"/>
      <c r="E129" s="661"/>
      <c r="F129" s="723" t="s">
        <v>89</v>
      </c>
      <c r="G129" s="994">
        <v>14</v>
      </c>
      <c r="H129" s="698"/>
      <c r="I129" s="935"/>
      <c r="J129" s="936">
        <f>G129*I129</f>
        <v>0</v>
      </c>
    </row>
    <row r="130" spans="1:10" s="341" customFormat="1" ht="15" customHeight="1">
      <c r="A130" s="1067"/>
      <c r="B130" s="631"/>
      <c r="C130" s="905"/>
      <c r="D130" s="724" t="s">
        <v>272</v>
      </c>
      <c r="E130" s="725"/>
      <c r="F130" s="726"/>
      <c r="G130" s="995"/>
      <c r="H130" s="727"/>
      <c r="I130" s="937"/>
      <c r="J130" s="938"/>
    </row>
    <row r="131" spans="1:10" s="722" customFormat="1" ht="16.5" customHeight="1">
      <c r="A131" s="1067" t="s">
        <v>608</v>
      </c>
      <c r="B131" s="702" t="s">
        <v>471</v>
      </c>
      <c r="C131" s="906" t="s">
        <v>464</v>
      </c>
      <c r="D131" s="717"/>
      <c r="E131" s="718"/>
      <c r="F131" s="719" t="s">
        <v>32</v>
      </c>
      <c r="G131" s="720">
        <v>15.5</v>
      </c>
      <c r="H131" s="721"/>
      <c r="I131" s="720"/>
      <c r="J131" s="935">
        <f aca="true" t="shared" si="5" ref="J131:J132">G131*I131</f>
        <v>0</v>
      </c>
    </row>
    <row r="132" spans="1:10" s="340" customFormat="1" ht="15" customHeight="1">
      <c r="A132" s="1067" t="s">
        <v>609</v>
      </c>
      <c r="B132" s="339" t="s">
        <v>554</v>
      </c>
      <c r="C132" s="903" t="s">
        <v>555</v>
      </c>
      <c r="D132" s="688"/>
      <c r="E132" s="689"/>
      <c r="F132" s="692" t="s">
        <v>12</v>
      </c>
      <c r="G132" s="994">
        <v>0.18</v>
      </c>
      <c r="H132" s="698"/>
      <c r="I132" s="935"/>
      <c r="J132" s="935">
        <f t="shared" si="5"/>
        <v>0</v>
      </c>
    </row>
    <row r="133" spans="1:10" s="44" customFormat="1" ht="16.5" customHeight="1">
      <c r="A133" s="1067"/>
      <c r="B133" s="374"/>
      <c r="C133" s="904"/>
      <c r="D133" s="686" t="s">
        <v>556</v>
      </c>
      <c r="E133" s="687"/>
      <c r="F133" s="693"/>
      <c r="G133" s="695"/>
      <c r="H133" s="697"/>
      <c r="I133" s="695"/>
      <c r="J133" s="695"/>
    </row>
    <row r="134" spans="1:10" s="722" customFormat="1" ht="16.5" customHeight="1">
      <c r="A134" s="1067" t="s">
        <v>610</v>
      </c>
      <c r="B134" s="702" t="s">
        <v>471</v>
      </c>
      <c r="C134" s="906" t="s">
        <v>472</v>
      </c>
      <c r="D134" s="717"/>
      <c r="E134" s="718"/>
      <c r="F134" s="719" t="s">
        <v>32</v>
      </c>
      <c r="G134" s="720">
        <v>13</v>
      </c>
      <c r="H134" s="721"/>
      <c r="I134" s="720"/>
      <c r="J134" s="935">
        <f aca="true" t="shared" si="6" ref="J134:J139">G134*I134</f>
        <v>0</v>
      </c>
    </row>
    <row r="135" spans="1:10" s="780" customFormat="1" ht="15" customHeight="1">
      <c r="A135" s="1081" t="s">
        <v>611</v>
      </c>
      <c r="B135" s="909" t="s">
        <v>386</v>
      </c>
      <c r="C135" s="907" t="s">
        <v>653</v>
      </c>
      <c r="D135" s="777"/>
      <c r="E135" s="778"/>
      <c r="F135" s="779" t="s">
        <v>32</v>
      </c>
      <c r="G135" s="996">
        <v>15</v>
      </c>
      <c r="H135" s="776"/>
      <c r="I135" s="935"/>
      <c r="J135" s="939">
        <f t="shared" si="6"/>
        <v>0</v>
      </c>
    </row>
    <row r="136" spans="1:10" s="44" customFormat="1" ht="16.5" customHeight="1">
      <c r="A136" s="1067"/>
      <c r="B136" s="374"/>
      <c r="C136" s="904"/>
      <c r="D136" s="686" t="s">
        <v>557</v>
      </c>
      <c r="E136" s="687"/>
      <c r="F136" s="693"/>
      <c r="G136" s="695"/>
      <c r="H136" s="697"/>
      <c r="I136" s="695"/>
      <c r="J136" s="695"/>
    </row>
    <row r="137" spans="1:10" s="44" customFormat="1" ht="16.5" customHeight="1">
      <c r="A137" s="1067" t="s">
        <v>612</v>
      </c>
      <c r="B137" s="629" t="s">
        <v>467</v>
      </c>
      <c r="C137" s="147" t="s">
        <v>468</v>
      </c>
      <c r="D137" s="690"/>
      <c r="E137" s="687"/>
      <c r="F137" s="685" t="s">
        <v>12</v>
      </c>
      <c r="G137" s="997">
        <f>G126+G132</f>
        <v>4.155</v>
      </c>
      <c r="H137" s="697"/>
      <c r="I137" s="1120"/>
      <c r="J137" s="939">
        <f t="shared" si="6"/>
        <v>0</v>
      </c>
    </row>
    <row r="138" spans="1:10" s="498" customFormat="1" ht="16.5" customHeight="1">
      <c r="A138" s="1067"/>
      <c r="B138" s="454" t="s">
        <v>636</v>
      </c>
      <c r="C138" s="342" t="s">
        <v>134</v>
      </c>
      <c r="D138" s="618"/>
      <c r="E138" s="401"/>
      <c r="F138" s="191"/>
      <c r="G138" s="192"/>
      <c r="H138" s="193"/>
      <c r="I138" s="192"/>
      <c r="J138" s="338"/>
    </row>
    <row r="139" spans="1:10" s="667" customFormat="1" ht="12.75">
      <c r="A139" s="1067" t="s">
        <v>613</v>
      </c>
      <c r="B139" s="882">
        <v>121112112</v>
      </c>
      <c r="C139" s="684" t="s">
        <v>129</v>
      </c>
      <c r="D139" s="663"/>
      <c r="E139" s="664"/>
      <c r="F139" s="653" t="s">
        <v>30</v>
      </c>
      <c r="G139" s="998">
        <v>1</v>
      </c>
      <c r="H139" s="343"/>
      <c r="I139" s="1091"/>
      <c r="J139" s="939">
        <f t="shared" si="6"/>
        <v>0</v>
      </c>
    </row>
    <row r="140" spans="1:10" s="498" customFormat="1" ht="13.5" customHeight="1">
      <c r="A140" s="1067"/>
      <c r="B140" s="883"/>
      <c r="C140" s="618"/>
      <c r="D140" s="527" t="s">
        <v>265</v>
      </c>
      <c r="E140" s="615"/>
      <c r="F140" s="191"/>
      <c r="G140" s="192"/>
      <c r="H140" s="193"/>
      <c r="I140" s="964"/>
      <c r="J140" s="192"/>
    </row>
    <row r="141" spans="1:10" s="667" customFormat="1" ht="13.5" customHeight="1">
      <c r="A141" s="1067" t="s">
        <v>614</v>
      </c>
      <c r="B141" s="882" t="s">
        <v>90</v>
      </c>
      <c r="C141" s="684" t="s">
        <v>130</v>
      </c>
      <c r="D141" s="663"/>
      <c r="E141" s="664"/>
      <c r="F141" s="653" t="s">
        <v>72</v>
      </c>
      <c r="G141" s="998">
        <v>10</v>
      </c>
      <c r="H141" s="343"/>
      <c r="I141" s="1091"/>
      <c r="J141" s="940">
        <f>G141*I141</f>
        <v>0</v>
      </c>
    </row>
    <row r="142" spans="1:10" s="667" customFormat="1" ht="17.25" customHeight="1">
      <c r="A142" s="1067" t="s">
        <v>615</v>
      </c>
      <c r="B142" s="882" t="s">
        <v>92</v>
      </c>
      <c r="C142" s="684" t="s">
        <v>93</v>
      </c>
      <c r="D142" s="663"/>
      <c r="E142" s="664"/>
      <c r="F142" s="653" t="s">
        <v>72</v>
      </c>
      <c r="G142" s="998">
        <f>G141</f>
        <v>10</v>
      </c>
      <c r="H142" s="343"/>
      <c r="I142" s="1091"/>
      <c r="J142" s="939">
        <f aca="true" t="shared" si="7" ref="J142:J144">G142*I142</f>
        <v>0</v>
      </c>
    </row>
    <row r="143" spans="1:10" s="667" customFormat="1" ht="13.5" customHeight="1">
      <c r="A143" s="1067" t="s">
        <v>616</v>
      </c>
      <c r="B143" s="882" t="s">
        <v>131</v>
      </c>
      <c r="C143" s="684" t="s">
        <v>132</v>
      </c>
      <c r="D143" s="663"/>
      <c r="E143" s="664"/>
      <c r="F143" s="653" t="s">
        <v>72</v>
      </c>
      <c r="G143" s="998">
        <f>G141</f>
        <v>10</v>
      </c>
      <c r="H143" s="343"/>
      <c r="I143" s="1091"/>
      <c r="J143" s="939">
        <f t="shared" si="7"/>
        <v>0</v>
      </c>
    </row>
    <row r="144" spans="1:10" s="667" customFormat="1" ht="13.5" customHeight="1">
      <c r="A144" s="1067" t="s">
        <v>617</v>
      </c>
      <c r="B144" s="882" t="s">
        <v>133</v>
      </c>
      <c r="C144" s="684" t="s">
        <v>435</v>
      </c>
      <c r="D144" s="663"/>
      <c r="E144" s="664"/>
      <c r="F144" s="653" t="s">
        <v>72</v>
      </c>
      <c r="G144" s="998">
        <f>G141</f>
        <v>10</v>
      </c>
      <c r="H144" s="343"/>
      <c r="I144" s="1091"/>
      <c r="J144" s="939">
        <f t="shared" si="7"/>
        <v>0</v>
      </c>
    </row>
    <row r="145" spans="1:10" s="9" customFormat="1" ht="16.5" customHeight="1">
      <c r="A145" s="1067"/>
      <c r="B145" s="364" t="s">
        <v>637</v>
      </c>
      <c r="C145" s="902" t="s">
        <v>438</v>
      </c>
      <c r="D145" s="450"/>
      <c r="E145" s="160"/>
      <c r="F145" s="194"/>
      <c r="G145" s="195"/>
      <c r="H145" s="196"/>
      <c r="I145" s="965"/>
      <c r="J145" s="839"/>
    </row>
    <row r="146" spans="1:10" s="340" customFormat="1" ht="16.5" customHeight="1">
      <c r="A146" s="1067"/>
      <c r="B146" s="632"/>
      <c r="C146" s="661"/>
      <c r="D146" s="703" t="s">
        <v>400</v>
      </c>
      <c r="E146" s="662"/>
      <c r="F146" s="699"/>
      <c r="G146" s="704"/>
      <c r="H146" s="700"/>
      <c r="I146" s="704"/>
      <c r="J146" s="71"/>
    </row>
    <row r="147" spans="1:10" s="18" customFormat="1" ht="15" customHeight="1">
      <c r="A147" s="1067" t="s">
        <v>618</v>
      </c>
      <c r="B147" s="206" t="s">
        <v>460</v>
      </c>
      <c r="C147" s="835" t="s">
        <v>461</v>
      </c>
      <c r="D147" s="333"/>
      <c r="E147" s="333"/>
      <c r="F147" s="152" t="s">
        <v>30</v>
      </c>
      <c r="G147" s="67">
        <v>6.8</v>
      </c>
      <c r="H147" s="76"/>
      <c r="I147" s="71"/>
      <c r="J147" s="935">
        <f aca="true" t="shared" si="8" ref="J147:J151">G147*I147</f>
        <v>0</v>
      </c>
    </row>
    <row r="148" spans="1:10" s="18" customFormat="1" ht="15" customHeight="1">
      <c r="A148" s="1067" t="s">
        <v>619</v>
      </c>
      <c r="B148" s="628" t="s">
        <v>388</v>
      </c>
      <c r="C148" s="835" t="s">
        <v>436</v>
      </c>
      <c r="D148" s="333"/>
      <c r="E148" s="155"/>
      <c r="F148" s="152" t="s">
        <v>72</v>
      </c>
      <c r="G148" s="67">
        <v>34</v>
      </c>
      <c r="H148" s="76"/>
      <c r="I148" s="71"/>
      <c r="J148" s="935">
        <f t="shared" si="8"/>
        <v>0</v>
      </c>
    </row>
    <row r="149" spans="1:10" s="18" customFormat="1" ht="15" customHeight="1">
      <c r="A149" s="1067" t="s">
        <v>620</v>
      </c>
      <c r="B149" s="206" t="s">
        <v>482</v>
      </c>
      <c r="C149" s="835" t="s">
        <v>459</v>
      </c>
      <c r="D149" s="333"/>
      <c r="E149" s="333"/>
      <c r="F149" s="152" t="s">
        <v>72</v>
      </c>
      <c r="G149" s="67">
        <v>32</v>
      </c>
      <c r="H149" s="76"/>
      <c r="I149" s="71"/>
      <c r="J149" s="935">
        <f t="shared" si="8"/>
        <v>0</v>
      </c>
    </row>
    <row r="150" spans="1:10" s="49" customFormat="1" ht="16.5" customHeight="1">
      <c r="A150" s="1067" t="s">
        <v>621</v>
      </c>
      <c r="B150" s="629" t="s">
        <v>390</v>
      </c>
      <c r="C150" s="659" t="s">
        <v>440</v>
      </c>
      <c r="D150" s="624"/>
      <c r="E150" s="625"/>
      <c r="F150" s="154" t="s">
        <v>72</v>
      </c>
      <c r="G150" s="71">
        <v>34</v>
      </c>
      <c r="H150" s="74"/>
      <c r="I150" s="71"/>
      <c r="J150" s="935">
        <f t="shared" si="8"/>
        <v>0</v>
      </c>
    </row>
    <row r="151" spans="1:10" s="49" customFormat="1" ht="16.5" customHeight="1">
      <c r="A151" s="1067" t="s">
        <v>622</v>
      </c>
      <c r="B151" s="629" t="s">
        <v>652</v>
      </c>
      <c r="C151" s="659" t="s">
        <v>439</v>
      </c>
      <c r="D151" s="624"/>
      <c r="E151" s="625"/>
      <c r="F151" s="154" t="s">
        <v>72</v>
      </c>
      <c r="G151" s="71">
        <f>G150</f>
        <v>34</v>
      </c>
      <c r="H151" s="74"/>
      <c r="I151" s="71"/>
      <c r="J151" s="935">
        <f t="shared" si="8"/>
        <v>0</v>
      </c>
    </row>
    <row r="152" spans="1:10" s="491" customFormat="1" ht="21" customHeight="1">
      <c r="A152" s="1080"/>
      <c r="B152" s="899">
        <v>10</v>
      </c>
      <c r="C152" s="490" t="s">
        <v>13</v>
      </c>
      <c r="D152" s="490"/>
      <c r="E152" s="398"/>
      <c r="F152" s="711"/>
      <c r="G152" s="712"/>
      <c r="H152" s="713"/>
      <c r="I152" s="712"/>
      <c r="J152" s="941">
        <f>SUM(J153:J162)</f>
        <v>0</v>
      </c>
    </row>
    <row r="153" spans="1:10" s="18" customFormat="1" ht="15" customHeight="1">
      <c r="A153" s="1067"/>
      <c r="B153" s="114"/>
      <c r="C153" s="172" t="s">
        <v>407</v>
      </c>
      <c r="D153" s="614"/>
      <c r="E153" s="163"/>
      <c r="F153" s="24"/>
      <c r="G153" s="68"/>
      <c r="H153" s="24"/>
      <c r="I153" s="71"/>
      <c r="J153" s="71"/>
    </row>
    <row r="154" spans="1:10" s="9" customFormat="1" ht="15.95" customHeight="1">
      <c r="A154" s="1067" t="s">
        <v>623</v>
      </c>
      <c r="B154" s="206" t="s">
        <v>441</v>
      </c>
      <c r="C154" s="136" t="s">
        <v>385</v>
      </c>
      <c r="D154" s="450" t="s">
        <v>266</v>
      </c>
      <c r="E154" s="160"/>
      <c r="F154" s="24" t="s">
        <v>0</v>
      </c>
      <c r="G154" s="71">
        <v>2</v>
      </c>
      <c r="H154" s="75"/>
      <c r="I154" s="923"/>
      <c r="J154" s="71">
        <f aca="true" t="shared" si="9" ref="J154:J162">I154*G154</f>
        <v>0</v>
      </c>
    </row>
    <row r="155" spans="1:10" s="9" customFormat="1" ht="15.95" customHeight="1">
      <c r="A155" s="1067" t="s">
        <v>624</v>
      </c>
      <c r="B155" s="206" t="s">
        <v>441</v>
      </c>
      <c r="C155" s="136" t="s">
        <v>385</v>
      </c>
      <c r="D155" s="450" t="s">
        <v>267</v>
      </c>
      <c r="E155" s="160"/>
      <c r="F155" s="24" t="s">
        <v>0</v>
      </c>
      <c r="G155" s="71">
        <v>4</v>
      </c>
      <c r="H155" s="75"/>
      <c r="I155" s="923"/>
      <c r="J155" s="71">
        <f t="shared" si="9"/>
        <v>0</v>
      </c>
    </row>
    <row r="156" spans="1:10" s="9" customFormat="1" ht="15.95" customHeight="1">
      <c r="A156" s="1067" t="s">
        <v>625</v>
      </c>
      <c r="B156" s="206" t="s">
        <v>441</v>
      </c>
      <c r="C156" s="136" t="s">
        <v>385</v>
      </c>
      <c r="D156" s="450" t="s">
        <v>268</v>
      </c>
      <c r="E156" s="160"/>
      <c r="F156" s="24" t="s">
        <v>0</v>
      </c>
      <c r="G156" s="71">
        <v>1</v>
      </c>
      <c r="H156" s="75"/>
      <c r="I156" s="923"/>
      <c r="J156" s="71">
        <f t="shared" si="9"/>
        <v>0</v>
      </c>
    </row>
    <row r="157" spans="1:10" s="9" customFormat="1" ht="15.95" customHeight="1">
      <c r="A157" s="1067" t="s">
        <v>626</v>
      </c>
      <c r="B157" s="206" t="s">
        <v>441</v>
      </c>
      <c r="C157" s="136" t="s">
        <v>385</v>
      </c>
      <c r="D157" s="450" t="s">
        <v>269</v>
      </c>
      <c r="E157" s="160"/>
      <c r="F157" s="24" t="s">
        <v>0</v>
      </c>
      <c r="G157" s="71">
        <v>2</v>
      </c>
      <c r="H157" s="75"/>
      <c r="I157" s="923"/>
      <c r="J157" s="71">
        <f t="shared" si="9"/>
        <v>0</v>
      </c>
    </row>
    <row r="158" spans="1:10" s="9" customFormat="1" ht="15.95" customHeight="1">
      <c r="A158" s="1067" t="s">
        <v>627</v>
      </c>
      <c r="B158" s="206" t="s">
        <v>441</v>
      </c>
      <c r="C158" s="136" t="s">
        <v>385</v>
      </c>
      <c r="D158" s="450" t="s">
        <v>270</v>
      </c>
      <c r="E158" s="160"/>
      <c r="F158" s="24" t="s">
        <v>0</v>
      </c>
      <c r="G158" s="71">
        <v>2</v>
      </c>
      <c r="H158" s="75"/>
      <c r="I158" s="923"/>
      <c r="J158" s="71">
        <f t="shared" si="9"/>
        <v>0</v>
      </c>
    </row>
    <row r="159" spans="1:10" s="9" customFormat="1" ht="15.95" customHeight="1">
      <c r="A159" s="1067" t="s">
        <v>628</v>
      </c>
      <c r="B159" s="206" t="s">
        <v>441</v>
      </c>
      <c r="C159" s="136" t="s">
        <v>385</v>
      </c>
      <c r="D159" s="450" t="s">
        <v>271</v>
      </c>
      <c r="E159" s="160"/>
      <c r="F159" s="24" t="s">
        <v>0</v>
      </c>
      <c r="G159" s="71">
        <v>2</v>
      </c>
      <c r="H159" s="75"/>
      <c r="I159" s="923"/>
      <c r="J159" s="71">
        <f t="shared" si="9"/>
        <v>0</v>
      </c>
    </row>
    <row r="160" spans="1:10" s="15" customFormat="1" ht="15" customHeight="1">
      <c r="A160" s="1067" t="s">
        <v>629</v>
      </c>
      <c r="B160" s="206" t="s">
        <v>441</v>
      </c>
      <c r="C160" s="142" t="s">
        <v>385</v>
      </c>
      <c r="D160" s="654" t="s">
        <v>443</v>
      </c>
      <c r="E160" s="41"/>
      <c r="F160" s="900" t="s">
        <v>135</v>
      </c>
      <c r="G160" s="999">
        <v>1</v>
      </c>
      <c r="H160" s="622"/>
      <c r="I160" s="917"/>
      <c r="J160" s="71">
        <f t="shared" si="9"/>
        <v>0</v>
      </c>
    </row>
    <row r="161" spans="1:10" s="87" customFormat="1" ht="15" customHeight="1">
      <c r="A161" s="1067"/>
      <c r="B161" s="112"/>
      <c r="C161" s="144"/>
      <c r="D161" s="655" t="s">
        <v>437</v>
      </c>
      <c r="E161" s="178"/>
      <c r="F161" s="901"/>
      <c r="G161" s="1000"/>
      <c r="H161" s="113"/>
      <c r="I161" s="942"/>
      <c r="J161" s="107"/>
    </row>
    <row r="162" spans="1:10" s="9" customFormat="1" ht="15.95" customHeight="1">
      <c r="A162" s="1067" t="s">
        <v>630</v>
      </c>
      <c r="B162" s="206" t="s">
        <v>441</v>
      </c>
      <c r="C162" s="136" t="s">
        <v>385</v>
      </c>
      <c r="D162" s="450" t="s">
        <v>442</v>
      </c>
      <c r="E162" s="160"/>
      <c r="F162" s="901" t="s">
        <v>135</v>
      </c>
      <c r="G162" s="1000">
        <v>1</v>
      </c>
      <c r="H162" s="75"/>
      <c r="I162" s="923"/>
      <c r="J162" s="71">
        <f t="shared" si="9"/>
        <v>0</v>
      </c>
    </row>
    <row r="163" spans="1:249" s="18" customFormat="1" ht="12.75" customHeight="1">
      <c r="A163" s="1080"/>
      <c r="B163" s="422" t="s">
        <v>587</v>
      </c>
      <c r="C163" s="897" t="s">
        <v>77</v>
      </c>
      <c r="D163" s="793"/>
      <c r="E163" s="793"/>
      <c r="F163" s="619"/>
      <c r="G163" s="407"/>
      <c r="H163" s="898"/>
      <c r="I163" s="407"/>
      <c r="J163" s="934">
        <f>SUM(J165:J168)</f>
        <v>0</v>
      </c>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0"/>
      <c r="AR163" s="410"/>
      <c r="AS163" s="410"/>
      <c r="AT163" s="410"/>
      <c r="AU163" s="410"/>
      <c r="AV163" s="410"/>
      <c r="AW163" s="410"/>
      <c r="AX163" s="410"/>
      <c r="AY163" s="410"/>
      <c r="AZ163" s="410"/>
      <c r="BA163" s="410"/>
      <c r="BB163" s="410"/>
      <c r="BC163" s="410"/>
      <c r="BD163" s="410"/>
      <c r="BE163" s="410"/>
      <c r="BF163" s="410"/>
      <c r="BG163" s="410"/>
      <c r="BH163" s="410"/>
      <c r="BI163" s="410"/>
      <c r="BJ163" s="410"/>
      <c r="BK163" s="410"/>
      <c r="BL163" s="410"/>
      <c r="BM163" s="410"/>
      <c r="BN163" s="410"/>
      <c r="BO163" s="410"/>
      <c r="BP163" s="410"/>
      <c r="BQ163" s="410"/>
      <c r="BR163" s="410"/>
      <c r="BS163" s="410"/>
      <c r="BT163" s="410"/>
      <c r="BU163" s="410"/>
      <c r="BV163" s="410"/>
      <c r="BW163" s="410"/>
      <c r="BX163" s="410"/>
      <c r="BY163" s="410"/>
      <c r="BZ163" s="410"/>
      <c r="CA163" s="410"/>
      <c r="CB163" s="410"/>
      <c r="CC163" s="410"/>
      <c r="CD163" s="410"/>
      <c r="CE163" s="410"/>
      <c r="CF163" s="410"/>
      <c r="CG163" s="410"/>
      <c r="CH163" s="410"/>
      <c r="CI163" s="410"/>
      <c r="CJ163" s="410"/>
      <c r="CK163" s="410"/>
      <c r="CL163" s="410"/>
      <c r="CM163" s="410"/>
      <c r="CN163" s="410"/>
      <c r="CO163" s="410"/>
      <c r="CP163" s="410"/>
      <c r="CQ163" s="410"/>
      <c r="CR163" s="410"/>
      <c r="CS163" s="410"/>
      <c r="CT163" s="410"/>
      <c r="CU163" s="410"/>
      <c r="CV163" s="410"/>
      <c r="CW163" s="410"/>
      <c r="CX163" s="410"/>
      <c r="CY163" s="410"/>
      <c r="CZ163" s="410"/>
      <c r="DA163" s="410"/>
      <c r="DB163" s="410"/>
      <c r="DC163" s="410"/>
      <c r="DD163" s="410"/>
      <c r="DE163" s="410"/>
      <c r="DF163" s="410"/>
      <c r="DG163" s="410"/>
      <c r="DH163" s="410"/>
      <c r="DI163" s="410"/>
      <c r="DJ163" s="410"/>
      <c r="DK163" s="410"/>
      <c r="DL163" s="410"/>
      <c r="DM163" s="410"/>
      <c r="DN163" s="410"/>
      <c r="DO163" s="410"/>
      <c r="DP163" s="410"/>
      <c r="DQ163" s="410"/>
      <c r="DR163" s="410"/>
      <c r="DS163" s="410"/>
      <c r="DT163" s="410"/>
      <c r="DU163" s="410"/>
      <c r="DV163" s="410"/>
      <c r="DW163" s="410"/>
      <c r="DX163" s="410"/>
      <c r="DY163" s="410"/>
      <c r="DZ163" s="410"/>
      <c r="EA163" s="410"/>
      <c r="EB163" s="410"/>
      <c r="EC163" s="410"/>
      <c r="ED163" s="410"/>
      <c r="EE163" s="410"/>
      <c r="EF163" s="410"/>
      <c r="EG163" s="410"/>
      <c r="EH163" s="410"/>
      <c r="EI163" s="410"/>
      <c r="EJ163" s="410"/>
      <c r="EK163" s="410"/>
      <c r="EL163" s="410"/>
      <c r="EM163" s="410"/>
      <c r="EN163" s="410"/>
      <c r="EO163" s="410"/>
      <c r="EP163" s="410"/>
      <c r="EQ163" s="410"/>
      <c r="ER163" s="410"/>
      <c r="ES163" s="410"/>
      <c r="ET163" s="410"/>
      <c r="EU163" s="410"/>
      <c r="EV163" s="410"/>
      <c r="EW163" s="410"/>
      <c r="EX163" s="410"/>
      <c r="EY163" s="410"/>
      <c r="EZ163" s="410"/>
      <c r="FA163" s="410"/>
      <c r="FB163" s="410"/>
      <c r="FC163" s="410"/>
      <c r="FD163" s="410"/>
      <c r="FE163" s="410"/>
      <c r="FF163" s="410"/>
      <c r="FG163" s="410"/>
      <c r="FH163" s="410"/>
      <c r="FI163" s="410"/>
      <c r="FJ163" s="410"/>
      <c r="FK163" s="410"/>
      <c r="FL163" s="410"/>
      <c r="FM163" s="410"/>
      <c r="FN163" s="410"/>
      <c r="FO163" s="410"/>
      <c r="FP163" s="410"/>
      <c r="FQ163" s="410"/>
      <c r="FR163" s="410"/>
      <c r="FS163" s="410"/>
      <c r="FT163" s="410"/>
      <c r="FU163" s="410"/>
      <c r="FV163" s="410"/>
      <c r="FW163" s="410"/>
      <c r="FX163" s="410"/>
      <c r="FY163" s="410"/>
      <c r="FZ163" s="410"/>
      <c r="GA163" s="410"/>
      <c r="GB163" s="410"/>
      <c r="GC163" s="410"/>
      <c r="GD163" s="410"/>
      <c r="GE163" s="410"/>
      <c r="GF163" s="410"/>
      <c r="GG163" s="410"/>
      <c r="GH163" s="410"/>
      <c r="GI163" s="410"/>
      <c r="GJ163" s="410"/>
      <c r="GK163" s="410"/>
      <c r="GL163" s="410"/>
      <c r="GM163" s="410"/>
      <c r="GN163" s="410"/>
      <c r="GO163" s="410"/>
      <c r="GP163" s="410"/>
      <c r="GQ163" s="410"/>
      <c r="GR163" s="410"/>
      <c r="GS163" s="410"/>
      <c r="GT163" s="410"/>
      <c r="GU163" s="410"/>
      <c r="GV163" s="410"/>
      <c r="GW163" s="410"/>
      <c r="GX163" s="410"/>
      <c r="GY163" s="410"/>
      <c r="GZ163" s="410"/>
      <c r="HA163" s="410"/>
      <c r="HB163" s="410"/>
      <c r="HC163" s="410"/>
      <c r="HD163" s="410"/>
      <c r="HE163" s="410"/>
      <c r="HF163" s="410"/>
      <c r="HG163" s="410"/>
      <c r="HH163" s="410"/>
      <c r="HI163" s="410"/>
      <c r="HJ163" s="410"/>
      <c r="HK163" s="410"/>
      <c r="HL163" s="410"/>
      <c r="HM163" s="410"/>
      <c r="HN163" s="410"/>
      <c r="HO163" s="410"/>
      <c r="HP163" s="410"/>
      <c r="HQ163" s="410"/>
      <c r="HR163" s="410"/>
      <c r="HS163" s="410"/>
      <c r="HT163" s="410"/>
      <c r="HU163" s="410"/>
      <c r="HV163" s="410"/>
      <c r="HW163" s="410"/>
      <c r="HX163" s="410"/>
      <c r="HY163" s="410"/>
      <c r="HZ163" s="410"/>
      <c r="IA163" s="410"/>
      <c r="IB163" s="410"/>
      <c r="IC163" s="410"/>
      <c r="ID163" s="410"/>
      <c r="IE163" s="410"/>
      <c r="IF163" s="410"/>
      <c r="IG163" s="410"/>
      <c r="IH163" s="410"/>
      <c r="II163" s="410"/>
      <c r="IJ163" s="410"/>
      <c r="IK163" s="410"/>
      <c r="IL163" s="410"/>
      <c r="IM163" s="410"/>
      <c r="IN163" s="410"/>
      <c r="IO163" s="410"/>
    </row>
    <row r="164" spans="1:249" s="18" customFormat="1" ht="12.75" customHeight="1">
      <c r="A164" s="1067"/>
      <c r="B164" s="761"/>
      <c r="C164" s="794" t="s">
        <v>264</v>
      </c>
      <c r="D164" s="795"/>
      <c r="E164" s="796"/>
      <c r="F164" s="797"/>
      <c r="G164" s="816"/>
      <c r="H164" s="798"/>
      <c r="I164" s="816"/>
      <c r="J164" s="816"/>
      <c r="K164" s="763"/>
      <c r="L164" s="763"/>
      <c r="M164" s="763"/>
      <c r="N164" s="763"/>
      <c r="O164" s="763"/>
      <c r="P164" s="763"/>
      <c r="Q164" s="763"/>
      <c r="R164" s="763"/>
      <c r="S164" s="763"/>
      <c r="T164" s="763"/>
      <c r="U164" s="763"/>
      <c r="V164" s="763"/>
      <c r="W164" s="763"/>
      <c r="X164" s="763"/>
      <c r="Y164" s="763"/>
      <c r="Z164" s="763"/>
      <c r="AA164" s="763"/>
      <c r="AB164" s="763"/>
      <c r="AC164" s="763"/>
      <c r="AD164" s="763"/>
      <c r="AE164" s="763"/>
      <c r="AF164" s="763"/>
      <c r="AG164" s="763"/>
      <c r="AH164" s="763"/>
      <c r="AI164" s="763"/>
      <c r="AJ164" s="763"/>
      <c r="AK164" s="763"/>
      <c r="AL164" s="763"/>
      <c r="AM164" s="763"/>
      <c r="AN164" s="763"/>
      <c r="AO164" s="763"/>
      <c r="AP164" s="763"/>
      <c r="AQ164" s="763"/>
      <c r="AR164" s="763"/>
      <c r="AS164" s="763"/>
      <c r="AT164" s="763"/>
      <c r="AU164" s="763"/>
      <c r="AV164" s="763"/>
      <c r="AW164" s="763"/>
      <c r="AX164" s="763"/>
      <c r="AY164" s="763"/>
      <c r="AZ164" s="763"/>
      <c r="BA164" s="763"/>
      <c r="BB164" s="763"/>
      <c r="BC164" s="763"/>
      <c r="BD164" s="763"/>
      <c r="BE164" s="763"/>
      <c r="BF164" s="763"/>
      <c r="BG164" s="763"/>
      <c r="BH164" s="763"/>
      <c r="BI164" s="763"/>
      <c r="BJ164" s="763"/>
      <c r="BK164" s="763"/>
      <c r="BL164" s="763"/>
      <c r="BM164" s="763"/>
      <c r="BN164" s="763"/>
      <c r="BO164" s="763"/>
      <c r="BP164" s="763"/>
      <c r="BQ164" s="763"/>
      <c r="BR164" s="763"/>
      <c r="BS164" s="763"/>
      <c r="BT164" s="763"/>
      <c r="BU164" s="763"/>
      <c r="BV164" s="763"/>
      <c r="BW164" s="763"/>
      <c r="BX164" s="763"/>
      <c r="BY164" s="763"/>
      <c r="BZ164" s="763"/>
      <c r="CA164" s="763"/>
      <c r="CB164" s="763"/>
      <c r="CC164" s="763"/>
      <c r="CD164" s="763"/>
      <c r="CE164" s="763"/>
      <c r="CF164" s="763"/>
      <c r="CG164" s="763"/>
      <c r="CH164" s="763"/>
      <c r="CI164" s="763"/>
      <c r="CJ164" s="763"/>
      <c r="CK164" s="763"/>
      <c r="CL164" s="763"/>
      <c r="CM164" s="763"/>
      <c r="CN164" s="763"/>
      <c r="CO164" s="763"/>
      <c r="CP164" s="763"/>
      <c r="CQ164" s="763"/>
      <c r="CR164" s="763"/>
      <c r="CS164" s="763"/>
      <c r="CT164" s="763"/>
      <c r="CU164" s="763"/>
      <c r="CV164" s="763"/>
      <c r="CW164" s="763"/>
      <c r="CX164" s="763"/>
      <c r="CY164" s="763"/>
      <c r="CZ164" s="763"/>
      <c r="DA164" s="763"/>
      <c r="DB164" s="763"/>
      <c r="DC164" s="763"/>
      <c r="DD164" s="763"/>
      <c r="DE164" s="763"/>
      <c r="DF164" s="763"/>
      <c r="DG164" s="763"/>
      <c r="DH164" s="763"/>
      <c r="DI164" s="763"/>
      <c r="DJ164" s="763"/>
      <c r="DK164" s="763"/>
      <c r="DL164" s="763"/>
      <c r="DM164" s="763"/>
      <c r="DN164" s="763"/>
      <c r="DO164" s="763"/>
      <c r="DP164" s="763"/>
      <c r="DQ164" s="763"/>
      <c r="DR164" s="763"/>
      <c r="DS164" s="763"/>
      <c r="DT164" s="763"/>
      <c r="DU164" s="763"/>
      <c r="DV164" s="763"/>
      <c r="DW164" s="763"/>
      <c r="DX164" s="763"/>
      <c r="DY164" s="763"/>
      <c r="DZ164" s="763"/>
      <c r="EA164" s="763"/>
      <c r="EB164" s="763"/>
      <c r="EC164" s="763"/>
      <c r="ED164" s="763"/>
      <c r="EE164" s="763"/>
      <c r="EF164" s="763"/>
      <c r="EG164" s="763"/>
      <c r="EH164" s="763"/>
      <c r="EI164" s="763"/>
      <c r="EJ164" s="763"/>
      <c r="EK164" s="763"/>
      <c r="EL164" s="763"/>
      <c r="EM164" s="763"/>
      <c r="EN164" s="763"/>
      <c r="EO164" s="763"/>
      <c r="EP164" s="763"/>
      <c r="EQ164" s="763"/>
      <c r="ER164" s="763"/>
      <c r="ES164" s="763"/>
      <c r="ET164" s="763"/>
      <c r="EU164" s="763"/>
      <c r="EV164" s="763"/>
      <c r="EW164" s="763"/>
      <c r="EX164" s="763"/>
      <c r="EY164" s="763"/>
      <c r="EZ164" s="763"/>
      <c r="FA164" s="763"/>
      <c r="FB164" s="763"/>
      <c r="FC164" s="763"/>
      <c r="FD164" s="763"/>
      <c r="FE164" s="763"/>
      <c r="FF164" s="763"/>
      <c r="FG164" s="763"/>
      <c r="FH164" s="763"/>
      <c r="FI164" s="763"/>
      <c r="FJ164" s="763"/>
      <c r="FK164" s="763"/>
      <c r="FL164" s="763"/>
      <c r="FM164" s="763"/>
      <c r="FN164" s="763"/>
      <c r="FO164" s="763"/>
      <c r="FP164" s="763"/>
      <c r="FQ164" s="763"/>
      <c r="FR164" s="763"/>
      <c r="FS164" s="763"/>
      <c r="FT164" s="763"/>
      <c r="FU164" s="763"/>
      <c r="FV164" s="763"/>
      <c r="FW164" s="763"/>
      <c r="FX164" s="763"/>
      <c r="FY164" s="763"/>
      <c r="FZ164" s="763"/>
      <c r="GA164" s="763"/>
      <c r="GB164" s="763"/>
      <c r="GC164" s="763"/>
      <c r="GD164" s="763"/>
      <c r="GE164" s="763"/>
      <c r="GF164" s="763"/>
      <c r="GG164" s="763"/>
      <c r="GH164" s="763"/>
      <c r="GI164" s="763"/>
      <c r="GJ164" s="763"/>
      <c r="GK164" s="763"/>
      <c r="GL164" s="763"/>
      <c r="GM164" s="763"/>
      <c r="GN164" s="763"/>
      <c r="GO164" s="763"/>
      <c r="GP164" s="763"/>
      <c r="GQ164" s="763"/>
      <c r="GR164" s="763"/>
      <c r="GS164" s="763"/>
      <c r="GT164" s="763"/>
      <c r="GU164" s="763"/>
      <c r="GV164" s="763"/>
      <c r="GW164" s="763"/>
      <c r="GX164" s="763"/>
      <c r="GY164" s="763"/>
      <c r="GZ164" s="763"/>
      <c r="HA164" s="763"/>
      <c r="HB164" s="763"/>
      <c r="HC164" s="763"/>
      <c r="HD164" s="763"/>
      <c r="HE164" s="763"/>
      <c r="HF164" s="763"/>
      <c r="HG164" s="763"/>
      <c r="HH164" s="763"/>
      <c r="HI164" s="763"/>
      <c r="HJ164" s="763"/>
      <c r="HK164" s="763"/>
      <c r="HL164" s="763"/>
      <c r="HM164" s="763"/>
      <c r="HN164" s="763"/>
      <c r="HO164" s="763"/>
      <c r="HP164" s="763"/>
      <c r="HQ164" s="763"/>
      <c r="HR164" s="763"/>
      <c r="HS164" s="763"/>
      <c r="HT164" s="763"/>
      <c r="HU164" s="763"/>
      <c r="HV164" s="763"/>
      <c r="HW164" s="763"/>
      <c r="HX164" s="763"/>
      <c r="HY164" s="763"/>
      <c r="HZ164" s="763"/>
      <c r="IA164" s="763"/>
      <c r="IB164" s="763"/>
      <c r="IC164" s="763"/>
      <c r="ID164" s="763"/>
      <c r="IE164" s="763"/>
      <c r="IF164" s="763"/>
      <c r="IG164" s="763"/>
      <c r="IH164" s="763"/>
      <c r="II164" s="763"/>
      <c r="IJ164" s="763"/>
      <c r="IK164" s="763"/>
      <c r="IL164" s="763"/>
      <c r="IM164" s="763"/>
      <c r="IN164" s="763"/>
      <c r="IO164" s="763"/>
    </row>
    <row r="165" spans="1:249" s="410" customFormat="1" ht="19.5" customHeight="1">
      <c r="A165" s="1067"/>
      <c r="B165" s="117"/>
      <c r="C165" s="577" t="s">
        <v>347</v>
      </c>
      <c r="D165" s="665"/>
      <c r="E165" s="578"/>
      <c r="F165" s="157"/>
      <c r="G165" s="579"/>
      <c r="H165" s="119"/>
      <c r="I165" s="579"/>
      <c r="J165" s="579"/>
      <c r="K165" s="20"/>
      <c r="L165" s="20"/>
      <c r="M165" s="2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0"/>
      <c r="AL165" s="580"/>
      <c r="AM165" s="580"/>
      <c r="AN165" s="580"/>
      <c r="AO165" s="580"/>
      <c r="AP165" s="580"/>
      <c r="AQ165" s="580"/>
      <c r="AR165" s="580"/>
      <c r="AS165" s="580"/>
      <c r="AT165" s="580"/>
      <c r="AU165" s="580"/>
      <c r="AV165" s="580"/>
      <c r="AW165" s="580"/>
      <c r="AX165" s="580"/>
      <c r="AY165" s="580"/>
      <c r="AZ165" s="580"/>
      <c r="BA165" s="580"/>
      <c r="BB165" s="580"/>
      <c r="BC165" s="580"/>
      <c r="BD165" s="580"/>
      <c r="BE165" s="580"/>
      <c r="BF165" s="580"/>
      <c r="BG165" s="580"/>
      <c r="BH165" s="580"/>
      <c r="BI165" s="580"/>
      <c r="BJ165" s="580"/>
      <c r="BK165" s="580"/>
      <c r="BL165" s="580"/>
      <c r="BM165" s="580"/>
      <c r="BN165" s="580"/>
      <c r="BO165" s="580"/>
      <c r="BP165" s="580"/>
      <c r="BQ165" s="580"/>
      <c r="BR165" s="580"/>
      <c r="BS165" s="580"/>
      <c r="BT165" s="580"/>
      <c r="BU165" s="580"/>
      <c r="BV165" s="580"/>
      <c r="BW165" s="580"/>
      <c r="BX165" s="580"/>
      <c r="BY165" s="580"/>
      <c r="BZ165" s="580"/>
      <c r="CA165" s="580"/>
      <c r="CB165" s="580"/>
      <c r="CC165" s="580"/>
      <c r="CD165" s="580"/>
      <c r="CE165" s="580"/>
      <c r="CF165" s="580"/>
      <c r="CG165" s="580"/>
      <c r="CH165" s="580"/>
      <c r="CI165" s="580"/>
      <c r="CJ165" s="580"/>
      <c r="CK165" s="580"/>
      <c r="CL165" s="580"/>
      <c r="CM165" s="580"/>
      <c r="CN165" s="580"/>
      <c r="CO165" s="580"/>
      <c r="CP165" s="580"/>
      <c r="CQ165" s="580"/>
      <c r="CR165" s="580"/>
      <c r="CS165" s="580"/>
      <c r="CT165" s="580"/>
      <c r="CU165" s="580"/>
      <c r="CV165" s="580"/>
      <c r="CW165" s="580"/>
      <c r="CX165" s="580"/>
      <c r="CY165" s="580"/>
      <c r="CZ165" s="580"/>
      <c r="DA165" s="580"/>
      <c r="DB165" s="580"/>
      <c r="DC165" s="580"/>
      <c r="DD165" s="580"/>
      <c r="DE165" s="580"/>
      <c r="DF165" s="580"/>
      <c r="DG165" s="580"/>
      <c r="DH165" s="580"/>
      <c r="DI165" s="580"/>
      <c r="DJ165" s="580"/>
      <c r="DK165" s="580"/>
      <c r="DL165" s="580"/>
      <c r="DM165" s="580"/>
      <c r="DN165" s="580"/>
      <c r="DO165" s="580"/>
      <c r="DP165" s="580"/>
      <c r="DQ165" s="580"/>
      <c r="DR165" s="580"/>
      <c r="DS165" s="580"/>
      <c r="DT165" s="580"/>
      <c r="DU165" s="580"/>
      <c r="DV165" s="580"/>
      <c r="DW165" s="580"/>
      <c r="DX165" s="580"/>
      <c r="DY165" s="580"/>
      <c r="DZ165" s="580"/>
      <c r="EA165" s="580"/>
      <c r="EB165" s="580"/>
      <c r="EC165" s="580"/>
      <c r="ED165" s="580"/>
      <c r="EE165" s="580"/>
      <c r="EF165" s="580"/>
      <c r="EG165" s="580"/>
      <c r="EH165" s="580"/>
      <c r="EI165" s="580"/>
      <c r="EJ165" s="580"/>
      <c r="EK165" s="580"/>
      <c r="EL165" s="580"/>
      <c r="EM165" s="580"/>
      <c r="EN165" s="580"/>
      <c r="EO165" s="580"/>
      <c r="EP165" s="580"/>
      <c r="EQ165" s="580"/>
      <c r="ER165" s="580"/>
      <c r="ES165" s="580"/>
      <c r="ET165" s="581"/>
      <c r="EU165" s="581"/>
      <c r="EV165" s="581"/>
      <c r="EW165" s="581"/>
      <c r="EX165" s="581"/>
      <c r="EY165" s="581"/>
      <c r="EZ165" s="581"/>
      <c r="FA165" s="581"/>
      <c r="FB165" s="581"/>
      <c r="FC165" s="581"/>
      <c r="FD165" s="581"/>
      <c r="FE165" s="581"/>
      <c r="FF165" s="581"/>
      <c r="FG165" s="581"/>
      <c r="FH165" s="581"/>
      <c r="FI165" s="581"/>
      <c r="FJ165" s="581"/>
      <c r="FK165" s="581"/>
      <c r="FL165" s="581"/>
      <c r="FM165" s="581"/>
      <c r="FN165" s="581"/>
      <c r="FO165" s="581"/>
      <c r="FP165" s="581"/>
      <c r="FQ165" s="581"/>
      <c r="FR165" s="581"/>
      <c r="FS165" s="581"/>
      <c r="FT165" s="581"/>
      <c r="FU165" s="581"/>
      <c r="FV165" s="581"/>
      <c r="FW165" s="581"/>
      <c r="FX165" s="581"/>
      <c r="FY165" s="581"/>
      <c r="FZ165" s="581"/>
      <c r="GA165" s="581"/>
      <c r="GB165" s="581"/>
      <c r="GC165" s="581"/>
      <c r="GD165" s="581"/>
      <c r="GE165" s="581"/>
      <c r="GF165" s="581"/>
      <c r="GG165" s="581"/>
      <c r="GH165" s="581"/>
      <c r="GI165" s="581"/>
      <c r="GJ165" s="581"/>
      <c r="GK165" s="581"/>
      <c r="GL165" s="581"/>
      <c r="GM165" s="581"/>
      <c r="GN165" s="581"/>
      <c r="GO165" s="581"/>
      <c r="GP165" s="581"/>
      <c r="GQ165" s="581"/>
      <c r="GR165" s="581"/>
      <c r="GS165" s="581"/>
      <c r="GT165" s="581"/>
      <c r="GU165" s="581"/>
      <c r="GV165" s="581"/>
      <c r="GW165" s="581"/>
      <c r="GX165" s="581"/>
      <c r="GY165" s="581"/>
      <c r="GZ165" s="581"/>
      <c r="HA165" s="581"/>
      <c r="HB165" s="581"/>
      <c r="HC165" s="581"/>
      <c r="HD165" s="581"/>
      <c r="HE165" s="581"/>
      <c r="HF165" s="581"/>
      <c r="HG165" s="581"/>
      <c r="HH165" s="581"/>
      <c r="HI165" s="581"/>
      <c r="HJ165" s="581"/>
      <c r="HK165" s="581"/>
      <c r="HL165" s="581"/>
      <c r="HM165" s="581"/>
      <c r="HN165" s="581"/>
      <c r="HO165" s="581"/>
      <c r="HP165" s="581"/>
      <c r="HQ165" s="581"/>
      <c r="HR165" s="581"/>
      <c r="HS165" s="581"/>
      <c r="HT165" s="581"/>
      <c r="HU165" s="581"/>
      <c r="HV165" s="581"/>
      <c r="HW165" s="581"/>
      <c r="HX165" s="581"/>
      <c r="HY165" s="581"/>
      <c r="HZ165" s="581"/>
      <c r="IA165" s="581"/>
      <c r="IB165" s="581"/>
      <c r="IC165" s="581"/>
      <c r="ID165" s="581"/>
      <c r="IE165" s="581"/>
      <c r="IF165" s="581"/>
      <c r="IG165" s="581"/>
      <c r="IH165" s="581"/>
      <c r="II165" s="581"/>
      <c r="IJ165" s="581"/>
      <c r="IK165" s="581"/>
      <c r="IL165" s="581"/>
      <c r="IM165" s="581"/>
      <c r="IN165" s="581"/>
      <c r="IO165" s="581"/>
    </row>
    <row r="166" spans="1:249" s="18" customFormat="1" ht="15" customHeight="1">
      <c r="A166" s="1067"/>
      <c r="B166" s="454" t="s">
        <v>638</v>
      </c>
      <c r="C166" s="582" t="s">
        <v>448</v>
      </c>
      <c r="D166" s="666"/>
      <c r="E166" s="156"/>
      <c r="F166" s="149"/>
      <c r="G166" s="75"/>
      <c r="H166" s="28"/>
      <c r="I166" s="923"/>
      <c r="J166" s="923"/>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row>
    <row r="167" spans="1:249" s="18" customFormat="1" ht="36" customHeight="1">
      <c r="A167" s="1067"/>
      <c r="B167" s="206"/>
      <c r="C167" s="1139" t="s">
        <v>449</v>
      </c>
      <c r="D167" s="1140"/>
      <c r="E167" s="1141"/>
      <c r="F167" s="149"/>
      <c r="G167" s="75"/>
      <c r="H167" s="28"/>
      <c r="I167" s="923"/>
      <c r="J167" s="923"/>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row>
    <row r="168" spans="1:249" s="50" customFormat="1" ht="17.25" customHeight="1">
      <c r="A168" s="1067" t="s">
        <v>631</v>
      </c>
      <c r="B168" s="206" t="s">
        <v>375</v>
      </c>
      <c r="C168" s="170" t="s">
        <v>8</v>
      </c>
      <c r="D168" s="643"/>
      <c r="E168" s="160"/>
      <c r="F168" s="150" t="s">
        <v>1</v>
      </c>
      <c r="G168" s="71">
        <v>297</v>
      </c>
      <c r="H168" s="74"/>
      <c r="I168" s="923"/>
      <c r="J168" s="923">
        <f>I168*G168</f>
        <v>0</v>
      </c>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row>
    <row r="169" spans="1:249" s="445" customFormat="1" ht="15.75" customHeight="1">
      <c r="A169" s="4"/>
      <c r="B169" s="572"/>
      <c r="C169" s="344"/>
      <c r="D169" s="345"/>
      <c r="E169" s="346"/>
      <c r="F169" s="347"/>
      <c r="G169" s="348"/>
      <c r="H169" s="349"/>
      <c r="I169" s="348"/>
      <c r="J169" s="348"/>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2"/>
      <c r="AL169" s="572"/>
      <c r="AM169" s="572"/>
      <c r="AN169" s="572"/>
      <c r="AO169" s="572"/>
      <c r="AP169" s="572"/>
      <c r="AQ169" s="572"/>
      <c r="AR169" s="572"/>
      <c r="AS169" s="572"/>
      <c r="AT169" s="572"/>
      <c r="AU169" s="572"/>
      <c r="AV169" s="572"/>
      <c r="AW169" s="572"/>
      <c r="AX169" s="572"/>
      <c r="AY169" s="572"/>
      <c r="AZ169" s="572"/>
      <c r="BA169" s="572"/>
      <c r="BB169" s="572"/>
      <c r="BC169" s="572"/>
      <c r="BD169" s="572"/>
      <c r="BE169" s="572"/>
      <c r="BF169" s="572"/>
      <c r="BG169" s="572"/>
      <c r="BH169" s="572"/>
      <c r="BI169" s="572"/>
      <c r="BJ169" s="572"/>
      <c r="BK169" s="572"/>
      <c r="BL169" s="572"/>
      <c r="BM169" s="572"/>
      <c r="BN169" s="572"/>
      <c r="BO169" s="572"/>
      <c r="BP169" s="572"/>
      <c r="BQ169" s="572"/>
      <c r="BR169" s="572"/>
      <c r="BS169" s="572"/>
      <c r="BT169" s="572"/>
      <c r="BU169" s="572"/>
      <c r="BV169" s="572"/>
      <c r="BW169" s="572"/>
      <c r="BX169" s="572"/>
      <c r="BY169" s="572"/>
      <c r="BZ169" s="572"/>
      <c r="CA169" s="572"/>
      <c r="CB169" s="572"/>
      <c r="CC169" s="572"/>
      <c r="CD169" s="572"/>
      <c r="CE169" s="572"/>
      <c r="CF169" s="572"/>
      <c r="CG169" s="572"/>
      <c r="CH169" s="572"/>
      <c r="CI169" s="572"/>
      <c r="CJ169" s="572"/>
      <c r="CK169" s="572"/>
      <c r="CL169" s="572"/>
      <c r="CM169" s="572"/>
      <c r="CN169" s="572"/>
      <c r="CO169" s="572"/>
      <c r="CP169" s="572"/>
      <c r="CQ169" s="572"/>
      <c r="CR169" s="572"/>
      <c r="CS169" s="572"/>
      <c r="CT169" s="572"/>
      <c r="CU169" s="572"/>
      <c r="CV169" s="572"/>
      <c r="CW169" s="572"/>
      <c r="CX169" s="572"/>
      <c r="CY169" s="572"/>
      <c r="CZ169" s="572"/>
      <c r="DA169" s="572"/>
      <c r="DB169" s="572"/>
      <c r="DC169" s="572"/>
      <c r="DD169" s="572"/>
      <c r="DE169" s="572"/>
      <c r="DF169" s="572"/>
      <c r="DG169" s="572"/>
      <c r="DH169" s="572"/>
      <c r="DI169" s="572"/>
      <c r="DJ169" s="572"/>
      <c r="DK169" s="572"/>
      <c r="DL169" s="572"/>
      <c r="DM169" s="572"/>
      <c r="DN169" s="572"/>
      <c r="DO169" s="572"/>
      <c r="DP169" s="572"/>
      <c r="DQ169" s="572"/>
      <c r="DR169" s="572"/>
      <c r="DS169" s="572"/>
      <c r="DT169" s="572"/>
      <c r="DU169" s="572"/>
      <c r="DV169" s="572"/>
      <c r="DW169" s="572"/>
      <c r="DX169" s="572"/>
      <c r="DY169" s="572"/>
      <c r="DZ169" s="572"/>
      <c r="EA169" s="572"/>
      <c r="EB169" s="572"/>
      <c r="EC169" s="572"/>
      <c r="ED169" s="572"/>
      <c r="EE169" s="572"/>
      <c r="EF169" s="572"/>
      <c r="EG169" s="572"/>
      <c r="EH169" s="572"/>
      <c r="EI169" s="572"/>
      <c r="EJ169" s="572"/>
      <c r="EK169" s="572"/>
      <c r="EL169" s="572"/>
      <c r="EM169" s="572"/>
      <c r="EN169" s="572"/>
      <c r="EO169" s="572"/>
      <c r="EP169" s="572"/>
      <c r="EQ169" s="572"/>
      <c r="ER169" s="572"/>
      <c r="ES169" s="572"/>
      <c r="ET169" s="572"/>
      <c r="EU169" s="572"/>
      <c r="EV169" s="572"/>
      <c r="EW169" s="572"/>
      <c r="EX169" s="572"/>
      <c r="EY169" s="572"/>
      <c r="EZ169" s="572"/>
      <c r="FA169" s="572"/>
      <c r="FB169" s="572"/>
      <c r="FC169" s="572"/>
      <c r="FD169" s="572"/>
      <c r="FE169" s="572"/>
      <c r="FF169" s="572"/>
      <c r="FG169" s="572"/>
      <c r="FH169" s="572"/>
      <c r="FI169" s="572"/>
      <c r="FJ169" s="572"/>
      <c r="FK169" s="572"/>
      <c r="FL169" s="572"/>
      <c r="FM169" s="572"/>
      <c r="FN169" s="572"/>
      <c r="FO169" s="572"/>
      <c r="FP169" s="572"/>
      <c r="FQ169" s="572"/>
      <c r="FR169" s="572"/>
      <c r="FS169" s="572"/>
      <c r="FT169" s="572"/>
      <c r="FU169" s="572"/>
      <c r="FV169" s="572"/>
      <c r="FW169" s="572"/>
      <c r="FX169" s="572"/>
      <c r="FY169" s="572"/>
      <c r="FZ169" s="572"/>
      <c r="GA169" s="572"/>
      <c r="GB169" s="572"/>
      <c r="GC169" s="572"/>
      <c r="GD169" s="572"/>
      <c r="GE169" s="572"/>
      <c r="GF169" s="572"/>
      <c r="GG169" s="572"/>
      <c r="GH169" s="572"/>
      <c r="GI169" s="572"/>
      <c r="GJ169" s="572"/>
      <c r="GK169" s="572"/>
      <c r="GL169" s="572"/>
      <c r="GM169" s="572"/>
      <c r="GN169" s="572"/>
      <c r="GO169" s="572"/>
      <c r="GP169" s="572"/>
      <c r="GQ169" s="572"/>
      <c r="GR169" s="572"/>
      <c r="GS169" s="572"/>
      <c r="GT169" s="572"/>
      <c r="GU169" s="572"/>
      <c r="GV169" s="572"/>
      <c r="GW169" s="572"/>
      <c r="GX169" s="572"/>
      <c r="GY169" s="572"/>
      <c r="GZ169" s="572"/>
      <c r="HA169" s="572"/>
      <c r="HB169" s="572"/>
      <c r="HC169" s="572"/>
      <c r="HD169" s="572"/>
      <c r="HE169" s="572"/>
      <c r="HF169" s="572"/>
      <c r="HG169" s="572"/>
      <c r="HH169" s="572"/>
      <c r="HI169" s="572"/>
      <c r="HJ169" s="572"/>
      <c r="HK169" s="572"/>
      <c r="HL169" s="572"/>
      <c r="HM169" s="572"/>
      <c r="HN169" s="572"/>
      <c r="HO169" s="572"/>
      <c r="HP169" s="572"/>
      <c r="HQ169" s="572"/>
      <c r="HR169" s="572"/>
      <c r="HS169" s="572"/>
      <c r="HT169" s="572"/>
      <c r="HU169" s="572"/>
      <c r="HV169" s="572"/>
      <c r="HW169" s="572"/>
      <c r="HX169" s="572"/>
      <c r="HY169" s="572"/>
      <c r="HZ169" s="572"/>
      <c r="IA169" s="572"/>
      <c r="IB169" s="572"/>
      <c r="IC169" s="572"/>
      <c r="ID169" s="572"/>
      <c r="IE169" s="572"/>
      <c r="IF169" s="572"/>
      <c r="IG169" s="572"/>
      <c r="IH169" s="572"/>
      <c r="II169" s="572"/>
      <c r="IJ169" s="572"/>
      <c r="IK169" s="572"/>
      <c r="IL169" s="572"/>
      <c r="IM169" s="572"/>
      <c r="IN169" s="572"/>
      <c r="IO169" s="572"/>
    </row>
    <row r="170" spans="1:249" s="9" customFormat="1" ht="16.5" customHeight="1">
      <c r="A170" s="351" t="s">
        <v>253</v>
      </c>
      <c r="B170" s="351"/>
      <c r="C170" s="354"/>
      <c r="D170" s="14"/>
      <c r="E170" s="355"/>
      <c r="F170" s="336"/>
      <c r="G170" s="982"/>
      <c r="H170" s="336"/>
      <c r="I170" s="943"/>
      <c r="J170" s="94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c r="IL170" s="53"/>
      <c r="IM170" s="53"/>
      <c r="IN170" s="53"/>
      <c r="IO170" s="53"/>
    </row>
    <row r="171" spans="1:249" s="321" customFormat="1" ht="15.75">
      <c r="A171" s="851" t="s">
        <v>38</v>
      </c>
      <c r="B171" s="353"/>
      <c r="C171" s="671"/>
      <c r="D171" s="671"/>
      <c r="E171" s="671"/>
      <c r="F171" s="672"/>
      <c r="G171" s="967"/>
      <c r="H171" s="673"/>
      <c r="I171" s="1142">
        <f>J6+J24+J45+J66</f>
        <v>0</v>
      </c>
      <c r="J171" s="1142"/>
      <c r="K171" s="674"/>
      <c r="L171" s="674"/>
      <c r="M171" s="674"/>
      <c r="N171" s="674"/>
      <c r="O171" s="674"/>
      <c r="P171" s="674"/>
      <c r="Q171" s="674"/>
      <c r="R171" s="674"/>
      <c r="S171" s="674"/>
      <c r="T171" s="674"/>
      <c r="U171" s="674"/>
      <c r="V171" s="674"/>
      <c r="W171" s="674"/>
      <c r="X171" s="674"/>
      <c r="Y171" s="674"/>
      <c r="Z171" s="674"/>
      <c r="AA171" s="674"/>
      <c r="AB171" s="674"/>
      <c r="AC171" s="674"/>
      <c r="AD171" s="674"/>
      <c r="AE171" s="674"/>
      <c r="AF171" s="674"/>
      <c r="AG171" s="674"/>
      <c r="AH171" s="674"/>
      <c r="AI171" s="674"/>
      <c r="AJ171" s="674"/>
      <c r="AK171" s="674"/>
      <c r="AL171" s="674"/>
      <c r="AM171" s="674"/>
      <c r="AN171" s="674"/>
      <c r="AO171" s="674"/>
      <c r="AP171" s="674"/>
      <c r="AQ171" s="674"/>
      <c r="AR171" s="674"/>
      <c r="AS171" s="674"/>
      <c r="AT171" s="674"/>
      <c r="AU171" s="674"/>
      <c r="AV171" s="674"/>
      <c r="AW171" s="674"/>
      <c r="AX171" s="674"/>
      <c r="AY171" s="674"/>
      <c r="AZ171" s="674"/>
      <c r="BA171" s="674"/>
      <c r="BB171" s="674"/>
      <c r="BC171" s="674"/>
      <c r="BD171" s="674"/>
      <c r="BE171" s="674"/>
      <c r="BF171" s="674"/>
      <c r="BG171" s="674"/>
      <c r="BH171" s="674"/>
      <c r="BI171" s="674"/>
      <c r="BJ171" s="674"/>
      <c r="BK171" s="674"/>
      <c r="BL171" s="674"/>
      <c r="BM171" s="674"/>
      <c r="BN171" s="674"/>
      <c r="BO171" s="674"/>
      <c r="BP171" s="674"/>
      <c r="BQ171" s="674"/>
      <c r="BR171" s="674"/>
      <c r="BS171" s="674"/>
      <c r="BT171" s="674"/>
      <c r="BU171" s="674"/>
      <c r="BV171" s="674"/>
      <c r="BW171" s="674"/>
      <c r="BX171" s="674"/>
      <c r="BY171" s="674"/>
      <c r="BZ171" s="674"/>
      <c r="CA171" s="674"/>
      <c r="CB171" s="674"/>
      <c r="CC171" s="674"/>
      <c r="CD171" s="674"/>
      <c r="CE171" s="674"/>
      <c r="CF171" s="674"/>
      <c r="CG171" s="674"/>
      <c r="CH171" s="674"/>
      <c r="CI171" s="674"/>
      <c r="CJ171" s="674"/>
      <c r="CK171" s="674"/>
      <c r="CL171" s="674"/>
      <c r="CM171" s="674"/>
      <c r="CN171" s="674"/>
      <c r="CO171" s="674"/>
      <c r="CP171" s="674"/>
      <c r="CQ171" s="674"/>
      <c r="CR171" s="674"/>
      <c r="CS171" s="674"/>
      <c r="CT171" s="674"/>
      <c r="CU171" s="674"/>
      <c r="CV171" s="674"/>
      <c r="CW171" s="674"/>
      <c r="CX171" s="674"/>
      <c r="CY171" s="674"/>
      <c r="CZ171" s="674"/>
      <c r="DA171" s="674"/>
      <c r="DB171" s="674"/>
      <c r="DC171" s="674"/>
      <c r="DD171" s="674"/>
      <c r="DE171" s="674"/>
      <c r="DF171" s="674"/>
      <c r="DG171" s="674"/>
      <c r="DH171" s="674"/>
      <c r="DI171" s="674"/>
      <c r="DJ171" s="674"/>
      <c r="DK171" s="674"/>
      <c r="DL171" s="674"/>
      <c r="DM171" s="674"/>
      <c r="DN171" s="674"/>
      <c r="DO171" s="674"/>
      <c r="DP171" s="674"/>
      <c r="DQ171" s="674"/>
      <c r="DR171" s="674"/>
      <c r="DS171" s="674"/>
      <c r="DT171" s="674"/>
      <c r="DU171" s="674"/>
      <c r="DV171" s="674"/>
      <c r="DW171" s="674"/>
      <c r="DX171" s="674"/>
      <c r="DY171" s="674"/>
      <c r="DZ171" s="674"/>
      <c r="EA171" s="674"/>
      <c r="EB171" s="674"/>
      <c r="EC171" s="674"/>
      <c r="ED171" s="674"/>
      <c r="EE171" s="674"/>
      <c r="EF171" s="674"/>
      <c r="EG171" s="674"/>
      <c r="EH171" s="674"/>
      <c r="EI171" s="674"/>
      <c r="EJ171" s="674"/>
      <c r="EK171" s="674"/>
      <c r="EL171" s="674"/>
      <c r="EM171" s="674"/>
      <c r="EN171" s="674"/>
      <c r="EO171" s="674"/>
      <c r="EP171" s="674"/>
      <c r="EQ171" s="674"/>
      <c r="ER171" s="674"/>
      <c r="ES171" s="674"/>
      <c r="ET171" s="674"/>
      <c r="EU171" s="674"/>
      <c r="EV171" s="674"/>
      <c r="EW171" s="674"/>
      <c r="EX171" s="674"/>
      <c r="EY171" s="674"/>
      <c r="EZ171" s="674"/>
      <c r="FA171" s="674"/>
      <c r="FB171" s="674"/>
      <c r="FC171" s="674"/>
      <c r="FD171" s="674"/>
      <c r="FE171" s="674"/>
      <c r="FF171" s="674"/>
      <c r="FG171" s="674"/>
      <c r="FH171" s="674"/>
      <c r="FI171" s="674"/>
      <c r="FJ171" s="674"/>
      <c r="FK171" s="674"/>
      <c r="FL171" s="674"/>
      <c r="FM171" s="674"/>
      <c r="FN171" s="674"/>
      <c r="FO171" s="674"/>
      <c r="FP171" s="674"/>
      <c r="FQ171" s="674"/>
      <c r="FR171" s="674"/>
      <c r="FS171" s="674"/>
      <c r="FT171" s="674"/>
      <c r="FU171" s="674"/>
      <c r="FV171" s="674"/>
      <c r="FW171" s="674"/>
      <c r="FX171" s="674"/>
      <c r="FY171" s="674"/>
      <c r="FZ171" s="674"/>
      <c r="GA171" s="674"/>
      <c r="GB171" s="674"/>
      <c r="GC171" s="674"/>
      <c r="GD171" s="674"/>
      <c r="GE171" s="674"/>
      <c r="GF171" s="674"/>
      <c r="GG171" s="674"/>
      <c r="GH171" s="674"/>
      <c r="GI171" s="674"/>
      <c r="GJ171" s="674"/>
      <c r="GK171" s="674"/>
      <c r="GL171" s="674"/>
      <c r="GM171" s="674"/>
      <c r="GN171" s="674"/>
      <c r="GO171" s="674"/>
      <c r="GP171" s="674"/>
      <c r="GQ171" s="674"/>
      <c r="GR171" s="674"/>
      <c r="GS171" s="674"/>
      <c r="GT171" s="674"/>
      <c r="GU171" s="674"/>
      <c r="GV171" s="674"/>
      <c r="GW171" s="674"/>
      <c r="GX171" s="674"/>
      <c r="GY171" s="674"/>
      <c r="GZ171" s="674"/>
      <c r="HA171" s="674"/>
      <c r="HB171" s="674"/>
      <c r="HC171" s="674"/>
      <c r="HD171" s="674"/>
      <c r="HE171" s="674"/>
      <c r="HF171" s="674"/>
      <c r="HG171" s="674"/>
      <c r="HH171" s="674"/>
      <c r="HI171" s="674"/>
      <c r="HJ171" s="674"/>
      <c r="HK171" s="674"/>
      <c r="HL171" s="674"/>
      <c r="HM171" s="674"/>
      <c r="HN171" s="674"/>
      <c r="HO171" s="674"/>
      <c r="HP171" s="674"/>
      <c r="HQ171" s="674"/>
      <c r="HR171" s="674"/>
      <c r="HS171" s="674"/>
      <c r="HT171" s="674"/>
      <c r="HU171" s="674"/>
      <c r="HV171" s="674"/>
      <c r="HW171" s="674"/>
      <c r="HX171" s="674"/>
      <c r="HY171" s="674"/>
      <c r="HZ171" s="674"/>
      <c r="IA171" s="674"/>
      <c r="IB171" s="674"/>
      <c r="IC171" s="674"/>
      <c r="ID171" s="674"/>
      <c r="IE171" s="674"/>
      <c r="IF171" s="674"/>
      <c r="IG171" s="674"/>
      <c r="IH171" s="674"/>
      <c r="II171" s="674"/>
      <c r="IJ171" s="674"/>
      <c r="IK171" s="674"/>
      <c r="IL171" s="674"/>
      <c r="IM171" s="674"/>
      <c r="IN171" s="674"/>
      <c r="IO171" s="674"/>
    </row>
    <row r="172" spans="1:249" s="321" customFormat="1" ht="15.75">
      <c r="A172" s="351" t="s">
        <v>273</v>
      </c>
      <c r="B172" s="350"/>
      <c r="C172" s="675"/>
      <c r="D172" s="675"/>
      <c r="E172" s="675"/>
      <c r="F172" s="676"/>
      <c r="G172" s="969"/>
      <c r="H172" s="677"/>
      <c r="I172" s="1138">
        <f>J83+J75+J96+J104+J120+J152+J163</f>
        <v>0</v>
      </c>
      <c r="J172" s="1138"/>
      <c r="K172" s="674"/>
      <c r="L172" s="674"/>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674"/>
      <c r="AX172" s="674"/>
      <c r="AY172" s="674"/>
      <c r="AZ172" s="674"/>
      <c r="BA172" s="674"/>
      <c r="BB172" s="674"/>
      <c r="BC172" s="674"/>
      <c r="BD172" s="674"/>
      <c r="BE172" s="674"/>
      <c r="BF172" s="674"/>
      <c r="BG172" s="674"/>
      <c r="BH172" s="674"/>
      <c r="BI172" s="674"/>
      <c r="BJ172" s="674"/>
      <c r="BK172" s="674"/>
      <c r="BL172" s="674"/>
      <c r="BM172" s="674"/>
      <c r="BN172" s="674"/>
      <c r="BO172" s="674"/>
      <c r="BP172" s="674"/>
      <c r="BQ172" s="674"/>
      <c r="BR172" s="674"/>
      <c r="BS172" s="674"/>
      <c r="BT172" s="674"/>
      <c r="BU172" s="674"/>
      <c r="BV172" s="674"/>
      <c r="BW172" s="674"/>
      <c r="BX172" s="674"/>
      <c r="BY172" s="674"/>
      <c r="BZ172" s="674"/>
      <c r="CA172" s="674"/>
      <c r="CB172" s="674"/>
      <c r="CC172" s="674"/>
      <c r="CD172" s="674"/>
      <c r="CE172" s="674"/>
      <c r="CF172" s="674"/>
      <c r="CG172" s="674"/>
      <c r="CH172" s="674"/>
      <c r="CI172" s="674"/>
      <c r="CJ172" s="674"/>
      <c r="CK172" s="674"/>
      <c r="CL172" s="674"/>
      <c r="CM172" s="674"/>
      <c r="CN172" s="674"/>
      <c r="CO172" s="674"/>
      <c r="CP172" s="674"/>
      <c r="CQ172" s="674"/>
      <c r="CR172" s="674"/>
      <c r="CS172" s="674"/>
      <c r="CT172" s="674"/>
      <c r="CU172" s="674"/>
      <c r="CV172" s="674"/>
      <c r="CW172" s="674"/>
      <c r="CX172" s="674"/>
      <c r="CY172" s="674"/>
      <c r="CZ172" s="674"/>
      <c r="DA172" s="674"/>
      <c r="DB172" s="674"/>
      <c r="DC172" s="674"/>
      <c r="DD172" s="674"/>
      <c r="DE172" s="674"/>
      <c r="DF172" s="674"/>
      <c r="DG172" s="674"/>
      <c r="DH172" s="674"/>
      <c r="DI172" s="674"/>
      <c r="DJ172" s="674"/>
      <c r="DK172" s="674"/>
      <c r="DL172" s="674"/>
      <c r="DM172" s="674"/>
      <c r="DN172" s="674"/>
      <c r="DO172" s="674"/>
      <c r="DP172" s="674"/>
      <c r="DQ172" s="674"/>
      <c r="DR172" s="674"/>
      <c r="DS172" s="674"/>
      <c r="DT172" s="674"/>
      <c r="DU172" s="674"/>
      <c r="DV172" s="674"/>
      <c r="DW172" s="674"/>
      <c r="DX172" s="674"/>
      <c r="DY172" s="674"/>
      <c r="DZ172" s="674"/>
      <c r="EA172" s="674"/>
      <c r="EB172" s="674"/>
      <c r="EC172" s="674"/>
      <c r="ED172" s="674"/>
      <c r="EE172" s="674"/>
      <c r="EF172" s="674"/>
      <c r="EG172" s="674"/>
      <c r="EH172" s="674"/>
      <c r="EI172" s="674"/>
      <c r="EJ172" s="674"/>
      <c r="EK172" s="674"/>
      <c r="EL172" s="674"/>
      <c r="EM172" s="674"/>
      <c r="EN172" s="674"/>
      <c r="EO172" s="674"/>
      <c r="EP172" s="674"/>
      <c r="EQ172" s="674"/>
      <c r="ER172" s="674"/>
      <c r="ES172" s="674"/>
      <c r="ET172" s="674"/>
      <c r="EU172" s="674"/>
      <c r="EV172" s="674"/>
      <c r="EW172" s="674"/>
      <c r="EX172" s="674"/>
      <c r="EY172" s="674"/>
      <c r="EZ172" s="674"/>
      <c r="FA172" s="674"/>
      <c r="FB172" s="674"/>
      <c r="FC172" s="674"/>
      <c r="FD172" s="674"/>
      <c r="FE172" s="674"/>
      <c r="FF172" s="674"/>
      <c r="FG172" s="674"/>
      <c r="FH172" s="674"/>
      <c r="FI172" s="674"/>
      <c r="FJ172" s="674"/>
      <c r="FK172" s="674"/>
      <c r="FL172" s="674"/>
      <c r="FM172" s="674"/>
      <c r="FN172" s="674"/>
      <c r="FO172" s="674"/>
      <c r="FP172" s="674"/>
      <c r="FQ172" s="674"/>
      <c r="FR172" s="674"/>
      <c r="FS172" s="674"/>
      <c r="FT172" s="674"/>
      <c r="FU172" s="674"/>
      <c r="FV172" s="674"/>
      <c r="FW172" s="674"/>
      <c r="FX172" s="674"/>
      <c r="FY172" s="674"/>
      <c r="FZ172" s="674"/>
      <c r="GA172" s="674"/>
      <c r="GB172" s="674"/>
      <c r="GC172" s="674"/>
      <c r="GD172" s="674"/>
      <c r="GE172" s="674"/>
      <c r="GF172" s="674"/>
      <c r="GG172" s="674"/>
      <c r="GH172" s="674"/>
      <c r="GI172" s="674"/>
      <c r="GJ172" s="674"/>
      <c r="GK172" s="674"/>
      <c r="GL172" s="674"/>
      <c r="GM172" s="674"/>
      <c r="GN172" s="674"/>
      <c r="GO172" s="674"/>
      <c r="GP172" s="674"/>
      <c r="GQ172" s="674"/>
      <c r="GR172" s="674"/>
      <c r="GS172" s="674"/>
      <c r="GT172" s="674"/>
      <c r="GU172" s="674"/>
      <c r="GV172" s="674"/>
      <c r="GW172" s="674"/>
      <c r="GX172" s="674"/>
      <c r="GY172" s="674"/>
      <c r="GZ172" s="674"/>
      <c r="HA172" s="674"/>
      <c r="HB172" s="674"/>
      <c r="HC172" s="674"/>
      <c r="HD172" s="674"/>
      <c r="HE172" s="674"/>
      <c r="HF172" s="674"/>
      <c r="HG172" s="674"/>
      <c r="HH172" s="674"/>
      <c r="HI172" s="674"/>
      <c r="HJ172" s="674"/>
      <c r="HK172" s="674"/>
      <c r="HL172" s="674"/>
      <c r="HM172" s="674"/>
      <c r="HN172" s="674"/>
      <c r="HO172" s="674"/>
      <c r="HP172" s="674"/>
      <c r="HQ172" s="674"/>
      <c r="HR172" s="674"/>
      <c r="HS172" s="674"/>
      <c r="HT172" s="674"/>
      <c r="HU172" s="674"/>
      <c r="HV172" s="674"/>
      <c r="HW172" s="674"/>
      <c r="HX172" s="674"/>
      <c r="HY172" s="674"/>
      <c r="HZ172" s="674"/>
      <c r="IA172" s="674"/>
      <c r="IB172" s="674"/>
      <c r="IC172" s="674"/>
      <c r="ID172" s="674"/>
      <c r="IE172" s="674"/>
      <c r="IF172" s="674"/>
      <c r="IG172" s="674"/>
      <c r="IH172" s="674"/>
      <c r="II172" s="674"/>
      <c r="IJ172" s="674"/>
      <c r="IK172" s="674"/>
      <c r="IL172" s="674"/>
      <c r="IM172" s="674"/>
      <c r="IN172" s="674"/>
      <c r="IO172" s="674"/>
    </row>
    <row r="173" spans="1:249" s="321" customFormat="1" ht="15.75">
      <c r="A173" s="351" t="s">
        <v>254</v>
      </c>
      <c r="B173" s="351"/>
      <c r="C173" s="675"/>
      <c r="D173" s="675"/>
      <c r="E173" s="675"/>
      <c r="F173" s="676"/>
      <c r="G173" s="969"/>
      <c r="H173" s="677"/>
      <c r="I173" s="1138">
        <f>SUM(I171:J172)</f>
        <v>0</v>
      </c>
      <c r="J173" s="1138"/>
      <c r="K173" s="674"/>
      <c r="L173" s="674"/>
      <c r="M173" s="674"/>
      <c r="N173" s="674"/>
      <c r="O173" s="674"/>
      <c r="P173" s="674"/>
      <c r="Q173" s="674"/>
      <c r="R173" s="674"/>
      <c r="S173" s="674"/>
      <c r="T173" s="674"/>
      <c r="U173" s="674"/>
      <c r="V173" s="674"/>
      <c r="W173" s="674"/>
      <c r="X173" s="674"/>
      <c r="Y173" s="674"/>
      <c r="Z173" s="674"/>
      <c r="AA173" s="674"/>
      <c r="AB173" s="674"/>
      <c r="AC173" s="674"/>
      <c r="AD173" s="674"/>
      <c r="AE173" s="674"/>
      <c r="AF173" s="674"/>
      <c r="AG173" s="674"/>
      <c r="AH173" s="674"/>
      <c r="AI173" s="674"/>
      <c r="AJ173" s="674"/>
      <c r="AK173" s="674"/>
      <c r="AL173" s="674"/>
      <c r="AM173" s="674"/>
      <c r="AN173" s="674"/>
      <c r="AO173" s="674"/>
      <c r="AP173" s="674"/>
      <c r="AQ173" s="674"/>
      <c r="AR173" s="674"/>
      <c r="AS173" s="674"/>
      <c r="AT173" s="674"/>
      <c r="AU173" s="674"/>
      <c r="AV173" s="674"/>
      <c r="AW173" s="674"/>
      <c r="AX173" s="674"/>
      <c r="AY173" s="674"/>
      <c r="AZ173" s="674"/>
      <c r="BA173" s="674"/>
      <c r="BB173" s="674"/>
      <c r="BC173" s="674"/>
      <c r="BD173" s="674"/>
      <c r="BE173" s="674"/>
      <c r="BF173" s="674"/>
      <c r="BG173" s="674"/>
      <c r="BH173" s="674"/>
      <c r="BI173" s="674"/>
      <c r="BJ173" s="674"/>
      <c r="BK173" s="674"/>
      <c r="BL173" s="674"/>
      <c r="BM173" s="674"/>
      <c r="BN173" s="674"/>
      <c r="BO173" s="674"/>
      <c r="BP173" s="674"/>
      <c r="BQ173" s="674"/>
      <c r="BR173" s="674"/>
      <c r="BS173" s="674"/>
      <c r="BT173" s="674"/>
      <c r="BU173" s="674"/>
      <c r="BV173" s="674"/>
      <c r="BW173" s="674"/>
      <c r="BX173" s="674"/>
      <c r="BY173" s="674"/>
      <c r="BZ173" s="674"/>
      <c r="CA173" s="674"/>
      <c r="CB173" s="674"/>
      <c r="CC173" s="674"/>
      <c r="CD173" s="674"/>
      <c r="CE173" s="674"/>
      <c r="CF173" s="674"/>
      <c r="CG173" s="674"/>
      <c r="CH173" s="674"/>
      <c r="CI173" s="674"/>
      <c r="CJ173" s="674"/>
      <c r="CK173" s="674"/>
      <c r="CL173" s="674"/>
      <c r="CM173" s="674"/>
      <c r="CN173" s="674"/>
      <c r="CO173" s="674"/>
      <c r="CP173" s="674"/>
      <c r="CQ173" s="674"/>
      <c r="CR173" s="674"/>
      <c r="CS173" s="674"/>
      <c r="CT173" s="674"/>
      <c r="CU173" s="674"/>
      <c r="CV173" s="674"/>
      <c r="CW173" s="674"/>
      <c r="CX173" s="674"/>
      <c r="CY173" s="674"/>
      <c r="CZ173" s="674"/>
      <c r="DA173" s="674"/>
      <c r="DB173" s="674"/>
      <c r="DC173" s="674"/>
      <c r="DD173" s="674"/>
      <c r="DE173" s="674"/>
      <c r="DF173" s="674"/>
      <c r="DG173" s="674"/>
      <c r="DH173" s="674"/>
      <c r="DI173" s="674"/>
      <c r="DJ173" s="674"/>
      <c r="DK173" s="674"/>
      <c r="DL173" s="674"/>
      <c r="DM173" s="674"/>
      <c r="DN173" s="674"/>
      <c r="DO173" s="674"/>
      <c r="DP173" s="674"/>
      <c r="DQ173" s="674"/>
      <c r="DR173" s="674"/>
      <c r="DS173" s="674"/>
      <c r="DT173" s="674"/>
      <c r="DU173" s="674"/>
      <c r="DV173" s="674"/>
      <c r="DW173" s="674"/>
      <c r="DX173" s="674"/>
      <c r="DY173" s="674"/>
      <c r="DZ173" s="674"/>
      <c r="EA173" s="674"/>
      <c r="EB173" s="674"/>
      <c r="EC173" s="674"/>
      <c r="ED173" s="674"/>
      <c r="EE173" s="674"/>
      <c r="EF173" s="674"/>
      <c r="EG173" s="674"/>
      <c r="EH173" s="674"/>
      <c r="EI173" s="674"/>
      <c r="EJ173" s="674"/>
      <c r="EK173" s="674"/>
      <c r="EL173" s="674"/>
      <c r="EM173" s="674"/>
      <c r="EN173" s="674"/>
      <c r="EO173" s="674"/>
      <c r="EP173" s="674"/>
      <c r="EQ173" s="674"/>
      <c r="ER173" s="674"/>
      <c r="ES173" s="674"/>
      <c r="ET173" s="674"/>
      <c r="EU173" s="674"/>
      <c r="EV173" s="674"/>
      <c r="EW173" s="674"/>
      <c r="EX173" s="674"/>
      <c r="EY173" s="674"/>
      <c r="EZ173" s="674"/>
      <c r="FA173" s="674"/>
      <c r="FB173" s="674"/>
      <c r="FC173" s="674"/>
      <c r="FD173" s="674"/>
      <c r="FE173" s="674"/>
      <c r="FF173" s="674"/>
      <c r="FG173" s="674"/>
      <c r="FH173" s="674"/>
      <c r="FI173" s="674"/>
      <c r="FJ173" s="674"/>
      <c r="FK173" s="674"/>
      <c r="FL173" s="674"/>
      <c r="FM173" s="674"/>
      <c r="FN173" s="674"/>
      <c r="FO173" s="674"/>
      <c r="FP173" s="674"/>
      <c r="FQ173" s="674"/>
      <c r="FR173" s="674"/>
      <c r="FS173" s="674"/>
      <c r="FT173" s="674"/>
      <c r="FU173" s="674"/>
      <c r="FV173" s="674"/>
      <c r="FW173" s="674"/>
      <c r="FX173" s="674"/>
      <c r="FY173" s="674"/>
      <c r="FZ173" s="674"/>
      <c r="GA173" s="674"/>
      <c r="GB173" s="674"/>
      <c r="GC173" s="674"/>
      <c r="GD173" s="674"/>
      <c r="GE173" s="674"/>
      <c r="GF173" s="674"/>
      <c r="GG173" s="674"/>
      <c r="GH173" s="674"/>
      <c r="GI173" s="674"/>
      <c r="GJ173" s="674"/>
      <c r="GK173" s="674"/>
      <c r="GL173" s="674"/>
      <c r="GM173" s="674"/>
      <c r="GN173" s="674"/>
      <c r="GO173" s="674"/>
      <c r="GP173" s="674"/>
      <c r="GQ173" s="674"/>
      <c r="GR173" s="674"/>
      <c r="GS173" s="674"/>
      <c r="GT173" s="674"/>
      <c r="GU173" s="674"/>
      <c r="GV173" s="674"/>
      <c r="GW173" s="674"/>
      <c r="GX173" s="674"/>
      <c r="GY173" s="674"/>
      <c r="GZ173" s="674"/>
      <c r="HA173" s="674"/>
      <c r="HB173" s="674"/>
      <c r="HC173" s="674"/>
      <c r="HD173" s="674"/>
      <c r="HE173" s="674"/>
      <c r="HF173" s="674"/>
      <c r="HG173" s="674"/>
      <c r="HH173" s="674"/>
      <c r="HI173" s="674"/>
      <c r="HJ173" s="674"/>
      <c r="HK173" s="674"/>
      <c r="HL173" s="674"/>
      <c r="HM173" s="674"/>
      <c r="HN173" s="674"/>
      <c r="HO173" s="674"/>
      <c r="HP173" s="674"/>
      <c r="HQ173" s="674"/>
      <c r="HR173" s="674"/>
      <c r="HS173" s="674"/>
      <c r="HT173" s="674"/>
      <c r="HU173" s="674"/>
      <c r="HV173" s="674"/>
      <c r="HW173" s="674"/>
      <c r="HX173" s="674"/>
      <c r="HY173" s="674"/>
      <c r="HZ173" s="674"/>
      <c r="IA173" s="674"/>
      <c r="IB173" s="674"/>
      <c r="IC173" s="674"/>
      <c r="ID173" s="674"/>
      <c r="IE173" s="674"/>
      <c r="IF173" s="674"/>
      <c r="IG173" s="674"/>
      <c r="IH173" s="674"/>
      <c r="II173" s="674"/>
      <c r="IJ173" s="674"/>
      <c r="IK173" s="674"/>
      <c r="IL173" s="674"/>
      <c r="IM173" s="674"/>
      <c r="IN173" s="674"/>
      <c r="IO173" s="674"/>
    </row>
    <row r="174" spans="1:10" s="4" customFormat="1" ht="12.75">
      <c r="A174" s="1"/>
      <c r="C174" s="219"/>
      <c r="E174" s="329"/>
      <c r="F174" s="330"/>
      <c r="G174" s="285"/>
      <c r="H174" s="331"/>
      <c r="I174" s="944"/>
      <c r="J174" s="944"/>
    </row>
    <row r="175" spans="1:10" s="4" customFormat="1" ht="12.75">
      <c r="A175" s="1"/>
      <c r="C175" s="219"/>
      <c r="E175" s="329"/>
      <c r="F175" s="330"/>
      <c r="G175" s="285"/>
      <c r="H175" s="331"/>
      <c r="I175" s="944"/>
      <c r="J175" s="944"/>
    </row>
    <row r="176" spans="1:10" s="4" customFormat="1" ht="12.75">
      <c r="A176" s="1"/>
      <c r="C176" s="219"/>
      <c r="E176" s="329"/>
      <c r="F176" s="330"/>
      <c r="G176" s="285"/>
      <c r="H176" s="331"/>
      <c r="I176" s="944"/>
      <c r="J176" s="944"/>
    </row>
    <row r="177" spans="1:10" s="4" customFormat="1" ht="12.75">
      <c r="A177" s="1"/>
      <c r="C177" s="219"/>
      <c r="E177" s="329"/>
      <c r="F177" s="330"/>
      <c r="G177" s="285"/>
      <c r="H177" s="331"/>
      <c r="I177" s="944"/>
      <c r="J177" s="944"/>
    </row>
    <row r="178" spans="1:10" s="4" customFormat="1" ht="12.75">
      <c r="A178" s="1"/>
      <c r="C178" s="219"/>
      <c r="E178" s="329"/>
      <c r="F178" s="330"/>
      <c r="G178" s="285"/>
      <c r="H178" s="331"/>
      <c r="I178" s="944"/>
      <c r="J178" s="944"/>
    </row>
    <row r="179" spans="1:10" s="4" customFormat="1" ht="12.75">
      <c r="A179" s="1"/>
      <c r="C179" s="219"/>
      <c r="E179" s="329"/>
      <c r="F179" s="330"/>
      <c r="G179" s="285"/>
      <c r="H179" s="331"/>
      <c r="I179" s="944"/>
      <c r="J179" s="944"/>
    </row>
    <row r="180" spans="1:10" s="4" customFormat="1" ht="12.75">
      <c r="A180" s="1"/>
      <c r="C180" s="219"/>
      <c r="E180" s="329"/>
      <c r="F180" s="330"/>
      <c r="G180" s="285"/>
      <c r="H180" s="331"/>
      <c r="I180" s="944"/>
      <c r="J180" s="944"/>
    </row>
    <row r="181" spans="1:10" s="4" customFormat="1" ht="12.75">
      <c r="A181" s="1"/>
      <c r="C181" s="219"/>
      <c r="E181" s="329"/>
      <c r="F181" s="330"/>
      <c r="G181" s="285"/>
      <c r="H181" s="331"/>
      <c r="I181" s="944"/>
      <c r="J181" s="944"/>
    </row>
    <row r="182" spans="1:10" s="4" customFormat="1" ht="12.75">
      <c r="A182" s="1"/>
      <c r="C182" s="219"/>
      <c r="E182" s="329"/>
      <c r="F182" s="330"/>
      <c r="G182" s="285"/>
      <c r="H182" s="331"/>
      <c r="I182" s="944"/>
      <c r="J182" s="944"/>
    </row>
    <row r="183" spans="1:10" s="4" customFormat="1" ht="12.75">
      <c r="A183" s="1"/>
      <c r="C183" s="219"/>
      <c r="E183" s="329"/>
      <c r="F183" s="330"/>
      <c r="G183" s="285"/>
      <c r="H183" s="331"/>
      <c r="I183" s="944"/>
      <c r="J183" s="944"/>
    </row>
    <row r="184" spans="1:10" s="4" customFormat="1" ht="12.75">
      <c r="A184" s="1"/>
      <c r="C184" s="219"/>
      <c r="E184" s="329"/>
      <c r="F184" s="330"/>
      <c r="G184" s="285"/>
      <c r="H184" s="331"/>
      <c r="I184" s="944"/>
      <c r="J184" s="944"/>
    </row>
    <row r="185" spans="1:10" s="4" customFormat="1" ht="12.75">
      <c r="A185" s="1"/>
      <c r="C185" s="219"/>
      <c r="E185" s="329"/>
      <c r="F185" s="330"/>
      <c r="G185" s="285"/>
      <c r="H185" s="331"/>
      <c r="I185" s="944"/>
      <c r="J185" s="944"/>
    </row>
    <row r="186" spans="1:10" s="4" customFormat="1" ht="12.75">
      <c r="A186" s="1"/>
      <c r="C186" s="219"/>
      <c r="E186" s="329"/>
      <c r="F186" s="330"/>
      <c r="G186" s="285"/>
      <c r="H186" s="331"/>
      <c r="I186" s="944"/>
      <c r="J186" s="944"/>
    </row>
    <row r="187" spans="1:10" s="4" customFormat="1" ht="12.75">
      <c r="A187" s="1"/>
      <c r="C187" s="219"/>
      <c r="E187" s="329"/>
      <c r="F187" s="330"/>
      <c r="G187" s="285"/>
      <c r="H187" s="331"/>
      <c r="I187" s="944"/>
      <c r="J187" s="944"/>
    </row>
    <row r="188" spans="1:10" s="4" customFormat="1" ht="12.75">
      <c r="A188" s="1"/>
      <c r="C188" s="219"/>
      <c r="E188" s="329"/>
      <c r="F188" s="330"/>
      <c r="G188" s="285"/>
      <c r="H188" s="331"/>
      <c r="I188" s="944"/>
      <c r="J188" s="944"/>
    </row>
    <row r="189" spans="1:10" s="4" customFormat="1" ht="12.75">
      <c r="A189" s="1"/>
      <c r="C189" s="219"/>
      <c r="E189" s="329"/>
      <c r="F189" s="330"/>
      <c r="G189" s="285"/>
      <c r="H189" s="331"/>
      <c r="I189" s="944"/>
      <c r="J189" s="944"/>
    </row>
    <row r="190" spans="1:10" s="4" customFormat="1" ht="12.75">
      <c r="A190" s="1"/>
      <c r="C190" s="219"/>
      <c r="E190" s="329"/>
      <c r="F190" s="330"/>
      <c r="G190" s="285"/>
      <c r="H190" s="331"/>
      <c r="I190" s="944"/>
      <c r="J190" s="944"/>
    </row>
    <row r="191" spans="1:10" s="4" customFormat="1" ht="12.75">
      <c r="A191" s="1"/>
      <c r="C191" s="219"/>
      <c r="E191" s="329"/>
      <c r="F191" s="330"/>
      <c r="G191" s="285"/>
      <c r="H191" s="331"/>
      <c r="I191" s="944"/>
      <c r="J191" s="944"/>
    </row>
    <row r="192" spans="1:10" s="4" customFormat="1" ht="12.75">
      <c r="A192" s="1"/>
      <c r="C192" s="219"/>
      <c r="E192" s="329"/>
      <c r="F192" s="330"/>
      <c r="G192" s="285"/>
      <c r="H192" s="331"/>
      <c r="I192" s="944"/>
      <c r="J192" s="944"/>
    </row>
    <row r="193" spans="1:10" s="4" customFormat="1" ht="12.75">
      <c r="A193" s="1"/>
      <c r="C193" s="219"/>
      <c r="E193" s="329"/>
      <c r="F193" s="330"/>
      <c r="G193" s="285"/>
      <c r="H193" s="331"/>
      <c r="I193" s="944"/>
      <c r="J193" s="944"/>
    </row>
    <row r="194" spans="1:10" s="4" customFormat="1" ht="12.75">
      <c r="A194" s="1"/>
      <c r="C194" s="219"/>
      <c r="E194" s="329"/>
      <c r="F194" s="330"/>
      <c r="G194" s="285"/>
      <c r="H194" s="331"/>
      <c r="I194" s="944"/>
      <c r="J194" s="944"/>
    </row>
    <row r="195" spans="1:10" s="4" customFormat="1" ht="12.75">
      <c r="A195" s="1"/>
      <c r="C195" s="219"/>
      <c r="E195" s="329"/>
      <c r="F195" s="330"/>
      <c r="G195" s="285"/>
      <c r="H195" s="331"/>
      <c r="I195" s="944"/>
      <c r="J195" s="944"/>
    </row>
    <row r="196" spans="1:10" s="4" customFormat="1" ht="12.75">
      <c r="A196" s="1"/>
      <c r="C196" s="219"/>
      <c r="E196" s="329"/>
      <c r="F196" s="330"/>
      <c r="G196" s="285"/>
      <c r="H196" s="331"/>
      <c r="I196" s="944"/>
      <c r="J196" s="944"/>
    </row>
    <row r="197" spans="1:10" s="4" customFormat="1" ht="12.75">
      <c r="A197" s="1"/>
      <c r="C197" s="219"/>
      <c r="E197" s="329"/>
      <c r="F197" s="330"/>
      <c r="G197" s="285"/>
      <c r="H197" s="331"/>
      <c r="I197" s="944"/>
      <c r="J197" s="944"/>
    </row>
    <row r="198" spans="1:10" s="4" customFormat="1" ht="12.75">
      <c r="A198" s="1"/>
      <c r="C198" s="219"/>
      <c r="E198" s="329"/>
      <c r="F198" s="330"/>
      <c r="G198" s="285"/>
      <c r="H198" s="331"/>
      <c r="I198" s="944"/>
      <c r="J198" s="944"/>
    </row>
    <row r="199" spans="1:10" s="4" customFormat="1" ht="12.75">
      <c r="A199" s="1"/>
      <c r="C199" s="219"/>
      <c r="E199" s="329"/>
      <c r="F199" s="330"/>
      <c r="G199" s="285"/>
      <c r="H199" s="331"/>
      <c r="I199" s="944"/>
      <c r="J199" s="944"/>
    </row>
    <row r="200" spans="1:10" s="4" customFormat="1" ht="12.75">
      <c r="A200" s="1"/>
      <c r="C200" s="219"/>
      <c r="E200" s="329"/>
      <c r="F200" s="330"/>
      <c r="G200" s="285"/>
      <c r="H200" s="331"/>
      <c r="I200" s="944"/>
      <c r="J200" s="944"/>
    </row>
    <row r="201" spans="1:10" s="4" customFormat="1" ht="12.75">
      <c r="A201" s="1"/>
      <c r="C201" s="219"/>
      <c r="E201" s="329"/>
      <c r="F201" s="330"/>
      <c r="G201" s="285"/>
      <c r="H201" s="331"/>
      <c r="I201" s="944"/>
      <c r="J201" s="944"/>
    </row>
    <row r="202" spans="1:10" s="4" customFormat="1" ht="12.75">
      <c r="A202" s="1"/>
      <c r="C202" s="219"/>
      <c r="E202" s="329"/>
      <c r="F202" s="330"/>
      <c r="G202" s="285"/>
      <c r="H202" s="331"/>
      <c r="I202" s="944"/>
      <c r="J202" s="944"/>
    </row>
    <row r="203" spans="1:10" s="4" customFormat="1" ht="12.75">
      <c r="A203" s="1"/>
      <c r="C203" s="219"/>
      <c r="E203" s="329"/>
      <c r="F203" s="330"/>
      <c r="G203" s="285"/>
      <c r="H203" s="331"/>
      <c r="I203" s="944"/>
      <c r="J203" s="944"/>
    </row>
    <row r="204" spans="1:10" s="4" customFormat="1" ht="12.75">
      <c r="A204" s="1"/>
      <c r="C204" s="219"/>
      <c r="E204" s="329"/>
      <c r="F204" s="330"/>
      <c r="G204" s="285"/>
      <c r="H204" s="331"/>
      <c r="I204" s="944"/>
      <c r="J204" s="944"/>
    </row>
    <row r="205" spans="1:10" s="4" customFormat="1" ht="12.75">
      <c r="A205" s="1"/>
      <c r="C205" s="219"/>
      <c r="E205" s="329"/>
      <c r="F205" s="330"/>
      <c r="G205" s="285"/>
      <c r="H205" s="331"/>
      <c r="I205" s="944"/>
      <c r="J205" s="944"/>
    </row>
    <row r="206" spans="1:10" s="4" customFormat="1" ht="12.75">
      <c r="A206" s="1"/>
      <c r="C206" s="219"/>
      <c r="E206" s="329"/>
      <c r="F206" s="330"/>
      <c r="G206" s="285"/>
      <c r="H206" s="331"/>
      <c r="I206" s="944"/>
      <c r="J206" s="944"/>
    </row>
    <row r="207" spans="1:10" s="4" customFormat="1" ht="12.75">
      <c r="A207" s="1"/>
      <c r="C207" s="219"/>
      <c r="E207" s="329"/>
      <c r="F207" s="330"/>
      <c r="G207" s="285"/>
      <c r="H207" s="331"/>
      <c r="I207" s="944"/>
      <c r="J207" s="944"/>
    </row>
    <row r="208" spans="1:10" s="4" customFormat="1" ht="12.75">
      <c r="A208" s="1"/>
      <c r="C208" s="219"/>
      <c r="E208" s="329"/>
      <c r="F208" s="330"/>
      <c r="G208" s="285"/>
      <c r="H208" s="331"/>
      <c r="I208" s="944"/>
      <c r="J208" s="944"/>
    </row>
    <row r="209" spans="1:10" s="4" customFormat="1" ht="12.75">
      <c r="A209" s="1"/>
      <c r="C209" s="219"/>
      <c r="E209" s="329"/>
      <c r="F209" s="330"/>
      <c r="G209" s="285"/>
      <c r="H209" s="331"/>
      <c r="I209" s="944"/>
      <c r="J209" s="944"/>
    </row>
    <row r="210" spans="1:10" s="4" customFormat="1" ht="12.75">
      <c r="A210" s="1"/>
      <c r="C210" s="219"/>
      <c r="E210" s="329"/>
      <c r="F210" s="330"/>
      <c r="G210" s="285"/>
      <c r="H210" s="331"/>
      <c r="I210" s="944"/>
      <c r="J210" s="944"/>
    </row>
    <row r="211" spans="1:10" s="4" customFormat="1" ht="12.75">
      <c r="A211" s="1"/>
      <c r="C211" s="219"/>
      <c r="E211" s="329"/>
      <c r="F211" s="330"/>
      <c r="G211" s="285"/>
      <c r="H211" s="331"/>
      <c r="I211" s="944"/>
      <c r="J211" s="944"/>
    </row>
    <row r="212" spans="1:10" s="4" customFormat="1" ht="12.75">
      <c r="A212" s="1"/>
      <c r="C212" s="219"/>
      <c r="E212" s="329"/>
      <c r="F212" s="330"/>
      <c r="G212" s="285"/>
      <c r="H212" s="331"/>
      <c r="I212" s="944"/>
      <c r="J212" s="944"/>
    </row>
    <row r="213" spans="1:10" s="4" customFormat="1" ht="12.75">
      <c r="A213" s="1"/>
      <c r="C213" s="219"/>
      <c r="E213" s="329"/>
      <c r="F213" s="330"/>
      <c r="G213" s="285"/>
      <c r="H213" s="331"/>
      <c r="I213" s="944"/>
      <c r="J213" s="944"/>
    </row>
    <row r="214" spans="1:10" s="4" customFormat="1" ht="12.75">
      <c r="A214" s="1"/>
      <c r="C214" s="219"/>
      <c r="E214" s="329"/>
      <c r="F214" s="330"/>
      <c r="G214" s="285"/>
      <c r="H214" s="331"/>
      <c r="I214" s="944"/>
      <c r="J214" s="944"/>
    </row>
    <row r="215" spans="1:10" s="4" customFormat="1" ht="12.75">
      <c r="A215" s="1"/>
      <c r="C215" s="219"/>
      <c r="E215" s="329"/>
      <c r="F215" s="330"/>
      <c r="G215" s="285"/>
      <c r="H215" s="331"/>
      <c r="I215" s="944"/>
      <c r="J215" s="944"/>
    </row>
    <row r="216" spans="1:10" s="4" customFormat="1" ht="12.75">
      <c r="A216" s="1"/>
      <c r="C216" s="219"/>
      <c r="E216" s="329"/>
      <c r="F216" s="330"/>
      <c r="G216" s="285"/>
      <c r="H216" s="331"/>
      <c r="I216" s="944"/>
      <c r="J216" s="944"/>
    </row>
    <row r="217" spans="1:10" s="4" customFormat="1" ht="12.75">
      <c r="A217" s="1"/>
      <c r="C217" s="219"/>
      <c r="E217" s="329"/>
      <c r="F217" s="330"/>
      <c r="G217" s="285"/>
      <c r="H217" s="331"/>
      <c r="I217" s="944"/>
      <c r="J217" s="944"/>
    </row>
    <row r="218" spans="1:10" s="4" customFormat="1" ht="12.75">
      <c r="A218" s="1"/>
      <c r="C218" s="219"/>
      <c r="E218" s="329"/>
      <c r="F218" s="330"/>
      <c r="G218" s="285"/>
      <c r="H218" s="331"/>
      <c r="I218" s="944"/>
      <c r="J218" s="944"/>
    </row>
    <row r="219" spans="1:10" s="4" customFormat="1" ht="12.75">
      <c r="A219" s="1"/>
      <c r="C219" s="219"/>
      <c r="E219" s="329"/>
      <c r="F219" s="330"/>
      <c r="G219" s="285"/>
      <c r="H219" s="331"/>
      <c r="I219" s="944"/>
      <c r="J219" s="944"/>
    </row>
    <row r="220" spans="1:10" s="4" customFormat="1" ht="12.75">
      <c r="A220" s="1"/>
      <c r="C220" s="219"/>
      <c r="E220" s="329"/>
      <c r="F220" s="330"/>
      <c r="G220" s="285"/>
      <c r="H220" s="331"/>
      <c r="I220" s="944"/>
      <c r="J220" s="944"/>
    </row>
    <row r="221" spans="1:10" s="4" customFormat="1" ht="12.75">
      <c r="A221" s="1"/>
      <c r="C221" s="219"/>
      <c r="E221" s="329"/>
      <c r="F221" s="330"/>
      <c r="G221" s="285"/>
      <c r="H221" s="331"/>
      <c r="I221" s="944"/>
      <c r="J221" s="944"/>
    </row>
    <row r="222" spans="1:10" s="4" customFormat="1" ht="12.75">
      <c r="A222" s="1"/>
      <c r="C222" s="219"/>
      <c r="E222" s="329"/>
      <c r="F222" s="330"/>
      <c r="G222" s="285"/>
      <c r="H222" s="331"/>
      <c r="I222" s="944"/>
      <c r="J222" s="944"/>
    </row>
    <row r="223" spans="1:10" s="4" customFormat="1" ht="12.75">
      <c r="A223" s="1"/>
      <c r="C223" s="219"/>
      <c r="E223" s="329"/>
      <c r="F223" s="330"/>
      <c r="G223" s="285"/>
      <c r="H223" s="331"/>
      <c r="I223" s="944"/>
      <c r="J223" s="944"/>
    </row>
    <row r="224" spans="1:10" s="4" customFormat="1" ht="12.75">
      <c r="A224" s="1"/>
      <c r="C224" s="219"/>
      <c r="E224" s="329"/>
      <c r="F224" s="330"/>
      <c r="G224" s="285"/>
      <c r="H224" s="331"/>
      <c r="I224" s="944"/>
      <c r="J224" s="944"/>
    </row>
    <row r="225" spans="1:10" s="4" customFormat="1" ht="12.75">
      <c r="A225" s="1"/>
      <c r="C225" s="219"/>
      <c r="E225" s="329"/>
      <c r="F225" s="330"/>
      <c r="G225" s="285"/>
      <c r="H225" s="331"/>
      <c r="I225" s="944"/>
      <c r="J225" s="944"/>
    </row>
    <row r="226" spans="1:10" s="4" customFormat="1" ht="12.75">
      <c r="A226" s="1"/>
      <c r="C226" s="219"/>
      <c r="E226" s="329"/>
      <c r="F226" s="330"/>
      <c r="G226" s="285"/>
      <c r="H226" s="331"/>
      <c r="I226" s="944"/>
      <c r="J226" s="944"/>
    </row>
    <row r="227" spans="1:10" s="4" customFormat="1" ht="12.75">
      <c r="A227" s="1"/>
      <c r="C227" s="219"/>
      <c r="E227" s="329"/>
      <c r="F227" s="330"/>
      <c r="G227" s="285"/>
      <c r="H227" s="331"/>
      <c r="I227" s="944"/>
      <c r="J227" s="944"/>
    </row>
    <row r="228" spans="1:10" s="4" customFormat="1" ht="12.75">
      <c r="A228" s="1"/>
      <c r="C228" s="219"/>
      <c r="E228" s="329"/>
      <c r="F228" s="330"/>
      <c r="G228" s="285"/>
      <c r="H228" s="331"/>
      <c r="I228" s="944"/>
      <c r="J228" s="944"/>
    </row>
    <row r="229" spans="1:10" s="4" customFormat="1" ht="12.75">
      <c r="A229" s="1"/>
      <c r="C229" s="219"/>
      <c r="E229" s="329"/>
      <c r="F229" s="330"/>
      <c r="G229" s="285"/>
      <c r="H229" s="331"/>
      <c r="I229" s="944"/>
      <c r="J229" s="944"/>
    </row>
    <row r="230" spans="1:10" s="4" customFormat="1" ht="12.75">
      <c r="A230" s="1"/>
      <c r="C230" s="219"/>
      <c r="E230" s="329"/>
      <c r="F230" s="330"/>
      <c r="G230" s="285"/>
      <c r="H230" s="331"/>
      <c r="I230" s="944"/>
      <c r="J230" s="944"/>
    </row>
    <row r="231" spans="1:10" s="4" customFormat="1" ht="12.75">
      <c r="A231" s="1"/>
      <c r="C231" s="219"/>
      <c r="E231" s="329"/>
      <c r="F231" s="330"/>
      <c r="G231" s="285"/>
      <c r="H231" s="331"/>
      <c r="I231" s="944"/>
      <c r="J231" s="944"/>
    </row>
    <row r="232" spans="1:10" s="4" customFormat="1" ht="12.75">
      <c r="A232" s="1"/>
      <c r="C232" s="219"/>
      <c r="E232" s="329"/>
      <c r="F232" s="330"/>
      <c r="G232" s="285"/>
      <c r="H232" s="331"/>
      <c r="I232" s="944"/>
      <c r="J232" s="944"/>
    </row>
    <row r="233" spans="1:10" s="4" customFormat="1" ht="12.75">
      <c r="A233" s="1"/>
      <c r="C233" s="219"/>
      <c r="E233" s="329"/>
      <c r="F233" s="330"/>
      <c r="G233" s="285"/>
      <c r="H233" s="331"/>
      <c r="I233" s="944"/>
      <c r="J233" s="944"/>
    </row>
    <row r="234" spans="1:10" s="4" customFormat="1" ht="12.75">
      <c r="A234" s="1"/>
      <c r="C234" s="219"/>
      <c r="E234" s="329"/>
      <c r="F234" s="330"/>
      <c r="G234" s="285"/>
      <c r="H234" s="331"/>
      <c r="I234" s="944"/>
      <c r="J234" s="944"/>
    </row>
    <row r="235" spans="1:10" s="4" customFormat="1" ht="12.75">
      <c r="A235" s="1"/>
      <c r="C235" s="219"/>
      <c r="E235" s="329"/>
      <c r="F235" s="330"/>
      <c r="G235" s="285"/>
      <c r="H235" s="331"/>
      <c r="I235" s="944"/>
      <c r="J235" s="944"/>
    </row>
    <row r="236" spans="1:10" s="4" customFormat="1" ht="12.75">
      <c r="A236" s="1"/>
      <c r="C236" s="219"/>
      <c r="E236" s="329"/>
      <c r="F236" s="330"/>
      <c r="G236" s="285"/>
      <c r="H236" s="331"/>
      <c r="I236" s="944"/>
      <c r="J236" s="944"/>
    </row>
    <row r="237" spans="1:10" s="4" customFormat="1" ht="12.75">
      <c r="A237" s="1"/>
      <c r="C237" s="219"/>
      <c r="E237" s="329"/>
      <c r="F237" s="330"/>
      <c r="G237" s="285"/>
      <c r="H237" s="331"/>
      <c r="I237" s="944"/>
      <c r="J237" s="944"/>
    </row>
    <row r="238" spans="1:10" s="4" customFormat="1" ht="12.75">
      <c r="A238" s="1"/>
      <c r="C238" s="219"/>
      <c r="E238" s="329"/>
      <c r="F238" s="330"/>
      <c r="G238" s="285"/>
      <c r="H238" s="331"/>
      <c r="I238" s="944"/>
      <c r="J238" s="944"/>
    </row>
    <row r="239" spans="1:10" s="4" customFormat="1" ht="12.75">
      <c r="A239" s="1"/>
      <c r="C239" s="219"/>
      <c r="E239" s="329"/>
      <c r="F239" s="330"/>
      <c r="G239" s="285"/>
      <c r="H239" s="331"/>
      <c r="I239" s="944"/>
      <c r="J239" s="944"/>
    </row>
    <row r="240" spans="1:10" s="4" customFormat="1" ht="12.75">
      <c r="A240" s="1"/>
      <c r="C240" s="219"/>
      <c r="E240" s="329"/>
      <c r="F240" s="330"/>
      <c r="G240" s="285"/>
      <c r="H240" s="331"/>
      <c r="I240" s="944"/>
      <c r="J240" s="944"/>
    </row>
    <row r="241" spans="1:10" s="4" customFormat="1" ht="12.75">
      <c r="A241" s="1"/>
      <c r="C241" s="219"/>
      <c r="E241" s="329"/>
      <c r="F241" s="330"/>
      <c r="G241" s="285"/>
      <c r="H241" s="331"/>
      <c r="I241" s="944"/>
      <c r="J241" s="944"/>
    </row>
    <row r="242" spans="1:10" s="4" customFormat="1" ht="12.75">
      <c r="A242" s="1"/>
      <c r="C242" s="219"/>
      <c r="E242" s="329"/>
      <c r="F242" s="330"/>
      <c r="G242" s="285"/>
      <c r="H242" s="331"/>
      <c r="I242" s="944"/>
      <c r="J242" s="944"/>
    </row>
    <row r="243" spans="1:10" s="4" customFormat="1" ht="12.75">
      <c r="A243" s="1"/>
      <c r="C243" s="219"/>
      <c r="E243" s="329"/>
      <c r="F243" s="330"/>
      <c r="G243" s="285"/>
      <c r="H243" s="331"/>
      <c r="I243" s="944"/>
      <c r="J243" s="944"/>
    </row>
    <row r="244" spans="1:10" s="4" customFormat="1" ht="12.75">
      <c r="A244" s="1"/>
      <c r="C244" s="219"/>
      <c r="E244" s="329"/>
      <c r="F244" s="330"/>
      <c r="G244" s="285"/>
      <c r="H244" s="331"/>
      <c r="I244" s="944"/>
      <c r="J244" s="944"/>
    </row>
    <row r="245" spans="1:10" s="4" customFormat="1" ht="12.75">
      <c r="A245" s="1"/>
      <c r="C245" s="219"/>
      <c r="E245" s="329"/>
      <c r="F245" s="330"/>
      <c r="G245" s="285"/>
      <c r="H245" s="331"/>
      <c r="I245" s="944"/>
      <c r="J245" s="944"/>
    </row>
    <row r="246" spans="1:10" s="4" customFormat="1" ht="12.75">
      <c r="A246" s="1"/>
      <c r="C246" s="219"/>
      <c r="E246" s="329"/>
      <c r="F246" s="330"/>
      <c r="G246" s="285"/>
      <c r="H246" s="331"/>
      <c r="I246" s="944"/>
      <c r="J246" s="944"/>
    </row>
    <row r="247" spans="1:10" s="4" customFormat="1" ht="12.75">
      <c r="A247" s="1"/>
      <c r="C247" s="219"/>
      <c r="E247" s="329"/>
      <c r="F247" s="330"/>
      <c r="G247" s="285"/>
      <c r="H247" s="331"/>
      <c r="I247" s="944"/>
      <c r="J247" s="944"/>
    </row>
    <row r="248" spans="1:10" s="4" customFormat="1" ht="12.75">
      <c r="A248" s="1"/>
      <c r="C248" s="219"/>
      <c r="E248" s="329"/>
      <c r="F248" s="330"/>
      <c r="G248" s="285"/>
      <c r="H248" s="331"/>
      <c r="I248" s="944"/>
      <c r="J248" s="944"/>
    </row>
    <row r="249" spans="1:10" s="4" customFormat="1" ht="12.75">
      <c r="A249" s="1"/>
      <c r="C249" s="219"/>
      <c r="E249" s="329"/>
      <c r="F249" s="330"/>
      <c r="G249" s="285"/>
      <c r="H249" s="331"/>
      <c r="I249" s="944"/>
      <c r="J249" s="944"/>
    </row>
    <row r="250" spans="1:10" s="4" customFormat="1" ht="12.75">
      <c r="A250" s="1"/>
      <c r="C250" s="219"/>
      <c r="E250" s="329"/>
      <c r="F250" s="330"/>
      <c r="G250" s="285"/>
      <c r="H250" s="331"/>
      <c r="I250" s="944"/>
      <c r="J250" s="944"/>
    </row>
    <row r="251" spans="1:10" s="4" customFormat="1" ht="12.75">
      <c r="A251" s="1"/>
      <c r="C251" s="219"/>
      <c r="E251" s="329"/>
      <c r="F251" s="330"/>
      <c r="G251" s="285"/>
      <c r="H251" s="331"/>
      <c r="I251" s="944"/>
      <c r="J251" s="944"/>
    </row>
    <row r="252" spans="1:10" s="4" customFormat="1" ht="12.75">
      <c r="A252" s="1"/>
      <c r="C252" s="219"/>
      <c r="E252" s="329"/>
      <c r="F252" s="330"/>
      <c r="G252" s="285"/>
      <c r="H252" s="331"/>
      <c r="I252" s="944"/>
      <c r="J252" s="944"/>
    </row>
    <row r="253" spans="1:10" s="4" customFormat="1" ht="12.75">
      <c r="A253" s="1"/>
      <c r="C253" s="219"/>
      <c r="E253" s="329"/>
      <c r="F253" s="330"/>
      <c r="G253" s="285"/>
      <c r="H253" s="331"/>
      <c r="I253" s="944"/>
      <c r="J253" s="944"/>
    </row>
    <row r="254" spans="1:10" s="4" customFormat="1" ht="12.75">
      <c r="A254" s="1"/>
      <c r="C254" s="219"/>
      <c r="E254" s="329"/>
      <c r="F254" s="330"/>
      <c r="G254" s="285"/>
      <c r="H254" s="331"/>
      <c r="I254" s="944"/>
      <c r="J254" s="944"/>
    </row>
    <row r="255" spans="1:10" s="4" customFormat="1" ht="12.75">
      <c r="A255" s="1"/>
      <c r="C255" s="219"/>
      <c r="E255" s="329"/>
      <c r="F255" s="330"/>
      <c r="G255" s="285"/>
      <c r="H255" s="331"/>
      <c r="I255" s="944"/>
      <c r="J255" s="944"/>
    </row>
    <row r="256" spans="1:10" s="4" customFormat="1" ht="12.75">
      <c r="A256" s="1"/>
      <c r="C256" s="219"/>
      <c r="E256" s="329"/>
      <c r="F256" s="330"/>
      <c r="G256" s="285"/>
      <c r="H256" s="331"/>
      <c r="I256" s="944"/>
      <c r="J256" s="944"/>
    </row>
    <row r="257" spans="1:10" s="4" customFormat="1" ht="12.75">
      <c r="A257" s="1"/>
      <c r="C257" s="219"/>
      <c r="E257" s="329"/>
      <c r="F257" s="330"/>
      <c r="G257" s="285"/>
      <c r="H257" s="331"/>
      <c r="I257" s="944"/>
      <c r="J257" s="944"/>
    </row>
    <row r="258" spans="1:10" s="4" customFormat="1" ht="12.75">
      <c r="A258" s="1"/>
      <c r="C258" s="219"/>
      <c r="E258" s="329"/>
      <c r="F258" s="330"/>
      <c r="G258" s="285"/>
      <c r="H258" s="331"/>
      <c r="I258" s="944"/>
      <c r="J258" s="944"/>
    </row>
    <row r="259" spans="1:10" s="4" customFormat="1" ht="12.75">
      <c r="A259" s="1"/>
      <c r="C259" s="219"/>
      <c r="E259" s="329"/>
      <c r="F259" s="330"/>
      <c r="G259" s="285"/>
      <c r="H259" s="331"/>
      <c r="I259" s="944"/>
      <c r="J259" s="944"/>
    </row>
    <row r="260" spans="1:10" s="4" customFormat="1" ht="12.75">
      <c r="A260" s="1"/>
      <c r="C260" s="219"/>
      <c r="E260" s="329"/>
      <c r="F260" s="330"/>
      <c r="G260" s="285"/>
      <c r="H260" s="331"/>
      <c r="I260" s="944"/>
      <c r="J260" s="944"/>
    </row>
    <row r="261" spans="1:10" s="4" customFormat="1" ht="12.75">
      <c r="A261" s="1"/>
      <c r="C261" s="219"/>
      <c r="E261" s="329"/>
      <c r="F261" s="330"/>
      <c r="G261" s="285"/>
      <c r="H261" s="331"/>
      <c r="I261" s="944"/>
      <c r="J261" s="944"/>
    </row>
    <row r="262" spans="1:10" s="4" customFormat="1" ht="12.75">
      <c r="A262" s="1"/>
      <c r="C262" s="219"/>
      <c r="E262" s="329"/>
      <c r="F262" s="330"/>
      <c r="G262" s="285"/>
      <c r="H262" s="331"/>
      <c r="I262" s="944"/>
      <c r="J262" s="944"/>
    </row>
    <row r="263" spans="1:10" s="4" customFormat="1" ht="12.75">
      <c r="A263" s="1"/>
      <c r="C263" s="219"/>
      <c r="E263" s="329"/>
      <c r="F263" s="330"/>
      <c r="G263" s="285"/>
      <c r="H263" s="331"/>
      <c r="I263" s="944"/>
      <c r="J263" s="944"/>
    </row>
    <row r="264" spans="1:10" s="4" customFormat="1" ht="12.75">
      <c r="A264" s="1"/>
      <c r="C264" s="219"/>
      <c r="E264" s="329"/>
      <c r="F264" s="330"/>
      <c r="G264" s="285"/>
      <c r="H264" s="331"/>
      <c r="I264" s="944"/>
      <c r="J264" s="944"/>
    </row>
    <row r="265" spans="1:10" s="4" customFormat="1" ht="12.75">
      <c r="A265" s="1"/>
      <c r="C265" s="219"/>
      <c r="E265" s="329"/>
      <c r="F265" s="330"/>
      <c r="G265" s="285"/>
      <c r="H265" s="331"/>
      <c r="I265" s="944"/>
      <c r="J265" s="944"/>
    </row>
    <row r="266" spans="1:10" s="4" customFormat="1" ht="12.75">
      <c r="A266" s="1"/>
      <c r="C266" s="219"/>
      <c r="E266" s="329"/>
      <c r="F266" s="330"/>
      <c r="G266" s="285"/>
      <c r="H266" s="331"/>
      <c r="I266" s="944"/>
      <c r="J266" s="944"/>
    </row>
    <row r="267" spans="1:10" s="4" customFormat="1" ht="12.75">
      <c r="A267" s="1"/>
      <c r="C267" s="219"/>
      <c r="E267" s="329"/>
      <c r="F267" s="330"/>
      <c r="G267" s="285"/>
      <c r="H267" s="331"/>
      <c r="I267" s="944"/>
      <c r="J267" s="944"/>
    </row>
    <row r="268" spans="1:10" s="4" customFormat="1" ht="12.75">
      <c r="A268" s="1"/>
      <c r="C268" s="219"/>
      <c r="E268" s="329"/>
      <c r="F268" s="330"/>
      <c r="G268" s="285"/>
      <c r="H268" s="331"/>
      <c r="I268" s="944"/>
      <c r="J268" s="944"/>
    </row>
    <row r="269" spans="1:10" s="4" customFormat="1" ht="12.75">
      <c r="A269" s="1"/>
      <c r="C269" s="219"/>
      <c r="E269" s="329"/>
      <c r="F269" s="330"/>
      <c r="G269" s="285"/>
      <c r="H269" s="331"/>
      <c r="I269" s="944"/>
      <c r="J269" s="944"/>
    </row>
    <row r="270" spans="1:10" s="4" customFormat="1" ht="12.75">
      <c r="A270" s="1"/>
      <c r="C270" s="219"/>
      <c r="E270" s="329"/>
      <c r="F270" s="330"/>
      <c r="G270" s="285"/>
      <c r="H270" s="331"/>
      <c r="I270" s="944"/>
      <c r="J270" s="944"/>
    </row>
    <row r="271" spans="1:10" s="4" customFormat="1" ht="12.75">
      <c r="A271" s="1"/>
      <c r="C271" s="219"/>
      <c r="E271" s="329"/>
      <c r="F271" s="330"/>
      <c r="G271" s="285"/>
      <c r="H271" s="331"/>
      <c r="I271" s="944"/>
      <c r="J271" s="944"/>
    </row>
    <row r="272" spans="1:10" s="4" customFormat="1" ht="12.75">
      <c r="A272" s="1"/>
      <c r="C272" s="219"/>
      <c r="E272" s="329"/>
      <c r="F272" s="330"/>
      <c r="G272" s="285"/>
      <c r="H272" s="331"/>
      <c r="I272" s="944"/>
      <c r="J272" s="944"/>
    </row>
    <row r="273" spans="1:10" s="4" customFormat="1" ht="12.75">
      <c r="A273" s="1"/>
      <c r="C273" s="219"/>
      <c r="E273" s="329"/>
      <c r="F273" s="330"/>
      <c r="G273" s="285"/>
      <c r="H273" s="331"/>
      <c r="I273" s="944"/>
      <c r="J273" s="944"/>
    </row>
    <row r="274" spans="1:10" s="4" customFormat="1" ht="12.75">
      <c r="A274" s="1"/>
      <c r="C274" s="219"/>
      <c r="E274" s="329"/>
      <c r="F274" s="330"/>
      <c r="G274" s="285"/>
      <c r="H274" s="331"/>
      <c r="I274" s="944"/>
      <c r="J274" s="944"/>
    </row>
    <row r="275" spans="1:10" s="4" customFormat="1" ht="12.75">
      <c r="A275" s="1"/>
      <c r="C275" s="219"/>
      <c r="E275" s="329"/>
      <c r="F275" s="330"/>
      <c r="G275" s="285"/>
      <c r="H275" s="331"/>
      <c r="I275" s="944"/>
      <c r="J275" s="944"/>
    </row>
    <row r="276" spans="1:10" s="4" customFormat="1" ht="12.75">
      <c r="A276" s="1"/>
      <c r="C276" s="219"/>
      <c r="E276" s="329"/>
      <c r="F276" s="330"/>
      <c r="G276" s="285"/>
      <c r="H276" s="331"/>
      <c r="I276" s="944"/>
      <c r="J276" s="944"/>
    </row>
    <row r="277" spans="1:10" s="4" customFormat="1" ht="12.75">
      <c r="A277" s="1"/>
      <c r="C277" s="219"/>
      <c r="E277" s="329"/>
      <c r="F277" s="330"/>
      <c r="G277" s="285"/>
      <c r="H277" s="331"/>
      <c r="I277" s="944"/>
      <c r="J277" s="944"/>
    </row>
    <row r="278" spans="1:10" s="4" customFormat="1" ht="12.75">
      <c r="A278" s="1"/>
      <c r="C278" s="219"/>
      <c r="E278" s="329"/>
      <c r="F278" s="330"/>
      <c r="G278" s="285"/>
      <c r="H278" s="331"/>
      <c r="I278" s="944"/>
      <c r="J278" s="944"/>
    </row>
    <row r="279" spans="1:10" s="4" customFormat="1" ht="12.75">
      <c r="A279" s="1"/>
      <c r="C279" s="219"/>
      <c r="E279" s="329"/>
      <c r="F279" s="330"/>
      <c r="G279" s="285"/>
      <c r="H279" s="331"/>
      <c r="I279" s="944"/>
      <c r="J279" s="944"/>
    </row>
    <row r="280" spans="1:10" s="4" customFormat="1" ht="12.75">
      <c r="A280" s="1"/>
      <c r="C280" s="219"/>
      <c r="E280" s="329"/>
      <c r="F280" s="330"/>
      <c r="G280" s="285"/>
      <c r="H280" s="331"/>
      <c r="I280" s="944"/>
      <c r="J280" s="944"/>
    </row>
    <row r="281" spans="1:10" s="4" customFormat="1" ht="12.75">
      <c r="A281" s="1"/>
      <c r="C281" s="219"/>
      <c r="E281" s="329"/>
      <c r="F281" s="330"/>
      <c r="G281" s="285"/>
      <c r="H281" s="331"/>
      <c r="I281" s="944"/>
      <c r="J281" s="944"/>
    </row>
    <row r="282" spans="1:10" s="4" customFormat="1" ht="12.75">
      <c r="A282" s="1"/>
      <c r="C282" s="219"/>
      <c r="E282" s="329"/>
      <c r="F282" s="330"/>
      <c r="G282" s="285"/>
      <c r="H282" s="331"/>
      <c r="I282" s="944"/>
      <c r="J282" s="944"/>
    </row>
    <row r="283" spans="1:10" s="4" customFormat="1" ht="12.75">
      <c r="A283" s="1"/>
      <c r="C283" s="219"/>
      <c r="E283" s="329"/>
      <c r="F283" s="330"/>
      <c r="G283" s="285"/>
      <c r="H283" s="331"/>
      <c r="I283" s="944"/>
      <c r="J283" s="944"/>
    </row>
    <row r="284" spans="1:10" s="4" customFormat="1" ht="12.75">
      <c r="A284" s="1"/>
      <c r="C284" s="219"/>
      <c r="E284" s="329"/>
      <c r="F284" s="330"/>
      <c r="G284" s="285"/>
      <c r="H284" s="331"/>
      <c r="I284" s="944"/>
      <c r="J284" s="944"/>
    </row>
    <row r="285" spans="1:10" s="4" customFormat="1" ht="12.75">
      <c r="A285" s="1"/>
      <c r="C285" s="219"/>
      <c r="E285" s="329"/>
      <c r="F285" s="330"/>
      <c r="G285" s="285"/>
      <c r="H285" s="331"/>
      <c r="I285" s="944"/>
      <c r="J285" s="944"/>
    </row>
    <row r="286" spans="1:10" s="4" customFormat="1" ht="12.75">
      <c r="A286" s="1"/>
      <c r="C286" s="219"/>
      <c r="E286" s="329"/>
      <c r="F286" s="330"/>
      <c r="G286" s="285"/>
      <c r="H286" s="331"/>
      <c r="I286" s="944"/>
      <c r="J286" s="944"/>
    </row>
    <row r="287" spans="1:10" s="4" customFormat="1" ht="12.75">
      <c r="A287" s="1"/>
      <c r="C287" s="219"/>
      <c r="E287" s="329"/>
      <c r="F287" s="330"/>
      <c r="G287" s="285"/>
      <c r="H287" s="331"/>
      <c r="I287" s="944"/>
      <c r="J287" s="944"/>
    </row>
    <row r="288" spans="1:10" s="4" customFormat="1" ht="12.75">
      <c r="A288" s="1"/>
      <c r="C288" s="219"/>
      <c r="E288" s="329"/>
      <c r="F288" s="330"/>
      <c r="G288" s="285"/>
      <c r="H288" s="331"/>
      <c r="I288" s="944"/>
      <c r="J288" s="944"/>
    </row>
    <row r="289" spans="1:10" s="4" customFormat="1" ht="12.75">
      <c r="A289" s="1"/>
      <c r="C289" s="219"/>
      <c r="E289" s="329"/>
      <c r="F289" s="330"/>
      <c r="G289" s="285"/>
      <c r="H289" s="331"/>
      <c r="I289" s="944"/>
      <c r="J289" s="944"/>
    </row>
    <row r="290" spans="1:10" s="4" customFormat="1" ht="12.75">
      <c r="A290" s="1"/>
      <c r="C290" s="219"/>
      <c r="E290" s="329"/>
      <c r="F290" s="330"/>
      <c r="G290" s="285"/>
      <c r="H290" s="331"/>
      <c r="I290" s="944"/>
      <c r="J290" s="944"/>
    </row>
    <row r="291" spans="1:10" s="4" customFormat="1" ht="12.75">
      <c r="A291" s="1"/>
      <c r="C291" s="219"/>
      <c r="E291" s="329"/>
      <c r="F291" s="330"/>
      <c r="G291" s="285"/>
      <c r="H291" s="331"/>
      <c r="I291" s="944"/>
      <c r="J291" s="944"/>
    </row>
    <row r="292" spans="1:10" s="4" customFormat="1" ht="12.75">
      <c r="A292" s="1"/>
      <c r="C292" s="219"/>
      <c r="E292" s="329"/>
      <c r="F292" s="330"/>
      <c r="G292" s="285"/>
      <c r="H292" s="331"/>
      <c r="I292" s="944"/>
      <c r="J292" s="944"/>
    </row>
    <row r="293" spans="1:10" s="4" customFormat="1" ht="12.75">
      <c r="A293" s="1"/>
      <c r="C293" s="219"/>
      <c r="E293" s="329"/>
      <c r="F293" s="330"/>
      <c r="G293" s="285"/>
      <c r="H293" s="331"/>
      <c r="I293" s="944"/>
      <c r="J293" s="944"/>
    </row>
    <row r="294" spans="1:10" s="4" customFormat="1" ht="12.75">
      <c r="A294" s="1"/>
      <c r="C294" s="219"/>
      <c r="E294" s="329"/>
      <c r="F294" s="330"/>
      <c r="G294" s="285"/>
      <c r="H294" s="331"/>
      <c r="I294" s="944"/>
      <c r="J294" s="944"/>
    </row>
    <row r="295" spans="1:10" s="4" customFormat="1" ht="12.75">
      <c r="A295" s="1"/>
      <c r="C295" s="219"/>
      <c r="E295" s="329"/>
      <c r="F295" s="330"/>
      <c r="G295" s="285"/>
      <c r="H295" s="331"/>
      <c r="I295" s="944"/>
      <c r="J295" s="944"/>
    </row>
    <row r="296" spans="1:10" s="4" customFormat="1" ht="12.75">
      <c r="A296" s="1"/>
      <c r="C296" s="219"/>
      <c r="E296" s="329"/>
      <c r="F296" s="330"/>
      <c r="G296" s="285"/>
      <c r="H296" s="331"/>
      <c r="I296" s="944"/>
      <c r="J296" s="944"/>
    </row>
    <row r="297" spans="1:10" s="4" customFormat="1" ht="12.75">
      <c r="A297" s="1"/>
      <c r="C297" s="219"/>
      <c r="E297" s="329"/>
      <c r="F297" s="330"/>
      <c r="G297" s="285"/>
      <c r="H297" s="331"/>
      <c r="I297" s="944"/>
      <c r="J297" s="944"/>
    </row>
    <row r="298" spans="1:10" s="4" customFormat="1" ht="12.75">
      <c r="A298" s="1"/>
      <c r="C298" s="219"/>
      <c r="E298" s="329"/>
      <c r="F298" s="330"/>
      <c r="G298" s="285"/>
      <c r="H298" s="331"/>
      <c r="I298" s="944"/>
      <c r="J298" s="944"/>
    </row>
    <row r="299" spans="1:10" s="4" customFormat="1" ht="12.75">
      <c r="A299" s="1"/>
      <c r="C299" s="219"/>
      <c r="E299" s="329"/>
      <c r="F299" s="330"/>
      <c r="G299" s="285"/>
      <c r="H299" s="331"/>
      <c r="I299" s="944"/>
      <c r="J299" s="944"/>
    </row>
    <row r="300" spans="1:10" s="4" customFormat="1" ht="12.75">
      <c r="A300" s="1"/>
      <c r="C300" s="219"/>
      <c r="E300" s="329"/>
      <c r="F300" s="330"/>
      <c r="G300" s="285"/>
      <c r="H300" s="331"/>
      <c r="I300" s="944"/>
      <c r="J300" s="944"/>
    </row>
    <row r="301" spans="1:10" s="4" customFormat="1" ht="12.75">
      <c r="A301" s="1"/>
      <c r="C301" s="219"/>
      <c r="E301" s="329"/>
      <c r="F301" s="330"/>
      <c r="G301" s="285"/>
      <c r="H301" s="331"/>
      <c r="I301" s="944"/>
      <c r="J301" s="944"/>
    </row>
    <row r="302" spans="1:10" s="4" customFormat="1" ht="12.75">
      <c r="A302" s="1"/>
      <c r="C302" s="219"/>
      <c r="E302" s="329"/>
      <c r="F302" s="330"/>
      <c r="G302" s="285"/>
      <c r="H302" s="331"/>
      <c r="I302" s="944"/>
      <c r="J302" s="944"/>
    </row>
    <row r="303" spans="1:10" s="4" customFormat="1" ht="12.75">
      <c r="A303" s="1"/>
      <c r="C303" s="219"/>
      <c r="E303" s="329"/>
      <c r="F303" s="330"/>
      <c r="G303" s="285"/>
      <c r="H303" s="331"/>
      <c r="I303" s="944"/>
      <c r="J303" s="944"/>
    </row>
    <row r="304" spans="1:10" s="4" customFormat="1" ht="12.75">
      <c r="A304" s="1"/>
      <c r="C304" s="219"/>
      <c r="E304" s="329"/>
      <c r="F304" s="330"/>
      <c r="G304" s="285"/>
      <c r="H304" s="331"/>
      <c r="I304" s="944"/>
      <c r="J304" s="944"/>
    </row>
    <row r="305" spans="1:10" s="4" customFormat="1" ht="12.75">
      <c r="A305" s="1"/>
      <c r="C305" s="219"/>
      <c r="E305" s="329"/>
      <c r="F305" s="330"/>
      <c r="G305" s="285"/>
      <c r="H305" s="331"/>
      <c r="I305" s="944"/>
      <c r="J305" s="944"/>
    </row>
    <row r="306" spans="1:10" s="4" customFormat="1" ht="12.75">
      <c r="A306" s="1"/>
      <c r="C306" s="219"/>
      <c r="E306" s="329"/>
      <c r="F306" s="330"/>
      <c r="G306" s="285"/>
      <c r="H306" s="331"/>
      <c r="I306" s="944"/>
      <c r="J306" s="944"/>
    </row>
    <row r="307" spans="1:10" s="4" customFormat="1" ht="12.75">
      <c r="A307" s="1"/>
      <c r="C307" s="219"/>
      <c r="E307" s="329"/>
      <c r="F307" s="330"/>
      <c r="G307" s="285"/>
      <c r="H307" s="331"/>
      <c r="I307" s="944"/>
      <c r="J307" s="944"/>
    </row>
    <row r="308" spans="1:10" s="4" customFormat="1" ht="12.75">
      <c r="A308" s="1"/>
      <c r="C308" s="219"/>
      <c r="E308" s="329"/>
      <c r="F308" s="330"/>
      <c r="G308" s="285"/>
      <c r="H308" s="331"/>
      <c r="I308" s="944"/>
      <c r="J308" s="944"/>
    </row>
    <row r="309" spans="1:10" s="4" customFormat="1" ht="12.75">
      <c r="A309" s="1"/>
      <c r="C309" s="219"/>
      <c r="E309" s="329"/>
      <c r="F309" s="330"/>
      <c r="G309" s="285"/>
      <c r="H309" s="331"/>
      <c r="I309" s="944"/>
      <c r="J309" s="944"/>
    </row>
    <row r="310" spans="1:10" s="4" customFormat="1" ht="12.75">
      <c r="A310" s="1"/>
      <c r="C310" s="219"/>
      <c r="E310" s="329"/>
      <c r="F310" s="330"/>
      <c r="G310" s="285"/>
      <c r="H310" s="331"/>
      <c r="I310" s="944"/>
      <c r="J310" s="944"/>
    </row>
    <row r="311" spans="1:10" s="4" customFormat="1" ht="12.75">
      <c r="A311" s="1"/>
      <c r="C311" s="219"/>
      <c r="E311" s="329"/>
      <c r="F311" s="330"/>
      <c r="G311" s="285"/>
      <c r="H311" s="331"/>
      <c r="I311" s="944"/>
      <c r="J311" s="944"/>
    </row>
    <row r="312" spans="1:10" s="4" customFormat="1" ht="12.75">
      <c r="A312" s="1"/>
      <c r="C312" s="219"/>
      <c r="E312" s="329"/>
      <c r="F312" s="330"/>
      <c r="G312" s="285"/>
      <c r="H312" s="331"/>
      <c r="I312" s="944"/>
      <c r="J312" s="944"/>
    </row>
    <row r="313" spans="1:10" s="4" customFormat="1" ht="12.75">
      <c r="A313" s="1"/>
      <c r="C313" s="219"/>
      <c r="E313" s="329"/>
      <c r="F313" s="330"/>
      <c r="G313" s="285"/>
      <c r="H313" s="331"/>
      <c r="I313" s="944"/>
      <c r="J313" s="944"/>
    </row>
    <row r="314" spans="1:10" s="4" customFormat="1" ht="12.75">
      <c r="A314" s="1"/>
      <c r="C314" s="219"/>
      <c r="E314" s="329"/>
      <c r="F314" s="330"/>
      <c r="G314" s="285"/>
      <c r="H314" s="331"/>
      <c r="I314" s="944"/>
      <c r="J314" s="944"/>
    </row>
    <row r="315" spans="1:10" s="4" customFormat="1" ht="12.75">
      <c r="A315" s="1"/>
      <c r="C315" s="219"/>
      <c r="E315" s="329"/>
      <c r="F315" s="330"/>
      <c r="G315" s="285"/>
      <c r="H315" s="331"/>
      <c r="I315" s="944"/>
      <c r="J315" s="944"/>
    </row>
    <row r="316" spans="1:10" s="4" customFormat="1" ht="12.75">
      <c r="A316" s="1"/>
      <c r="C316" s="219"/>
      <c r="E316" s="329"/>
      <c r="F316" s="330"/>
      <c r="G316" s="285"/>
      <c r="H316" s="331"/>
      <c r="I316" s="944"/>
      <c r="J316" s="944"/>
    </row>
    <row r="317" spans="1:10" s="4" customFormat="1" ht="12.75">
      <c r="A317" s="1"/>
      <c r="C317" s="219"/>
      <c r="E317" s="329"/>
      <c r="F317" s="330"/>
      <c r="G317" s="285"/>
      <c r="H317" s="331"/>
      <c r="I317" s="944"/>
      <c r="J317" s="944"/>
    </row>
    <row r="318" spans="1:10" s="4" customFormat="1" ht="12.75">
      <c r="A318" s="1"/>
      <c r="C318" s="219"/>
      <c r="E318" s="329"/>
      <c r="F318" s="330"/>
      <c r="G318" s="285"/>
      <c r="H318" s="331"/>
      <c r="I318" s="944"/>
      <c r="J318" s="944"/>
    </row>
    <row r="319" spans="1:10" s="4" customFormat="1" ht="12.75">
      <c r="A319" s="1"/>
      <c r="C319" s="219"/>
      <c r="E319" s="329"/>
      <c r="F319" s="330"/>
      <c r="G319" s="285"/>
      <c r="H319" s="331"/>
      <c r="I319" s="944"/>
      <c r="J319" s="944"/>
    </row>
    <row r="320" spans="1:10" s="4" customFormat="1" ht="12.75">
      <c r="A320" s="1"/>
      <c r="C320" s="219"/>
      <c r="E320" s="329"/>
      <c r="F320" s="330"/>
      <c r="G320" s="285"/>
      <c r="H320" s="331"/>
      <c r="I320" s="944"/>
      <c r="J320" s="944"/>
    </row>
    <row r="321" spans="1:10" s="4" customFormat="1" ht="12.75">
      <c r="A321" s="1"/>
      <c r="C321" s="219"/>
      <c r="E321" s="329"/>
      <c r="F321" s="330"/>
      <c r="G321" s="285"/>
      <c r="H321" s="331"/>
      <c r="I321" s="944"/>
      <c r="J321" s="944"/>
    </row>
    <row r="322" spans="1:10" s="4" customFormat="1" ht="12.75">
      <c r="A322" s="1"/>
      <c r="C322" s="219"/>
      <c r="E322" s="329"/>
      <c r="F322" s="330"/>
      <c r="G322" s="285"/>
      <c r="H322" s="331"/>
      <c r="I322" s="944"/>
      <c r="J322" s="944"/>
    </row>
    <row r="323" spans="1:10" s="4" customFormat="1" ht="12.75">
      <c r="A323" s="1"/>
      <c r="C323" s="219"/>
      <c r="E323" s="329"/>
      <c r="F323" s="330"/>
      <c r="G323" s="285"/>
      <c r="H323" s="331"/>
      <c r="I323" s="944"/>
      <c r="J323" s="944"/>
    </row>
    <row r="324" spans="1:10" s="4" customFormat="1" ht="12.75">
      <c r="A324" s="1"/>
      <c r="C324" s="219"/>
      <c r="E324" s="329"/>
      <c r="F324" s="330"/>
      <c r="G324" s="285"/>
      <c r="H324" s="331"/>
      <c r="I324" s="944"/>
      <c r="J324" s="944"/>
    </row>
    <row r="325" spans="1:10" s="4" customFormat="1" ht="12.75">
      <c r="A325" s="1"/>
      <c r="C325" s="219"/>
      <c r="E325" s="329"/>
      <c r="F325" s="330"/>
      <c r="G325" s="285"/>
      <c r="H325" s="331"/>
      <c r="I325" s="944"/>
      <c r="J325" s="944"/>
    </row>
    <row r="326" spans="1:10" s="4" customFormat="1" ht="12.75">
      <c r="A326" s="1"/>
      <c r="C326" s="219"/>
      <c r="E326" s="329"/>
      <c r="F326" s="330"/>
      <c r="G326" s="285"/>
      <c r="H326" s="331"/>
      <c r="I326" s="944"/>
      <c r="J326" s="944"/>
    </row>
    <row r="327" spans="1:10" s="4" customFormat="1" ht="12.75">
      <c r="A327" s="1"/>
      <c r="C327" s="219"/>
      <c r="E327" s="329"/>
      <c r="F327" s="330"/>
      <c r="G327" s="285"/>
      <c r="H327" s="331"/>
      <c r="I327" s="944"/>
      <c r="J327" s="944"/>
    </row>
    <row r="328" spans="1:10" s="4" customFormat="1" ht="12.75">
      <c r="A328" s="1"/>
      <c r="C328" s="219"/>
      <c r="E328" s="329"/>
      <c r="F328" s="330"/>
      <c r="G328" s="285"/>
      <c r="H328" s="331"/>
      <c r="I328" s="944"/>
      <c r="J328" s="944"/>
    </row>
    <row r="329" spans="1:10" s="4" customFormat="1" ht="12.75">
      <c r="A329" s="1"/>
      <c r="C329" s="219"/>
      <c r="E329" s="329"/>
      <c r="F329" s="330"/>
      <c r="G329" s="285"/>
      <c r="H329" s="331"/>
      <c r="I329" s="944"/>
      <c r="J329" s="944"/>
    </row>
    <row r="330" spans="1:10" s="4" customFormat="1" ht="12.75">
      <c r="A330" s="1"/>
      <c r="C330" s="219"/>
      <c r="E330" s="329"/>
      <c r="F330" s="330"/>
      <c r="G330" s="285"/>
      <c r="H330" s="331"/>
      <c r="I330" s="944"/>
      <c r="J330" s="944"/>
    </row>
    <row r="331" spans="1:10" s="4" customFormat="1" ht="12.75">
      <c r="A331" s="1"/>
      <c r="C331" s="219"/>
      <c r="E331" s="329"/>
      <c r="F331" s="330"/>
      <c r="G331" s="285"/>
      <c r="H331" s="331"/>
      <c r="I331" s="944"/>
      <c r="J331" s="944"/>
    </row>
    <row r="332" spans="1:10" s="4" customFormat="1" ht="12.75">
      <c r="A332" s="1"/>
      <c r="C332" s="219"/>
      <c r="E332" s="329"/>
      <c r="F332" s="330"/>
      <c r="G332" s="285"/>
      <c r="H332" s="331"/>
      <c r="I332" s="944"/>
      <c r="J332" s="944"/>
    </row>
    <row r="333" spans="1:10" s="4" customFormat="1" ht="12.75">
      <c r="A333" s="1"/>
      <c r="C333" s="219"/>
      <c r="E333" s="329"/>
      <c r="F333" s="330"/>
      <c r="G333" s="285"/>
      <c r="H333" s="331"/>
      <c r="I333" s="944"/>
      <c r="J333" s="944"/>
    </row>
    <row r="334" spans="1:10" s="4" customFormat="1" ht="12.75">
      <c r="A334" s="1"/>
      <c r="C334" s="219"/>
      <c r="E334" s="329"/>
      <c r="F334" s="330"/>
      <c r="G334" s="285"/>
      <c r="H334" s="331"/>
      <c r="I334" s="944"/>
      <c r="J334" s="944"/>
    </row>
    <row r="335" spans="1:10" s="4" customFormat="1" ht="12.75">
      <c r="A335" s="1"/>
      <c r="C335" s="219"/>
      <c r="E335" s="329"/>
      <c r="F335" s="330"/>
      <c r="G335" s="285"/>
      <c r="H335" s="331"/>
      <c r="I335" s="944"/>
      <c r="J335" s="944"/>
    </row>
    <row r="336" spans="1:10" s="4" customFormat="1" ht="12.75">
      <c r="A336" s="1"/>
      <c r="C336" s="219"/>
      <c r="E336" s="329"/>
      <c r="F336" s="330"/>
      <c r="G336" s="285"/>
      <c r="H336" s="331"/>
      <c r="I336" s="944"/>
      <c r="J336" s="944"/>
    </row>
    <row r="337" spans="1:10" s="4" customFormat="1" ht="12.75">
      <c r="A337" s="1"/>
      <c r="C337" s="219"/>
      <c r="E337" s="329"/>
      <c r="F337" s="330"/>
      <c r="G337" s="285"/>
      <c r="H337" s="331"/>
      <c r="I337" s="944"/>
      <c r="J337" s="944"/>
    </row>
    <row r="338" spans="1:10" s="4" customFormat="1" ht="12.75">
      <c r="A338" s="1"/>
      <c r="C338" s="219"/>
      <c r="E338" s="329"/>
      <c r="F338" s="330"/>
      <c r="G338" s="285"/>
      <c r="H338" s="331"/>
      <c r="I338" s="944"/>
      <c r="J338" s="944"/>
    </row>
    <row r="339" spans="1:10" s="4" customFormat="1" ht="12.75">
      <c r="A339" s="1"/>
      <c r="C339" s="219"/>
      <c r="E339" s="329"/>
      <c r="F339" s="330"/>
      <c r="G339" s="285"/>
      <c r="H339" s="331"/>
      <c r="I339" s="944"/>
      <c r="J339" s="944"/>
    </row>
    <row r="340" spans="1:10" s="4" customFormat="1" ht="12.75">
      <c r="A340" s="1"/>
      <c r="C340" s="219"/>
      <c r="E340" s="329"/>
      <c r="F340" s="330"/>
      <c r="G340" s="285"/>
      <c r="H340" s="331"/>
      <c r="I340" s="944"/>
      <c r="J340" s="944"/>
    </row>
    <row r="341" spans="1:10" s="4" customFormat="1" ht="12.75">
      <c r="A341" s="1"/>
      <c r="C341" s="219"/>
      <c r="E341" s="329"/>
      <c r="F341" s="330"/>
      <c r="G341" s="285"/>
      <c r="H341" s="331"/>
      <c r="I341" s="944"/>
      <c r="J341" s="944"/>
    </row>
    <row r="342" spans="1:10" s="4" customFormat="1" ht="12.75">
      <c r="A342" s="1"/>
      <c r="C342" s="219"/>
      <c r="E342" s="329"/>
      <c r="F342" s="330"/>
      <c r="G342" s="285"/>
      <c r="H342" s="331"/>
      <c r="I342" s="944"/>
      <c r="J342" s="944"/>
    </row>
    <row r="343" spans="1:10" s="4" customFormat="1" ht="12.75">
      <c r="A343" s="1"/>
      <c r="C343" s="219"/>
      <c r="E343" s="329"/>
      <c r="F343" s="330"/>
      <c r="G343" s="285"/>
      <c r="H343" s="331"/>
      <c r="I343" s="944"/>
      <c r="J343" s="944"/>
    </row>
    <row r="344" spans="1:10" s="4" customFormat="1" ht="12.75">
      <c r="A344" s="1"/>
      <c r="C344" s="219"/>
      <c r="E344" s="329"/>
      <c r="F344" s="330"/>
      <c r="G344" s="285"/>
      <c r="H344" s="331"/>
      <c r="I344" s="944"/>
      <c r="J344" s="944"/>
    </row>
    <row r="345" spans="1:10" s="4" customFormat="1" ht="12.75">
      <c r="A345" s="1"/>
      <c r="C345" s="219"/>
      <c r="E345" s="329"/>
      <c r="F345" s="330"/>
      <c r="G345" s="285"/>
      <c r="H345" s="331"/>
      <c r="I345" s="944"/>
      <c r="J345" s="944"/>
    </row>
    <row r="346" spans="1:10" s="4" customFormat="1" ht="12.75">
      <c r="A346" s="1"/>
      <c r="C346" s="219"/>
      <c r="E346" s="329"/>
      <c r="F346" s="330"/>
      <c r="G346" s="285"/>
      <c r="H346" s="331"/>
      <c r="I346" s="944"/>
      <c r="J346" s="944"/>
    </row>
    <row r="347" spans="1:10" s="4" customFormat="1" ht="12.75">
      <c r="A347" s="1"/>
      <c r="C347" s="219"/>
      <c r="E347" s="329"/>
      <c r="F347" s="330"/>
      <c r="G347" s="285"/>
      <c r="H347" s="331"/>
      <c r="I347" s="944"/>
      <c r="J347" s="944"/>
    </row>
    <row r="348" spans="1:10" s="4" customFormat="1" ht="12.75">
      <c r="A348" s="1"/>
      <c r="C348" s="219"/>
      <c r="E348" s="329"/>
      <c r="F348" s="330"/>
      <c r="G348" s="285"/>
      <c r="H348" s="331"/>
      <c r="I348" s="944"/>
      <c r="J348" s="944"/>
    </row>
    <row r="349" spans="1:10" s="4" customFormat="1" ht="12.75">
      <c r="A349" s="1"/>
      <c r="C349" s="219"/>
      <c r="E349" s="329"/>
      <c r="F349" s="330"/>
      <c r="G349" s="285"/>
      <c r="H349" s="331"/>
      <c r="I349" s="944"/>
      <c r="J349" s="944"/>
    </row>
    <row r="350" spans="1:10" s="4" customFormat="1" ht="12.75">
      <c r="A350" s="1"/>
      <c r="C350" s="219"/>
      <c r="E350" s="329"/>
      <c r="F350" s="330"/>
      <c r="G350" s="285"/>
      <c r="H350" s="331"/>
      <c r="I350" s="944"/>
      <c r="J350" s="944"/>
    </row>
    <row r="351" spans="1:10" s="4" customFormat="1" ht="12.75">
      <c r="A351" s="1"/>
      <c r="C351" s="219"/>
      <c r="E351" s="329"/>
      <c r="F351" s="330"/>
      <c r="G351" s="285"/>
      <c r="H351" s="331"/>
      <c r="I351" s="944"/>
      <c r="J351" s="944"/>
    </row>
    <row r="352" spans="1:10" s="4" customFormat="1" ht="12.75">
      <c r="A352" s="1"/>
      <c r="C352" s="219"/>
      <c r="E352" s="329"/>
      <c r="F352" s="330"/>
      <c r="G352" s="285"/>
      <c r="H352" s="331"/>
      <c r="I352" s="944"/>
      <c r="J352" s="944"/>
    </row>
    <row r="353" spans="1:10" s="4" customFormat="1" ht="12.75">
      <c r="A353" s="1"/>
      <c r="C353" s="219"/>
      <c r="E353" s="329"/>
      <c r="F353" s="330"/>
      <c r="G353" s="285"/>
      <c r="H353" s="331"/>
      <c r="I353" s="944"/>
      <c r="J353" s="944"/>
    </row>
    <row r="354" spans="1:10" s="4" customFormat="1" ht="12.75">
      <c r="A354" s="1"/>
      <c r="C354" s="219"/>
      <c r="E354" s="329"/>
      <c r="F354" s="330"/>
      <c r="G354" s="285"/>
      <c r="H354" s="331"/>
      <c r="I354" s="944"/>
      <c r="J354" s="944"/>
    </row>
    <row r="355" spans="1:10" s="4" customFormat="1" ht="12.75">
      <c r="A355" s="1"/>
      <c r="C355" s="219"/>
      <c r="E355" s="329"/>
      <c r="F355" s="330"/>
      <c r="G355" s="285"/>
      <c r="H355" s="331"/>
      <c r="I355" s="944"/>
      <c r="J355" s="944"/>
    </row>
    <row r="356" spans="1:10" s="4" customFormat="1" ht="12.75">
      <c r="A356" s="1"/>
      <c r="C356" s="219"/>
      <c r="E356" s="329"/>
      <c r="F356" s="330"/>
      <c r="G356" s="285"/>
      <c r="H356" s="331"/>
      <c r="I356" s="944"/>
      <c r="J356" s="944"/>
    </row>
    <row r="357" spans="1:10" s="4" customFormat="1" ht="12.75">
      <c r="A357" s="1"/>
      <c r="C357" s="219"/>
      <c r="E357" s="329"/>
      <c r="F357" s="330"/>
      <c r="G357" s="285"/>
      <c r="H357" s="331"/>
      <c r="I357" s="944"/>
      <c r="J357" s="944"/>
    </row>
    <row r="358" spans="1:10" s="4" customFormat="1" ht="12.75">
      <c r="A358" s="1"/>
      <c r="C358" s="219"/>
      <c r="E358" s="329"/>
      <c r="F358" s="330"/>
      <c r="G358" s="285"/>
      <c r="H358" s="331"/>
      <c r="I358" s="944"/>
      <c r="J358" s="944"/>
    </row>
    <row r="359" spans="1:10" s="4" customFormat="1" ht="12.75">
      <c r="A359" s="1"/>
      <c r="C359" s="219"/>
      <c r="E359" s="329"/>
      <c r="F359" s="330"/>
      <c r="G359" s="285"/>
      <c r="H359" s="331"/>
      <c r="I359" s="944"/>
      <c r="J359" s="944"/>
    </row>
    <row r="360" spans="1:10" s="4" customFormat="1" ht="12.75">
      <c r="A360" s="1"/>
      <c r="C360" s="219"/>
      <c r="E360" s="329"/>
      <c r="F360" s="330"/>
      <c r="G360" s="285"/>
      <c r="H360" s="331"/>
      <c r="I360" s="944"/>
      <c r="J360" s="944"/>
    </row>
    <row r="361" spans="1:10" s="4" customFormat="1" ht="12.75">
      <c r="A361" s="1"/>
      <c r="C361" s="219"/>
      <c r="E361" s="329"/>
      <c r="F361" s="330"/>
      <c r="G361" s="285"/>
      <c r="H361" s="331"/>
      <c r="I361" s="944"/>
      <c r="J361" s="944"/>
    </row>
    <row r="362" spans="1:10" s="4" customFormat="1" ht="12.75">
      <c r="A362" s="1"/>
      <c r="C362" s="219"/>
      <c r="E362" s="329"/>
      <c r="F362" s="330"/>
      <c r="G362" s="285"/>
      <c r="H362" s="331"/>
      <c r="I362" s="944"/>
      <c r="J362" s="944"/>
    </row>
    <row r="363" spans="1:10" s="4" customFormat="1" ht="12.75">
      <c r="A363" s="1"/>
      <c r="C363" s="219"/>
      <c r="E363" s="329"/>
      <c r="F363" s="330"/>
      <c r="G363" s="285"/>
      <c r="H363" s="331"/>
      <c r="I363" s="944"/>
      <c r="J363" s="944"/>
    </row>
    <row r="364" spans="1:10" s="4" customFormat="1" ht="12.75">
      <c r="A364" s="1"/>
      <c r="C364" s="219"/>
      <c r="E364" s="329"/>
      <c r="F364" s="330"/>
      <c r="G364" s="285"/>
      <c r="H364" s="331"/>
      <c r="I364" s="944"/>
      <c r="J364" s="944"/>
    </row>
    <row r="365" spans="1:10" s="4" customFormat="1" ht="12.75">
      <c r="A365" s="1"/>
      <c r="C365" s="219"/>
      <c r="E365" s="329"/>
      <c r="F365" s="330"/>
      <c r="G365" s="285"/>
      <c r="H365" s="331"/>
      <c r="I365" s="944"/>
      <c r="J365" s="944"/>
    </row>
    <row r="366" spans="1:10" s="4" customFormat="1" ht="12.75">
      <c r="A366" s="1"/>
      <c r="C366" s="219"/>
      <c r="E366" s="329"/>
      <c r="F366" s="330"/>
      <c r="G366" s="285"/>
      <c r="H366" s="331"/>
      <c r="I366" s="944"/>
      <c r="J366" s="944"/>
    </row>
    <row r="367" spans="1:10" s="4" customFormat="1" ht="12.75">
      <c r="A367" s="1"/>
      <c r="C367" s="219"/>
      <c r="E367" s="329"/>
      <c r="F367" s="330"/>
      <c r="G367" s="285"/>
      <c r="H367" s="331"/>
      <c r="I367" s="944"/>
      <c r="J367" s="944"/>
    </row>
    <row r="368" spans="1:10" s="4" customFormat="1" ht="12.75">
      <c r="A368" s="1"/>
      <c r="C368" s="219"/>
      <c r="E368" s="329"/>
      <c r="F368" s="330"/>
      <c r="G368" s="285"/>
      <c r="H368" s="331"/>
      <c r="I368" s="944"/>
      <c r="J368" s="944"/>
    </row>
    <row r="369" spans="1:10" s="4" customFormat="1" ht="12.75">
      <c r="A369" s="1"/>
      <c r="C369" s="219"/>
      <c r="E369" s="329"/>
      <c r="F369" s="330"/>
      <c r="G369" s="285"/>
      <c r="H369" s="331"/>
      <c r="I369" s="944"/>
      <c r="J369" s="944"/>
    </row>
    <row r="370" spans="1:10" s="4" customFormat="1" ht="12.75">
      <c r="A370" s="1"/>
      <c r="C370" s="219"/>
      <c r="E370" s="329"/>
      <c r="F370" s="330"/>
      <c r="G370" s="285"/>
      <c r="H370" s="331"/>
      <c r="I370" s="944"/>
      <c r="J370" s="944"/>
    </row>
    <row r="371" spans="1:10" s="4" customFormat="1" ht="12.75">
      <c r="A371" s="1"/>
      <c r="C371" s="219"/>
      <c r="E371" s="329"/>
      <c r="F371" s="330"/>
      <c r="G371" s="285"/>
      <c r="H371" s="331"/>
      <c r="I371" s="944"/>
      <c r="J371" s="944"/>
    </row>
    <row r="372" spans="1:10" s="4" customFormat="1" ht="12.75">
      <c r="A372" s="1"/>
      <c r="C372" s="219"/>
      <c r="E372" s="329"/>
      <c r="F372" s="330"/>
      <c r="G372" s="285"/>
      <c r="H372" s="331"/>
      <c r="I372" s="944"/>
      <c r="J372" s="944"/>
    </row>
    <row r="373" spans="1:10" s="4" customFormat="1" ht="12.75">
      <c r="A373" s="1"/>
      <c r="C373" s="219"/>
      <c r="E373" s="329"/>
      <c r="F373" s="330"/>
      <c r="G373" s="285"/>
      <c r="H373" s="331"/>
      <c r="I373" s="944"/>
      <c r="J373" s="944"/>
    </row>
    <row r="374" spans="1:10" s="4" customFormat="1" ht="12.75">
      <c r="A374" s="1"/>
      <c r="C374" s="219"/>
      <c r="E374" s="329"/>
      <c r="F374" s="330"/>
      <c r="G374" s="285"/>
      <c r="H374" s="331"/>
      <c r="I374" s="944"/>
      <c r="J374" s="944"/>
    </row>
    <row r="375" spans="1:10" s="4" customFormat="1" ht="12.75">
      <c r="A375" s="1"/>
      <c r="C375" s="219"/>
      <c r="E375" s="329"/>
      <c r="F375" s="330"/>
      <c r="G375" s="285"/>
      <c r="H375" s="331"/>
      <c r="I375" s="944"/>
      <c r="J375" s="944"/>
    </row>
    <row r="376" spans="1:10" s="4" customFormat="1" ht="12.75">
      <c r="A376" s="1"/>
      <c r="C376" s="219"/>
      <c r="E376" s="329"/>
      <c r="F376" s="330"/>
      <c r="G376" s="285"/>
      <c r="H376" s="331"/>
      <c r="I376" s="944"/>
      <c r="J376" s="944"/>
    </row>
    <row r="377" spans="1:10" s="4" customFormat="1" ht="12.75">
      <c r="A377" s="1"/>
      <c r="C377" s="219"/>
      <c r="E377" s="329"/>
      <c r="F377" s="330"/>
      <c r="G377" s="285"/>
      <c r="H377" s="331"/>
      <c r="I377" s="944"/>
      <c r="J377" s="944"/>
    </row>
    <row r="378" spans="1:10" s="4" customFormat="1" ht="12.75">
      <c r="A378" s="1"/>
      <c r="C378" s="219"/>
      <c r="E378" s="329"/>
      <c r="F378" s="330"/>
      <c r="G378" s="285"/>
      <c r="H378" s="331"/>
      <c r="I378" s="944"/>
      <c r="J378" s="944"/>
    </row>
    <row r="379" spans="1:10" s="4" customFormat="1" ht="12.75">
      <c r="A379" s="1"/>
      <c r="C379" s="219"/>
      <c r="E379" s="329"/>
      <c r="F379" s="330"/>
      <c r="G379" s="285"/>
      <c r="H379" s="331"/>
      <c r="I379" s="944"/>
      <c r="J379" s="944"/>
    </row>
    <row r="380" spans="1:10" s="4" customFormat="1" ht="12.75">
      <c r="A380" s="1"/>
      <c r="C380" s="219"/>
      <c r="E380" s="329"/>
      <c r="F380" s="330"/>
      <c r="G380" s="285"/>
      <c r="H380" s="331"/>
      <c r="I380" s="944"/>
      <c r="J380" s="944"/>
    </row>
    <row r="381" spans="1:10" s="4" customFormat="1" ht="12.75">
      <c r="A381" s="1"/>
      <c r="C381" s="219"/>
      <c r="E381" s="329"/>
      <c r="F381" s="330"/>
      <c r="G381" s="285"/>
      <c r="H381" s="331"/>
      <c r="I381" s="944"/>
      <c r="J381" s="944"/>
    </row>
    <row r="382" spans="1:10" s="4" customFormat="1" ht="12.75">
      <c r="A382" s="1"/>
      <c r="C382" s="219"/>
      <c r="E382" s="329"/>
      <c r="F382" s="330"/>
      <c r="G382" s="285"/>
      <c r="H382" s="331"/>
      <c r="I382" s="944"/>
      <c r="J382" s="944"/>
    </row>
    <row r="383" spans="1:10" s="4" customFormat="1" ht="12.75">
      <c r="A383" s="1"/>
      <c r="C383" s="219"/>
      <c r="E383" s="329"/>
      <c r="F383" s="330"/>
      <c r="G383" s="285"/>
      <c r="H383" s="331"/>
      <c r="I383" s="944"/>
      <c r="J383" s="944"/>
    </row>
    <row r="384" spans="1:10" s="4" customFormat="1" ht="12.75">
      <c r="A384" s="1"/>
      <c r="C384" s="219"/>
      <c r="E384" s="329"/>
      <c r="F384" s="330"/>
      <c r="G384" s="285"/>
      <c r="H384" s="331"/>
      <c r="I384" s="944"/>
      <c r="J384" s="944"/>
    </row>
    <row r="385" spans="1:10" s="4" customFormat="1" ht="12.75">
      <c r="A385" s="1"/>
      <c r="C385" s="219"/>
      <c r="E385" s="329"/>
      <c r="F385" s="330"/>
      <c r="G385" s="285"/>
      <c r="H385" s="331"/>
      <c r="I385" s="944"/>
      <c r="J385" s="944"/>
    </row>
    <row r="386" spans="1:10" s="4" customFormat="1" ht="12.75">
      <c r="A386" s="1"/>
      <c r="C386" s="219"/>
      <c r="E386" s="329"/>
      <c r="F386" s="330"/>
      <c r="G386" s="285"/>
      <c r="H386" s="331"/>
      <c r="I386" s="944"/>
      <c r="J386" s="944"/>
    </row>
    <row r="387" spans="1:10" s="4" customFormat="1" ht="12.75">
      <c r="A387" s="1"/>
      <c r="C387" s="219"/>
      <c r="E387" s="329"/>
      <c r="F387" s="330"/>
      <c r="G387" s="285"/>
      <c r="H387" s="331"/>
      <c r="I387" s="944"/>
      <c r="J387" s="944"/>
    </row>
    <row r="388" spans="1:10" s="4" customFormat="1" ht="12.75">
      <c r="A388" s="1"/>
      <c r="C388" s="219"/>
      <c r="E388" s="329"/>
      <c r="F388" s="330"/>
      <c r="G388" s="285"/>
      <c r="H388" s="331"/>
      <c r="I388" s="944"/>
      <c r="J388" s="944"/>
    </row>
    <row r="389" spans="1:10" s="4" customFormat="1" ht="12.75">
      <c r="A389" s="1"/>
      <c r="C389" s="219"/>
      <c r="E389" s="329"/>
      <c r="F389" s="330"/>
      <c r="G389" s="285"/>
      <c r="H389" s="331"/>
      <c r="I389" s="944"/>
      <c r="J389" s="944"/>
    </row>
    <row r="390" spans="1:10" s="4" customFormat="1" ht="12.75">
      <c r="A390" s="1"/>
      <c r="C390" s="219"/>
      <c r="E390" s="329"/>
      <c r="F390" s="330"/>
      <c r="G390" s="285"/>
      <c r="H390" s="331"/>
      <c r="I390" s="944"/>
      <c r="J390" s="944"/>
    </row>
    <row r="391" spans="1:10" s="4" customFormat="1" ht="12.75">
      <c r="A391" s="1"/>
      <c r="C391" s="219"/>
      <c r="E391" s="329"/>
      <c r="F391" s="330"/>
      <c r="G391" s="285"/>
      <c r="H391" s="331"/>
      <c r="I391" s="944"/>
      <c r="J391" s="944"/>
    </row>
    <row r="392" spans="1:10" s="4" customFormat="1" ht="12.75">
      <c r="A392" s="1"/>
      <c r="C392" s="219"/>
      <c r="E392" s="329"/>
      <c r="F392" s="330"/>
      <c r="G392" s="285"/>
      <c r="H392" s="331"/>
      <c r="I392" s="944"/>
      <c r="J392" s="944"/>
    </row>
    <row r="393" spans="1:10" s="4" customFormat="1" ht="12.75">
      <c r="A393" s="1"/>
      <c r="C393" s="219"/>
      <c r="E393" s="329"/>
      <c r="F393" s="330"/>
      <c r="G393" s="285"/>
      <c r="H393" s="331"/>
      <c r="I393" s="944"/>
      <c r="J393" s="944"/>
    </row>
    <row r="394" spans="1:10" s="4" customFormat="1" ht="12.75">
      <c r="A394" s="1"/>
      <c r="C394" s="219"/>
      <c r="E394" s="329"/>
      <c r="F394" s="330"/>
      <c r="G394" s="285"/>
      <c r="H394" s="331"/>
      <c r="I394" s="944"/>
      <c r="J394" s="944"/>
    </row>
    <row r="395" spans="1:10" s="4" customFormat="1" ht="12.75">
      <c r="A395" s="1"/>
      <c r="C395" s="219"/>
      <c r="E395" s="329"/>
      <c r="F395" s="330"/>
      <c r="G395" s="285"/>
      <c r="H395" s="331"/>
      <c r="I395" s="944"/>
      <c r="J395" s="944"/>
    </row>
    <row r="396" spans="1:10" s="4" customFormat="1" ht="12.75">
      <c r="A396" s="1"/>
      <c r="C396" s="219"/>
      <c r="E396" s="329"/>
      <c r="F396" s="330"/>
      <c r="G396" s="285"/>
      <c r="H396" s="331"/>
      <c r="I396" s="944"/>
      <c r="J396" s="944"/>
    </row>
    <row r="397" spans="1:10" s="4" customFormat="1" ht="12.75">
      <c r="A397" s="1"/>
      <c r="C397" s="219"/>
      <c r="E397" s="329"/>
      <c r="F397" s="330"/>
      <c r="G397" s="285"/>
      <c r="H397" s="331"/>
      <c r="I397" s="944"/>
      <c r="J397" s="944"/>
    </row>
    <row r="398" spans="1:10" s="4" customFormat="1" ht="12.75">
      <c r="A398" s="1"/>
      <c r="C398" s="219"/>
      <c r="E398" s="329"/>
      <c r="F398" s="330"/>
      <c r="G398" s="285"/>
      <c r="H398" s="331"/>
      <c r="I398" s="944"/>
      <c r="J398" s="944"/>
    </row>
    <row r="399" spans="1:10" s="4" customFormat="1" ht="12.75">
      <c r="A399" s="1"/>
      <c r="C399" s="219"/>
      <c r="E399" s="329"/>
      <c r="F399" s="330"/>
      <c r="G399" s="285"/>
      <c r="H399" s="331"/>
      <c r="I399" s="944"/>
      <c r="J399" s="944"/>
    </row>
    <row r="400" spans="1:10" s="4" customFormat="1" ht="12.75">
      <c r="A400" s="1"/>
      <c r="C400" s="219"/>
      <c r="E400" s="329"/>
      <c r="F400" s="330"/>
      <c r="G400" s="285"/>
      <c r="H400" s="331"/>
      <c r="I400" s="944"/>
      <c r="J400" s="944"/>
    </row>
    <row r="401" spans="1:10" s="4" customFormat="1" ht="12.75">
      <c r="A401" s="1"/>
      <c r="C401" s="219"/>
      <c r="E401" s="329"/>
      <c r="F401" s="330"/>
      <c r="G401" s="285"/>
      <c r="H401" s="331"/>
      <c r="I401" s="944"/>
      <c r="J401" s="944"/>
    </row>
    <row r="402" spans="1:10" s="4" customFormat="1" ht="12.75">
      <c r="A402" s="1"/>
      <c r="C402" s="219"/>
      <c r="E402" s="329"/>
      <c r="F402" s="330"/>
      <c r="G402" s="285"/>
      <c r="H402" s="331"/>
      <c r="I402" s="944"/>
      <c r="J402" s="944"/>
    </row>
    <row r="403" spans="1:10" s="4" customFormat="1" ht="12.75">
      <c r="A403" s="1"/>
      <c r="C403" s="219"/>
      <c r="E403" s="329"/>
      <c r="F403" s="330"/>
      <c r="G403" s="285"/>
      <c r="H403" s="331"/>
      <c r="I403" s="944"/>
      <c r="J403" s="944"/>
    </row>
    <row r="404" spans="1:10" s="4" customFormat="1" ht="12.75">
      <c r="A404" s="1"/>
      <c r="C404" s="219"/>
      <c r="E404" s="329"/>
      <c r="F404" s="330"/>
      <c r="G404" s="285"/>
      <c r="H404" s="331"/>
      <c r="I404" s="944"/>
      <c r="J404" s="944"/>
    </row>
    <row r="405" spans="1:10" s="4" customFormat="1" ht="12.75">
      <c r="A405" s="1"/>
      <c r="C405" s="219"/>
      <c r="E405" s="329"/>
      <c r="F405" s="330"/>
      <c r="G405" s="285"/>
      <c r="H405" s="331"/>
      <c r="I405" s="944"/>
      <c r="J405" s="944"/>
    </row>
    <row r="406" spans="1:10" s="4" customFormat="1" ht="12.75">
      <c r="A406" s="1"/>
      <c r="C406" s="219"/>
      <c r="E406" s="329"/>
      <c r="F406" s="330"/>
      <c r="G406" s="285"/>
      <c r="H406" s="331"/>
      <c r="I406" s="944"/>
      <c r="J406" s="944"/>
    </row>
    <row r="407" spans="1:10" s="4" customFormat="1" ht="12.75">
      <c r="A407" s="1"/>
      <c r="C407" s="219"/>
      <c r="E407" s="329"/>
      <c r="F407" s="330"/>
      <c r="G407" s="285"/>
      <c r="H407" s="331"/>
      <c r="I407" s="944"/>
      <c r="J407" s="944"/>
    </row>
    <row r="408" spans="1:10" s="4" customFormat="1" ht="12.75">
      <c r="A408" s="1"/>
      <c r="C408" s="219"/>
      <c r="E408" s="329"/>
      <c r="F408" s="330"/>
      <c r="G408" s="285"/>
      <c r="H408" s="331"/>
      <c r="I408" s="944"/>
      <c r="J408" s="944"/>
    </row>
    <row r="409" spans="1:10" s="4" customFormat="1" ht="12.75">
      <c r="A409" s="1"/>
      <c r="C409" s="219"/>
      <c r="E409" s="329"/>
      <c r="F409" s="330"/>
      <c r="G409" s="285"/>
      <c r="H409" s="331"/>
      <c r="I409" s="944"/>
      <c r="J409" s="944"/>
    </row>
    <row r="410" spans="1:10" s="4" customFormat="1" ht="12.75">
      <c r="A410" s="1"/>
      <c r="C410" s="219"/>
      <c r="E410" s="329"/>
      <c r="F410" s="330"/>
      <c r="G410" s="285"/>
      <c r="H410" s="331"/>
      <c r="I410" s="944"/>
      <c r="J410" s="944"/>
    </row>
    <row r="411" spans="1:10" s="4" customFormat="1" ht="12.75">
      <c r="A411" s="1"/>
      <c r="C411" s="219"/>
      <c r="E411" s="329"/>
      <c r="F411" s="330"/>
      <c r="G411" s="285"/>
      <c r="H411" s="331"/>
      <c r="I411" s="944"/>
      <c r="J411" s="944"/>
    </row>
    <row r="412" spans="1:10" s="4" customFormat="1" ht="12.75">
      <c r="A412" s="1"/>
      <c r="C412" s="219"/>
      <c r="E412" s="329"/>
      <c r="F412" s="330"/>
      <c r="G412" s="285"/>
      <c r="H412" s="331"/>
      <c r="I412" s="944"/>
      <c r="J412" s="944"/>
    </row>
    <row r="413" spans="1:10" s="4" customFormat="1" ht="12.75">
      <c r="A413" s="1"/>
      <c r="C413" s="219"/>
      <c r="E413" s="329"/>
      <c r="F413" s="330"/>
      <c r="G413" s="285"/>
      <c r="H413" s="331"/>
      <c r="I413" s="944"/>
      <c r="J413" s="944"/>
    </row>
    <row r="414" spans="1:10" s="4" customFormat="1" ht="12.75">
      <c r="A414" s="1"/>
      <c r="C414" s="219"/>
      <c r="E414" s="329"/>
      <c r="F414" s="330"/>
      <c r="G414" s="285"/>
      <c r="H414" s="331"/>
      <c r="I414" s="944"/>
      <c r="J414" s="944"/>
    </row>
    <row r="415" spans="1:10" s="4" customFormat="1" ht="12.75">
      <c r="A415" s="1"/>
      <c r="C415" s="219"/>
      <c r="E415" s="329"/>
      <c r="F415" s="330"/>
      <c r="G415" s="285"/>
      <c r="H415" s="331"/>
      <c r="I415" s="944"/>
      <c r="J415" s="944"/>
    </row>
    <row r="416" spans="1:10" s="4" customFormat="1" ht="12.75">
      <c r="A416" s="1"/>
      <c r="C416" s="219"/>
      <c r="E416" s="329"/>
      <c r="F416" s="330"/>
      <c r="G416" s="285"/>
      <c r="H416" s="331"/>
      <c r="I416" s="944"/>
      <c r="J416" s="944"/>
    </row>
    <row r="417" spans="1:10" s="4" customFormat="1" ht="12.75">
      <c r="A417" s="1"/>
      <c r="C417" s="219"/>
      <c r="E417" s="329"/>
      <c r="F417" s="330"/>
      <c r="G417" s="285"/>
      <c r="H417" s="331"/>
      <c r="I417" s="944"/>
      <c r="J417" s="944"/>
    </row>
    <row r="418" spans="1:10" s="4" customFormat="1" ht="12.75">
      <c r="A418" s="1"/>
      <c r="C418" s="219"/>
      <c r="E418" s="329"/>
      <c r="F418" s="330"/>
      <c r="G418" s="285"/>
      <c r="H418" s="331"/>
      <c r="I418" s="944"/>
      <c r="J418" s="944"/>
    </row>
    <row r="419" spans="1:10" s="4" customFormat="1" ht="12.75">
      <c r="A419" s="1"/>
      <c r="C419" s="219"/>
      <c r="E419" s="329"/>
      <c r="F419" s="330"/>
      <c r="G419" s="285"/>
      <c r="H419" s="331"/>
      <c r="I419" s="944"/>
      <c r="J419" s="944"/>
    </row>
    <row r="420" spans="1:10" s="4" customFormat="1" ht="12.75">
      <c r="A420" s="1"/>
      <c r="C420" s="219"/>
      <c r="E420" s="329"/>
      <c r="F420" s="330"/>
      <c r="G420" s="285"/>
      <c r="H420" s="331"/>
      <c r="I420" s="944"/>
      <c r="J420" s="944"/>
    </row>
    <row r="421" spans="1:10" s="4" customFormat="1" ht="12.75">
      <c r="A421" s="1"/>
      <c r="C421" s="219"/>
      <c r="E421" s="329"/>
      <c r="F421" s="330"/>
      <c r="G421" s="285"/>
      <c r="H421" s="331"/>
      <c r="I421" s="944"/>
      <c r="J421" s="944"/>
    </row>
    <row r="422" spans="1:10" s="4" customFormat="1" ht="12.75">
      <c r="A422" s="1"/>
      <c r="C422" s="219"/>
      <c r="E422" s="329"/>
      <c r="F422" s="330"/>
      <c r="G422" s="285"/>
      <c r="H422" s="331"/>
      <c r="I422" s="944"/>
      <c r="J422" s="944"/>
    </row>
    <row r="423" spans="1:10" s="4" customFormat="1" ht="12.75">
      <c r="A423" s="1"/>
      <c r="C423" s="219"/>
      <c r="E423" s="329"/>
      <c r="F423" s="330"/>
      <c r="G423" s="285"/>
      <c r="H423" s="331"/>
      <c r="I423" s="944"/>
      <c r="J423" s="944"/>
    </row>
    <row r="424" spans="1:10" s="4" customFormat="1" ht="12.75">
      <c r="A424" s="1"/>
      <c r="C424" s="219"/>
      <c r="E424" s="329"/>
      <c r="F424" s="330"/>
      <c r="G424" s="285"/>
      <c r="H424" s="331"/>
      <c r="I424" s="944"/>
      <c r="J424" s="944"/>
    </row>
    <row r="425" spans="1:10" s="4" customFormat="1" ht="12.75">
      <c r="A425" s="1"/>
      <c r="C425" s="219"/>
      <c r="E425" s="329"/>
      <c r="F425" s="330"/>
      <c r="G425" s="285"/>
      <c r="H425" s="331"/>
      <c r="I425" s="944"/>
      <c r="J425" s="944"/>
    </row>
    <row r="426" spans="1:10" s="4" customFormat="1" ht="12.75">
      <c r="A426" s="1"/>
      <c r="C426" s="219"/>
      <c r="E426" s="329"/>
      <c r="F426" s="330"/>
      <c r="G426" s="285"/>
      <c r="H426" s="331"/>
      <c r="I426" s="944"/>
      <c r="J426" s="944"/>
    </row>
    <row r="427" spans="1:10" s="4" customFormat="1" ht="12.75">
      <c r="A427" s="1"/>
      <c r="C427" s="219"/>
      <c r="E427" s="329"/>
      <c r="F427" s="330"/>
      <c r="G427" s="285"/>
      <c r="H427" s="331"/>
      <c r="I427" s="944"/>
      <c r="J427" s="944"/>
    </row>
    <row r="428" spans="1:10" s="4" customFormat="1" ht="12.75">
      <c r="A428" s="1"/>
      <c r="C428" s="219"/>
      <c r="E428" s="329"/>
      <c r="F428" s="330"/>
      <c r="G428" s="285"/>
      <c r="H428" s="331"/>
      <c r="I428" s="944"/>
      <c r="J428" s="944"/>
    </row>
    <row r="429" spans="1:10" s="4" customFormat="1" ht="12.75">
      <c r="A429" s="1"/>
      <c r="C429" s="219"/>
      <c r="E429" s="329"/>
      <c r="F429" s="330"/>
      <c r="G429" s="285"/>
      <c r="H429" s="331"/>
      <c r="I429" s="944"/>
      <c r="J429" s="944"/>
    </row>
    <row r="430" spans="1:10" s="4" customFormat="1" ht="12.75">
      <c r="A430" s="1"/>
      <c r="C430" s="219"/>
      <c r="E430" s="329"/>
      <c r="F430" s="330"/>
      <c r="G430" s="285"/>
      <c r="H430" s="331"/>
      <c r="I430" s="944"/>
      <c r="J430" s="944"/>
    </row>
    <row r="431" spans="1:10" s="4" customFormat="1" ht="12.75">
      <c r="A431" s="1"/>
      <c r="C431" s="219"/>
      <c r="E431" s="329"/>
      <c r="F431" s="330"/>
      <c r="G431" s="285"/>
      <c r="H431" s="331"/>
      <c r="I431" s="944"/>
      <c r="J431" s="944"/>
    </row>
    <row r="432" spans="1:10" s="4" customFormat="1" ht="12.75">
      <c r="A432" s="1"/>
      <c r="C432" s="219"/>
      <c r="E432" s="329"/>
      <c r="F432" s="330"/>
      <c r="G432" s="285"/>
      <c r="H432" s="331"/>
      <c r="I432" s="944"/>
      <c r="J432" s="944"/>
    </row>
    <row r="433" spans="1:10" s="4" customFormat="1" ht="12.75">
      <c r="A433" s="1"/>
      <c r="C433" s="219"/>
      <c r="E433" s="329"/>
      <c r="F433" s="330"/>
      <c r="G433" s="285"/>
      <c r="H433" s="331"/>
      <c r="I433" s="944"/>
      <c r="J433" s="944"/>
    </row>
    <row r="434" spans="1:10" s="4" customFormat="1" ht="12.75">
      <c r="A434" s="1"/>
      <c r="C434" s="219"/>
      <c r="E434" s="329"/>
      <c r="F434" s="330"/>
      <c r="G434" s="285"/>
      <c r="H434" s="331"/>
      <c r="I434" s="944"/>
      <c r="J434" s="944"/>
    </row>
    <row r="435" spans="1:10" s="4" customFormat="1" ht="12.75">
      <c r="A435" s="1"/>
      <c r="C435" s="219"/>
      <c r="E435" s="329"/>
      <c r="F435" s="330"/>
      <c r="G435" s="285"/>
      <c r="H435" s="331"/>
      <c r="I435" s="944"/>
      <c r="J435" s="944"/>
    </row>
    <row r="436" spans="1:10" s="4" customFormat="1" ht="12.75">
      <c r="A436" s="1"/>
      <c r="C436" s="219"/>
      <c r="E436" s="329"/>
      <c r="F436" s="330"/>
      <c r="G436" s="285"/>
      <c r="H436" s="331"/>
      <c r="I436" s="944"/>
      <c r="J436" s="944"/>
    </row>
    <row r="437" spans="1:10" s="4" customFormat="1" ht="12.75">
      <c r="A437" s="1"/>
      <c r="C437" s="219"/>
      <c r="E437" s="329"/>
      <c r="F437" s="330"/>
      <c r="G437" s="285"/>
      <c r="H437" s="331"/>
      <c r="I437" s="944"/>
      <c r="J437" s="944"/>
    </row>
    <row r="438" spans="1:10" s="4" customFormat="1" ht="12.75">
      <c r="A438" s="1"/>
      <c r="C438" s="219"/>
      <c r="E438" s="329"/>
      <c r="F438" s="330"/>
      <c r="G438" s="285"/>
      <c r="H438" s="331"/>
      <c r="I438" s="944"/>
      <c r="J438" s="944"/>
    </row>
    <row r="439" spans="1:10" s="4" customFormat="1" ht="12.75">
      <c r="A439" s="1"/>
      <c r="C439" s="219"/>
      <c r="E439" s="329"/>
      <c r="F439" s="330"/>
      <c r="G439" s="285"/>
      <c r="H439" s="331"/>
      <c r="I439" s="944"/>
      <c r="J439" s="944"/>
    </row>
    <row r="440" spans="1:10" s="4" customFormat="1" ht="12.75">
      <c r="A440" s="1"/>
      <c r="C440" s="219"/>
      <c r="E440" s="329"/>
      <c r="F440" s="330"/>
      <c r="G440" s="285"/>
      <c r="H440" s="331"/>
      <c r="I440" s="944"/>
      <c r="J440" s="944"/>
    </row>
    <row r="441" spans="1:10" s="4" customFormat="1" ht="12.75">
      <c r="A441" s="1"/>
      <c r="C441" s="219"/>
      <c r="E441" s="329"/>
      <c r="F441" s="330"/>
      <c r="G441" s="285"/>
      <c r="H441" s="331"/>
      <c r="I441" s="944"/>
      <c r="J441" s="944"/>
    </row>
    <row r="442" spans="1:10" s="4" customFormat="1" ht="12.75">
      <c r="A442" s="1"/>
      <c r="C442" s="219"/>
      <c r="E442" s="329"/>
      <c r="F442" s="330"/>
      <c r="G442" s="285"/>
      <c r="H442" s="331"/>
      <c r="I442" s="944"/>
      <c r="J442" s="944"/>
    </row>
    <row r="443" spans="1:10" s="4" customFormat="1" ht="12.75">
      <c r="A443" s="1"/>
      <c r="C443" s="219"/>
      <c r="E443" s="329"/>
      <c r="F443" s="330"/>
      <c r="G443" s="285"/>
      <c r="H443" s="331"/>
      <c r="I443" s="944"/>
      <c r="J443" s="944"/>
    </row>
    <row r="444" spans="1:10" s="4" customFormat="1" ht="12.75">
      <c r="A444" s="1"/>
      <c r="C444" s="219"/>
      <c r="E444" s="329"/>
      <c r="F444" s="330"/>
      <c r="G444" s="285"/>
      <c r="H444" s="331"/>
      <c r="I444" s="944"/>
      <c r="J444" s="944"/>
    </row>
    <row r="445" spans="1:10" s="4" customFormat="1" ht="12.75">
      <c r="A445" s="1"/>
      <c r="C445" s="219"/>
      <c r="E445" s="329"/>
      <c r="F445" s="330"/>
      <c r="G445" s="285"/>
      <c r="H445" s="331"/>
      <c r="I445" s="944"/>
      <c r="J445" s="944"/>
    </row>
    <row r="446" spans="1:10" s="4" customFormat="1" ht="12.75">
      <c r="A446" s="1"/>
      <c r="C446" s="219"/>
      <c r="E446" s="329"/>
      <c r="F446" s="330"/>
      <c r="G446" s="285"/>
      <c r="H446" s="331"/>
      <c r="I446" s="944"/>
      <c r="J446" s="944"/>
    </row>
    <row r="447" spans="1:10" s="4" customFormat="1" ht="12.75">
      <c r="A447" s="1"/>
      <c r="C447" s="219"/>
      <c r="E447" s="329"/>
      <c r="F447" s="330"/>
      <c r="G447" s="285"/>
      <c r="H447" s="331"/>
      <c r="I447" s="944"/>
      <c r="J447" s="944"/>
    </row>
    <row r="448" spans="1:10" s="4" customFormat="1" ht="12.75">
      <c r="A448" s="1"/>
      <c r="C448" s="219"/>
      <c r="E448" s="329"/>
      <c r="F448" s="330"/>
      <c r="G448" s="285"/>
      <c r="H448" s="331"/>
      <c r="I448" s="944"/>
      <c r="J448" s="944"/>
    </row>
    <row r="449" spans="1:10" s="4" customFormat="1" ht="12.75">
      <c r="A449" s="1"/>
      <c r="C449" s="219"/>
      <c r="E449" s="329"/>
      <c r="F449" s="330"/>
      <c r="G449" s="285"/>
      <c r="H449" s="331"/>
      <c r="I449" s="944"/>
      <c r="J449" s="944"/>
    </row>
    <row r="450" spans="1:10" s="4" customFormat="1" ht="12.75">
      <c r="A450" s="1"/>
      <c r="C450" s="219"/>
      <c r="E450" s="329"/>
      <c r="F450" s="330"/>
      <c r="G450" s="285"/>
      <c r="H450" s="331"/>
      <c r="I450" s="944"/>
      <c r="J450" s="944"/>
    </row>
    <row r="451" spans="1:10" s="4" customFormat="1" ht="12.75">
      <c r="A451" s="1"/>
      <c r="C451" s="219"/>
      <c r="E451" s="329"/>
      <c r="F451" s="330"/>
      <c r="G451" s="285"/>
      <c r="H451" s="331"/>
      <c r="I451" s="944"/>
      <c r="J451" s="944"/>
    </row>
    <row r="452" spans="1:10" s="4" customFormat="1" ht="12.75">
      <c r="A452" s="1"/>
      <c r="C452" s="219"/>
      <c r="E452" s="329"/>
      <c r="F452" s="330"/>
      <c r="G452" s="285"/>
      <c r="H452" s="331"/>
      <c r="I452" s="944"/>
      <c r="J452" s="944"/>
    </row>
    <row r="453" spans="1:10" s="4" customFormat="1" ht="12.75">
      <c r="A453" s="1"/>
      <c r="C453" s="219"/>
      <c r="E453" s="329"/>
      <c r="F453" s="330"/>
      <c r="G453" s="285"/>
      <c r="H453" s="331"/>
      <c r="I453" s="944"/>
      <c r="J453" s="944"/>
    </row>
    <row r="454" spans="1:10" s="4" customFormat="1" ht="12.75">
      <c r="A454" s="1"/>
      <c r="C454" s="219"/>
      <c r="E454" s="329"/>
      <c r="F454" s="330"/>
      <c r="G454" s="285"/>
      <c r="H454" s="331"/>
      <c r="I454" s="944"/>
      <c r="J454" s="944"/>
    </row>
    <row r="455" spans="1:10" s="4" customFormat="1" ht="12.75">
      <c r="A455" s="1"/>
      <c r="C455" s="219"/>
      <c r="E455" s="329"/>
      <c r="F455" s="330"/>
      <c r="G455" s="285"/>
      <c r="H455" s="331"/>
      <c r="I455" s="944"/>
      <c r="J455" s="944"/>
    </row>
    <row r="456" spans="1:10" s="4" customFormat="1" ht="12.75">
      <c r="A456" s="1"/>
      <c r="C456" s="219"/>
      <c r="E456" s="329"/>
      <c r="F456" s="330"/>
      <c r="G456" s="285"/>
      <c r="H456" s="331"/>
      <c r="I456" s="944"/>
      <c r="J456" s="944"/>
    </row>
    <row r="457" spans="1:10" s="4" customFormat="1" ht="12.75">
      <c r="A457" s="1"/>
      <c r="C457" s="219"/>
      <c r="E457" s="329"/>
      <c r="F457" s="330"/>
      <c r="G457" s="285"/>
      <c r="H457" s="331"/>
      <c r="I457" s="944"/>
      <c r="J457" s="944"/>
    </row>
    <row r="458" spans="1:10" s="4" customFormat="1" ht="12.75">
      <c r="A458" s="1"/>
      <c r="C458" s="219"/>
      <c r="E458" s="329"/>
      <c r="F458" s="330"/>
      <c r="G458" s="285"/>
      <c r="H458" s="331"/>
      <c r="I458" s="944"/>
      <c r="J458" s="944"/>
    </row>
    <row r="459" spans="1:10" s="4" customFormat="1" ht="12.75">
      <c r="A459" s="1"/>
      <c r="C459" s="219"/>
      <c r="E459" s="329"/>
      <c r="F459" s="330"/>
      <c r="G459" s="285"/>
      <c r="H459" s="331"/>
      <c r="I459" s="944"/>
      <c r="J459" s="944"/>
    </row>
    <row r="460" spans="1:10" s="4" customFormat="1" ht="12.75">
      <c r="A460" s="1"/>
      <c r="C460" s="219"/>
      <c r="E460" s="329"/>
      <c r="F460" s="330"/>
      <c r="G460" s="285"/>
      <c r="H460" s="331"/>
      <c r="I460" s="944"/>
      <c r="J460" s="944"/>
    </row>
    <row r="461" spans="1:10" s="4" customFormat="1" ht="12.75">
      <c r="A461" s="1"/>
      <c r="C461" s="219"/>
      <c r="E461" s="329"/>
      <c r="F461" s="330"/>
      <c r="G461" s="285"/>
      <c r="H461" s="331"/>
      <c r="I461" s="944"/>
      <c r="J461" s="944"/>
    </row>
    <row r="462" spans="1:10" s="4" customFormat="1" ht="12.75">
      <c r="A462" s="1"/>
      <c r="C462" s="219"/>
      <c r="E462" s="329"/>
      <c r="F462" s="330"/>
      <c r="G462" s="285"/>
      <c r="H462" s="331"/>
      <c r="I462" s="944"/>
      <c r="J462" s="944"/>
    </row>
    <row r="463" spans="1:10" s="4" customFormat="1" ht="12.75">
      <c r="A463" s="1"/>
      <c r="C463" s="219"/>
      <c r="E463" s="329"/>
      <c r="F463" s="330"/>
      <c r="G463" s="285"/>
      <c r="H463" s="331"/>
      <c r="I463" s="944"/>
      <c r="J463" s="944"/>
    </row>
    <row r="464" spans="1:10" s="4" customFormat="1" ht="12.75">
      <c r="A464" s="1"/>
      <c r="C464" s="219"/>
      <c r="E464" s="329"/>
      <c r="F464" s="330"/>
      <c r="G464" s="285"/>
      <c r="H464" s="331"/>
      <c r="I464" s="944"/>
      <c r="J464" s="944"/>
    </row>
    <row r="465" spans="1:10" s="4" customFormat="1" ht="12.75">
      <c r="A465" s="1"/>
      <c r="C465" s="219"/>
      <c r="E465" s="329"/>
      <c r="F465" s="330"/>
      <c r="G465" s="285"/>
      <c r="H465" s="331"/>
      <c r="I465" s="944"/>
      <c r="J465" s="944"/>
    </row>
    <row r="466" spans="1:10" s="4" customFormat="1" ht="12.75">
      <c r="A466" s="1"/>
      <c r="C466" s="219"/>
      <c r="E466" s="329"/>
      <c r="F466" s="330"/>
      <c r="G466" s="285"/>
      <c r="H466" s="331"/>
      <c r="I466" s="944"/>
      <c r="J466" s="944"/>
    </row>
    <row r="467" spans="1:10" s="4" customFormat="1" ht="12.75">
      <c r="A467" s="1"/>
      <c r="C467" s="219"/>
      <c r="E467" s="329"/>
      <c r="F467" s="330"/>
      <c r="G467" s="285"/>
      <c r="H467" s="331"/>
      <c r="I467" s="944"/>
      <c r="J467" s="944"/>
    </row>
    <row r="468" spans="1:10" s="4" customFormat="1" ht="12.75">
      <c r="A468" s="1"/>
      <c r="C468" s="219"/>
      <c r="E468" s="329"/>
      <c r="F468" s="330"/>
      <c r="G468" s="285"/>
      <c r="H468" s="331"/>
      <c r="I468" s="944"/>
      <c r="J468" s="944"/>
    </row>
    <row r="469" spans="1:10" s="4" customFormat="1" ht="12.75">
      <c r="A469" s="1"/>
      <c r="C469" s="219"/>
      <c r="E469" s="329"/>
      <c r="F469" s="330"/>
      <c r="G469" s="285"/>
      <c r="H469" s="331"/>
      <c r="I469" s="944"/>
      <c r="J469" s="944"/>
    </row>
    <row r="470" spans="1:10" s="4" customFormat="1" ht="12.75">
      <c r="A470" s="1"/>
      <c r="C470" s="219"/>
      <c r="E470" s="329"/>
      <c r="F470" s="330"/>
      <c r="G470" s="285"/>
      <c r="H470" s="331"/>
      <c r="I470" s="944"/>
      <c r="J470" s="944"/>
    </row>
    <row r="471" spans="1:10" s="4" customFormat="1" ht="12.75">
      <c r="A471" s="1"/>
      <c r="C471" s="219"/>
      <c r="E471" s="329"/>
      <c r="F471" s="330"/>
      <c r="G471" s="285"/>
      <c r="H471" s="331"/>
      <c r="I471" s="944"/>
      <c r="J471" s="944"/>
    </row>
    <row r="472" spans="1:10" s="4" customFormat="1" ht="12.75">
      <c r="A472" s="1"/>
      <c r="C472" s="219"/>
      <c r="E472" s="329"/>
      <c r="F472" s="330"/>
      <c r="G472" s="285"/>
      <c r="H472" s="331"/>
      <c r="I472" s="944"/>
      <c r="J472" s="944"/>
    </row>
    <row r="473" spans="1:10" s="4" customFormat="1" ht="12.75">
      <c r="A473" s="1"/>
      <c r="C473" s="219"/>
      <c r="E473" s="329"/>
      <c r="F473" s="330"/>
      <c r="G473" s="285"/>
      <c r="H473" s="331"/>
      <c r="I473" s="944"/>
      <c r="J473" s="944"/>
    </row>
    <row r="474" spans="1:10" s="4" customFormat="1" ht="12.75">
      <c r="A474" s="1"/>
      <c r="C474" s="219"/>
      <c r="E474" s="329"/>
      <c r="F474" s="330"/>
      <c r="G474" s="285"/>
      <c r="H474" s="331"/>
      <c r="I474" s="944"/>
      <c r="J474" s="944"/>
    </row>
    <row r="475" spans="1:10" s="4" customFormat="1" ht="12.75">
      <c r="A475" s="1"/>
      <c r="C475" s="219"/>
      <c r="E475" s="329"/>
      <c r="F475" s="330"/>
      <c r="G475" s="285"/>
      <c r="H475" s="331"/>
      <c r="I475" s="944"/>
      <c r="J475" s="944"/>
    </row>
    <row r="476" spans="1:10" s="4" customFormat="1" ht="12.75">
      <c r="A476" s="1"/>
      <c r="C476" s="219"/>
      <c r="E476" s="329"/>
      <c r="F476" s="330"/>
      <c r="G476" s="285"/>
      <c r="H476" s="331"/>
      <c r="I476" s="944"/>
      <c r="J476" s="944"/>
    </row>
    <row r="477" spans="1:10" s="4" customFormat="1" ht="12.75">
      <c r="A477" s="1"/>
      <c r="C477" s="219"/>
      <c r="E477" s="329"/>
      <c r="F477" s="330"/>
      <c r="G477" s="285"/>
      <c r="H477" s="331"/>
      <c r="I477" s="944"/>
      <c r="J477" s="944"/>
    </row>
    <row r="478" spans="1:10" s="4" customFormat="1" ht="12.75">
      <c r="A478" s="1"/>
      <c r="C478" s="219"/>
      <c r="E478" s="329"/>
      <c r="F478" s="330"/>
      <c r="G478" s="285"/>
      <c r="H478" s="331"/>
      <c r="I478" s="944"/>
      <c r="J478" s="944"/>
    </row>
    <row r="479" spans="1:10" s="4" customFormat="1" ht="12.75">
      <c r="A479" s="1"/>
      <c r="C479" s="219"/>
      <c r="E479" s="329"/>
      <c r="F479" s="330"/>
      <c r="G479" s="285"/>
      <c r="H479" s="331"/>
      <c r="I479" s="944"/>
      <c r="J479" s="944"/>
    </row>
    <row r="480" spans="1:10" s="4" customFormat="1" ht="12.75">
      <c r="A480" s="1"/>
      <c r="C480" s="219"/>
      <c r="E480" s="329"/>
      <c r="F480" s="330"/>
      <c r="G480" s="285"/>
      <c r="H480" s="331"/>
      <c r="I480" s="944"/>
      <c r="J480" s="944"/>
    </row>
    <row r="481" spans="1:10" s="4" customFormat="1" ht="12.75">
      <c r="A481" s="1"/>
      <c r="C481" s="219"/>
      <c r="E481" s="329"/>
      <c r="F481" s="330"/>
      <c r="G481" s="285"/>
      <c r="H481" s="331"/>
      <c r="I481" s="944"/>
      <c r="J481" s="944"/>
    </row>
    <row r="482" spans="1:10" s="4" customFormat="1" ht="12.75">
      <c r="A482" s="1"/>
      <c r="C482" s="219"/>
      <c r="E482" s="329"/>
      <c r="F482" s="330"/>
      <c r="G482" s="285"/>
      <c r="H482" s="331"/>
      <c r="I482" s="944"/>
      <c r="J482" s="944"/>
    </row>
    <row r="483" spans="1:10" s="4" customFormat="1" ht="12.75">
      <c r="A483" s="1"/>
      <c r="C483" s="219"/>
      <c r="E483" s="329"/>
      <c r="F483" s="330"/>
      <c r="G483" s="285"/>
      <c r="H483" s="331"/>
      <c r="I483" s="944"/>
      <c r="J483" s="944"/>
    </row>
    <row r="484" spans="1:10" s="4" customFormat="1" ht="12.75">
      <c r="A484" s="1"/>
      <c r="C484" s="219"/>
      <c r="E484" s="329"/>
      <c r="F484" s="330"/>
      <c r="G484" s="285"/>
      <c r="H484" s="331"/>
      <c r="I484" s="944"/>
      <c r="J484" s="944"/>
    </row>
    <row r="485" spans="1:10" s="4" customFormat="1" ht="12.75">
      <c r="A485" s="1"/>
      <c r="C485" s="219"/>
      <c r="E485" s="329"/>
      <c r="F485" s="330"/>
      <c r="G485" s="285"/>
      <c r="H485" s="331"/>
      <c r="I485" s="944"/>
      <c r="J485" s="944"/>
    </row>
    <row r="486" spans="1:10" s="4" customFormat="1" ht="12.75">
      <c r="A486" s="1"/>
      <c r="C486" s="219"/>
      <c r="E486" s="329"/>
      <c r="F486" s="330"/>
      <c r="G486" s="285"/>
      <c r="H486" s="331"/>
      <c r="I486" s="944"/>
      <c r="J486" s="944"/>
    </row>
    <row r="487" spans="1:10" s="4" customFormat="1" ht="12.75">
      <c r="A487" s="1"/>
      <c r="C487" s="219"/>
      <c r="E487" s="329"/>
      <c r="F487" s="330"/>
      <c r="G487" s="285"/>
      <c r="H487" s="331"/>
      <c r="I487" s="944"/>
      <c r="J487" s="944"/>
    </row>
    <row r="488" spans="1:10" s="4" customFormat="1" ht="12.75">
      <c r="A488" s="1"/>
      <c r="C488" s="219"/>
      <c r="E488" s="329"/>
      <c r="F488" s="330"/>
      <c r="G488" s="285"/>
      <c r="H488" s="331"/>
      <c r="I488" s="944"/>
      <c r="J488" s="944"/>
    </row>
    <row r="489" spans="1:10" s="4" customFormat="1" ht="12.75">
      <c r="A489" s="1"/>
      <c r="C489" s="219"/>
      <c r="E489" s="329"/>
      <c r="F489" s="330"/>
      <c r="G489" s="285"/>
      <c r="H489" s="331"/>
      <c r="I489" s="944"/>
      <c r="J489" s="944"/>
    </row>
    <row r="490" spans="1:10" s="4" customFormat="1" ht="12.75">
      <c r="A490" s="1"/>
      <c r="C490" s="219"/>
      <c r="E490" s="329"/>
      <c r="F490" s="330"/>
      <c r="G490" s="285"/>
      <c r="H490" s="331"/>
      <c r="I490" s="944"/>
      <c r="J490" s="944"/>
    </row>
    <row r="491" spans="1:10" s="4" customFormat="1" ht="12.75">
      <c r="A491" s="1"/>
      <c r="C491" s="219"/>
      <c r="E491" s="329"/>
      <c r="F491" s="330"/>
      <c r="G491" s="285"/>
      <c r="H491" s="331"/>
      <c r="I491" s="944"/>
      <c r="J491" s="944"/>
    </row>
    <row r="492" spans="1:10" s="4" customFormat="1" ht="12.75">
      <c r="A492" s="1"/>
      <c r="C492" s="219"/>
      <c r="E492" s="329"/>
      <c r="F492" s="330"/>
      <c r="G492" s="285"/>
      <c r="H492" s="331"/>
      <c r="I492" s="944"/>
      <c r="J492" s="944"/>
    </row>
    <row r="493" spans="1:10" s="4" customFormat="1" ht="12.75">
      <c r="A493" s="1"/>
      <c r="C493" s="219"/>
      <c r="E493" s="329"/>
      <c r="F493" s="330"/>
      <c r="G493" s="285"/>
      <c r="H493" s="331"/>
      <c r="I493" s="944"/>
      <c r="J493" s="944"/>
    </row>
    <row r="494" spans="1:10" s="4" customFormat="1" ht="12.75">
      <c r="A494" s="1"/>
      <c r="C494" s="219"/>
      <c r="E494" s="329"/>
      <c r="F494" s="330"/>
      <c r="G494" s="285"/>
      <c r="H494" s="331"/>
      <c r="I494" s="944"/>
      <c r="J494" s="944"/>
    </row>
    <row r="495" spans="1:10" s="4" customFormat="1" ht="12.75">
      <c r="A495" s="1"/>
      <c r="C495" s="219"/>
      <c r="E495" s="329"/>
      <c r="F495" s="330"/>
      <c r="G495" s="285"/>
      <c r="H495" s="331"/>
      <c r="I495" s="944"/>
      <c r="J495" s="944"/>
    </row>
    <row r="496" spans="1:10" s="4" customFormat="1" ht="12.75">
      <c r="A496" s="1"/>
      <c r="C496" s="219"/>
      <c r="E496" s="329"/>
      <c r="F496" s="330"/>
      <c r="G496" s="285"/>
      <c r="H496" s="331"/>
      <c r="I496" s="944"/>
      <c r="J496" s="944"/>
    </row>
    <row r="497" spans="1:10" s="4" customFormat="1" ht="12.75">
      <c r="A497" s="1"/>
      <c r="C497" s="219"/>
      <c r="E497" s="329"/>
      <c r="F497" s="330"/>
      <c r="G497" s="285"/>
      <c r="H497" s="331"/>
      <c r="I497" s="944"/>
      <c r="J497" s="944"/>
    </row>
    <row r="498" spans="1:10" s="4" customFormat="1" ht="12.75">
      <c r="A498" s="1"/>
      <c r="C498" s="219"/>
      <c r="E498" s="329"/>
      <c r="F498" s="330"/>
      <c r="G498" s="285"/>
      <c r="H498" s="331"/>
      <c r="I498" s="944"/>
      <c r="J498" s="944"/>
    </row>
    <row r="499" spans="1:10" s="4" customFormat="1" ht="12.75">
      <c r="A499" s="1"/>
      <c r="C499" s="219"/>
      <c r="E499" s="329"/>
      <c r="F499" s="330"/>
      <c r="G499" s="285"/>
      <c r="H499" s="331"/>
      <c r="I499" s="944"/>
      <c r="J499" s="944"/>
    </row>
    <row r="500" spans="1:10" s="4" customFormat="1" ht="12.75">
      <c r="A500" s="1"/>
      <c r="C500" s="219"/>
      <c r="E500" s="329"/>
      <c r="F500" s="330"/>
      <c r="G500" s="285"/>
      <c r="H500" s="331"/>
      <c r="I500" s="944"/>
      <c r="J500" s="944"/>
    </row>
    <row r="501" spans="1:10" s="4" customFormat="1" ht="12.75">
      <c r="A501" s="1"/>
      <c r="C501" s="219"/>
      <c r="E501" s="329"/>
      <c r="F501" s="330"/>
      <c r="G501" s="285"/>
      <c r="H501" s="331"/>
      <c r="I501" s="944"/>
      <c r="J501" s="944"/>
    </row>
    <row r="502" spans="1:10" s="4" customFormat="1" ht="12.75">
      <c r="A502" s="1"/>
      <c r="C502" s="219"/>
      <c r="E502" s="329"/>
      <c r="F502" s="330"/>
      <c r="G502" s="285"/>
      <c r="H502" s="331"/>
      <c r="I502" s="944"/>
      <c r="J502" s="944"/>
    </row>
    <row r="503" spans="1:10" s="4" customFormat="1" ht="12.75">
      <c r="A503" s="1"/>
      <c r="C503" s="219"/>
      <c r="E503" s="329"/>
      <c r="F503" s="330"/>
      <c r="G503" s="285"/>
      <c r="H503" s="331"/>
      <c r="I503" s="944"/>
      <c r="J503" s="944"/>
    </row>
    <row r="504" spans="1:10" s="4" customFormat="1" ht="12.75">
      <c r="A504" s="1"/>
      <c r="C504" s="219"/>
      <c r="E504" s="329"/>
      <c r="F504" s="330"/>
      <c r="G504" s="285"/>
      <c r="H504" s="331"/>
      <c r="I504" s="944"/>
      <c r="J504" s="944"/>
    </row>
    <row r="505" spans="1:10" s="4" customFormat="1" ht="12.75">
      <c r="A505" s="1"/>
      <c r="C505" s="219"/>
      <c r="E505" s="329"/>
      <c r="F505" s="330"/>
      <c r="G505" s="285"/>
      <c r="H505" s="331"/>
      <c r="I505" s="944"/>
      <c r="J505" s="944"/>
    </row>
    <row r="506" spans="1:10" s="4" customFormat="1" ht="12.75">
      <c r="A506" s="1"/>
      <c r="C506" s="219"/>
      <c r="E506" s="329"/>
      <c r="F506" s="330"/>
      <c r="G506" s="285"/>
      <c r="H506" s="331"/>
      <c r="I506" s="944"/>
      <c r="J506" s="944"/>
    </row>
    <row r="507" spans="1:10" s="4" customFormat="1" ht="12.75">
      <c r="A507" s="1"/>
      <c r="C507" s="219"/>
      <c r="E507" s="329"/>
      <c r="F507" s="330"/>
      <c r="G507" s="285"/>
      <c r="H507" s="331"/>
      <c r="I507" s="944"/>
      <c r="J507" s="944"/>
    </row>
    <row r="508" spans="1:10" s="4" customFormat="1" ht="12.75">
      <c r="A508" s="1"/>
      <c r="C508" s="219"/>
      <c r="E508" s="329"/>
      <c r="F508" s="330"/>
      <c r="G508" s="285"/>
      <c r="H508" s="331"/>
      <c r="I508" s="944"/>
      <c r="J508" s="944"/>
    </row>
    <row r="509" spans="1:10" s="4" customFormat="1" ht="12.75">
      <c r="A509" s="1"/>
      <c r="C509" s="219"/>
      <c r="E509" s="329"/>
      <c r="F509" s="330"/>
      <c r="G509" s="285"/>
      <c r="H509" s="331"/>
      <c r="I509" s="944"/>
      <c r="J509" s="944"/>
    </row>
    <row r="510" spans="1:10" s="4" customFormat="1" ht="12.75">
      <c r="A510" s="1"/>
      <c r="C510" s="219"/>
      <c r="E510" s="329"/>
      <c r="F510" s="330"/>
      <c r="G510" s="285"/>
      <c r="H510" s="331"/>
      <c r="I510" s="944"/>
      <c r="J510" s="944"/>
    </row>
    <row r="511" spans="1:10" s="4" customFormat="1" ht="12.75">
      <c r="A511" s="1"/>
      <c r="C511" s="219"/>
      <c r="E511" s="329"/>
      <c r="F511" s="330"/>
      <c r="G511" s="285"/>
      <c r="H511" s="331"/>
      <c r="I511" s="944"/>
      <c r="J511" s="944"/>
    </row>
    <row r="512" spans="1:10" s="4" customFormat="1" ht="12.75">
      <c r="A512" s="1"/>
      <c r="C512" s="219"/>
      <c r="E512" s="329"/>
      <c r="F512" s="330"/>
      <c r="G512" s="285"/>
      <c r="H512" s="331"/>
      <c r="I512" s="944"/>
      <c r="J512" s="944"/>
    </row>
    <row r="513" spans="1:10" s="4" customFormat="1" ht="12.75">
      <c r="A513" s="1"/>
      <c r="C513" s="219"/>
      <c r="E513" s="329"/>
      <c r="F513" s="330"/>
      <c r="G513" s="285"/>
      <c r="H513" s="331"/>
      <c r="I513" s="944"/>
      <c r="J513" s="944"/>
    </row>
    <row r="514" spans="1:10" s="4" customFormat="1" ht="12.75">
      <c r="A514" s="1"/>
      <c r="C514" s="219"/>
      <c r="E514" s="329"/>
      <c r="F514" s="330"/>
      <c r="G514" s="285"/>
      <c r="H514" s="331"/>
      <c r="I514" s="944"/>
      <c r="J514" s="944"/>
    </row>
    <row r="515" spans="1:10" s="4" customFormat="1" ht="12.75">
      <c r="A515" s="1"/>
      <c r="C515" s="219"/>
      <c r="E515" s="329"/>
      <c r="F515" s="330"/>
      <c r="G515" s="285"/>
      <c r="H515" s="331"/>
      <c r="I515" s="944"/>
      <c r="J515" s="944"/>
    </row>
    <row r="516" spans="1:10" s="4" customFormat="1" ht="12.75">
      <c r="A516" s="1"/>
      <c r="C516" s="219"/>
      <c r="E516" s="329"/>
      <c r="F516" s="330"/>
      <c r="G516" s="285"/>
      <c r="H516" s="331"/>
      <c r="I516" s="944"/>
      <c r="J516" s="944"/>
    </row>
    <row r="517" spans="1:10" s="4" customFormat="1" ht="12.75">
      <c r="A517" s="1"/>
      <c r="C517" s="219"/>
      <c r="E517" s="329"/>
      <c r="F517" s="330"/>
      <c r="G517" s="285"/>
      <c r="H517" s="331"/>
      <c r="I517" s="944"/>
      <c r="J517" s="944"/>
    </row>
    <row r="518" spans="1:10" s="4" customFormat="1" ht="12.75">
      <c r="A518" s="1"/>
      <c r="C518" s="219"/>
      <c r="E518" s="329"/>
      <c r="F518" s="330"/>
      <c r="G518" s="285"/>
      <c r="H518" s="331"/>
      <c r="I518" s="944"/>
      <c r="J518" s="944"/>
    </row>
    <row r="519" spans="1:10" s="4" customFormat="1" ht="12.75">
      <c r="A519" s="1"/>
      <c r="C519" s="219"/>
      <c r="E519" s="329"/>
      <c r="F519" s="330"/>
      <c r="G519" s="285"/>
      <c r="H519" s="331"/>
      <c r="I519" s="944"/>
      <c r="J519" s="944"/>
    </row>
    <row r="520" spans="1:10" s="4" customFormat="1" ht="12.75">
      <c r="A520" s="1"/>
      <c r="C520" s="219"/>
      <c r="E520" s="329"/>
      <c r="F520" s="330"/>
      <c r="G520" s="285"/>
      <c r="H520" s="331"/>
      <c r="I520" s="944"/>
      <c r="J520" s="944"/>
    </row>
    <row r="521" spans="1:10" s="4" customFormat="1" ht="12.75">
      <c r="A521" s="1"/>
      <c r="C521" s="219"/>
      <c r="E521" s="329"/>
      <c r="F521" s="330"/>
      <c r="G521" s="285"/>
      <c r="H521" s="331"/>
      <c r="I521" s="944"/>
      <c r="J521" s="944"/>
    </row>
    <row r="522" spans="1:10" s="4" customFormat="1" ht="12.75">
      <c r="A522" s="1"/>
      <c r="C522" s="219"/>
      <c r="E522" s="329"/>
      <c r="F522" s="330"/>
      <c r="G522" s="285"/>
      <c r="H522" s="331"/>
      <c r="I522" s="944"/>
      <c r="J522" s="944"/>
    </row>
    <row r="523" spans="1:10" s="4" customFormat="1" ht="12.75">
      <c r="A523" s="1"/>
      <c r="C523" s="219"/>
      <c r="E523" s="329"/>
      <c r="F523" s="330"/>
      <c r="G523" s="285"/>
      <c r="H523" s="331"/>
      <c r="I523" s="944"/>
      <c r="J523" s="944"/>
    </row>
    <row r="524" spans="1:10" s="4" customFormat="1" ht="12.75">
      <c r="A524" s="1"/>
      <c r="C524" s="219"/>
      <c r="E524" s="329"/>
      <c r="F524" s="330"/>
      <c r="G524" s="285"/>
      <c r="H524" s="331"/>
      <c r="I524" s="944"/>
      <c r="J524" s="944"/>
    </row>
    <row r="525" spans="1:10" s="4" customFormat="1" ht="12.75">
      <c r="A525" s="1"/>
      <c r="C525" s="219"/>
      <c r="E525" s="329"/>
      <c r="F525" s="330"/>
      <c r="G525" s="285"/>
      <c r="H525" s="331"/>
      <c r="I525" s="944"/>
      <c r="J525" s="944"/>
    </row>
    <row r="526" spans="1:10" s="4" customFormat="1" ht="12.75">
      <c r="A526" s="1"/>
      <c r="C526" s="219"/>
      <c r="E526" s="329"/>
      <c r="F526" s="330"/>
      <c r="G526" s="285"/>
      <c r="H526" s="331"/>
      <c r="I526" s="944"/>
      <c r="J526" s="944"/>
    </row>
    <row r="527" spans="1:10" s="4" customFormat="1" ht="12.75">
      <c r="A527" s="1"/>
      <c r="C527" s="219"/>
      <c r="E527" s="329"/>
      <c r="F527" s="330"/>
      <c r="G527" s="285"/>
      <c r="H527" s="331"/>
      <c r="I527" s="944"/>
      <c r="J527" s="944"/>
    </row>
    <row r="528" spans="1:10" s="4" customFormat="1" ht="12.75">
      <c r="A528" s="1"/>
      <c r="C528" s="219"/>
      <c r="E528" s="329"/>
      <c r="F528" s="330"/>
      <c r="G528" s="285"/>
      <c r="H528" s="331"/>
      <c r="I528" s="944"/>
      <c r="J528" s="944"/>
    </row>
    <row r="529" spans="1:10" s="4" customFormat="1" ht="12.75">
      <c r="A529" s="1"/>
      <c r="C529" s="219"/>
      <c r="E529" s="329"/>
      <c r="F529" s="330"/>
      <c r="G529" s="285"/>
      <c r="H529" s="331"/>
      <c r="I529" s="944"/>
      <c r="J529" s="944"/>
    </row>
    <row r="530" spans="1:10" s="4" customFormat="1" ht="12.75">
      <c r="A530" s="1"/>
      <c r="C530" s="219"/>
      <c r="E530" s="329"/>
      <c r="F530" s="330"/>
      <c r="G530" s="285"/>
      <c r="H530" s="331"/>
      <c r="I530" s="944"/>
      <c r="J530" s="944"/>
    </row>
    <row r="531" spans="1:10" s="4" customFormat="1" ht="12.75">
      <c r="A531" s="1"/>
      <c r="C531" s="219"/>
      <c r="E531" s="329"/>
      <c r="F531" s="330"/>
      <c r="G531" s="285"/>
      <c r="H531" s="331"/>
      <c r="I531" s="944"/>
      <c r="J531" s="944"/>
    </row>
    <row r="532" spans="1:10" s="4" customFormat="1" ht="12.75">
      <c r="A532" s="1"/>
      <c r="C532" s="219"/>
      <c r="E532" s="329"/>
      <c r="F532" s="330"/>
      <c r="G532" s="285"/>
      <c r="H532" s="331"/>
      <c r="I532" s="944"/>
      <c r="J532" s="944"/>
    </row>
    <row r="533" spans="1:10" s="4" customFormat="1" ht="12.75">
      <c r="A533" s="1"/>
      <c r="C533" s="219"/>
      <c r="E533" s="329"/>
      <c r="F533" s="330"/>
      <c r="G533" s="285"/>
      <c r="H533" s="331"/>
      <c r="I533" s="944"/>
      <c r="J533" s="944"/>
    </row>
    <row r="534" spans="1:10" s="4" customFormat="1" ht="12.75">
      <c r="A534" s="1"/>
      <c r="C534" s="219"/>
      <c r="E534" s="329"/>
      <c r="F534" s="330"/>
      <c r="G534" s="285"/>
      <c r="H534" s="331"/>
      <c r="I534" s="944"/>
      <c r="J534" s="944"/>
    </row>
    <row r="535" spans="1:10" s="4" customFormat="1" ht="12.75">
      <c r="A535" s="1"/>
      <c r="C535" s="219"/>
      <c r="E535" s="329"/>
      <c r="F535" s="330"/>
      <c r="G535" s="285"/>
      <c r="H535" s="331"/>
      <c r="I535" s="944"/>
      <c r="J535" s="944"/>
    </row>
    <row r="536" spans="1:10" s="4" customFormat="1" ht="12.75">
      <c r="A536" s="1"/>
      <c r="C536" s="219"/>
      <c r="E536" s="329"/>
      <c r="F536" s="330"/>
      <c r="G536" s="285"/>
      <c r="H536" s="331"/>
      <c r="I536" s="944"/>
      <c r="J536" s="944"/>
    </row>
    <row r="537" spans="1:10" s="4" customFormat="1" ht="12.75">
      <c r="A537" s="1"/>
      <c r="C537" s="219"/>
      <c r="E537" s="329"/>
      <c r="F537" s="330"/>
      <c r="G537" s="285"/>
      <c r="H537" s="331"/>
      <c r="I537" s="944"/>
      <c r="J537" s="944"/>
    </row>
    <row r="538" spans="1:10" s="4" customFormat="1" ht="12.75">
      <c r="A538" s="1"/>
      <c r="C538" s="219"/>
      <c r="E538" s="329"/>
      <c r="F538" s="330"/>
      <c r="G538" s="285"/>
      <c r="H538" s="331"/>
      <c r="I538" s="944"/>
      <c r="J538" s="944"/>
    </row>
    <row r="539" spans="1:10" s="4" customFormat="1" ht="12.75">
      <c r="A539" s="1"/>
      <c r="C539" s="219"/>
      <c r="E539" s="329"/>
      <c r="F539" s="330"/>
      <c r="G539" s="285"/>
      <c r="H539" s="331"/>
      <c r="I539" s="944"/>
      <c r="J539" s="944"/>
    </row>
    <row r="540" spans="1:10" s="4" customFormat="1" ht="12.75">
      <c r="A540" s="1"/>
      <c r="C540" s="219"/>
      <c r="E540" s="329"/>
      <c r="F540" s="330"/>
      <c r="G540" s="285"/>
      <c r="H540" s="331"/>
      <c r="I540" s="944"/>
      <c r="J540" s="944"/>
    </row>
    <row r="541" spans="1:10" s="4" customFormat="1" ht="12.75">
      <c r="A541" s="1"/>
      <c r="C541" s="219"/>
      <c r="E541" s="329"/>
      <c r="F541" s="330"/>
      <c r="G541" s="285"/>
      <c r="H541" s="331"/>
      <c r="I541" s="944"/>
      <c r="J541" s="944"/>
    </row>
    <row r="542" spans="1:10" s="4" customFormat="1" ht="12.75">
      <c r="A542" s="1"/>
      <c r="C542" s="219"/>
      <c r="E542" s="329"/>
      <c r="F542" s="330"/>
      <c r="G542" s="285"/>
      <c r="H542" s="331"/>
      <c r="I542" s="944"/>
      <c r="J542" s="944"/>
    </row>
    <row r="543" spans="1:10" s="4" customFormat="1" ht="12.75">
      <c r="A543" s="1"/>
      <c r="C543" s="219"/>
      <c r="E543" s="329"/>
      <c r="F543" s="330"/>
      <c r="G543" s="285"/>
      <c r="H543" s="331"/>
      <c r="I543" s="944"/>
      <c r="J543" s="944"/>
    </row>
    <row r="544" spans="1:10" s="4" customFormat="1" ht="12.75">
      <c r="A544" s="1"/>
      <c r="C544" s="219"/>
      <c r="E544" s="329"/>
      <c r="F544" s="330"/>
      <c r="G544" s="285"/>
      <c r="H544" s="331"/>
      <c r="I544" s="944"/>
      <c r="J544" s="944"/>
    </row>
    <row r="545" spans="1:10" s="4" customFormat="1" ht="12.75">
      <c r="A545" s="1"/>
      <c r="C545" s="219"/>
      <c r="E545" s="329"/>
      <c r="F545" s="330"/>
      <c r="G545" s="285"/>
      <c r="H545" s="331"/>
      <c r="I545" s="944"/>
      <c r="J545" s="944"/>
    </row>
    <row r="546" spans="1:10" s="4" customFormat="1" ht="12.75">
      <c r="A546" s="1"/>
      <c r="C546" s="219"/>
      <c r="E546" s="329"/>
      <c r="F546" s="330"/>
      <c r="G546" s="285"/>
      <c r="H546" s="331"/>
      <c r="I546" s="944"/>
      <c r="J546" s="944"/>
    </row>
    <row r="547" spans="1:10" s="4" customFormat="1" ht="12.75">
      <c r="A547" s="1"/>
      <c r="C547" s="219"/>
      <c r="E547" s="329"/>
      <c r="F547" s="330"/>
      <c r="G547" s="285"/>
      <c r="H547" s="331"/>
      <c r="I547" s="944"/>
      <c r="J547" s="944"/>
    </row>
    <row r="548" spans="1:10" s="4" customFormat="1" ht="12.75">
      <c r="A548" s="1"/>
      <c r="C548" s="219"/>
      <c r="E548" s="329"/>
      <c r="F548" s="330"/>
      <c r="G548" s="285"/>
      <c r="H548" s="331"/>
      <c r="I548" s="944"/>
      <c r="J548" s="944"/>
    </row>
    <row r="549" spans="1:10" s="4" customFormat="1" ht="12.75">
      <c r="A549" s="1"/>
      <c r="C549" s="219"/>
      <c r="E549" s="329"/>
      <c r="F549" s="330"/>
      <c r="G549" s="285"/>
      <c r="H549" s="331"/>
      <c r="I549" s="944"/>
      <c r="J549" s="944"/>
    </row>
    <row r="550" spans="1:10" s="4" customFormat="1" ht="12.75">
      <c r="A550" s="1"/>
      <c r="C550" s="219"/>
      <c r="E550" s="329"/>
      <c r="F550" s="330"/>
      <c r="G550" s="285"/>
      <c r="H550" s="331"/>
      <c r="I550" s="944"/>
      <c r="J550" s="944"/>
    </row>
    <row r="551" spans="1:10" s="4" customFormat="1" ht="12.75">
      <c r="A551" s="1"/>
      <c r="C551" s="219"/>
      <c r="E551" s="329"/>
      <c r="F551" s="330"/>
      <c r="G551" s="285"/>
      <c r="H551" s="331"/>
      <c r="I551" s="944"/>
      <c r="J551" s="944"/>
    </row>
    <row r="552" spans="1:10" s="4" customFormat="1" ht="12.75">
      <c r="A552" s="1"/>
      <c r="C552" s="219"/>
      <c r="E552" s="329"/>
      <c r="F552" s="330"/>
      <c r="G552" s="285"/>
      <c r="H552" s="331"/>
      <c r="I552" s="944"/>
      <c r="J552" s="944"/>
    </row>
    <row r="553" spans="1:10" s="4" customFormat="1" ht="12.75">
      <c r="A553" s="1"/>
      <c r="C553" s="219"/>
      <c r="E553" s="329"/>
      <c r="F553" s="330"/>
      <c r="G553" s="285"/>
      <c r="H553" s="331"/>
      <c r="I553" s="944"/>
      <c r="J553" s="944"/>
    </row>
    <row r="554" spans="1:10" s="4" customFormat="1" ht="12.75">
      <c r="A554" s="1"/>
      <c r="C554" s="219"/>
      <c r="E554" s="329"/>
      <c r="F554" s="330"/>
      <c r="G554" s="285"/>
      <c r="H554" s="331"/>
      <c r="I554" s="944"/>
      <c r="J554" s="944"/>
    </row>
    <row r="555" spans="1:10" s="4" customFormat="1" ht="12.75">
      <c r="A555" s="1"/>
      <c r="C555" s="219"/>
      <c r="E555" s="329"/>
      <c r="F555" s="330"/>
      <c r="G555" s="285"/>
      <c r="H555" s="331"/>
      <c r="I555" s="944"/>
      <c r="J555" s="944"/>
    </row>
    <row r="556" spans="1:10" s="4" customFormat="1" ht="12.75">
      <c r="A556" s="1"/>
      <c r="C556" s="219"/>
      <c r="E556" s="329"/>
      <c r="F556" s="330"/>
      <c r="G556" s="285"/>
      <c r="H556" s="331"/>
      <c r="I556" s="944"/>
      <c r="J556" s="944"/>
    </row>
    <row r="557" spans="1:10" s="4" customFormat="1" ht="12.75">
      <c r="A557" s="1"/>
      <c r="C557" s="219"/>
      <c r="E557" s="329"/>
      <c r="F557" s="330"/>
      <c r="G557" s="285"/>
      <c r="H557" s="331"/>
      <c r="I557" s="944"/>
      <c r="J557" s="944"/>
    </row>
    <row r="558" spans="1:10" s="4" customFormat="1" ht="12.75">
      <c r="A558" s="1"/>
      <c r="C558" s="219"/>
      <c r="E558" s="329"/>
      <c r="F558" s="330"/>
      <c r="G558" s="285"/>
      <c r="H558" s="331"/>
      <c r="I558" s="944"/>
      <c r="J558" s="944"/>
    </row>
    <row r="559" spans="1:10" s="4" customFormat="1" ht="12.75">
      <c r="A559" s="1"/>
      <c r="C559" s="219"/>
      <c r="E559" s="329"/>
      <c r="F559" s="330"/>
      <c r="G559" s="285"/>
      <c r="H559" s="331"/>
      <c r="I559" s="944"/>
      <c r="J559" s="944"/>
    </row>
    <row r="560" spans="1:10" s="4" customFormat="1" ht="12.75">
      <c r="A560" s="1"/>
      <c r="C560" s="219"/>
      <c r="E560" s="329"/>
      <c r="F560" s="330"/>
      <c r="G560" s="285"/>
      <c r="H560" s="331"/>
      <c r="I560" s="944"/>
      <c r="J560" s="944"/>
    </row>
    <row r="561" spans="1:10" s="4" customFormat="1" ht="12.75">
      <c r="A561" s="1"/>
      <c r="C561" s="219"/>
      <c r="E561" s="329"/>
      <c r="F561" s="330"/>
      <c r="G561" s="285"/>
      <c r="H561" s="331"/>
      <c r="I561" s="944"/>
      <c r="J561" s="944"/>
    </row>
    <row r="562" spans="1:10" s="4" customFormat="1" ht="12.75">
      <c r="A562" s="1"/>
      <c r="C562" s="219"/>
      <c r="E562" s="329"/>
      <c r="F562" s="330"/>
      <c r="G562" s="285"/>
      <c r="H562" s="331"/>
      <c r="I562" s="944"/>
      <c r="J562" s="944"/>
    </row>
    <row r="563" spans="1:10" s="4" customFormat="1" ht="12.75">
      <c r="A563" s="1"/>
      <c r="C563" s="219"/>
      <c r="E563" s="329"/>
      <c r="F563" s="330"/>
      <c r="G563" s="285"/>
      <c r="H563" s="331"/>
      <c r="I563" s="944"/>
      <c r="J563" s="944"/>
    </row>
    <row r="564" spans="1:10" s="4" customFormat="1" ht="12.75">
      <c r="A564" s="1"/>
      <c r="C564" s="219"/>
      <c r="E564" s="329"/>
      <c r="F564" s="330"/>
      <c r="G564" s="285"/>
      <c r="H564" s="331"/>
      <c r="I564" s="944"/>
      <c r="J564" s="944"/>
    </row>
    <row r="565" spans="1:10" s="4" customFormat="1" ht="12.75">
      <c r="A565" s="1"/>
      <c r="C565" s="219"/>
      <c r="E565" s="329"/>
      <c r="F565" s="330"/>
      <c r="G565" s="285"/>
      <c r="H565" s="331"/>
      <c r="I565" s="944"/>
      <c r="J565" s="944"/>
    </row>
    <row r="566" spans="1:10" s="4" customFormat="1" ht="12.75">
      <c r="A566" s="1"/>
      <c r="C566" s="219"/>
      <c r="E566" s="329"/>
      <c r="F566" s="330"/>
      <c r="G566" s="285"/>
      <c r="H566" s="331"/>
      <c r="I566" s="944"/>
      <c r="J566" s="944"/>
    </row>
    <row r="567" spans="1:10" s="4" customFormat="1" ht="12.75">
      <c r="A567" s="1"/>
      <c r="C567" s="219"/>
      <c r="E567" s="329"/>
      <c r="F567" s="330"/>
      <c r="G567" s="285"/>
      <c r="H567" s="331"/>
      <c r="I567" s="944"/>
      <c r="J567" s="944"/>
    </row>
    <row r="568" spans="1:10" s="4" customFormat="1" ht="12.75">
      <c r="A568" s="1"/>
      <c r="C568" s="219"/>
      <c r="E568" s="329"/>
      <c r="F568" s="330"/>
      <c r="G568" s="285"/>
      <c r="H568" s="331"/>
      <c r="I568" s="944"/>
      <c r="J568" s="944"/>
    </row>
    <row r="569" spans="1:10" s="4" customFormat="1" ht="12.75">
      <c r="A569" s="1"/>
      <c r="C569" s="219"/>
      <c r="E569" s="329"/>
      <c r="F569" s="330"/>
      <c r="G569" s="285"/>
      <c r="H569" s="331"/>
      <c r="I569" s="944"/>
      <c r="J569" s="944"/>
    </row>
    <row r="570" spans="1:10" s="4" customFormat="1" ht="12.75">
      <c r="A570" s="1"/>
      <c r="C570" s="219"/>
      <c r="E570" s="329"/>
      <c r="F570" s="330"/>
      <c r="G570" s="285"/>
      <c r="H570" s="331"/>
      <c r="I570" s="944"/>
      <c r="J570" s="944"/>
    </row>
    <row r="571" spans="1:10" s="4" customFormat="1" ht="12.75">
      <c r="A571" s="1"/>
      <c r="C571" s="219"/>
      <c r="E571" s="329"/>
      <c r="F571" s="330"/>
      <c r="G571" s="285"/>
      <c r="H571" s="331"/>
      <c r="I571" s="944"/>
      <c r="J571" s="944"/>
    </row>
    <row r="572" spans="1:10" s="4" customFormat="1" ht="12.75">
      <c r="A572" s="1"/>
      <c r="C572" s="219"/>
      <c r="E572" s="329"/>
      <c r="F572" s="330"/>
      <c r="G572" s="285"/>
      <c r="H572" s="331"/>
      <c r="I572" s="944"/>
      <c r="J572" s="944"/>
    </row>
    <row r="573" spans="1:10" s="4" customFormat="1" ht="12.75">
      <c r="A573" s="1"/>
      <c r="C573" s="219"/>
      <c r="E573" s="329"/>
      <c r="F573" s="330"/>
      <c r="G573" s="285"/>
      <c r="H573" s="331"/>
      <c r="I573" s="944"/>
      <c r="J573" s="944"/>
    </row>
    <row r="574" spans="1:10" s="4" customFormat="1" ht="12.75">
      <c r="A574" s="1"/>
      <c r="C574" s="219"/>
      <c r="E574" s="329"/>
      <c r="F574" s="330"/>
      <c r="G574" s="285"/>
      <c r="H574" s="331"/>
      <c r="I574" s="944"/>
      <c r="J574" s="944"/>
    </row>
    <row r="575" spans="1:10" s="4" customFormat="1" ht="12.75">
      <c r="A575" s="1"/>
      <c r="C575" s="219"/>
      <c r="E575" s="329"/>
      <c r="F575" s="330"/>
      <c r="G575" s="285"/>
      <c r="H575" s="331"/>
      <c r="I575" s="944"/>
      <c r="J575" s="944"/>
    </row>
    <row r="576" spans="1:10" s="4" customFormat="1" ht="12.75">
      <c r="A576" s="1"/>
      <c r="C576" s="219"/>
      <c r="E576" s="329"/>
      <c r="F576" s="330"/>
      <c r="G576" s="285"/>
      <c r="H576" s="331"/>
      <c r="I576" s="944"/>
      <c r="J576" s="944"/>
    </row>
    <row r="577" spans="1:10" s="4" customFormat="1" ht="12.75">
      <c r="A577" s="1"/>
      <c r="C577" s="219"/>
      <c r="E577" s="329"/>
      <c r="F577" s="330"/>
      <c r="G577" s="285"/>
      <c r="H577" s="331"/>
      <c r="I577" s="944"/>
      <c r="J577" s="944"/>
    </row>
    <row r="578" spans="1:10" s="4" customFormat="1" ht="12.75">
      <c r="A578" s="1"/>
      <c r="C578" s="219"/>
      <c r="E578" s="329"/>
      <c r="F578" s="330"/>
      <c r="G578" s="285"/>
      <c r="H578" s="331"/>
      <c r="I578" s="944"/>
      <c r="J578" s="944"/>
    </row>
    <row r="579" spans="1:10" s="4" customFormat="1" ht="12.75">
      <c r="A579" s="1"/>
      <c r="C579" s="219"/>
      <c r="E579" s="329"/>
      <c r="F579" s="330"/>
      <c r="G579" s="285"/>
      <c r="H579" s="331"/>
      <c r="I579" s="944"/>
      <c r="J579" s="944"/>
    </row>
    <row r="580" spans="1:10" s="4" customFormat="1" ht="12.75">
      <c r="A580" s="1"/>
      <c r="C580" s="219"/>
      <c r="E580" s="329"/>
      <c r="F580" s="330"/>
      <c r="G580" s="285"/>
      <c r="H580" s="331"/>
      <c r="I580" s="944"/>
      <c r="J580" s="944"/>
    </row>
    <row r="581" spans="1:10" s="4" customFormat="1" ht="12.75">
      <c r="A581" s="1"/>
      <c r="C581" s="219"/>
      <c r="E581" s="329"/>
      <c r="F581" s="330"/>
      <c r="G581" s="285"/>
      <c r="H581" s="331"/>
      <c r="I581" s="944"/>
      <c r="J581" s="944"/>
    </row>
    <row r="582" spans="1:10" s="4" customFormat="1" ht="12.75">
      <c r="A582" s="1"/>
      <c r="C582" s="219"/>
      <c r="E582" s="329"/>
      <c r="F582" s="330"/>
      <c r="G582" s="285"/>
      <c r="H582" s="331"/>
      <c r="I582" s="944"/>
      <c r="J582" s="944"/>
    </row>
    <row r="583" spans="1:10" s="4" customFormat="1" ht="12.75">
      <c r="A583" s="1"/>
      <c r="C583" s="219"/>
      <c r="E583" s="329"/>
      <c r="F583" s="330"/>
      <c r="G583" s="285"/>
      <c r="H583" s="331"/>
      <c r="I583" s="944"/>
      <c r="J583" s="944"/>
    </row>
    <row r="584" spans="1:10" s="4" customFormat="1" ht="12.75">
      <c r="A584" s="1"/>
      <c r="C584" s="219"/>
      <c r="E584" s="329"/>
      <c r="F584" s="330"/>
      <c r="G584" s="285"/>
      <c r="H584" s="331"/>
      <c r="I584" s="944"/>
      <c r="J584" s="944"/>
    </row>
    <row r="585" spans="1:10" s="4" customFormat="1" ht="12.75">
      <c r="A585" s="1"/>
      <c r="C585" s="219"/>
      <c r="E585" s="329"/>
      <c r="F585" s="330"/>
      <c r="G585" s="285"/>
      <c r="H585" s="331"/>
      <c r="I585" s="944"/>
      <c r="J585" s="944"/>
    </row>
    <row r="586" spans="1:10" s="4" customFormat="1" ht="12.75">
      <c r="A586" s="1"/>
      <c r="C586" s="219"/>
      <c r="E586" s="329"/>
      <c r="F586" s="330"/>
      <c r="G586" s="285"/>
      <c r="H586" s="331"/>
      <c r="I586" s="944"/>
      <c r="J586" s="944"/>
    </row>
    <row r="587" spans="1:10" s="4" customFormat="1" ht="12.75">
      <c r="A587" s="1"/>
      <c r="C587" s="219"/>
      <c r="E587" s="329"/>
      <c r="F587" s="330"/>
      <c r="G587" s="285"/>
      <c r="H587" s="331"/>
      <c r="I587" s="944"/>
      <c r="J587" s="944"/>
    </row>
    <row r="588" spans="1:10" s="4" customFormat="1" ht="12.75">
      <c r="A588" s="1"/>
      <c r="C588" s="219"/>
      <c r="E588" s="329"/>
      <c r="F588" s="330"/>
      <c r="G588" s="285"/>
      <c r="H588" s="331"/>
      <c r="I588" s="944"/>
      <c r="J588" s="944"/>
    </row>
    <row r="589" spans="1:10" s="4" customFormat="1" ht="12.75">
      <c r="A589" s="1"/>
      <c r="C589" s="219"/>
      <c r="E589" s="329"/>
      <c r="F589" s="330"/>
      <c r="G589" s="285"/>
      <c r="H589" s="331"/>
      <c r="I589" s="944"/>
      <c r="J589" s="944"/>
    </row>
    <row r="590" spans="1:10" s="4" customFormat="1" ht="12.75">
      <c r="A590" s="1"/>
      <c r="C590" s="219"/>
      <c r="E590" s="329"/>
      <c r="F590" s="330"/>
      <c r="G590" s="285"/>
      <c r="H590" s="331"/>
      <c r="I590" s="944"/>
      <c r="J590" s="944"/>
    </row>
    <row r="591" spans="1:10" s="4" customFormat="1" ht="12.75">
      <c r="A591" s="1"/>
      <c r="C591" s="219"/>
      <c r="E591" s="329"/>
      <c r="F591" s="330"/>
      <c r="G591" s="285"/>
      <c r="H591" s="331"/>
      <c r="I591" s="944"/>
      <c r="J591" s="944"/>
    </row>
    <row r="592" spans="1:10" s="4" customFormat="1" ht="12.75">
      <c r="A592" s="1"/>
      <c r="C592" s="219"/>
      <c r="E592" s="329"/>
      <c r="F592" s="330"/>
      <c r="G592" s="285"/>
      <c r="H592" s="331"/>
      <c r="I592" s="944"/>
      <c r="J592" s="944"/>
    </row>
    <row r="593" spans="1:10" s="4" customFormat="1" ht="12.75">
      <c r="A593" s="1"/>
      <c r="C593" s="219"/>
      <c r="E593" s="329"/>
      <c r="F593" s="330"/>
      <c r="G593" s="285"/>
      <c r="H593" s="331"/>
      <c r="I593" s="944"/>
      <c r="J593" s="944"/>
    </row>
    <row r="594" spans="1:10" s="4" customFormat="1" ht="12.75">
      <c r="A594" s="1"/>
      <c r="C594" s="219"/>
      <c r="E594" s="329"/>
      <c r="F594" s="330"/>
      <c r="G594" s="285"/>
      <c r="H594" s="331"/>
      <c r="I594" s="944"/>
      <c r="J594" s="944"/>
    </row>
    <row r="595" spans="1:10" s="4" customFormat="1" ht="12.75">
      <c r="A595" s="1"/>
      <c r="C595" s="219"/>
      <c r="E595" s="329"/>
      <c r="F595" s="330"/>
      <c r="G595" s="285"/>
      <c r="H595" s="331"/>
      <c r="I595" s="944"/>
      <c r="J595" s="944"/>
    </row>
    <row r="596" spans="1:10" s="4" customFormat="1" ht="12.75">
      <c r="A596" s="1"/>
      <c r="C596" s="219"/>
      <c r="E596" s="329"/>
      <c r="F596" s="330"/>
      <c r="G596" s="285"/>
      <c r="H596" s="331"/>
      <c r="I596" s="944"/>
      <c r="J596" s="944"/>
    </row>
    <row r="597" spans="1:10" s="4" customFormat="1" ht="12.75">
      <c r="A597" s="1"/>
      <c r="C597" s="219"/>
      <c r="E597" s="329"/>
      <c r="F597" s="330"/>
      <c r="G597" s="285"/>
      <c r="H597" s="331"/>
      <c r="I597" s="944"/>
      <c r="J597" s="944"/>
    </row>
    <row r="598" spans="1:10" s="4" customFormat="1" ht="12.75">
      <c r="A598" s="1"/>
      <c r="C598" s="219"/>
      <c r="E598" s="329"/>
      <c r="F598" s="330"/>
      <c r="G598" s="285"/>
      <c r="H598" s="331"/>
      <c r="I598" s="944"/>
      <c r="J598" s="944"/>
    </row>
    <row r="599" spans="1:10" s="4" customFormat="1" ht="12.75">
      <c r="A599" s="1"/>
      <c r="C599" s="219"/>
      <c r="E599" s="329"/>
      <c r="F599" s="330"/>
      <c r="G599" s="285"/>
      <c r="H599" s="331"/>
      <c r="I599" s="944"/>
      <c r="J599" s="944"/>
    </row>
    <row r="600" spans="1:10" s="4" customFormat="1" ht="12.75">
      <c r="A600" s="1"/>
      <c r="C600" s="219"/>
      <c r="E600" s="329"/>
      <c r="F600" s="330"/>
      <c r="G600" s="285"/>
      <c r="H600" s="331"/>
      <c r="I600" s="944"/>
      <c r="J600" s="944"/>
    </row>
    <row r="601" spans="1:10" s="4" customFormat="1" ht="12.75">
      <c r="A601" s="1"/>
      <c r="C601" s="219"/>
      <c r="E601" s="329"/>
      <c r="F601" s="330"/>
      <c r="G601" s="285"/>
      <c r="H601" s="331"/>
      <c r="I601" s="944"/>
      <c r="J601" s="944"/>
    </row>
    <row r="602" spans="1:10" s="4" customFormat="1" ht="12.75">
      <c r="A602" s="1"/>
      <c r="C602" s="219"/>
      <c r="E602" s="329"/>
      <c r="F602" s="330"/>
      <c r="G602" s="285"/>
      <c r="H602" s="331"/>
      <c r="I602" s="944"/>
      <c r="J602" s="944"/>
    </row>
    <row r="603" spans="1:10" s="4" customFormat="1" ht="12.75">
      <c r="A603" s="1"/>
      <c r="C603" s="219"/>
      <c r="E603" s="329"/>
      <c r="F603" s="330"/>
      <c r="G603" s="285"/>
      <c r="H603" s="331"/>
      <c r="I603" s="944"/>
      <c r="J603" s="944"/>
    </row>
    <row r="604" spans="1:10" s="4" customFormat="1" ht="12.75">
      <c r="A604" s="1"/>
      <c r="C604" s="219"/>
      <c r="E604" s="329"/>
      <c r="F604" s="330"/>
      <c r="G604" s="285"/>
      <c r="H604" s="331"/>
      <c r="I604" s="944"/>
      <c r="J604" s="944"/>
    </row>
    <row r="605" spans="1:10" s="4" customFormat="1" ht="12.75">
      <c r="A605" s="1"/>
      <c r="C605" s="219"/>
      <c r="E605" s="329"/>
      <c r="F605" s="330"/>
      <c r="G605" s="285"/>
      <c r="H605" s="331"/>
      <c r="I605" s="944"/>
      <c r="J605" s="944"/>
    </row>
    <row r="606" spans="1:10" s="4" customFormat="1" ht="12.75">
      <c r="A606" s="1"/>
      <c r="C606" s="219"/>
      <c r="E606" s="329"/>
      <c r="F606" s="330"/>
      <c r="G606" s="285"/>
      <c r="H606" s="331"/>
      <c r="I606" s="944"/>
      <c r="J606" s="944"/>
    </row>
    <row r="607" spans="1:10" s="4" customFormat="1" ht="12.75">
      <c r="A607" s="1"/>
      <c r="C607" s="219"/>
      <c r="E607" s="329"/>
      <c r="F607" s="330"/>
      <c r="G607" s="285"/>
      <c r="H607" s="331"/>
      <c r="I607" s="944"/>
      <c r="J607" s="944"/>
    </row>
    <row r="608" spans="1:10" s="4" customFormat="1" ht="12.75">
      <c r="A608" s="1"/>
      <c r="C608" s="219"/>
      <c r="E608" s="329"/>
      <c r="F608" s="330"/>
      <c r="G608" s="285"/>
      <c r="H608" s="331"/>
      <c r="I608" s="944"/>
      <c r="J608" s="944"/>
    </row>
    <row r="609" spans="1:10" s="4" customFormat="1" ht="12.75">
      <c r="A609" s="1"/>
      <c r="C609" s="219"/>
      <c r="E609" s="329"/>
      <c r="F609" s="330"/>
      <c r="G609" s="285"/>
      <c r="H609" s="331"/>
      <c r="I609" s="944"/>
      <c r="J609" s="944"/>
    </row>
    <row r="610" spans="1:10" s="4" customFormat="1" ht="12.75">
      <c r="A610" s="1"/>
      <c r="C610" s="219"/>
      <c r="E610" s="329"/>
      <c r="F610" s="330"/>
      <c r="G610" s="285"/>
      <c r="H610" s="331"/>
      <c r="I610" s="944"/>
      <c r="J610" s="944"/>
    </row>
    <row r="611" spans="1:10" s="4" customFormat="1" ht="12.75">
      <c r="A611" s="1"/>
      <c r="C611" s="219"/>
      <c r="E611" s="329"/>
      <c r="F611" s="330"/>
      <c r="G611" s="285"/>
      <c r="H611" s="331"/>
      <c r="I611" s="944"/>
      <c r="J611" s="944"/>
    </row>
    <row r="612" spans="1:10" s="4" customFormat="1" ht="12.75">
      <c r="A612" s="1"/>
      <c r="C612" s="219"/>
      <c r="E612" s="329"/>
      <c r="F612" s="330"/>
      <c r="G612" s="285"/>
      <c r="H612" s="331"/>
      <c r="I612" s="944"/>
      <c r="J612" s="944"/>
    </row>
    <row r="613" spans="1:10" s="4" customFormat="1" ht="12.75">
      <c r="A613" s="1"/>
      <c r="C613" s="219"/>
      <c r="E613" s="329"/>
      <c r="F613" s="330"/>
      <c r="G613" s="285"/>
      <c r="H613" s="331"/>
      <c r="I613" s="944"/>
      <c r="J613" s="944"/>
    </row>
    <row r="614" spans="1:10" s="4" customFormat="1" ht="12.75">
      <c r="A614" s="1"/>
      <c r="C614" s="219"/>
      <c r="E614" s="329"/>
      <c r="F614" s="330"/>
      <c r="G614" s="285"/>
      <c r="H614" s="331"/>
      <c r="I614" s="944"/>
      <c r="J614" s="944"/>
    </row>
    <row r="615" spans="1:10" s="4" customFormat="1" ht="12.75">
      <c r="A615" s="1"/>
      <c r="C615" s="219"/>
      <c r="E615" s="329"/>
      <c r="F615" s="330"/>
      <c r="G615" s="285"/>
      <c r="H615" s="331"/>
      <c r="I615" s="944"/>
      <c r="J615" s="944"/>
    </row>
    <row r="616" spans="1:10" s="4" customFormat="1" ht="12.75">
      <c r="A616" s="1"/>
      <c r="C616" s="219"/>
      <c r="E616" s="329"/>
      <c r="F616" s="330"/>
      <c r="G616" s="285"/>
      <c r="H616" s="331"/>
      <c r="I616" s="944"/>
      <c r="J616" s="944"/>
    </row>
    <row r="617" spans="1:10" s="4" customFormat="1" ht="12.75">
      <c r="A617" s="1"/>
      <c r="C617" s="219"/>
      <c r="E617" s="329"/>
      <c r="F617" s="330"/>
      <c r="G617" s="285"/>
      <c r="H617" s="331"/>
      <c r="I617" s="944"/>
      <c r="J617" s="944"/>
    </row>
    <row r="618" spans="1:10" s="4" customFormat="1" ht="12.75">
      <c r="A618" s="1"/>
      <c r="C618" s="219"/>
      <c r="E618" s="329"/>
      <c r="F618" s="330"/>
      <c r="G618" s="285"/>
      <c r="H618" s="331"/>
      <c r="I618" s="944"/>
      <c r="J618" s="944"/>
    </row>
    <row r="619" spans="1:10" s="4" customFormat="1" ht="12.75">
      <c r="A619" s="1"/>
      <c r="C619" s="219"/>
      <c r="E619" s="329"/>
      <c r="F619" s="330"/>
      <c r="G619" s="285"/>
      <c r="H619" s="331"/>
      <c r="I619" s="944"/>
      <c r="J619" s="944"/>
    </row>
    <row r="620" spans="1:10" s="4" customFormat="1" ht="12.75">
      <c r="A620" s="1"/>
      <c r="C620" s="219"/>
      <c r="E620" s="329"/>
      <c r="F620" s="330"/>
      <c r="G620" s="285"/>
      <c r="H620" s="331"/>
      <c r="I620" s="944"/>
      <c r="J620" s="944"/>
    </row>
    <row r="621" spans="1:10" s="4" customFormat="1" ht="12.75">
      <c r="A621" s="1"/>
      <c r="C621" s="219"/>
      <c r="E621" s="329"/>
      <c r="F621" s="330"/>
      <c r="G621" s="285"/>
      <c r="H621" s="331"/>
      <c r="I621" s="944"/>
      <c r="J621" s="944"/>
    </row>
    <row r="622" spans="1:10" s="4" customFormat="1" ht="12.75">
      <c r="A622" s="1"/>
      <c r="C622" s="219"/>
      <c r="E622" s="329"/>
      <c r="F622" s="330"/>
      <c r="G622" s="285"/>
      <c r="H622" s="331"/>
      <c r="I622" s="944"/>
      <c r="J622" s="944"/>
    </row>
    <row r="623" spans="1:10" s="4" customFormat="1" ht="12.75">
      <c r="A623" s="1"/>
      <c r="C623" s="219"/>
      <c r="E623" s="329"/>
      <c r="F623" s="330"/>
      <c r="G623" s="285"/>
      <c r="H623" s="331"/>
      <c r="I623" s="944"/>
      <c r="J623" s="944"/>
    </row>
    <row r="624" spans="1:10" s="4" customFormat="1" ht="12.75">
      <c r="A624" s="1"/>
      <c r="C624" s="219"/>
      <c r="E624" s="329"/>
      <c r="F624" s="330"/>
      <c r="G624" s="285"/>
      <c r="H624" s="331"/>
      <c r="I624" s="944"/>
      <c r="J624" s="944"/>
    </row>
    <row r="625" spans="1:10" s="4" customFormat="1" ht="12.75">
      <c r="A625" s="1"/>
      <c r="C625" s="219"/>
      <c r="E625" s="329"/>
      <c r="F625" s="330"/>
      <c r="G625" s="285"/>
      <c r="H625" s="331"/>
      <c r="I625" s="944"/>
      <c r="J625" s="944"/>
    </row>
    <row r="626" spans="1:10" s="4" customFormat="1" ht="12.75">
      <c r="A626" s="1"/>
      <c r="C626" s="219"/>
      <c r="E626" s="329"/>
      <c r="F626" s="330"/>
      <c r="G626" s="285"/>
      <c r="H626" s="331"/>
      <c r="I626" s="944"/>
      <c r="J626" s="944"/>
    </row>
    <row r="627" spans="1:10" s="4" customFormat="1" ht="12.75">
      <c r="A627" s="1"/>
      <c r="C627" s="219"/>
      <c r="E627" s="329"/>
      <c r="F627" s="330"/>
      <c r="G627" s="285"/>
      <c r="H627" s="331"/>
      <c r="I627" s="944"/>
      <c r="J627" s="944"/>
    </row>
    <row r="628" spans="1:10" s="4" customFormat="1" ht="12.75">
      <c r="A628" s="1"/>
      <c r="C628" s="219"/>
      <c r="E628" s="329"/>
      <c r="F628" s="330"/>
      <c r="G628" s="285"/>
      <c r="H628" s="331"/>
      <c r="I628" s="944"/>
      <c r="J628" s="944"/>
    </row>
    <row r="629" spans="1:10" s="4" customFormat="1" ht="12.75">
      <c r="A629" s="1"/>
      <c r="C629" s="219"/>
      <c r="E629" s="329"/>
      <c r="F629" s="330"/>
      <c r="G629" s="285"/>
      <c r="H629" s="331"/>
      <c r="I629" s="944"/>
      <c r="J629" s="944"/>
    </row>
    <row r="630" spans="1:10" s="4" customFormat="1" ht="12.75">
      <c r="A630" s="1"/>
      <c r="C630" s="219"/>
      <c r="E630" s="329"/>
      <c r="F630" s="330"/>
      <c r="G630" s="285"/>
      <c r="H630" s="331"/>
      <c r="I630" s="944"/>
      <c r="J630" s="944"/>
    </row>
    <row r="631" spans="1:10" s="4" customFormat="1" ht="12.75">
      <c r="A631" s="1"/>
      <c r="C631" s="219"/>
      <c r="E631" s="329"/>
      <c r="F631" s="330"/>
      <c r="G631" s="285"/>
      <c r="H631" s="331"/>
      <c r="I631" s="944"/>
      <c r="J631" s="944"/>
    </row>
    <row r="632" spans="1:10" s="4" customFormat="1" ht="12.75">
      <c r="A632" s="1"/>
      <c r="C632" s="219"/>
      <c r="E632" s="329"/>
      <c r="F632" s="330"/>
      <c r="G632" s="285"/>
      <c r="H632" s="331"/>
      <c r="I632" s="944"/>
      <c r="J632" s="944"/>
    </row>
    <row r="633" spans="1:10" s="4" customFormat="1" ht="12.75">
      <c r="A633" s="1"/>
      <c r="C633" s="219"/>
      <c r="E633" s="329"/>
      <c r="F633" s="330"/>
      <c r="G633" s="285"/>
      <c r="H633" s="331"/>
      <c r="I633" s="944"/>
      <c r="J633" s="944"/>
    </row>
    <row r="634" spans="1:10" s="4" customFormat="1" ht="12.75">
      <c r="A634" s="1"/>
      <c r="C634" s="219"/>
      <c r="E634" s="329"/>
      <c r="F634" s="330"/>
      <c r="G634" s="285"/>
      <c r="H634" s="331"/>
      <c r="I634" s="944"/>
      <c r="J634" s="944"/>
    </row>
    <row r="635" spans="1:10" s="4" customFormat="1" ht="12.75">
      <c r="A635" s="1"/>
      <c r="C635" s="219"/>
      <c r="E635" s="329"/>
      <c r="F635" s="330"/>
      <c r="G635" s="285"/>
      <c r="H635" s="331"/>
      <c r="I635" s="944"/>
      <c r="J635" s="944"/>
    </row>
    <row r="636" spans="1:10" s="4" customFormat="1" ht="12.75">
      <c r="A636" s="1"/>
      <c r="C636" s="219"/>
      <c r="E636" s="329"/>
      <c r="F636" s="330"/>
      <c r="G636" s="285"/>
      <c r="H636" s="331"/>
      <c r="I636" s="944"/>
      <c r="J636" s="944"/>
    </row>
    <row r="637" spans="1:10" s="4" customFormat="1" ht="12.75">
      <c r="A637" s="1"/>
      <c r="C637" s="219"/>
      <c r="E637" s="329"/>
      <c r="F637" s="330"/>
      <c r="G637" s="285"/>
      <c r="H637" s="331"/>
      <c r="I637" s="944"/>
      <c r="J637" s="944"/>
    </row>
    <row r="638" spans="1:10" s="4" customFormat="1" ht="12.75">
      <c r="A638" s="1"/>
      <c r="C638" s="219"/>
      <c r="E638" s="329"/>
      <c r="F638" s="330"/>
      <c r="G638" s="285"/>
      <c r="H638" s="331"/>
      <c r="I638" s="944"/>
      <c r="J638" s="944"/>
    </row>
    <row r="639" spans="1:10" s="4" customFormat="1" ht="12.75">
      <c r="A639" s="1"/>
      <c r="C639" s="219"/>
      <c r="E639" s="329"/>
      <c r="F639" s="330"/>
      <c r="G639" s="285"/>
      <c r="H639" s="331"/>
      <c r="I639" s="944"/>
      <c r="J639" s="944"/>
    </row>
    <row r="640" spans="1:10" s="4" customFormat="1" ht="12.75">
      <c r="A640" s="1"/>
      <c r="C640" s="219"/>
      <c r="E640" s="329"/>
      <c r="F640" s="330"/>
      <c r="G640" s="285"/>
      <c r="H640" s="331"/>
      <c r="I640" s="944"/>
      <c r="J640" s="944"/>
    </row>
    <row r="641" spans="1:10" s="4" customFormat="1" ht="12.75">
      <c r="A641" s="1"/>
      <c r="C641" s="219"/>
      <c r="E641" s="329"/>
      <c r="F641" s="330"/>
      <c r="G641" s="285"/>
      <c r="H641" s="331"/>
      <c r="I641" s="944"/>
      <c r="J641" s="944"/>
    </row>
    <row r="642" spans="1:10" s="4" customFormat="1" ht="12.75">
      <c r="A642" s="1"/>
      <c r="C642" s="219"/>
      <c r="E642" s="329"/>
      <c r="F642" s="330"/>
      <c r="G642" s="285"/>
      <c r="H642" s="331"/>
      <c r="I642" s="944"/>
      <c r="J642" s="944"/>
    </row>
    <row r="643" spans="1:10" s="4" customFormat="1" ht="12.75">
      <c r="A643" s="1"/>
      <c r="C643" s="219"/>
      <c r="E643" s="329"/>
      <c r="F643" s="330"/>
      <c r="G643" s="285"/>
      <c r="H643" s="331"/>
      <c r="I643" s="944"/>
      <c r="J643" s="944"/>
    </row>
    <row r="644" spans="1:10" s="4" customFormat="1" ht="12.75">
      <c r="A644" s="1"/>
      <c r="C644" s="219"/>
      <c r="E644" s="329"/>
      <c r="F644" s="330"/>
      <c r="G644" s="285"/>
      <c r="H644" s="331"/>
      <c r="I644" s="944"/>
      <c r="J644" s="944"/>
    </row>
    <row r="645" spans="1:10" s="4" customFormat="1" ht="12.75">
      <c r="A645" s="1"/>
      <c r="C645" s="219"/>
      <c r="E645" s="329"/>
      <c r="F645" s="330"/>
      <c r="G645" s="285"/>
      <c r="H645" s="331"/>
      <c r="I645" s="944"/>
      <c r="J645" s="944"/>
    </row>
    <row r="646" spans="1:10" s="4" customFormat="1" ht="12.75">
      <c r="A646" s="1"/>
      <c r="C646" s="219"/>
      <c r="E646" s="329"/>
      <c r="F646" s="330"/>
      <c r="G646" s="285"/>
      <c r="H646" s="331"/>
      <c r="I646" s="944"/>
      <c r="J646" s="944"/>
    </row>
    <row r="647" spans="1:10" s="4" customFormat="1" ht="12.75">
      <c r="A647" s="1"/>
      <c r="C647" s="219"/>
      <c r="E647" s="329"/>
      <c r="F647" s="330"/>
      <c r="G647" s="285"/>
      <c r="H647" s="331"/>
      <c r="I647" s="944"/>
      <c r="J647" s="944"/>
    </row>
    <row r="648" spans="1:10" s="4" customFormat="1" ht="12.75">
      <c r="A648" s="1"/>
      <c r="C648" s="219"/>
      <c r="E648" s="329"/>
      <c r="F648" s="330"/>
      <c r="G648" s="285"/>
      <c r="H648" s="331"/>
      <c r="I648" s="944"/>
      <c r="J648" s="944"/>
    </row>
    <row r="649" spans="1:10" s="4" customFormat="1" ht="12.75">
      <c r="A649" s="1"/>
      <c r="C649" s="219"/>
      <c r="E649" s="329"/>
      <c r="F649" s="330"/>
      <c r="G649" s="285"/>
      <c r="H649" s="331"/>
      <c r="I649" s="944"/>
      <c r="J649" s="944"/>
    </row>
    <row r="650" spans="1:10" s="4" customFormat="1" ht="12.75">
      <c r="A650" s="1"/>
      <c r="C650" s="219"/>
      <c r="E650" s="329"/>
      <c r="F650" s="330"/>
      <c r="G650" s="285"/>
      <c r="H650" s="331"/>
      <c r="I650" s="944"/>
      <c r="J650" s="944"/>
    </row>
    <row r="651" spans="1:10" s="4" customFormat="1" ht="12.75">
      <c r="A651" s="1"/>
      <c r="C651" s="219"/>
      <c r="E651" s="329"/>
      <c r="F651" s="330"/>
      <c r="G651" s="285"/>
      <c r="H651" s="331"/>
      <c r="I651" s="944"/>
      <c r="J651" s="944"/>
    </row>
    <row r="652" spans="1:10" s="4" customFormat="1" ht="12.75">
      <c r="A652" s="1"/>
      <c r="C652" s="219"/>
      <c r="E652" s="329"/>
      <c r="F652" s="330"/>
      <c r="G652" s="285"/>
      <c r="H652" s="331"/>
      <c r="I652" s="944"/>
      <c r="J652" s="944"/>
    </row>
    <row r="653" spans="1:10" s="4" customFormat="1" ht="12.75">
      <c r="A653" s="1"/>
      <c r="C653" s="219"/>
      <c r="E653" s="329"/>
      <c r="F653" s="330"/>
      <c r="G653" s="285"/>
      <c r="H653" s="331"/>
      <c r="I653" s="944"/>
      <c r="J653" s="944"/>
    </row>
    <row r="654" spans="1:10" s="4" customFormat="1" ht="12.75">
      <c r="A654" s="1"/>
      <c r="C654" s="219"/>
      <c r="E654" s="329"/>
      <c r="F654" s="330"/>
      <c r="G654" s="285"/>
      <c r="H654" s="331"/>
      <c r="I654" s="944"/>
      <c r="J654" s="944"/>
    </row>
    <row r="655" spans="1:10" s="4" customFormat="1" ht="12.75">
      <c r="A655" s="1"/>
      <c r="C655" s="219"/>
      <c r="E655" s="329"/>
      <c r="F655" s="330"/>
      <c r="G655" s="285"/>
      <c r="H655" s="331"/>
      <c r="I655" s="944"/>
      <c r="J655" s="944"/>
    </row>
    <row r="656" spans="1:10" s="4" customFormat="1" ht="12.75">
      <c r="A656" s="1"/>
      <c r="C656" s="219"/>
      <c r="E656" s="329"/>
      <c r="F656" s="330"/>
      <c r="G656" s="285"/>
      <c r="H656" s="331"/>
      <c r="I656" s="944"/>
      <c r="J656" s="944"/>
    </row>
    <row r="657" spans="1:10" s="4" customFormat="1" ht="12.75">
      <c r="A657" s="1"/>
      <c r="C657" s="219"/>
      <c r="E657" s="329"/>
      <c r="F657" s="330"/>
      <c r="G657" s="285"/>
      <c r="H657" s="331"/>
      <c r="I657" s="944"/>
      <c r="J657" s="944"/>
    </row>
    <row r="658" spans="1:10" s="4" customFormat="1" ht="12.75">
      <c r="A658" s="1"/>
      <c r="C658" s="219"/>
      <c r="E658" s="329"/>
      <c r="F658" s="330"/>
      <c r="G658" s="285"/>
      <c r="H658" s="331"/>
      <c r="I658" s="944"/>
      <c r="J658" s="944"/>
    </row>
    <row r="659" spans="1:10" s="4" customFormat="1" ht="12.75">
      <c r="A659" s="1"/>
      <c r="C659" s="219"/>
      <c r="E659" s="329"/>
      <c r="F659" s="330"/>
      <c r="G659" s="285"/>
      <c r="H659" s="331"/>
      <c r="I659" s="944"/>
      <c r="J659" s="944"/>
    </row>
    <row r="660" spans="1:10" s="4" customFormat="1" ht="12.75">
      <c r="A660" s="1"/>
      <c r="C660" s="219"/>
      <c r="E660" s="329"/>
      <c r="F660" s="330"/>
      <c r="G660" s="285"/>
      <c r="H660" s="331"/>
      <c r="I660" s="944"/>
      <c r="J660" s="944"/>
    </row>
    <row r="661" spans="1:10" s="4" customFormat="1" ht="12.75">
      <c r="A661" s="1"/>
      <c r="C661" s="219"/>
      <c r="E661" s="329"/>
      <c r="F661" s="330"/>
      <c r="G661" s="285"/>
      <c r="H661" s="331"/>
      <c r="I661" s="944"/>
      <c r="J661" s="944"/>
    </row>
    <row r="662" spans="1:10" s="4" customFormat="1" ht="12.75">
      <c r="A662" s="1"/>
      <c r="C662" s="219"/>
      <c r="E662" s="329"/>
      <c r="F662" s="330"/>
      <c r="G662" s="285"/>
      <c r="H662" s="331"/>
      <c r="I662" s="944"/>
      <c r="J662" s="944"/>
    </row>
    <row r="663" spans="1:10" s="4" customFormat="1" ht="12.75">
      <c r="A663" s="1"/>
      <c r="C663" s="219"/>
      <c r="E663" s="329"/>
      <c r="F663" s="330"/>
      <c r="G663" s="285"/>
      <c r="H663" s="331"/>
      <c r="I663" s="944"/>
      <c r="J663" s="944"/>
    </row>
    <row r="664" spans="1:10" s="4" customFormat="1" ht="12.75">
      <c r="A664" s="1"/>
      <c r="C664" s="219"/>
      <c r="E664" s="329"/>
      <c r="F664" s="330"/>
      <c r="G664" s="285"/>
      <c r="H664" s="331"/>
      <c r="I664" s="944"/>
      <c r="J664" s="944"/>
    </row>
    <row r="665" spans="1:10" s="4" customFormat="1" ht="12.75">
      <c r="A665" s="1"/>
      <c r="C665" s="219"/>
      <c r="E665" s="329"/>
      <c r="F665" s="330"/>
      <c r="G665" s="285"/>
      <c r="H665" s="331"/>
      <c r="I665" s="944"/>
      <c r="J665" s="944"/>
    </row>
    <row r="666" spans="1:10" s="4" customFormat="1" ht="12.75">
      <c r="A666" s="1"/>
      <c r="C666" s="219"/>
      <c r="E666" s="329"/>
      <c r="F666" s="330"/>
      <c r="G666" s="285"/>
      <c r="H666" s="331"/>
      <c r="I666" s="944"/>
      <c r="J666" s="944"/>
    </row>
    <row r="667" spans="1:10" s="4" customFormat="1" ht="12.75">
      <c r="A667" s="1"/>
      <c r="C667" s="219"/>
      <c r="E667" s="329"/>
      <c r="F667" s="330"/>
      <c r="G667" s="285"/>
      <c r="H667" s="331"/>
      <c r="I667" s="944"/>
      <c r="J667" s="944"/>
    </row>
    <row r="668" spans="1:10" s="4" customFormat="1" ht="12.75">
      <c r="A668" s="1"/>
      <c r="C668" s="219"/>
      <c r="E668" s="329"/>
      <c r="F668" s="330"/>
      <c r="G668" s="285"/>
      <c r="H668" s="331"/>
      <c r="I668" s="944"/>
      <c r="J668" s="944"/>
    </row>
    <row r="669" spans="1:10" s="4" customFormat="1" ht="12.75">
      <c r="A669" s="1"/>
      <c r="C669" s="219"/>
      <c r="E669" s="329"/>
      <c r="F669" s="330"/>
      <c r="G669" s="285"/>
      <c r="H669" s="331"/>
      <c r="I669" s="944"/>
      <c r="J669" s="944"/>
    </row>
    <row r="670" spans="1:10" s="4" customFormat="1" ht="12.75">
      <c r="A670" s="1"/>
      <c r="C670" s="219"/>
      <c r="E670" s="329"/>
      <c r="F670" s="330"/>
      <c r="G670" s="285"/>
      <c r="H670" s="331"/>
      <c r="I670" s="944"/>
      <c r="J670" s="944"/>
    </row>
    <row r="671" spans="1:10" s="4" customFormat="1" ht="12.75">
      <c r="A671" s="1"/>
      <c r="C671" s="219"/>
      <c r="E671" s="329"/>
      <c r="F671" s="330"/>
      <c r="G671" s="285"/>
      <c r="H671" s="331"/>
      <c r="I671" s="944"/>
      <c r="J671" s="944"/>
    </row>
    <row r="672" spans="1:10" s="4" customFormat="1" ht="12.75">
      <c r="A672" s="1"/>
      <c r="C672" s="219"/>
      <c r="E672" s="329"/>
      <c r="F672" s="330"/>
      <c r="G672" s="285"/>
      <c r="H672" s="331"/>
      <c r="I672" s="944"/>
      <c r="J672" s="944"/>
    </row>
    <row r="673" spans="1:10" s="4" customFormat="1" ht="12.75">
      <c r="A673" s="1"/>
      <c r="C673" s="219"/>
      <c r="E673" s="329"/>
      <c r="F673" s="330"/>
      <c r="G673" s="285"/>
      <c r="H673" s="331"/>
      <c r="I673" s="944"/>
      <c r="J673" s="944"/>
    </row>
    <row r="674" spans="1:10" s="4" customFormat="1" ht="12.75">
      <c r="A674" s="1"/>
      <c r="C674" s="219"/>
      <c r="E674" s="329"/>
      <c r="F674" s="330"/>
      <c r="G674" s="285"/>
      <c r="H674" s="331"/>
      <c r="I674" s="944"/>
      <c r="J674" s="944"/>
    </row>
    <row r="675" spans="1:10" s="4" customFormat="1" ht="12.75">
      <c r="A675" s="1"/>
      <c r="C675" s="219"/>
      <c r="E675" s="329"/>
      <c r="F675" s="330"/>
      <c r="G675" s="285"/>
      <c r="H675" s="331"/>
      <c r="I675" s="944"/>
      <c r="J675" s="944"/>
    </row>
    <row r="676" spans="1:10" s="4" customFormat="1" ht="12.75">
      <c r="A676" s="1"/>
      <c r="C676" s="219"/>
      <c r="E676" s="329"/>
      <c r="F676" s="330"/>
      <c r="G676" s="285"/>
      <c r="H676" s="331"/>
      <c r="I676" s="944"/>
      <c r="J676" s="944"/>
    </row>
    <row r="677" spans="1:10" s="4" customFormat="1" ht="12.75">
      <c r="A677" s="1"/>
      <c r="C677" s="219"/>
      <c r="E677" s="329"/>
      <c r="F677" s="330"/>
      <c r="G677" s="285"/>
      <c r="H677" s="331"/>
      <c r="I677" s="944"/>
      <c r="J677" s="944"/>
    </row>
    <row r="678" spans="1:10" s="4" customFormat="1" ht="12.75">
      <c r="A678" s="1"/>
      <c r="C678" s="219"/>
      <c r="E678" s="329"/>
      <c r="F678" s="330"/>
      <c r="G678" s="285"/>
      <c r="H678" s="331"/>
      <c r="I678" s="944"/>
      <c r="J678" s="944"/>
    </row>
    <row r="679" spans="1:10" s="4" customFormat="1" ht="12.75">
      <c r="A679" s="1"/>
      <c r="C679" s="219"/>
      <c r="E679" s="329"/>
      <c r="F679" s="330"/>
      <c r="G679" s="285"/>
      <c r="H679" s="331"/>
      <c r="I679" s="944"/>
      <c r="J679" s="944"/>
    </row>
    <row r="680" spans="1:10" s="4" customFormat="1" ht="12.75">
      <c r="A680" s="1"/>
      <c r="C680" s="219"/>
      <c r="E680" s="329"/>
      <c r="F680" s="330"/>
      <c r="G680" s="285"/>
      <c r="H680" s="331"/>
      <c r="I680" s="944"/>
      <c r="J680" s="944"/>
    </row>
    <row r="681" spans="1:10" s="4" customFormat="1" ht="12.75">
      <c r="A681" s="1"/>
      <c r="C681" s="219"/>
      <c r="E681" s="329"/>
      <c r="F681" s="330"/>
      <c r="G681" s="285"/>
      <c r="H681" s="331"/>
      <c r="I681" s="944"/>
      <c r="J681" s="944"/>
    </row>
    <row r="682" spans="1:10" s="4" customFormat="1" ht="12.75">
      <c r="A682" s="1"/>
      <c r="C682" s="219"/>
      <c r="E682" s="329"/>
      <c r="F682" s="330"/>
      <c r="G682" s="285"/>
      <c r="H682" s="331"/>
      <c r="I682" s="944"/>
      <c r="J682" s="944"/>
    </row>
    <row r="683" spans="1:10" s="4" customFormat="1" ht="12.75">
      <c r="A683" s="1"/>
      <c r="C683" s="219"/>
      <c r="E683" s="329"/>
      <c r="F683" s="330"/>
      <c r="G683" s="285"/>
      <c r="H683" s="331"/>
      <c r="I683" s="944"/>
      <c r="J683" s="944"/>
    </row>
    <row r="684" spans="1:10" s="4" customFormat="1" ht="12.75">
      <c r="A684" s="1"/>
      <c r="C684" s="219"/>
      <c r="E684" s="329"/>
      <c r="F684" s="330"/>
      <c r="G684" s="285"/>
      <c r="H684" s="331"/>
      <c r="I684" s="944"/>
      <c r="J684" s="944"/>
    </row>
    <row r="685" spans="1:10" s="4" customFormat="1" ht="12.75">
      <c r="A685" s="1"/>
      <c r="C685" s="219"/>
      <c r="E685" s="329"/>
      <c r="F685" s="330"/>
      <c r="G685" s="285"/>
      <c r="H685" s="331"/>
      <c r="I685" s="944"/>
      <c r="J685" s="944"/>
    </row>
    <row r="686" spans="1:10" s="4" customFormat="1" ht="12.75">
      <c r="A686" s="1"/>
      <c r="C686" s="219"/>
      <c r="E686" s="329"/>
      <c r="F686" s="330"/>
      <c r="G686" s="285"/>
      <c r="H686" s="331"/>
      <c r="I686" s="944"/>
      <c r="J686" s="944"/>
    </row>
    <row r="687" spans="1:10" s="4" customFormat="1" ht="12.75">
      <c r="A687" s="1"/>
      <c r="C687" s="219"/>
      <c r="E687" s="329"/>
      <c r="F687" s="330"/>
      <c r="G687" s="285"/>
      <c r="H687" s="331"/>
      <c r="I687" s="944"/>
      <c r="J687" s="944"/>
    </row>
    <row r="688" spans="1:10" s="4" customFormat="1" ht="12.75">
      <c r="A688" s="1"/>
      <c r="C688" s="219"/>
      <c r="E688" s="329"/>
      <c r="F688" s="330"/>
      <c r="G688" s="285"/>
      <c r="H688" s="331"/>
      <c r="I688" s="944"/>
      <c r="J688" s="944"/>
    </row>
    <row r="689" spans="1:10" s="4" customFormat="1" ht="12.75">
      <c r="A689" s="1"/>
      <c r="C689" s="219"/>
      <c r="E689" s="329"/>
      <c r="F689" s="330"/>
      <c r="G689" s="285"/>
      <c r="H689" s="331"/>
      <c r="I689" s="944"/>
      <c r="J689" s="944"/>
    </row>
    <row r="690" spans="1:10" s="4" customFormat="1" ht="12.75">
      <c r="A690" s="1"/>
      <c r="C690" s="219"/>
      <c r="E690" s="329"/>
      <c r="F690" s="330"/>
      <c r="G690" s="285"/>
      <c r="H690" s="331"/>
      <c r="I690" s="944"/>
      <c r="J690" s="944"/>
    </row>
    <row r="691" spans="1:10" s="4" customFormat="1" ht="12.75">
      <c r="A691" s="1"/>
      <c r="C691" s="219"/>
      <c r="E691" s="329"/>
      <c r="F691" s="330"/>
      <c r="G691" s="285"/>
      <c r="H691" s="331"/>
      <c r="I691" s="944"/>
      <c r="J691" s="944"/>
    </row>
    <row r="692" spans="1:10" s="4" customFormat="1" ht="12.75">
      <c r="A692" s="1"/>
      <c r="C692" s="219"/>
      <c r="E692" s="329"/>
      <c r="F692" s="330"/>
      <c r="G692" s="285"/>
      <c r="H692" s="331"/>
      <c r="I692" s="944"/>
      <c r="J692" s="944"/>
    </row>
    <row r="693" spans="1:10" s="4" customFormat="1" ht="12.75">
      <c r="A693" s="1"/>
      <c r="C693" s="219"/>
      <c r="E693" s="329"/>
      <c r="F693" s="330"/>
      <c r="G693" s="285"/>
      <c r="H693" s="331"/>
      <c r="I693" s="944"/>
      <c r="J693" s="944"/>
    </row>
    <row r="694" spans="1:10" s="4" customFormat="1" ht="12.75">
      <c r="A694" s="1"/>
      <c r="C694" s="219"/>
      <c r="E694" s="329"/>
      <c r="F694" s="330"/>
      <c r="G694" s="285"/>
      <c r="H694" s="331"/>
      <c r="I694" s="944"/>
      <c r="J694" s="944"/>
    </row>
    <row r="695" spans="1:10" s="4" customFormat="1" ht="12.75">
      <c r="A695" s="1"/>
      <c r="C695" s="219"/>
      <c r="E695" s="329"/>
      <c r="F695" s="330"/>
      <c r="G695" s="285"/>
      <c r="H695" s="331"/>
      <c r="I695" s="944"/>
      <c r="J695" s="944"/>
    </row>
    <row r="696" spans="1:10" s="4" customFormat="1" ht="12.75">
      <c r="A696" s="1"/>
      <c r="C696" s="219"/>
      <c r="E696" s="329"/>
      <c r="F696" s="330"/>
      <c r="G696" s="285"/>
      <c r="H696" s="331"/>
      <c r="I696" s="944"/>
      <c r="J696" s="944"/>
    </row>
    <row r="697" spans="1:10" s="4" customFormat="1" ht="12.75">
      <c r="A697" s="1"/>
      <c r="C697" s="219"/>
      <c r="E697" s="329"/>
      <c r="F697" s="330"/>
      <c r="G697" s="285"/>
      <c r="H697" s="331"/>
      <c r="I697" s="944"/>
      <c r="J697" s="944"/>
    </row>
    <row r="698" spans="1:10" s="4" customFormat="1" ht="12.75">
      <c r="A698" s="1"/>
      <c r="C698" s="219"/>
      <c r="E698" s="329"/>
      <c r="F698" s="330"/>
      <c r="G698" s="285"/>
      <c r="H698" s="331"/>
      <c r="I698" s="944"/>
      <c r="J698" s="944"/>
    </row>
    <row r="699" spans="1:10" s="4" customFormat="1" ht="12.75">
      <c r="A699" s="1"/>
      <c r="C699" s="219"/>
      <c r="E699" s="329"/>
      <c r="F699" s="330"/>
      <c r="G699" s="285"/>
      <c r="H699" s="331"/>
      <c r="I699" s="944"/>
      <c r="J699" s="944"/>
    </row>
    <row r="700" spans="1:10" s="4" customFormat="1" ht="12.75">
      <c r="A700" s="1"/>
      <c r="C700" s="219"/>
      <c r="E700" s="329"/>
      <c r="F700" s="330"/>
      <c r="G700" s="285"/>
      <c r="H700" s="331"/>
      <c r="I700" s="944"/>
      <c r="J700" s="944"/>
    </row>
    <row r="701" spans="1:10" s="4" customFormat="1" ht="12.75">
      <c r="A701" s="1"/>
      <c r="C701" s="219"/>
      <c r="E701" s="329"/>
      <c r="F701" s="330"/>
      <c r="G701" s="285"/>
      <c r="H701" s="331"/>
      <c r="I701" s="944"/>
      <c r="J701" s="944"/>
    </row>
    <row r="702" spans="1:10" s="4" customFormat="1" ht="12.75">
      <c r="A702" s="1"/>
      <c r="C702" s="219"/>
      <c r="E702" s="329"/>
      <c r="F702" s="330"/>
      <c r="G702" s="285"/>
      <c r="H702" s="331"/>
      <c r="I702" s="944"/>
      <c r="J702" s="944"/>
    </row>
    <row r="703" spans="1:10" s="4" customFormat="1" ht="12.75">
      <c r="A703" s="1"/>
      <c r="C703" s="219"/>
      <c r="E703" s="329"/>
      <c r="F703" s="330"/>
      <c r="G703" s="285"/>
      <c r="H703" s="331"/>
      <c r="I703" s="944"/>
      <c r="J703" s="944"/>
    </row>
    <row r="704" spans="1:10" s="4" customFormat="1" ht="12.75">
      <c r="A704" s="1"/>
      <c r="C704" s="219"/>
      <c r="E704" s="329"/>
      <c r="F704" s="330"/>
      <c r="G704" s="285"/>
      <c r="H704" s="331"/>
      <c r="I704" s="944"/>
      <c r="J704" s="944"/>
    </row>
    <row r="705" spans="1:10" s="4" customFormat="1" ht="12.75">
      <c r="A705" s="1"/>
      <c r="C705" s="219"/>
      <c r="E705" s="329"/>
      <c r="F705" s="330"/>
      <c r="G705" s="285"/>
      <c r="H705" s="331"/>
      <c r="I705" s="944"/>
      <c r="J705" s="944"/>
    </row>
    <row r="706" spans="1:10" s="4" customFormat="1" ht="12.75">
      <c r="A706" s="1"/>
      <c r="C706" s="219"/>
      <c r="E706" s="329"/>
      <c r="F706" s="330"/>
      <c r="G706" s="285"/>
      <c r="H706" s="331"/>
      <c r="I706" s="944"/>
      <c r="J706" s="944"/>
    </row>
    <row r="707" spans="1:10" s="4" customFormat="1" ht="12.75">
      <c r="A707" s="1"/>
      <c r="C707" s="219"/>
      <c r="E707" s="329"/>
      <c r="F707" s="330"/>
      <c r="G707" s="285"/>
      <c r="H707" s="331"/>
      <c r="I707" s="944"/>
      <c r="J707" s="944"/>
    </row>
    <row r="708" spans="1:10" s="4" customFormat="1" ht="12.75">
      <c r="A708" s="1"/>
      <c r="C708" s="219"/>
      <c r="E708" s="329"/>
      <c r="F708" s="330"/>
      <c r="G708" s="285"/>
      <c r="H708" s="331"/>
      <c r="I708" s="944"/>
      <c r="J708" s="944"/>
    </row>
    <row r="709" spans="1:10" s="4" customFormat="1" ht="12.75">
      <c r="A709" s="1"/>
      <c r="C709" s="219"/>
      <c r="E709" s="329"/>
      <c r="F709" s="330"/>
      <c r="G709" s="285"/>
      <c r="H709" s="331"/>
      <c r="I709" s="944"/>
      <c r="J709" s="944"/>
    </row>
    <row r="710" spans="1:10" s="4" customFormat="1" ht="12.75">
      <c r="A710" s="1"/>
      <c r="C710" s="219"/>
      <c r="E710" s="329"/>
      <c r="F710" s="330"/>
      <c r="G710" s="285"/>
      <c r="H710" s="331"/>
      <c r="I710" s="944"/>
      <c r="J710" s="944"/>
    </row>
    <row r="711" spans="1:10" s="4" customFormat="1" ht="12.75">
      <c r="A711" s="1"/>
      <c r="C711" s="219"/>
      <c r="E711" s="329"/>
      <c r="F711" s="330"/>
      <c r="G711" s="285"/>
      <c r="H711" s="331"/>
      <c r="I711" s="944"/>
      <c r="J711" s="944"/>
    </row>
    <row r="712" spans="1:10" s="4" customFormat="1" ht="12.75">
      <c r="A712" s="1"/>
      <c r="C712" s="219"/>
      <c r="E712" s="329"/>
      <c r="F712" s="330"/>
      <c r="G712" s="285"/>
      <c r="H712" s="331"/>
      <c r="I712" s="944"/>
      <c r="J712" s="944"/>
    </row>
    <row r="713" spans="1:10" s="4" customFormat="1" ht="12.75">
      <c r="A713" s="1"/>
      <c r="C713" s="219"/>
      <c r="E713" s="329"/>
      <c r="F713" s="330"/>
      <c r="G713" s="285"/>
      <c r="H713" s="331"/>
      <c r="I713" s="944"/>
      <c r="J713" s="944"/>
    </row>
    <row r="714" spans="1:10" s="4" customFormat="1" ht="12.75">
      <c r="A714" s="1"/>
      <c r="C714" s="219"/>
      <c r="E714" s="329"/>
      <c r="F714" s="330"/>
      <c r="G714" s="285"/>
      <c r="H714" s="331"/>
      <c r="I714" s="944"/>
      <c r="J714" s="944"/>
    </row>
    <row r="715" spans="1:10" s="4" customFormat="1" ht="12.75">
      <c r="A715" s="1"/>
      <c r="C715" s="219"/>
      <c r="E715" s="329"/>
      <c r="F715" s="330"/>
      <c r="G715" s="285"/>
      <c r="H715" s="331"/>
      <c r="I715" s="944"/>
      <c r="J715" s="944"/>
    </row>
    <row r="716" spans="1:10" s="4" customFormat="1" ht="12.75">
      <c r="A716" s="1"/>
      <c r="C716" s="219"/>
      <c r="E716" s="329"/>
      <c r="F716" s="330"/>
      <c r="G716" s="285"/>
      <c r="H716" s="331"/>
      <c r="I716" s="944"/>
      <c r="J716" s="944"/>
    </row>
    <row r="717" spans="1:10" s="4" customFormat="1" ht="12.75">
      <c r="A717" s="1"/>
      <c r="C717" s="219"/>
      <c r="E717" s="329"/>
      <c r="F717" s="330"/>
      <c r="G717" s="285"/>
      <c r="H717" s="331"/>
      <c r="I717" s="944"/>
      <c r="J717" s="944"/>
    </row>
    <row r="718" spans="1:10" s="4" customFormat="1" ht="12.75">
      <c r="A718" s="1"/>
      <c r="C718" s="219"/>
      <c r="E718" s="329"/>
      <c r="F718" s="330"/>
      <c r="G718" s="285"/>
      <c r="H718" s="331"/>
      <c r="I718" s="944"/>
      <c r="J718" s="944"/>
    </row>
    <row r="719" spans="1:10" s="4" customFormat="1" ht="12.75">
      <c r="A719" s="1"/>
      <c r="C719" s="219"/>
      <c r="E719" s="329"/>
      <c r="F719" s="330"/>
      <c r="G719" s="285"/>
      <c r="H719" s="331"/>
      <c r="I719" s="944"/>
      <c r="J719" s="944"/>
    </row>
    <row r="720" spans="1:10" s="4" customFormat="1" ht="12.75">
      <c r="A720" s="1"/>
      <c r="C720" s="219"/>
      <c r="E720" s="329"/>
      <c r="F720" s="330"/>
      <c r="G720" s="285"/>
      <c r="H720" s="331"/>
      <c r="I720" s="944"/>
      <c r="J720" s="944"/>
    </row>
    <row r="721" spans="1:10" s="4" customFormat="1" ht="12.75">
      <c r="A721" s="1"/>
      <c r="C721" s="219"/>
      <c r="E721" s="329"/>
      <c r="F721" s="330"/>
      <c r="G721" s="285"/>
      <c r="H721" s="331"/>
      <c r="I721" s="944"/>
      <c r="J721" s="944"/>
    </row>
    <row r="722" spans="1:10" s="4" customFormat="1" ht="12.75">
      <c r="A722" s="1"/>
      <c r="C722" s="219"/>
      <c r="E722" s="329"/>
      <c r="F722" s="330"/>
      <c r="G722" s="285"/>
      <c r="H722" s="331"/>
      <c r="I722" s="944"/>
      <c r="J722" s="944"/>
    </row>
    <row r="723" spans="1:10" s="4" customFormat="1" ht="12.75">
      <c r="A723" s="1"/>
      <c r="C723" s="219"/>
      <c r="E723" s="329"/>
      <c r="F723" s="330"/>
      <c r="G723" s="285"/>
      <c r="H723" s="331"/>
      <c r="I723" s="944"/>
      <c r="J723" s="944"/>
    </row>
    <row r="724" spans="1:10" s="4" customFormat="1" ht="12.75">
      <c r="A724" s="1"/>
      <c r="C724" s="219"/>
      <c r="E724" s="329"/>
      <c r="F724" s="330"/>
      <c r="G724" s="285"/>
      <c r="H724" s="331"/>
      <c r="I724" s="944"/>
      <c r="J724" s="944"/>
    </row>
    <row r="725" spans="1:10" s="4" customFormat="1" ht="12.75">
      <c r="A725" s="1"/>
      <c r="C725" s="219"/>
      <c r="E725" s="329"/>
      <c r="F725" s="330"/>
      <c r="G725" s="285"/>
      <c r="H725" s="331"/>
      <c r="I725" s="944"/>
      <c r="J725" s="944"/>
    </row>
    <row r="726" spans="1:10" s="4" customFormat="1" ht="12.75">
      <c r="A726" s="1"/>
      <c r="C726" s="219"/>
      <c r="E726" s="329"/>
      <c r="F726" s="330"/>
      <c r="G726" s="285"/>
      <c r="H726" s="331"/>
      <c r="I726" s="944"/>
      <c r="J726" s="944"/>
    </row>
    <row r="727" spans="1:10" s="4" customFormat="1" ht="12.75">
      <c r="A727" s="1"/>
      <c r="C727" s="219"/>
      <c r="E727" s="329"/>
      <c r="F727" s="330"/>
      <c r="G727" s="285"/>
      <c r="H727" s="331"/>
      <c r="I727" s="944"/>
      <c r="J727" s="944"/>
    </row>
    <row r="728" spans="1:10" s="4" customFormat="1" ht="12.75">
      <c r="A728" s="1"/>
      <c r="C728" s="219"/>
      <c r="E728" s="329"/>
      <c r="F728" s="330"/>
      <c r="G728" s="285"/>
      <c r="H728" s="331"/>
      <c r="I728" s="944"/>
      <c r="J728" s="944"/>
    </row>
    <row r="729" spans="1:10" s="4" customFormat="1" ht="12.75">
      <c r="A729" s="1"/>
      <c r="C729" s="219"/>
      <c r="E729" s="329"/>
      <c r="F729" s="330"/>
      <c r="G729" s="285"/>
      <c r="H729" s="331"/>
      <c r="I729" s="944"/>
      <c r="J729" s="944"/>
    </row>
    <row r="730" spans="1:10" s="4" customFormat="1" ht="12.75">
      <c r="A730" s="1"/>
      <c r="C730" s="219"/>
      <c r="E730" s="329"/>
      <c r="F730" s="330"/>
      <c r="G730" s="285"/>
      <c r="H730" s="331"/>
      <c r="I730" s="944"/>
      <c r="J730" s="944"/>
    </row>
    <row r="731" spans="1:10" s="4" customFormat="1" ht="12.75">
      <c r="A731" s="1"/>
      <c r="C731" s="219"/>
      <c r="E731" s="329"/>
      <c r="F731" s="330"/>
      <c r="G731" s="285"/>
      <c r="H731" s="331"/>
      <c r="I731" s="944"/>
      <c r="J731" s="944"/>
    </row>
    <row r="732" spans="1:10" s="4" customFormat="1" ht="12.75">
      <c r="A732" s="1"/>
      <c r="C732" s="219"/>
      <c r="E732" s="329"/>
      <c r="F732" s="330"/>
      <c r="G732" s="285"/>
      <c r="H732" s="331"/>
      <c r="I732" s="944"/>
      <c r="J732" s="944"/>
    </row>
    <row r="733" spans="1:10" s="4" customFormat="1" ht="12.75">
      <c r="A733" s="1"/>
      <c r="C733" s="219"/>
      <c r="E733" s="329"/>
      <c r="F733" s="330"/>
      <c r="G733" s="285"/>
      <c r="H733" s="331"/>
      <c r="I733" s="944"/>
      <c r="J733" s="944"/>
    </row>
    <row r="734" spans="1:10" s="4" customFormat="1" ht="12.75">
      <c r="A734" s="1"/>
      <c r="C734" s="219"/>
      <c r="E734" s="329"/>
      <c r="F734" s="330"/>
      <c r="G734" s="285"/>
      <c r="H734" s="331"/>
      <c r="I734" s="944"/>
      <c r="J734" s="944"/>
    </row>
    <row r="735" spans="1:10" s="4" customFormat="1" ht="12.75">
      <c r="A735" s="1"/>
      <c r="C735" s="219"/>
      <c r="E735" s="329"/>
      <c r="F735" s="330"/>
      <c r="G735" s="285"/>
      <c r="H735" s="331"/>
      <c r="I735" s="944"/>
      <c r="J735" s="944"/>
    </row>
    <row r="736" spans="1:10" s="4" customFormat="1" ht="12.75">
      <c r="A736" s="1"/>
      <c r="C736" s="219"/>
      <c r="E736" s="329"/>
      <c r="F736" s="330"/>
      <c r="G736" s="285"/>
      <c r="H736" s="331"/>
      <c r="I736" s="944"/>
      <c r="J736" s="944"/>
    </row>
    <row r="737" spans="1:10" s="4" customFormat="1" ht="12.75">
      <c r="A737" s="1"/>
      <c r="C737" s="219"/>
      <c r="E737" s="329"/>
      <c r="F737" s="330"/>
      <c r="G737" s="285"/>
      <c r="H737" s="331"/>
      <c r="I737" s="944"/>
      <c r="J737" s="944"/>
    </row>
    <row r="738" spans="1:10" s="4" customFormat="1" ht="12.75">
      <c r="A738" s="1"/>
      <c r="C738" s="219"/>
      <c r="E738" s="329"/>
      <c r="F738" s="330"/>
      <c r="G738" s="285"/>
      <c r="H738" s="331"/>
      <c r="I738" s="944"/>
      <c r="J738" s="944"/>
    </row>
    <row r="739" spans="1:10" s="4" customFormat="1" ht="12.75">
      <c r="A739" s="1"/>
      <c r="C739" s="219"/>
      <c r="E739" s="329"/>
      <c r="F739" s="330"/>
      <c r="G739" s="285"/>
      <c r="H739" s="331"/>
      <c r="I739" s="944"/>
      <c r="J739" s="944"/>
    </row>
    <row r="740" spans="1:10" s="4" customFormat="1" ht="12.75">
      <c r="A740" s="1"/>
      <c r="C740" s="219"/>
      <c r="E740" s="329"/>
      <c r="F740" s="330"/>
      <c r="G740" s="285"/>
      <c r="H740" s="331"/>
      <c r="I740" s="944"/>
      <c r="J740" s="944"/>
    </row>
    <row r="741" spans="1:10" s="4" customFormat="1" ht="12.75">
      <c r="A741" s="1"/>
      <c r="C741" s="219"/>
      <c r="E741" s="329"/>
      <c r="F741" s="330"/>
      <c r="G741" s="285"/>
      <c r="H741" s="331"/>
      <c r="I741" s="944"/>
      <c r="J741" s="944"/>
    </row>
    <row r="742" spans="1:10" s="4" customFormat="1" ht="12.75">
      <c r="A742" s="1"/>
      <c r="C742" s="219"/>
      <c r="E742" s="329"/>
      <c r="F742" s="330"/>
      <c r="G742" s="285"/>
      <c r="H742" s="331"/>
      <c r="I742" s="944"/>
      <c r="J742" s="944"/>
    </row>
    <row r="743" spans="1:10" s="4" customFormat="1" ht="12.75">
      <c r="A743" s="1"/>
      <c r="C743" s="219"/>
      <c r="E743" s="329"/>
      <c r="F743" s="330"/>
      <c r="G743" s="285"/>
      <c r="H743" s="331"/>
      <c r="I743" s="944"/>
      <c r="J743" s="944"/>
    </row>
    <row r="744" spans="1:10" s="4" customFormat="1" ht="12.75">
      <c r="A744" s="1"/>
      <c r="C744" s="219"/>
      <c r="E744" s="329"/>
      <c r="F744" s="330"/>
      <c r="G744" s="285"/>
      <c r="H744" s="331"/>
      <c r="I744" s="944"/>
      <c r="J744" s="944"/>
    </row>
    <row r="745" spans="1:10" s="4" customFormat="1" ht="12.75">
      <c r="A745" s="1"/>
      <c r="C745" s="219"/>
      <c r="E745" s="329"/>
      <c r="F745" s="330"/>
      <c r="G745" s="285"/>
      <c r="H745" s="331"/>
      <c r="I745" s="944"/>
      <c r="J745" s="944"/>
    </row>
    <row r="746" spans="1:10" s="4" customFormat="1" ht="12.75">
      <c r="A746" s="1"/>
      <c r="C746" s="219"/>
      <c r="E746" s="329"/>
      <c r="F746" s="330"/>
      <c r="G746" s="285"/>
      <c r="H746" s="331"/>
      <c r="I746" s="944"/>
      <c r="J746" s="944"/>
    </row>
    <row r="747" spans="1:10" s="4" customFormat="1" ht="12.75">
      <c r="A747" s="1"/>
      <c r="C747" s="219"/>
      <c r="E747" s="329"/>
      <c r="F747" s="330"/>
      <c r="G747" s="285"/>
      <c r="H747" s="331"/>
      <c r="I747" s="944"/>
      <c r="J747" s="944"/>
    </row>
    <row r="748" spans="1:10" s="4" customFormat="1" ht="12.75">
      <c r="A748" s="1"/>
      <c r="C748" s="219"/>
      <c r="E748" s="329"/>
      <c r="F748" s="330"/>
      <c r="G748" s="285"/>
      <c r="H748" s="331"/>
      <c r="I748" s="944"/>
      <c r="J748" s="944"/>
    </row>
    <row r="749" spans="1:10" s="4" customFormat="1" ht="12.75">
      <c r="A749" s="1"/>
      <c r="C749" s="219"/>
      <c r="E749" s="329"/>
      <c r="F749" s="330"/>
      <c r="G749" s="285"/>
      <c r="H749" s="331"/>
      <c r="I749" s="944"/>
      <c r="J749" s="944"/>
    </row>
    <row r="750" spans="1:10" s="4" customFormat="1" ht="12.75">
      <c r="A750" s="1"/>
      <c r="C750" s="219"/>
      <c r="E750" s="329"/>
      <c r="F750" s="330"/>
      <c r="G750" s="285"/>
      <c r="H750" s="331"/>
      <c r="I750" s="944"/>
      <c r="J750" s="944"/>
    </row>
    <row r="751" spans="1:10" s="4" customFormat="1" ht="12.75">
      <c r="A751" s="1"/>
      <c r="C751" s="219"/>
      <c r="E751" s="329"/>
      <c r="F751" s="330"/>
      <c r="G751" s="285"/>
      <c r="H751" s="331"/>
      <c r="I751" s="944"/>
      <c r="J751" s="944"/>
    </row>
    <row r="752" spans="1:10" s="4" customFormat="1" ht="12.75">
      <c r="A752" s="1"/>
      <c r="C752" s="219"/>
      <c r="E752" s="329"/>
      <c r="F752" s="330"/>
      <c r="G752" s="285"/>
      <c r="H752" s="331"/>
      <c r="I752" s="944"/>
      <c r="J752" s="944"/>
    </row>
    <row r="753" spans="1:10" s="4" customFormat="1" ht="12.75">
      <c r="A753" s="1"/>
      <c r="C753" s="219"/>
      <c r="E753" s="329"/>
      <c r="F753" s="330"/>
      <c r="G753" s="285"/>
      <c r="H753" s="331"/>
      <c r="I753" s="944"/>
      <c r="J753" s="944"/>
    </row>
    <row r="754" spans="1:10" s="4" customFormat="1" ht="12.75">
      <c r="A754" s="1"/>
      <c r="C754" s="219"/>
      <c r="E754" s="329"/>
      <c r="F754" s="330"/>
      <c r="G754" s="285"/>
      <c r="H754" s="331"/>
      <c r="I754" s="944"/>
      <c r="J754" s="944"/>
    </row>
    <row r="755" spans="1:10" s="4" customFormat="1" ht="12.75">
      <c r="A755" s="1"/>
      <c r="C755" s="219"/>
      <c r="E755" s="329"/>
      <c r="F755" s="330"/>
      <c r="G755" s="285"/>
      <c r="H755" s="331"/>
      <c r="I755" s="944"/>
      <c r="J755" s="944"/>
    </row>
    <row r="756" spans="1:10" s="4" customFormat="1" ht="12.75">
      <c r="A756" s="1"/>
      <c r="C756" s="219"/>
      <c r="E756" s="329"/>
      <c r="F756" s="330"/>
      <c r="G756" s="285"/>
      <c r="H756" s="331"/>
      <c r="I756" s="944"/>
      <c r="J756" s="944"/>
    </row>
    <row r="757" spans="1:10" s="4" customFormat="1" ht="12.75">
      <c r="A757" s="1"/>
      <c r="C757" s="219"/>
      <c r="E757" s="329"/>
      <c r="F757" s="330"/>
      <c r="G757" s="285"/>
      <c r="H757" s="331"/>
      <c r="I757" s="944"/>
      <c r="J757" s="944"/>
    </row>
    <row r="758" spans="1:10" s="4" customFormat="1" ht="12.75">
      <c r="A758" s="1"/>
      <c r="C758" s="219"/>
      <c r="E758" s="329"/>
      <c r="F758" s="330"/>
      <c r="G758" s="285"/>
      <c r="H758" s="331"/>
      <c r="I758" s="944"/>
      <c r="J758" s="944"/>
    </row>
    <row r="759" spans="1:10" s="4" customFormat="1" ht="12.75">
      <c r="A759" s="1"/>
      <c r="C759" s="219"/>
      <c r="E759" s="329"/>
      <c r="F759" s="330"/>
      <c r="G759" s="285"/>
      <c r="H759" s="331"/>
      <c r="I759" s="944"/>
      <c r="J759" s="944"/>
    </row>
    <row r="760" spans="1:10" s="4" customFormat="1" ht="12.75">
      <c r="A760" s="1"/>
      <c r="C760" s="219"/>
      <c r="E760" s="329"/>
      <c r="F760" s="330"/>
      <c r="G760" s="285"/>
      <c r="H760" s="331"/>
      <c r="I760" s="944"/>
      <c r="J760" s="944"/>
    </row>
    <row r="761" spans="1:10" s="4" customFormat="1" ht="12.75">
      <c r="A761" s="1"/>
      <c r="C761" s="219"/>
      <c r="E761" s="329"/>
      <c r="F761" s="330"/>
      <c r="G761" s="285"/>
      <c r="H761" s="331"/>
      <c r="I761" s="944"/>
      <c r="J761" s="944"/>
    </row>
    <row r="762" spans="1:10" s="4" customFormat="1" ht="12.75">
      <c r="A762" s="1"/>
      <c r="C762" s="219"/>
      <c r="E762" s="329"/>
      <c r="F762" s="330"/>
      <c r="G762" s="285"/>
      <c r="H762" s="331"/>
      <c r="I762" s="944"/>
      <c r="J762" s="944"/>
    </row>
    <row r="763" spans="1:10" s="4" customFormat="1" ht="12.75">
      <c r="A763" s="1"/>
      <c r="C763" s="219"/>
      <c r="E763" s="329"/>
      <c r="F763" s="330"/>
      <c r="G763" s="285"/>
      <c r="H763" s="331"/>
      <c r="I763" s="944"/>
      <c r="J763" s="944"/>
    </row>
    <row r="764" spans="1:10" s="4" customFormat="1" ht="12.75">
      <c r="A764" s="1"/>
      <c r="C764" s="219"/>
      <c r="E764" s="329"/>
      <c r="F764" s="330"/>
      <c r="G764" s="285"/>
      <c r="H764" s="331"/>
      <c r="I764" s="944"/>
      <c r="J764" s="944"/>
    </row>
    <row r="765" spans="1:10" s="4" customFormat="1" ht="12.75">
      <c r="A765" s="1"/>
      <c r="C765" s="219"/>
      <c r="E765" s="329"/>
      <c r="F765" s="330"/>
      <c r="G765" s="285"/>
      <c r="H765" s="331"/>
      <c r="I765" s="944"/>
      <c r="J765" s="944"/>
    </row>
    <row r="766" spans="1:10" s="4" customFormat="1" ht="12.75">
      <c r="A766" s="1"/>
      <c r="C766" s="219"/>
      <c r="E766" s="329"/>
      <c r="F766" s="330"/>
      <c r="G766" s="285"/>
      <c r="H766" s="331"/>
      <c r="I766" s="944"/>
      <c r="J766" s="944"/>
    </row>
    <row r="767" spans="1:10" s="4" customFormat="1" ht="12.75">
      <c r="A767" s="1"/>
      <c r="C767" s="219"/>
      <c r="E767" s="329"/>
      <c r="F767" s="330"/>
      <c r="G767" s="285"/>
      <c r="H767" s="331"/>
      <c r="I767" s="944"/>
      <c r="J767" s="944"/>
    </row>
    <row r="768" spans="1:10" s="4" customFormat="1" ht="12.75">
      <c r="A768" s="1"/>
      <c r="C768" s="219"/>
      <c r="E768" s="329"/>
      <c r="F768" s="330"/>
      <c r="G768" s="285"/>
      <c r="H768" s="331"/>
      <c r="I768" s="944"/>
      <c r="J768" s="944"/>
    </row>
    <row r="769" spans="1:10" s="4" customFormat="1" ht="12.75">
      <c r="A769" s="1"/>
      <c r="C769" s="219"/>
      <c r="E769" s="329"/>
      <c r="F769" s="330"/>
      <c r="G769" s="285"/>
      <c r="H769" s="331"/>
      <c r="I769" s="944"/>
      <c r="J769" s="944"/>
    </row>
    <row r="770" spans="1:10" s="4" customFormat="1" ht="12.75">
      <c r="A770" s="1"/>
      <c r="C770" s="219"/>
      <c r="E770" s="329"/>
      <c r="F770" s="330"/>
      <c r="G770" s="285"/>
      <c r="H770" s="331"/>
      <c r="I770" s="944"/>
      <c r="J770" s="944"/>
    </row>
    <row r="771" spans="1:10" s="4" customFormat="1" ht="12.75">
      <c r="A771" s="1"/>
      <c r="C771" s="219"/>
      <c r="E771" s="329"/>
      <c r="F771" s="330"/>
      <c r="G771" s="285"/>
      <c r="H771" s="331"/>
      <c r="I771" s="944"/>
      <c r="J771" s="944"/>
    </row>
    <row r="772" spans="1:10" s="4" customFormat="1" ht="12.75">
      <c r="A772" s="1"/>
      <c r="C772" s="219"/>
      <c r="E772" s="329"/>
      <c r="F772" s="330"/>
      <c r="G772" s="285"/>
      <c r="H772" s="331"/>
      <c r="I772" s="944"/>
      <c r="J772" s="944"/>
    </row>
    <row r="773" spans="1:10" s="4" customFormat="1" ht="12.75">
      <c r="A773" s="1"/>
      <c r="C773" s="219"/>
      <c r="E773" s="329"/>
      <c r="F773" s="330"/>
      <c r="G773" s="285"/>
      <c r="H773" s="331"/>
      <c r="I773" s="944"/>
      <c r="J773" s="944"/>
    </row>
    <row r="774" spans="1:10" s="4" customFormat="1" ht="12.75">
      <c r="A774" s="1"/>
      <c r="C774" s="219"/>
      <c r="E774" s="329"/>
      <c r="F774" s="330"/>
      <c r="G774" s="285"/>
      <c r="H774" s="331"/>
      <c r="I774" s="944"/>
      <c r="J774" s="944"/>
    </row>
    <row r="775" spans="1:10" s="4" customFormat="1" ht="12.75">
      <c r="A775" s="1"/>
      <c r="C775" s="219"/>
      <c r="E775" s="329"/>
      <c r="F775" s="330"/>
      <c r="G775" s="285"/>
      <c r="H775" s="331"/>
      <c r="I775" s="944"/>
      <c r="J775" s="944"/>
    </row>
    <row r="776" spans="1:10" s="4" customFormat="1" ht="12.75">
      <c r="A776" s="1"/>
      <c r="C776" s="219"/>
      <c r="E776" s="329"/>
      <c r="F776" s="330"/>
      <c r="G776" s="285"/>
      <c r="H776" s="331"/>
      <c r="I776" s="944"/>
      <c r="J776" s="944"/>
    </row>
    <row r="777" spans="1:10" s="4" customFormat="1" ht="12.75">
      <c r="A777" s="1"/>
      <c r="C777" s="219"/>
      <c r="E777" s="329"/>
      <c r="F777" s="330"/>
      <c r="G777" s="285"/>
      <c r="H777" s="331"/>
      <c r="I777" s="944"/>
      <c r="J777" s="944"/>
    </row>
    <row r="778" spans="1:10" s="4" customFormat="1" ht="12.75">
      <c r="A778" s="1"/>
      <c r="C778" s="219"/>
      <c r="E778" s="329"/>
      <c r="F778" s="330"/>
      <c r="G778" s="285"/>
      <c r="H778" s="331"/>
      <c r="I778" s="944"/>
      <c r="J778" s="944"/>
    </row>
    <row r="779" spans="1:10" s="4" customFormat="1" ht="12.75">
      <c r="A779" s="1"/>
      <c r="C779" s="219"/>
      <c r="E779" s="329"/>
      <c r="F779" s="330"/>
      <c r="G779" s="285"/>
      <c r="H779" s="331"/>
      <c r="I779" s="944"/>
      <c r="J779" s="944"/>
    </row>
    <row r="780" spans="1:10" s="4" customFormat="1" ht="12.75">
      <c r="A780" s="1"/>
      <c r="C780" s="219"/>
      <c r="E780" s="329"/>
      <c r="F780" s="330"/>
      <c r="G780" s="285"/>
      <c r="H780" s="331"/>
      <c r="I780" s="944"/>
      <c r="J780" s="944"/>
    </row>
    <row r="781" spans="1:10" s="4" customFormat="1" ht="12.75">
      <c r="A781" s="1"/>
      <c r="C781" s="219"/>
      <c r="E781" s="329"/>
      <c r="F781" s="330"/>
      <c r="G781" s="285"/>
      <c r="H781" s="331"/>
      <c r="I781" s="944"/>
      <c r="J781" s="944"/>
    </row>
    <row r="782" spans="1:10" s="4" customFormat="1" ht="12.75">
      <c r="A782" s="1"/>
      <c r="C782" s="219"/>
      <c r="E782" s="329"/>
      <c r="F782" s="330"/>
      <c r="G782" s="285"/>
      <c r="H782" s="331"/>
      <c r="I782" s="944"/>
      <c r="J782" s="944"/>
    </row>
    <row r="783" spans="1:10" s="4" customFormat="1" ht="12.75">
      <c r="A783" s="1"/>
      <c r="C783" s="219"/>
      <c r="E783" s="329"/>
      <c r="F783" s="330"/>
      <c r="G783" s="285"/>
      <c r="H783" s="331"/>
      <c r="I783" s="944"/>
      <c r="J783" s="944"/>
    </row>
    <row r="784" spans="1:10" s="4" customFormat="1" ht="12.75">
      <c r="A784" s="1"/>
      <c r="C784" s="219"/>
      <c r="E784" s="329"/>
      <c r="F784" s="330"/>
      <c r="G784" s="285"/>
      <c r="H784" s="331"/>
      <c r="I784" s="944"/>
      <c r="J784" s="944"/>
    </row>
    <row r="785" spans="1:10" s="4" customFormat="1" ht="12.75">
      <c r="A785" s="1"/>
      <c r="C785" s="219"/>
      <c r="E785" s="329"/>
      <c r="F785" s="330"/>
      <c r="G785" s="285"/>
      <c r="H785" s="331"/>
      <c r="I785" s="944"/>
      <c r="J785" s="944"/>
    </row>
    <row r="786" spans="1:10" s="4" customFormat="1" ht="12.75">
      <c r="A786" s="1"/>
      <c r="C786" s="219"/>
      <c r="E786" s="329"/>
      <c r="F786" s="330"/>
      <c r="G786" s="285"/>
      <c r="H786" s="331"/>
      <c r="I786" s="944"/>
      <c r="J786" s="944"/>
    </row>
    <row r="787" spans="1:10" s="4" customFormat="1" ht="12.75">
      <c r="A787" s="1"/>
      <c r="C787" s="219"/>
      <c r="E787" s="329"/>
      <c r="F787" s="330"/>
      <c r="G787" s="285"/>
      <c r="H787" s="331"/>
      <c r="I787" s="944"/>
      <c r="J787" s="944"/>
    </row>
    <row r="788" spans="1:10" s="4" customFormat="1" ht="12.75">
      <c r="A788" s="1"/>
      <c r="C788" s="219"/>
      <c r="E788" s="329"/>
      <c r="F788" s="330"/>
      <c r="G788" s="285"/>
      <c r="H788" s="331"/>
      <c r="I788" s="944"/>
      <c r="J788" s="944"/>
    </row>
    <row r="789" spans="1:10" s="4" customFormat="1" ht="12.75">
      <c r="A789" s="1"/>
      <c r="C789" s="219"/>
      <c r="E789" s="329"/>
      <c r="F789" s="330"/>
      <c r="G789" s="285"/>
      <c r="H789" s="331"/>
      <c r="I789" s="944"/>
      <c r="J789" s="944"/>
    </row>
    <row r="790" spans="1:10" s="4" customFormat="1" ht="12.75">
      <c r="A790" s="1"/>
      <c r="C790" s="219"/>
      <c r="E790" s="329"/>
      <c r="F790" s="330"/>
      <c r="G790" s="285"/>
      <c r="H790" s="331"/>
      <c r="I790" s="944"/>
      <c r="J790" s="944"/>
    </row>
    <row r="791" spans="1:10" s="4" customFormat="1" ht="12.75">
      <c r="A791" s="1"/>
      <c r="C791" s="219"/>
      <c r="E791" s="329"/>
      <c r="F791" s="330"/>
      <c r="G791" s="285"/>
      <c r="H791" s="331"/>
      <c r="I791" s="944"/>
      <c r="J791" s="944"/>
    </row>
    <row r="792" spans="1:10" s="4" customFormat="1" ht="12.75">
      <c r="A792" s="1"/>
      <c r="C792" s="219"/>
      <c r="E792" s="329"/>
      <c r="F792" s="330"/>
      <c r="G792" s="285"/>
      <c r="H792" s="331"/>
      <c r="I792" s="944"/>
      <c r="J792" s="944"/>
    </row>
    <row r="793" spans="1:10" s="4" customFormat="1" ht="12.75">
      <c r="A793" s="1"/>
      <c r="C793" s="219"/>
      <c r="E793" s="329"/>
      <c r="F793" s="330"/>
      <c r="G793" s="285"/>
      <c r="H793" s="331"/>
      <c r="I793" s="944"/>
      <c r="J793" s="944"/>
    </row>
    <row r="794" spans="1:10" s="4" customFormat="1" ht="12.75">
      <c r="A794" s="1"/>
      <c r="C794" s="219"/>
      <c r="E794" s="329"/>
      <c r="F794" s="330"/>
      <c r="G794" s="285"/>
      <c r="H794" s="331"/>
      <c r="I794" s="944"/>
      <c r="J794" s="944"/>
    </row>
    <row r="795" spans="1:10" s="4" customFormat="1" ht="12.75">
      <c r="A795" s="1"/>
      <c r="C795" s="219"/>
      <c r="E795" s="329"/>
      <c r="F795" s="330"/>
      <c r="G795" s="285"/>
      <c r="H795" s="331"/>
      <c r="I795" s="944"/>
      <c r="J795" s="944"/>
    </row>
    <row r="796" spans="1:10" s="4" customFormat="1" ht="12.75">
      <c r="A796" s="1"/>
      <c r="C796" s="219"/>
      <c r="E796" s="329"/>
      <c r="F796" s="330"/>
      <c r="G796" s="285"/>
      <c r="H796" s="331"/>
      <c r="I796" s="944"/>
      <c r="J796" s="944"/>
    </row>
    <row r="797" spans="1:10" s="4" customFormat="1" ht="12.75">
      <c r="A797" s="1"/>
      <c r="C797" s="219"/>
      <c r="E797" s="329"/>
      <c r="F797" s="330"/>
      <c r="G797" s="285"/>
      <c r="H797" s="331"/>
      <c r="I797" s="944"/>
      <c r="J797" s="944"/>
    </row>
    <row r="798" spans="1:10" s="4" customFormat="1" ht="12.75">
      <c r="A798" s="1"/>
      <c r="C798" s="219"/>
      <c r="E798" s="329"/>
      <c r="F798" s="330"/>
      <c r="G798" s="285"/>
      <c r="H798" s="331"/>
      <c r="I798" s="944"/>
      <c r="J798" s="944"/>
    </row>
    <row r="799" spans="1:10" s="4" customFormat="1" ht="12.75">
      <c r="A799" s="1"/>
      <c r="C799" s="219"/>
      <c r="E799" s="329"/>
      <c r="F799" s="330"/>
      <c r="G799" s="285"/>
      <c r="H799" s="331"/>
      <c r="I799" s="944"/>
      <c r="J799" s="944"/>
    </row>
    <row r="800" spans="1:10" s="4" customFormat="1" ht="12.75">
      <c r="A800" s="1"/>
      <c r="C800" s="219"/>
      <c r="E800" s="329"/>
      <c r="F800" s="330"/>
      <c r="G800" s="285"/>
      <c r="H800" s="331"/>
      <c r="I800" s="944"/>
      <c r="J800" s="944"/>
    </row>
    <row r="801" spans="1:10" s="4" customFormat="1" ht="12.75">
      <c r="A801" s="1"/>
      <c r="C801" s="219"/>
      <c r="E801" s="329"/>
      <c r="F801" s="330"/>
      <c r="G801" s="285"/>
      <c r="H801" s="331"/>
      <c r="I801" s="944"/>
      <c r="J801" s="944"/>
    </row>
    <row r="802" spans="1:10" s="4" customFormat="1" ht="12.75">
      <c r="A802" s="1"/>
      <c r="C802" s="219"/>
      <c r="E802" s="329"/>
      <c r="F802" s="330"/>
      <c r="G802" s="285"/>
      <c r="H802" s="331"/>
      <c r="I802" s="944"/>
      <c r="J802" s="944"/>
    </row>
    <row r="803" spans="1:10" s="4" customFormat="1" ht="12.75">
      <c r="A803" s="1"/>
      <c r="C803" s="219"/>
      <c r="E803" s="329"/>
      <c r="F803" s="330"/>
      <c r="G803" s="285"/>
      <c r="H803" s="331"/>
      <c r="I803" s="944"/>
      <c r="J803" s="944"/>
    </row>
    <row r="804" spans="1:10" s="4" customFormat="1" ht="12.75">
      <c r="A804" s="1"/>
      <c r="C804" s="219"/>
      <c r="E804" s="329"/>
      <c r="F804" s="330"/>
      <c r="G804" s="285"/>
      <c r="H804" s="331"/>
      <c r="I804" s="944"/>
      <c r="J804" s="944"/>
    </row>
    <row r="805" spans="1:10" s="4" customFormat="1" ht="12.75">
      <c r="A805" s="1"/>
      <c r="C805" s="219"/>
      <c r="E805" s="329"/>
      <c r="F805" s="330"/>
      <c r="G805" s="285"/>
      <c r="H805" s="331"/>
      <c r="I805" s="944"/>
      <c r="J805" s="944"/>
    </row>
    <row r="806" spans="1:10" s="4" customFormat="1" ht="12.75">
      <c r="A806" s="1"/>
      <c r="C806" s="219"/>
      <c r="E806" s="329"/>
      <c r="F806" s="330"/>
      <c r="G806" s="285"/>
      <c r="H806" s="331"/>
      <c r="I806" s="944"/>
      <c r="J806" s="944"/>
    </row>
    <row r="807" spans="1:10" s="4" customFormat="1" ht="12.75">
      <c r="A807" s="1"/>
      <c r="C807" s="219"/>
      <c r="E807" s="329"/>
      <c r="F807" s="330"/>
      <c r="G807" s="285"/>
      <c r="H807" s="331"/>
      <c r="I807" s="944"/>
      <c r="J807" s="944"/>
    </row>
    <row r="808" spans="1:10" s="4" customFormat="1" ht="12.75">
      <c r="A808" s="1"/>
      <c r="C808" s="219"/>
      <c r="E808" s="329"/>
      <c r="F808" s="330"/>
      <c r="G808" s="285"/>
      <c r="H808" s="331"/>
      <c r="I808" s="944"/>
      <c r="J808" s="944"/>
    </row>
    <row r="809" spans="1:10" s="4" customFormat="1" ht="12.75">
      <c r="A809" s="1"/>
      <c r="C809" s="219"/>
      <c r="E809" s="329"/>
      <c r="F809" s="330"/>
      <c r="G809" s="285"/>
      <c r="H809" s="331"/>
      <c r="I809" s="944"/>
      <c r="J809" s="944"/>
    </row>
    <row r="810" spans="1:10" s="4" customFormat="1" ht="12.75">
      <c r="A810" s="1"/>
      <c r="C810" s="219"/>
      <c r="E810" s="329"/>
      <c r="F810" s="330"/>
      <c r="G810" s="285"/>
      <c r="H810" s="331"/>
      <c r="I810" s="944"/>
      <c r="J810" s="944"/>
    </row>
    <row r="811" spans="1:10" s="4" customFormat="1" ht="12.75">
      <c r="A811" s="1"/>
      <c r="C811" s="219"/>
      <c r="E811" s="329"/>
      <c r="F811" s="330"/>
      <c r="G811" s="285"/>
      <c r="H811" s="331"/>
      <c r="I811" s="944"/>
      <c r="J811" s="944"/>
    </row>
    <row r="812" spans="1:10" s="4" customFormat="1" ht="12.75">
      <c r="A812" s="1"/>
      <c r="C812" s="219"/>
      <c r="E812" s="329"/>
      <c r="F812" s="330"/>
      <c r="G812" s="285"/>
      <c r="H812" s="331"/>
      <c r="I812" s="944"/>
      <c r="J812" s="944"/>
    </row>
    <row r="813" spans="1:10" s="4" customFormat="1" ht="12.75">
      <c r="A813" s="1"/>
      <c r="C813" s="219"/>
      <c r="E813" s="329"/>
      <c r="F813" s="330"/>
      <c r="G813" s="285"/>
      <c r="H813" s="331"/>
      <c r="I813" s="944"/>
      <c r="J813" s="944"/>
    </row>
    <row r="814" spans="1:10" s="4" customFormat="1" ht="12.75">
      <c r="A814" s="1"/>
      <c r="C814" s="219"/>
      <c r="E814" s="329"/>
      <c r="F814" s="330"/>
      <c r="G814" s="285"/>
      <c r="H814" s="331"/>
      <c r="I814" s="944"/>
      <c r="J814" s="944"/>
    </row>
    <row r="815" spans="1:10" s="4" customFormat="1" ht="12.75">
      <c r="A815" s="1"/>
      <c r="C815" s="219"/>
      <c r="E815" s="329"/>
      <c r="F815" s="330"/>
      <c r="G815" s="285"/>
      <c r="H815" s="331"/>
      <c r="I815" s="944"/>
      <c r="J815" s="944"/>
    </row>
    <row r="816" spans="1:10" s="4" customFormat="1" ht="12.75">
      <c r="A816" s="1"/>
      <c r="C816" s="219"/>
      <c r="E816" s="329"/>
      <c r="F816" s="330"/>
      <c r="G816" s="285"/>
      <c r="H816" s="331"/>
      <c r="I816" s="944"/>
      <c r="J816" s="944"/>
    </row>
    <row r="817" spans="1:10" s="4" customFormat="1" ht="12.75">
      <c r="A817" s="1"/>
      <c r="C817" s="219"/>
      <c r="E817" s="329"/>
      <c r="F817" s="330"/>
      <c r="G817" s="285"/>
      <c r="H817" s="331"/>
      <c r="I817" s="944"/>
      <c r="J817" s="944"/>
    </row>
    <row r="818" spans="1:10" s="4" customFormat="1" ht="12.75">
      <c r="A818" s="1"/>
      <c r="C818" s="219"/>
      <c r="E818" s="329"/>
      <c r="F818" s="330"/>
      <c r="G818" s="285"/>
      <c r="H818" s="331"/>
      <c r="I818" s="944"/>
      <c r="J818" s="944"/>
    </row>
    <row r="819" spans="1:10" s="4" customFormat="1" ht="12.75">
      <c r="A819" s="1"/>
      <c r="C819" s="219"/>
      <c r="E819" s="329"/>
      <c r="F819" s="330"/>
      <c r="G819" s="285"/>
      <c r="H819" s="331"/>
      <c r="I819" s="944"/>
      <c r="J819" s="944"/>
    </row>
    <row r="820" spans="1:10" s="4" customFormat="1" ht="12.75">
      <c r="A820" s="1"/>
      <c r="C820" s="219"/>
      <c r="E820" s="329"/>
      <c r="F820" s="330"/>
      <c r="G820" s="285"/>
      <c r="H820" s="331"/>
      <c r="I820" s="944"/>
      <c r="J820" s="944"/>
    </row>
    <row r="821" spans="1:10" s="4" customFormat="1" ht="12.75">
      <c r="A821" s="1"/>
      <c r="C821" s="219"/>
      <c r="E821" s="329"/>
      <c r="F821" s="330"/>
      <c r="G821" s="285"/>
      <c r="H821" s="331"/>
      <c r="I821" s="944"/>
      <c r="J821" s="944"/>
    </row>
    <row r="822" spans="1:10" s="4" customFormat="1" ht="12.75">
      <c r="A822" s="1"/>
      <c r="C822" s="219"/>
      <c r="E822" s="329"/>
      <c r="F822" s="330"/>
      <c r="G822" s="285"/>
      <c r="H822" s="331"/>
      <c r="I822" s="944"/>
      <c r="J822" s="944"/>
    </row>
    <row r="823" spans="1:10" s="4" customFormat="1" ht="12.75">
      <c r="A823" s="1"/>
      <c r="C823" s="219"/>
      <c r="E823" s="329"/>
      <c r="F823" s="330"/>
      <c r="G823" s="285"/>
      <c r="H823" s="331"/>
      <c r="I823" s="944"/>
      <c r="J823" s="944"/>
    </row>
    <row r="824" spans="1:10" s="4" customFormat="1" ht="12.75">
      <c r="A824" s="1"/>
      <c r="C824" s="219"/>
      <c r="E824" s="329"/>
      <c r="F824" s="330"/>
      <c r="G824" s="285"/>
      <c r="H824" s="331"/>
      <c r="I824" s="944"/>
      <c r="J824" s="944"/>
    </row>
    <row r="825" spans="1:10" s="4" customFormat="1" ht="12.75">
      <c r="A825" s="1"/>
      <c r="C825" s="219"/>
      <c r="E825" s="329"/>
      <c r="F825" s="330"/>
      <c r="G825" s="285"/>
      <c r="H825" s="331"/>
      <c r="I825" s="944"/>
      <c r="J825" s="944"/>
    </row>
    <row r="826" spans="1:10" s="4" customFormat="1" ht="12.75">
      <c r="A826" s="1"/>
      <c r="C826" s="219"/>
      <c r="E826" s="329"/>
      <c r="F826" s="330"/>
      <c r="G826" s="285"/>
      <c r="H826" s="331"/>
      <c r="I826" s="944"/>
      <c r="J826" s="944"/>
    </row>
    <row r="827" spans="1:10" s="4" customFormat="1" ht="12.75">
      <c r="A827" s="1"/>
      <c r="C827" s="219"/>
      <c r="E827" s="329"/>
      <c r="F827" s="330"/>
      <c r="G827" s="285"/>
      <c r="H827" s="331"/>
      <c r="I827" s="944"/>
      <c r="J827" s="944"/>
    </row>
    <row r="828" spans="1:10" s="4" customFormat="1" ht="12.75">
      <c r="A828" s="1"/>
      <c r="C828" s="219"/>
      <c r="E828" s="329"/>
      <c r="F828" s="330"/>
      <c r="G828" s="285"/>
      <c r="H828" s="331"/>
      <c r="I828" s="944"/>
      <c r="J828" s="944"/>
    </row>
    <row r="829" spans="1:10" s="4" customFormat="1" ht="12.75">
      <c r="A829" s="1"/>
      <c r="C829" s="219"/>
      <c r="E829" s="329"/>
      <c r="F829" s="330"/>
      <c r="G829" s="285"/>
      <c r="H829" s="331"/>
      <c r="I829" s="944"/>
      <c r="J829" s="944"/>
    </row>
    <row r="830" spans="1:10" s="4" customFormat="1" ht="12.75">
      <c r="A830" s="1"/>
      <c r="C830" s="219"/>
      <c r="E830" s="329"/>
      <c r="F830" s="330"/>
      <c r="G830" s="285"/>
      <c r="H830" s="331"/>
      <c r="I830" s="944"/>
      <c r="J830" s="944"/>
    </row>
    <row r="831" spans="1:10" s="4" customFormat="1" ht="12.75">
      <c r="A831" s="1"/>
      <c r="C831" s="219"/>
      <c r="E831" s="329"/>
      <c r="F831" s="330"/>
      <c r="G831" s="285"/>
      <c r="H831" s="331"/>
      <c r="I831" s="944"/>
      <c r="J831" s="944"/>
    </row>
    <row r="832" spans="1:10" s="4" customFormat="1" ht="12.75">
      <c r="A832" s="1"/>
      <c r="C832" s="219"/>
      <c r="E832" s="329"/>
      <c r="F832" s="330"/>
      <c r="G832" s="285"/>
      <c r="H832" s="331"/>
      <c r="I832" s="944"/>
      <c r="J832" s="944"/>
    </row>
    <row r="833" spans="1:10" s="4" customFormat="1" ht="12.75">
      <c r="A833" s="1"/>
      <c r="C833" s="219"/>
      <c r="E833" s="329"/>
      <c r="F833" s="330"/>
      <c r="G833" s="285"/>
      <c r="H833" s="331"/>
      <c r="I833" s="944"/>
      <c r="J833" s="944"/>
    </row>
    <row r="834" spans="1:10" s="4" customFormat="1" ht="12.75">
      <c r="A834" s="1"/>
      <c r="C834" s="219"/>
      <c r="E834" s="329"/>
      <c r="F834" s="330"/>
      <c r="G834" s="285"/>
      <c r="H834" s="331"/>
      <c r="I834" s="944"/>
      <c r="J834" s="944"/>
    </row>
    <row r="835" spans="1:10" s="4" customFormat="1" ht="12.75">
      <c r="A835" s="1"/>
      <c r="C835" s="219"/>
      <c r="E835" s="329"/>
      <c r="F835" s="330"/>
      <c r="G835" s="285"/>
      <c r="H835" s="331"/>
      <c r="I835" s="944"/>
      <c r="J835" s="944"/>
    </row>
    <row r="836" spans="1:10" s="4" customFormat="1" ht="12.75">
      <c r="A836" s="1"/>
      <c r="C836" s="219"/>
      <c r="E836" s="329"/>
      <c r="F836" s="330"/>
      <c r="G836" s="285"/>
      <c r="H836" s="331"/>
      <c r="I836" s="944"/>
      <c r="J836" s="944"/>
    </row>
    <row r="837" spans="1:10" s="4" customFormat="1" ht="12.75">
      <c r="A837" s="1"/>
      <c r="C837" s="219"/>
      <c r="E837" s="329"/>
      <c r="F837" s="330"/>
      <c r="G837" s="285"/>
      <c r="H837" s="331"/>
      <c r="I837" s="944"/>
      <c r="J837" s="944"/>
    </row>
    <row r="838" spans="1:10" s="4" customFormat="1" ht="12.75">
      <c r="A838" s="1"/>
      <c r="C838" s="219"/>
      <c r="E838" s="329"/>
      <c r="F838" s="330"/>
      <c r="G838" s="285"/>
      <c r="H838" s="331"/>
      <c r="I838" s="944"/>
      <c r="J838" s="944"/>
    </row>
    <row r="839" spans="1:10" s="4" customFormat="1" ht="12.75">
      <c r="A839" s="1"/>
      <c r="C839" s="219"/>
      <c r="E839" s="329"/>
      <c r="F839" s="330"/>
      <c r="G839" s="285"/>
      <c r="H839" s="331"/>
      <c r="I839" s="944"/>
      <c r="J839" s="944"/>
    </row>
    <row r="840" spans="1:10" s="4" customFormat="1" ht="12.75">
      <c r="A840" s="1"/>
      <c r="C840" s="219"/>
      <c r="E840" s="329"/>
      <c r="F840" s="330"/>
      <c r="G840" s="285"/>
      <c r="H840" s="331"/>
      <c r="I840" s="944"/>
      <c r="J840" s="944"/>
    </row>
    <row r="841" spans="1:10" s="4" customFormat="1" ht="12.75">
      <c r="A841" s="1"/>
      <c r="C841" s="219"/>
      <c r="E841" s="329"/>
      <c r="F841" s="330"/>
      <c r="G841" s="285"/>
      <c r="H841" s="331"/>
      <c r="I841" s="944"/>
      <c r="J841" s="944"/>
    </row>
    <row r="842" spans="1:10" s="4" customFormat="1" ht="12.75">
      <c r="A842" s="1"/>
      <c r="C842" s="219"/>
      <c r="E842" s="329"/>
      <c r="F842" s="330"/>
      <c r="G842" s="285"/>
      <c r="H842" s="331"/>
      <c r="I842" s="944"/>
      <c r="J842" s="944"/>
    </row>
    <row r="843" spans="1:10" s="4" customFormat="1" ht="12.75">
      <c r="A843" s="1"/>
      <c r="C843" s="219"/>
      <c r="E843" s="329"/>
      <c r="F843" s="330"/>
      <c r="G843" s="285"/>
      <c r="H843" s="331"/>
      <c r="I843" s="944"/>
      <c r="J843" s="944"/>
    </row>
    <row r="844" spans="1:10" s="4" customFormat="1" ht="12.75">
      <c r="A844" s="1"/>
      <c r="C844" s="219"/>
      <c r="E844" s="329"/>
      <c r="F844" s="330"/>
      <c r="G844" s="285"/>
      <c r="H844" s="331"/>
      <c r="I844" s="944"/>
      <c r="J844" s="944"/>
    </row>
    <row r="845" spans="1:10" s="4" customFormat="1" ht="12.75">
      <c r="A845" s="1"/>
      <c r="C845" s="219"/>
      <c r="E845" s="329"/>
      <c r="F845" s="330"/>
      <c r="G845" s="285"/>
      <c r="H845" s="331"/>
      <c r="I845" s="944"/>
      <c r="J845" s="944"/>
    </row>
    <row r="846" spans="1:10" s="4" customFormat="1" ht="12.75">
      <c r="A846" s="1"/>
      <c r="C846" s="219"/>
      <c r="E846" s="329"/>
      <c r="F846" s="330"/>
      <c r="G846" s="285"/>
      <c r="H846" s="331"/>
      <c r="I846" s="944"/>
      <c r="J846" s="944"/>
    </row>
    <row r="847" spans="1:10" s="4" customFormat="1" ht="12.75">
      <c r="A847" s="1"/>
      <c r="C847" s="219"/>
      <c r="E847" s="329"/>
      <c r="F847" s="330"/>
      <c r="G847" s="285"/>
      <c r="H847" s="331"/>
      <c r="I847" s="944"/>
      <c r="J847" s="944"/>
    </row>
    <row r="848" spans="1:10" s="4" customFormat="1" ht="12.75">
      <c r="A848" s="1"/>
      <c r="C848" s="219"/>
      <c r="E848" s="329"/>
      <c r="F848" s="330"/>
      <c r="G848" s="285"/>
      <c r="H848" s="331"/>
      <c r="I848" s="944"/>
      <c r="J848" s="944"/>
    </row>
    <row r="849" spans="1:10" s="4" customFormat="1" ht="12.75">
      <c r="A849" s="1"/>
      <c r="C849" s="219"/>
      <c r="E849" s="329"/>
      <c r="F849" s="330"/>
      <c r="G849" s="285"/>
      <c r="H849" s="331"/>
      <c r="I849" s="944"/>
      <c r="J849" s="944"/>
    </row>
    <row r="850" spans="1:10" s="4" customFormat="1" ht="12.75">
      <c r="A850" s="1"/>
      <c r="C850" s="219"/>
      <c r="E850" s="329"/>
      <c r="F850" s="330"/>
      <c r="G850" s="285"/>
      <c r="H850" s="331"/>
      <c r="I850" s="944"/>
      <c r="J850" s="944"/>
    </row>
    <row r="851" spans="1:10" s="4" customFormat="1" ht="12.75">
      <c r="A851" s="1"/>
      <c r="C851" s="219"/>
      <c r="E851" s="329"/>
      <c r="F851" s="330"/>
      <c r="G851" s="285"/>
      <c r="H851" s="331"/>
      <c r="I851" s="944"/>
      <c r="J851" s="944"/>
    </row>
    <row r="852" spans="1:10" s="4" customFormat="1" ht="12.75">
      <c r="A852" s="1"/>
      <c r="C852" s="219"/>
      <c r="E852" s="329"/>
      <c r="F852" s="330"/>
      <c r="G852" s="285"/>
      <c r="H852" s="331"/>
      <c r="I852" s="944"/>
      <c r="J852" s="944"/>
    </row>
    <row r="853" spans="1:10" s="4" customFormat="1" ht="12.75">
      <c r="A853" s="1"/>
      <c r="C853" s="219"/>
      <c r="E853" s="329"/>
      <c r="F853" s="330"/>
      <c r="G853" s="285"/>
      <c r="H853" s="331"/>
      <c r="I853" s="944"/>
      <c r="J853" s="944"/>
    </row>
    <row r="854" spans="1:10" s="4" customFormat="1" ht="12.75">
      <c r="A854" s="1"/>
      <c r="C854" s="219"/>
      <c r="E854" s="329"/>
      <c r="F854" s="330"/>
      <c r="G854" s="285"/>
      <c r="H854" s="331"/>
      <c r="I854" s="944"/>
      <c r="J854" s="944"/>
    </row>
    <row r="855" spans="1:10" s="4" customFormat="1" ht="12.75">
      <c r="A855" s="1"/>
      <c r="C855" s="219"/>
      <c r="E855" s="329"/>
      <c r="F855" s="330"/>
      <c r="G855" s="285"/>
      <c r="H855" s="331"/>
      <c r="I855" s="944"/>
      <c r="J855" s="944"/>
    </row>
    <row r="856" spans="1:10" s="4" customFormat="1" ht="12.75">
      <c r="A856" s="1"/>
      <c r="C856" s="219"/>
      <c r="E856" s="329"/>
      <c r="F856" s="330"/>
      <c r="G856" s="285"/>
      <c r="H856" s="331"/>
      <c r="I856" s="944"/>
      <c r="J856" s="944"/>
    </row>
    <row r="857" spans="1:10" s="4" customFormat="1" ht="12.75">
      <c r="A857" s="1"/>
      <c r="C857" s="219"/>
      <c r="E857" s="329"/>
      <c r="F857" s="330"/>
      <c r="G857" s="285"/>
      <c r="H857" s="331"/>
      <c r="I857" s="944"/>
      <c r="J857" s="944"/>
    </row>
    <row r="858" spans="1:10" s="4" customFormat="1" ht="12.75">
      <c r="A858" s="1"/>
      <c r="C858" s="219"/>
      <c r="E858" s="329"/>
      <c r="F858" s="330"/>
      <c r="G858" s="285"/>
      <c r="H858" s="331"/>
      <c r="I858" s="944"/>
      <c r="J858" s="944"/>
    </row>
    <row r="859" spans="1:10" s="4" customFormat="1" ht="12.75">
      <c r="A859" s="1"/>
      <c r="C859" s="219"/>
      <c r="E859" s="329"/>
      <c r="F859" s="330"/>
      <c r="G859" s="285"/>
      <c r="H859" s="331"/>
      <c r="I859" s="944"/>
      <c r="J859" s="944"/>
    </row>
    <row r="860" spans="1:10" s="4" customFormat="1" ht="12.75">
      <c r="A860" s="1"/>
      <c r="C860" s="219"/>
      <c r="E860" s="329"/>
      <c r="F860" s="330"/>
      <c r="G860" s="285"/>
      <c r="H860" s="331"/>
      <c r="I860" s="944"/>
      <c r="J860" s="944"/>
    </row>
    <row r="861" spans="1:10" s="4" customFormat="1" ht="12.75">
      <c r="A861" s="1"/>
      <c r="C861" s="219"/>
      <c r="E861" s="329"/>
      <c r="F861" s="330"/>
      <c r="G861" s="285"/>
      <c r="H861" s="331"/>
      <c r="I861" s="944"/>
      <c r="J861" s="944"/>
    </row>
    <row r="862" spans="1:10" s="4" customFormat="1" ht="12.75">
      <c r="A862" s="1"/>
      <c r="C862" s="219"/>
      <c r="E862" s="329"/>
      <c r="F862" s="330"/>
      <c r="G862" s="285"/>
      <c r="H862" s="331"/>
      <c r="I862" s="944"/>
      <c r="J862" s="944"/>
    </row>
    <row r="863" spans="1:10" s="4" customFormat="1" ht="12.75">
      <c r="A863" s="1"/>
      <c r="C863" s="219"/>
      <c r="E863" s="329"/>
      <c r="F863" s="330"/>
      <c r="G863" s="285"/>
      <c r="H863" s="331"/>
      <c r="I863" s="944"/>
      <c r="J863" s="944"/>
    </row>
    <row r="864" spans="1:10" s="4" customFormat="1" ht="12.75">
      <c r="A864" s="1"/>
      <c r="C864" s="219"/>
      <c r="E864" s="329"/>
      <c r="F864" s="330"/>
      <c r="G864" s="285"/>
      <c r="H864" s="331"/>
      <c r="I864" s="944"/>
      <c r="J864" s="944"/>
    </row>
    <row r="865" spans="1:10" s="4" customFormat="1" ht="12.75">
      <c r="A865" s="1"/>
      <c r="C865" s="219"/>
      <c r="E865" s="329"/>
      <c r="F865" s="330"/>
      <c r="G865" s="285"/>
      <c r="H865" s="331"/>
      <c r="I865" s="944"/>
      <c r="J865" s="944"/>
    </row>
    <row r="866" spans="1:10" s="4" customFormat="1" ht="12.75">
      <c r="A866" s="1"/>
      <c r="C866" s="219"/>
      <c r="E866" s="329"/>
      <c r="F866" s="330"/>
      <c r="G866" s="285"/>
      <c r="H866" s="331"/>
      <c r="I866" s="944"/>
      <c r="J866" s="944"/>
    </row>
    <row r="867" spans="1:10" s="4" customFormat="1" ht="12.75">
      <c r="A867" s="1"/>
      <c r="C867" s="219"/>
      <c r="E867" s="329"/>
      <c r="F867" s="330"/>
      <c r="G867" s="285"/>
      <c r="H867" s="331"/>
      <c r="I867" s="944"/>
      <c r="J867" s="944"/>
    </row>
    <row r="868" spans="1:10" s="4" customFormat="1" ht="12.75">
      <c r="A868" s="1"/>
      <c r="C868" s="219"/>
      <c r="E868" s="329"/>
      <c r="F868" s="330"/>
      <c r="G868" s="285"/>
      <c r="H868" s="331"/>
      <c r="I868" s="944"/>
      <c r="J868" s="944"/>
    </row>
    <row r="869" spans="1:10" s="4" customFormat="1" ht="12.75">
      <c r="A869" s="1"/>
      <c r="C869" s="219"/>
      <c r="E869" s="329"/>
      <c r="F869" s="330"/>
      <c r="G869" s="285"/>
      <c r="H869" s="331"/>
      <c r="I869" s="944"/>
      <c r="J869" s="944"/>
    </row>
    <row r="870" spans="1:10" s="4" customFormat="1" ht="12.75">
      <c r="A870" s="1"/>
      <c r="C870" s="219"/>
      <c r="E870" s="329"/>
      <c r="F870" s="330"/>
      <c r="G870" s="285"/>
      <c r="H870" s="331"/>
      <c r="I870" s="944"/>
      <c r="J870" s="944"/>
    </row>
    <row r="871" spans="1:10" s="4" customFormat="1" ht="12.75">
      <c r="A871" s="1"/>
      <c r="C871" s="219"/>
      <c r="E871" s="329"/>
      <c r="F871" s="330"/>
      <c r="G871" s="285"/>
      <c r="H871" s="331"/>
      <c r="I871" s="944"/>
      <c r="J871" s="944"/>
    </row>
    <row r="872" spans="1:10" s="4" customFormat="1" ht="12.75">
      <c r="A872" s="1"/>
      <c r="C872" s="219"/>
      <c r="E872" s="329"/>
      <c r="F872" s="330"/>
      <c r="G872" s="285"/>
      <c r="H872" s="331"/>
      <c r="I872" s="944"/>
      <c r="J872" s="944"/>
    </row>
    <row r="873" spans="1:10" s="4" customFormat="1" ht="12.75">
      <c r="A873" s="1"/>
      <c r="C873" s="219"/>
      <c r="E873" s="329"/>
      <c r="F873" s="330"/>
      <c r="G873" s="285"/>
      <c r="H873" s="331"/>
      <c r="I873" s="944"/>
      <c r="J873" s="944"/>
    </row>
    <row r="874" spans="1:10" s="4" customFormat="1" ht="12.75">
      <c r="A874" s="1"/>
      <c r="C874" s="219"/>
      <c r="E874" s="329"/>
      <c r="F874" s="330"/>
      <c r="G874" s="285"/>
      <c r="H874" s="331"/>
      <c r="I874" s="944"/>
      <c r="J874" s="944"/>
    </row>
    <row r="875" spans="1:10" s="4" customFormat="1" ht="12.75">
      <c r="A875" s="1"/>
      <c r="C875" s="219"/>
      <c r="E875" s="329"/>
      <c r="F875" s="330"/>
      <c r="G875" s="285"/>
      <c r="H875" s="331"/>
      <c r="I875" s="944"/>
      <c r="J875" s="944"/>
    </row>
    <row r="876" spans="1:10" s="4" customFormat="1" ht="12.75">
      <c r="A876" s="1"/>
      <c r="C876" s="219"/>
      <c r="E876" s="329"/>
      <c r="F876" s="330"/>
      <c r="G876" s="285"/>
      <c r="H876" s="331"/>
      <c r="I876" s="944"/>
      <c r="J876" s="944"/>
    </row>
    <row r="877" spans="1:10" s="4" customFormat="1" ht="12.75">
      <c r="A877" s="1"/>
      <c r="C877" s="219"/>
      <c r="E877" s="329"/>
      <c r="F877" s="330"/>
      <c r="G877" s="285"/>
      <c r="H877" s="331"/>
      <c r="I877" s="944"/>
      <c r="J877" s="944"/>
    </row>
    <row r="878" spans="1:10" s="4" customFormat="1" ht="12.75">
      <c r="A878" s="1"/>
      <c r="C878" s="219"/>
      <c r="E878" s="329"/>
      <c r="F878" s="330"/>
      <c r="G878" s="285"/>
      <c r="H878" s="331"/>
      <c r="I878" s="944"/>
      <c r="J878" s="944"/>
    </row>
    <row r="879" spans="1:10" s="4" customFormat="1" ht="12.75">
      <c r="A879" s="1"/>
      <c r="C879" s="219"/>
      <c r="E879" s="329"/>
      <c r="F879" s="330"/>
      <c r="G879" s="285"/>
      <c r="H879" s="331"/>
      <c r="I879" s="944"/>
      <c r="J879" s="944"/>
    </row>
    <row r="880" spans="1:10" s="4" customFormat="1" ht="12.75">
      <c r="A880" s="1"/>
      <c r="C880" s="219"/>
      <c r="E880" s="329"/>
      <c r="F880" s="330"/>
      <c r="G880" s="285"/>
      <c r="H880" s="331"/>
      <c r="I880" s="944"/>
      <c r="J880" s="944"/>
    </row>
    <row r="881" spans="1:10" s="4" customFormat="1" ht="12.75">
      <c r="A881" s="1"/>
      <c r="C881" s="219"/>
      <c r="E881" s="329"/>
      <c r="F881" s="330"/>
      <c r="G881" s="285"/>
      <c r="H881" s="331"/>
      <c r="I881" s="944"/>
      <c r="J881" s="944"/>
    </row>
    <row r="882" spans="1:10" s="4" customFormat="1" ht="12.75">
      <c r="A882" s="1"/>
      <c r="C882" s="219"/>
      <c r="E882" s="329"/>
      <c r="F882" s="330"/>
      <c r="G882" s="285"/>
      <c r="H882" s="331"/>
      <c r="I882" s="944"/>
      <c r="J882" s="944"/>
    </row>
    <row r="883" spans="1:10" s="4" customFormat="1" ht="12.75">
      <c r="A883" s="1"/>
      <c r="C883" s="219"/>
      <c r="E883" s="329"/>
      <c r="F883" s="330"/>
      <c r="G883" s="285"/>
      <c r="H883" s="331"/>
      <c r="I883" s="944"/>
      <c r="J883" s="944"/>
    </row>
    <row r="884" spans="1:10" s="4" customFormat="1" ht="12.75">
      <c r="A884" s="1"/>
      <c r="C884" s="219"/>
      <c r="E884" s="329"/>
      <c r="F884" s="330"/>
      <c r="G884" s="285"/>
      <c r="H884" s="331"/>
      <c r="I884" s="944"/>
      <c r="J884" s="944"/>
    </row>
    <row r="885" spans="1:10" s="4" customFormat="1" ht="12.75">
      <c r="A885" s="1"/>
      <c r="C885" s="219"/>
      <c r="E885" s="329"/>
      <c r="F885" s="330"/>
      <c r="G885" s="285"/>
      <c r="H885" s="331"/>
      <c r="I885" s="944"/>
      <c r="J885" s="944"/>
    </row>
    <row r="886" spans="1:10" s="4" customFormat="1" ht="12.75">
      <c r="A886" s="1"/>
      <c r="C886" s="219"/>
      <c r="E886" s="329"/>
      <c r="F886" s="330"/>
      <c r="G886" s="285"/>
      <c r="H886" s="331"/>
      <c r="I886" s="944"/>
      <c r="J886" s="944"/>
    </row>
    <row r="887" spans="1:10" s="4" customFormat="1" ht="12.75">
      <c r="A887" s="1"/>
      <c r="C887" s="219"/>
      <c r="E887" s="329"/>
      <c r="F887" s="330"/>
      <c r="G887" s="285"/>
      <c r="H887" s="331"/>
      <c r="I887" s="944"/>
      <c r="J887" s="944"/>
    </row>
    <row r="888" spans="1:10" s="4" customFormat="1" ht="12.75">
      <c r="A888" s="1"/>
      <c r="C888" s="219"/>
      <c r="E888" s="329"/>
      <c r="F888" s="330"/>
      <c r="G888" s="285"/>
      <c r="H888" s="331"/>
      <c r="I888" s="944"/>
      <c r="J888" s="944"/>
    </row>
    <row r="889" spans="1:10" s="4" customFormat="1" ht="12.75">
      <c r="A889" s="1"/>
      <c r="C889" s="219"/>
      <c r="E889" s="329"/>
      <c r="F889" s="330"/>
      <c r="G889" s="285"/>
      <c r="H889" s="331"/>
      <c r="I889" s="944"/>
      <c r="J889" s="944"/>
    </row>
    <row r="890" spans="1:10" s="4" customFormat="1" ht="12.75">
      <c r="A890" s="1"/>
      <c r="C890" s="219"/>
      <c r="E890" s="329"/>
      <c r="F890" s="330"/>
      <c r="G890" s="285"/>
      <c r="H890" s="331"/>
      <c r="I890" s="944"/>
      <c r="J890" s="944"/>
    </row>
    <row r="891" spans="1:10" s="4" customFormat="1" ht="12.75">
      <c r="A891" s="1"/>
      <c r="C891" s="219"/>
      <c r="E891" s="329"/>
      <c r="F891" s="330"/>
      <c r="G891" s="285"/>
      <c r="H891" s="331"/>
      <c r="I891" s="944"/>
      <c r="J891" s="944"/>
    </row>
    <row r="892" spans="1:10" s="4" customFormat="1" ht="12.75">
      <c r="A892" s="1"/>
      <c r="C892" s="219"/>
      <c r="E892" s="329"/>
      <c r="F892" s="330"/>
      <c r="G892" s="285"/>
      <c r="H892" s="331"/>
      <c r="I892" s="944"/>
      <c r="J892" s="944"/>
    </row>
    <row r="893" spans="1:10" s="4" customFormat="1" ht="12.75">
      <c r="A893" s="1"/>
      <c r="C893" s="219"/>
      <c r="E893" s="329"/>
      <c r="F893" s="330"/>
      <c r="G893" s="285"/>
      <c r="H893" s="331"/>
      <c r="I893" s="944"/>
      <c r="J893" s="944"/>
    </row>
    <row r="894" spans="1:10" s="4" customFormat="1" ht="12.75">
      <c r="A894" s="1"/>
      <c r="C894" s="219"/>
      <c r="E894" s="329"/>
      <c r="F894" s="330"/>
      <c r="G894" s="285"/>
      <c r="H894" s="331"/>
      <c r="I894" s="944"/>
      <c r="J894" s="944"/>
    </row>
    <row r="895" spans="1:10" s="4" customFormat="1" ht="12.75">
      <c r="A895" s="1"/>
      <c r="C895" s="219"/>
      <c r="E895" s="329"/>
      <c r="F895" s="330"/>
      <c r="G895" s="285"/>
      <c r="H895" s="331"/>
      <c r="I895" s="944"/>
      <c r="J895" s="944"/>
    </row>
    <row r="896" spans="1:10" s="4" customFormat="1" ht="12.75">
      <c r="A896" s="1"/>
      <c r="C896" s="219"/>
      <c r="E896" s="329"/>
      <c r="F896" s="330"/>
      <c r="G896" s="285"/>
      <c r="H896" s="331"/>
      <c r="I896" s="944"/>
      <c r="J896" s="944"/>
    </row>
    <row r="897" spans="1:10" s="4" customFormat="1" ht="12.75">
      <c r="A897" s="1"/>
      <c r="C897" s="219"/>
      <c r="E897" s="329"/>
      <c r="F897" s="330"/>
      <c r="G897" s="285"/>
      <c r="H897" s="331"/>
      <c r="I897" s="944"/>
      <c r="J897" s="944"/>
    </row>
    <row r="898" spans="1:10" s="4" customFormat="1" ht="12.75">
      <c r="A898" s="1"/>
      <c r="C898" s="219"/>
      <c r="E898" s="329"/>
      <c r="F898" s="330"/>
      <c r="G898" s="285"/>
      <c r="H898" s="331"/>
      <c r="I898" s="944"/>
      <c r="J898" s="944"/>
    </row>
    <row r="899" spans="1:10" s="4" customFormat="1" ht="12.75">
      <c r="A899" s="1"/>
      <c r="C899" s="219"/>
      <c r="E899" s="329"/>
      <c r="F899" s="330"/>
      <c r="G899" s="285"/>
      <c r="H899" s="331"/>
      <c r="I899" s="944"/>
      <c r="J899" s="944"/>
    </row>
    <row r="900" spans="1:10" s="4" customFormat="1" ht="12.75">
      <c r="A900" s="1"/>
      <c r="C900" s="219"/>
      <c r="E900" s="329"/>
      <c r="F900" s="330"/>
      <c r="G900" s="285"/>
      <c r="H900" s="331"/>
      <c r="I900" s="944"/>
      <c r="J900" s="944"/>
    </row>
    <row r="901" spans="1:10" s="4" customFormat="1" ht="12.75">
      <c r="A901" s="1"/>
      <c r="C901" s="219"/>
      <c r="E901" s="329"/>
      <c r="F901" s="330"/>
      <c r="G901" s="285"/>
      <c r="H901" s="331"/>
      <c r="I901" s="944"/>
      <c r="J901" s="944"/>
    </row>
    <row r="902" spans="1:10" s="4" customFormat="1" ht="12.75">
      <c r="A902" s="1"/>
      <c r="C902" s="219"/>
      <c r="E902" s="329"/>
      <c r="F902" s="330"/>
      <c r="G902" s="285"/>
      <c r="H902" s="331"/>
      <c r="I902" s="944"/>
      <c r="J902" s="944"/>
    </row>
    <row r="903" spans="1:10" s="4" customFormat="1" ht="12.75">
      <c r="A903" s="1"/>
      <c r="C903" s="219"/>
      <c r="E903" s="329"/>
      <c r="F903" s="330"/>
      <c r="G903" s="285"/>
      <c r="H903" s="331"/>
      <c r="I903" s="944"/>
      <c r="J903" s="944"/>
    </row>
    <row r="904" spans="1:10" s="4" customFormat="1" ht="12.75">
      <c r="A904" s="1"/>
      <c r="C904" s="219"/>
      <c r="E904" s="329"/>
      <c r="F904" s="330"/>
      <c r="G904" s="285"/>
      <c r="H904" s="331"/>
      <c r="I904" s="944"/>
      <c r="J904" s="944"/>
    </row>
    <row r="905" spans="1:10" s="4" customFormat="1" ht="12.75">
      <c r="A905" s="1"/>
      <c r="C905" s="219"/>
      <c r="E905" s="329"/>
      <c r="F905" s="330"/>
      <c r="G905" s="285"/>
      <c r="H905" s="331"/>
      <c r="I905" s="944"/>
      <c r="J905" s="944"/>
    </row>
    <row r="906" spans="1:10" s="4" customFormat="1" ht="12.75">
      <c r="A906" s="1"/>
      <c r="C906" s="219"/>
      <c r="E906" s="329"/>
      <c r="F906" s="330"/>
      <c r="G906" s="285"/>
      <c r="H906" s="331"/>
      <c r="I906" s="944"/>
      <c r="J906" s="944"/>
    </row>
    <row r="907" spans="1:10" s="4" customFormat="1" ht="12.75">
      <c r="A907" s="1"/>
      <c r="C907" s="219"/>
      <c r="E907" s="329"/>
      <c r="F907" s="330"/>
      <c r="G907" s="285"/>
      <c r="H907" s="331"/>
      <c r="I907" s="944"/>
      <c r="J907" s="944"/>
    </row>
    <row r="908" spans="1:10" s="4" customFormat="1" ht="12.75">
      <c r="A908" s="1"/>
      <c r="C908" s="219"/>
      <c r="E908" s="329"/>
      <c r="F908" s="330"/>
      <c r="G908" s="285"/>
      <c r="H908" s="331"/>
      <c r="I908" s="944"/>
      <c r="J908" s="944"/>
    </row>
    <row r="909" spans="1:10" s="4" customFormat="1" ht="12.75">
      <c r="A909" s="1"/>
      <c r="C909" s="219"/>
      <c r="E909" s="329"/>
      <c r="F909" s="330"/>
      <c r="G909" s="285"/>
      <c r="H909" s="331"/>
      <c r="I909" s="944"/>
      <c r="J909" s="944"/>
    </row>
    <row r="910" spans="1:10" s="4" customFormat="1" ht="12.75">
      <c r="A910" s="1"/>
      <c r="C910" s="219"/>
      <c r="E910" s="329"/>
      <c r="F910" s="330"/>
      <c r="G910" s="285"/>
      <c r="H910" s="331"/>
      <c r="I910" s="944"/>
      <c r="J910" s="944"/>
    </row>
    <row r="911" spans="1:10" s="4" customFormat="1" ht="12.75">
      <c r="A911" s="1"/>
      <c r="C911" s="219"/>
      <c r="E911" s="329"/>
      <c r="F911" s="330"/>
      <c r="G911" s="285"/>
      <c r="H911" s="331"/>
      <c r="I911" s="944"/>
      <c r="J911" s="944"/>
    </row>
    <row r="912" spans="1:10" s="4" customFormat="1" ht="12.75">
      <c r="A912" s="1"/>
      <c r="C912" s="219"/>
      <c r="E912" s="329"/>
      <c r="F912" s="330"/>
      <c r="G912" s="285"/>
      <c r="H912" s="331"/>
      <c r="I912" s="944"/>
      <c r="J912" s="944"/>
    </row>
    <row r="913" spans="1:10" s="4" customFormat="1" ht="12.75">
      <c r="A913" s="1"/>
      <c r="C913" s="219"/>
      <c r="E913" s="329"/>
      <c r="F913" s="330"/>
      <c r="G913" s="285"/>
      <c r="H913" s="331"/>
      <c r="I913" s="944"/>
      <c r="J913" s="944"/>
    </row>
    <row r="914" spans="1:10" s="4" customFormat="1" ht="12.75">
      <c r="A914" s="1"/>
      <c r="C914" s="219"/>
      <c r="E914" s="329"/>
      <c r="F914" s="330"/>
      <c r="G914" s="285"/>
      <c r="H914" s="331"/>
      <c r="I914" s="944"/>
      <c r="J914" s="944"/>
    </row>
    <row r="915" spans="1:10" s="4" customFormat="1" ht="12.75">
      <c r="A915" s="1"/>
      <c r="C915" s="219"/>
      <c r="E915" s="329"/>
      <c r="F915" s="330"/>
      <c r="G915" s="285"/>
      <c r="H915" s="331"/>
      <c r="I915" s="944"/>
      <c r="J915" s="944"/>
    </row>
    <row r="916" spans="1:10" s="4" customFormat="1" ht="12.75">
      <c r="A916" s="1"/>
      <c r="C916" s="219"/>
      <c r="E916" s="329"/>
      <c r="F916" s="330"/>
      <c r="G916" s="285"/>
      <c r="H916" s="331"/>
      <c r="I916" s="944"/>
      <c r="J916" s="944"/>
    </row>
    <row r="917" spans="1:10" s="4" customFormat="1" ht="12.75">
      <c r="A917" s="1"/>
      <c r="C917" s="219"/>
      <c r="E917" s="329"/>
      <c r="F917" s="330"/>
      <c r="G917" s="285"/>
      <c r="H917" s="331"/>
      <c r="I917" s="944"/>
      <c r="J917" s="944"/>
    </row>
    <row r="918" spans="1:10" s="4" customFormat="1" ht="12.75">
      <c r="A918" s="1"/>
      <c r="C918" s="219"/>
      <c r="E918" s="329"/>
      <c r="F918" s="330"/>
      <c r="G918" s="285"/>
      <c r="H918" s="331"/>
      <c r="I918" s="944"/>
      <c r="J918" s="944"/>
    </row>
    <row r="919" spans="1:10" s="4" customFormat="1" ht="12.75">
      <c r="A919" s="1"/>
      <c r="C919" s="219"/>
      <c r="E919" s="329"/>
      <c r="F919" s="330"/>
      <c r="G919" s="285"/>
      <c r="H919" s="331"/>
      <c r="I919" s="944"/>
      <c r="J919" s="944"/>
    </row>
    <row r="920" spans="1:10" s="4" customFormat="1" ht="12.75">
      <c r="A920" s="1"/>
      <c r="C920" s="219"/>
      <c r="E920" s="329"/>
      <c r="F920" s="330"/>
      <c r="G920" s="285"/>
      <c r="H920" s="331"/>
      <c r="I920" s="944"/>
      <c r="J920" s="944"/>
    </row>
    <row r="921" spans="1:10" s="4" customFormat="1" ht="12.75">
      <c r="A921" s="1"/>
      <c r="C921" s="219"/>
      <c r="E921" s="329"/>
      <c r="F921" s="330"/>
      <c r="G921" s="285"/>
      <c r="H921" s="331"/>
      <c r="I921" s="944"/>
      <c r="J921" s="944"/>
    </row>
    <row r="922" spans="1:10" s="4" customFormat="1" ht="12.75">
      <c r="A922" s="1"/>
      <c r="C922" s="219"/>
      <c r="E922" s="329"/>
      <c r="F922" s="330"/>
      <c r="G922" s="285"/>
      <c r="H922" s="331"/>
      <c r="I922" s="944"/>
      <c r="J922" s="944"/>
    </row>
    <row r="923" spans="1:10" s="4" customFormat="1" ht="12.75">
      <c r="A923" s="1"/>
      <c r="C923" s="219"/>
      <c r="E923" s="329"/>
      <c r="F923" s="330"/>
      <c r="G923" s="285"/>
      <c r="H923" s="331"/>
      <c r="I923" s="944"/>
      <c r="J923" s="944"/>
    </row>
    <row r="924" spans="1:10" s="4" customFormat="1" ht="12.75">
      <c r="A924" s="1"/>
      <c r="C924" s="219"/>
      <c r="E924" s="329"/>
      <c r="F924" s="330"/>
      <c r="G924" s="285"/>
      <c r="H924" s="331"/>
      <c r="I924" s="944"/>
      <c r="J924" s="944"/>
    </row>
    <row r="925" spans="1:10" s="4" customFormat="1" ht="12.75">
      <c r="A925" s="1"/>
      <c r="C925" s="219"/>
      <c r="E925" s="329"/>
      <c r="F925" s="330"/>
      <c r="G925" s="285"/>
      <c r="H925" s="331"/>
      <c r="I925" s="944"/>
      <c r="J925" s="944"/>
    </row>
    <row r="926" spans="1:10" s="4" customFormat="1" ht="12.75">
      <c r="A926" s="1"/>
      <c r="C926" s="219"/>
      <c r="E926" s="329"/>
      <c r="F926" s="330"/>
      <c r="G926" s="285"/>
      <c r="H926" s="331"/>
      <c r="I926" s="944"/>
      <c r="J926" s="944"/>
    </row>
    <row r="927" spans="1:10" s="4" customFormat="1" ht="12.75">
      <c r="A927" s="1"/>
      <c r="C927" s="219"/>
      <c r="E927" s="329"/>
      <c r="F927" s="330"/>
      <c r="G927" s="285"/>
      <c r="H927" s="331"/>
      <c r="I927" s="944"/>
      <c r="J927" s="944"/>
    </row>
    <row r="928" spans="1:10" s="4" customFormat="1" ht="12.75">
      <c r="A928" s="1"/>
      <c r="C928" s="219"/>
      <c r="E928" s="329"/>
      <c r="F928" s="330"/>
      <c r="G928" s="285"/>
      <c r="H928" s="331"/>
      <c r="I928" s="944"/>
      <c r="J928" s="944"/>
    </row>
    <row r="929" spans="1:10" s="4" customFormat="1" ht="12.75">
      <c r="A929" s="1"/>
      <c r="C929" s="219"/>
      <c r="E929" s="329"/>
      <c r="F929" s="330"/>
      <c r="G929" s="285"/>
      <c r="H929" s="331"/>
      <c r="I929" s="944"/>
      <c r="J929" s="944"/>
    </row>
    <row r="930" spans="1:10" s="4" customFormat="1" ht="12.75">
      <c r="A930" s="1"/>
      <c r="C930" s="219"/>
      <c r="E930" s="329"/>
      <c r="F930" s="330"/>
      <c r="G930" s="285"/>
      <c r="H930" s="331"/>
      <c r="I930" s="944"/>
      <c r="J930" s="944"/>
    </row>
    <row r="931" spans="1:10" s="4" customFormat="1" ht="12.75">
      <c r="A931" s="1"/>
      <c r="C931" s="219"/>
      <c r="E931" s="329"/>
      <c r="F931" s="330"/>
      <c r="G931" s="285"/>
      <c r="H931" s="331"/>
      <c r="I931" s="944"/>
      <c r="J931" s="944"/>
    </row>
    <row r="932" spans="1:10" s="4" customFormat="1" ht="12.75">
      <c r="A932" s="1"/>
      <c r="C932" s="219"/>
      <c r="E932" s="329"/>
      <c r="F932" s="330"/>
      <c r="G932" s="285"/>
      <c r="H932" s="331"/>
      <c r="I932" s="944"/>
      <c r="J932" s="944"/>
    </row>
    <row r="933" spans="1:10" s="4" customFormat="1" ht="12.75">
      <c r="A933" s="1"/>
      <c r="C933" s="219"/>
      <c r="E933" s="329"/>
      <c r="F933" s="330"/>
      <c r="G933" s="285"/>
      <c r="H933" s="331"/>
      <c r="I933" s="944"/>
      <c r="J933" s="944"/>
    </row>
    <row r="934" spans="1:10" s="4" customFormat="1" ht="12.75">
      <c r="A934" s="1"/>
      <c r="C934" s="219"/>
      <c r="E934" s="329"/>
      <c r="F934" s="330"/>
      <c r="G934" s="285"/>
      <c r="H934" s="331"/>
      <c r="I934" s="944"/>
      <c r="J934" s="944"/>
    </row>
    <row r="935" spans="1:10" s="4" customFormat="1" ht="12.75">
      <c r="A935" s="1"/>
      <c r="C935" s="219"/>
      <c r="E935" s="329"/>
      <c r="F935" s="330"/>
      <c r="G935" s="285"/>
      <c r="H935" s="331"/>
      <c r="I935" s="944"/>
      <c r="J935" s="944"/>
    </row>
    <row r="936" spans="1:10" s="4" customFormat="1" ht="12.75">
      <c r="A936" s="1"/>
      <c r="C936" s="219"/>
      <c r="E936" s="329"/>
      <c r="F936" s="330"/>
      <c r="G936" s="285"/>
      <c r="H936" s="331"/>
      <c r="I936" s="944"/>
      <c r="J936" s="944"/>
    </row>
    <row r="937" spans="1:10" s="4" customFormat="1" ht="12.75">
      <c r="A937" s="1"/>
      <c r="C937" s="219"/>
      <c r="E937" s="329"/>
      <c r="F937" s="330"/>
      <c r="G937" s="285"/>
      <c r="H937" s="331"/>
      <c r="I937" s="944"/>
      <c r="J937" s="944"/>
    </row>
    <row r="938" spans="1:10" s="4" customFormat="1" ht="12.75">
      <c r="A938" s="1"/>
      <c r="C938" s="219"/>
      <c r="E938" s="329"/>
      <c r="F938" s="330"/>
      <c r="G938" s="285"/>
      <c r="H938" s="331"/>
      <c r="I938" s="944"/>
      <c r="J938" s="944"/>
    </row>
    <row r="939" spans="1:10" s="4" customFormat="1" ht="12.75">
      <c r="A939" s="1"/>
      <c r="C939" s="219"/>
      <c r="E939" s="329"/>
      <c r="F939" s="330"/>
      <c r="G939" s="285"/>
      <c r="H939" s="331"/>
      <c r="I939" s="944"/>
      <c r="J939" s="944"/>
    </row>
    <row r="940" spans="1:10" s="4" customFormat="1" ht="12.75">
      <c r="A940" s="1"/>
      <c r="C940" s="219"/>
      <c r="E940" s="329"/>
      <c r="F940" s="330"/>
      <c r="G940" s="285"/>
      <c r="H940" s="331"/>
      <c r="I940" s="944"/>
      <c r="J940" s="944"/>
    </row>
    <row r="941" spans="1:10" s="4" customFormat="1" ht="12.75">
      <c r="A941" s="1"/>
      <c r="C941" s="219"/>
      <c r="E941" s="329"/>
      <c r="F941" s="330"/>
      <c r="G941" s="285"/>
      <c r="H941" s="331"/>
      <c r="I941" s="944"/>
      <c r="J941" s="944"/>
    </row>
    <row r="942" spans="1:10" s="4" customFormat="1" ht="12.75">
      <c r="A942" s="1"/>
      <c r="C942" s="219"/>
      <c r="E942" s="329"/>
      <c r="F942" s="330"/>
      <c r="G942" s="285"/>
      <c r="H942" s="331"/>
      <c r="I942" s="944"/>
      <c r="J942" s="944"/>
    </row>
    <row r="943" spans="1:10" s="4" customFormat="1" ht="12.75">
      <c r="A943" s="1"/>
      <c r="C943" s="219"/>
      <c r="E943" s="329"/>
      <c r="F943" s="330"/>
      <c r="G943" s="285"/>
      <c r="H943" s="331"/>
      <c r="I943" s="944"/>
      <c r="J943" s="944"/>
    </row>
    <row r="944" spans="1:10" s="4" customFormat="1" ht="12.75">
      <c r="A944" s="1"/>
      <c r="C944" s="219"/>
      <c r="E944" s="329"/>
      <c r="F944" s="330"/>
      <c r="G944" s="285"/>
      <c r="H944" s="331"/>
      <c r="I944" s="944"/>
      <c r="J944" s="944"/>
    </row>
    <row r="945" spans="1:10" s="4" customFormat="1" ht="12.75">
      <c r="A945" s="1"/>
      <c r="C945" s="219"/>
      <c r="E945" s="329"/>
      <c r="F945" s="330"/>
      <c r="G945" s="285"/>
      <c r="H945" s="331"/>
      <c r="I945" s="944"/>
      <c r="J945" s="944"/>
    </row>
    <row r="946" spans="1:10" s="4" customFormat="1" ht="12.75">
      <c r="A946" s="1"/>
      <c r="C946" s="219"/>
      <c r="E946" s="329"/>
      <c r="F946" s="330"/>
      <c r="G946" s="285"/>
      <c r="H946" s="331"/>
      <c r="I946" s="944"/>
      <c r="J946" s="944"/>
    </row>
    <row r="947" spans="1:10" s="4" customFormat="1" ht="12.75">
      <c r="A947" s="1"/>
      <c r="C947" s="219"/>
      <c r="E947" s="329"/>
      <c r="F947" s="330"/>
      <c r="G947" s="285"/>
      <c r="H947" s="331"/>
      <c r="I947" s="944"/>
      <c r="J947" s="944"/>
    </row>
    <row r="948" spans="1:10" s="4" customFormat="1" ht="12.75">
      <c r="A948" s="1"/>
      <c r="C948" s="219"/>
      <c r="E948" s="329"/>
      <c r="F948" s="330"/>
      <c r="G948" s="285"/>
      <c r="H948" s="331"/>
      <c r="I948" s="944"/>
      <c r="J948" s="944"/>
    </row>
    <row r="949" spans="1:10" s="4" customFormat="1" ht="12.75">
      <c r="A949" s="1"/>
      <c r="C949" s="219"/>
      <c r="E949" s="329"/>
      <c r="F949" s="330"/>
      <c r="G949" s="285"/>
      <c r="H949" s="331"/>
      <c r="I949" s="944"/>
      <c r="J949" s="944"/>
    </row>
    <row r="950" spans="1:10" s="4" customFormat="1" ht="12.75">
      <c r="A950" s="1"/>
      <c r="C950" s="219"/>
      <c r="E950" s="329"/>
      <c r="F950" s="330"/>
      <c r="G950" s="285"/>
      <c r="H950" s="331"/>
      <c r="I950" s="944"/>
      <c r="J950" s="944"/>
    </row>
    <row r="951" spans="1:10" s="4" customFormat="1" ht="12.75">
      <c r="A951" s="1"/>
      <c r="C951" s="219"/>
      <c r="E951" s="329"/>
      <c r="F951" s="330"/>
      <c r="G951" s="285"/>
      <c r="H951" s="331"/>
      <c r="I951" s="944"/>
      <c r="J951" s="944"/>
    </row>
    <row r="952" spans="1:10" s="4" customFormat="1" ht="12.75">
      <c r="A952" s="1"/>
      <c r="C952" s="219"/>
      <c r="E952" s="329"/>
      <c r="F952" s="330"/>
      <c r="G952" s="285"/>
      <c r="H952" s="331"/>
      <c r="I952" s="944"/>
      <c r="J952" s="944"/>
    </row>
    <row r="953" spans="1:10" s="4" customFormat="1" ht="12.75">
      <c r="A953" s="1"/>
      <c r="C953" s="219"/>
      <c r="E953" s="329"/>
      <c r="F953" s="330"/>
      <c r="G953" s="285"/>
      <c r="H953" s="331"/>
      <c r="I953" s="944"/>
      <c r="J953" s="944"/>
    </row>
    <row r="954" spans="1:10" s="4" customFormat="1" ht="12.75">
      <c r="A954" s="1"/>
      <c r="C954" s="219"/>
      <c r="E954" s="329"/>
      <c r="F954" s="330"/>
      <c r="G954" s="285"/>
      <c r="H954" s="331"/>
      <c r="I954" s="944"/>
      <c r="J954" s="944"/>
    </row>
    <row r="955" spans="1:10" s="4" customFormat="1" ht="12.75">
      <c r="A955" s="1"/>
      <c r="C955" s="219"/>
      <c r="E955" s="329"/>
      <c r="F955" s="330"/>
      <c r="G955" s="285"/>
      <c r="H955" s="331"/>
      <c r="I955" s="944"/>
      <c r="J955" s="944"/>
    </row>
    <row r="956" spans="1:10" s="4" customFormat="1" ht="12.75">
      <c r="A956" s="1"/>
      <c r="C956" s="219"/>
      <c r="E956" s="329"/>
      <c r="F956" s="330"/>
      <c r="G956" s="285"/>
      <c r="H956" s="331"/>
      <c r="I956" s="944"/>
      <c r="J956" s="944"/>
    </row>
    <row r="957" spans="1:10" s="4" customFormat="1" ht="12.75">
      <c r="A957" s="1"/>
      <c r="C957" s="219"/>
      <c r="E957" s="329"/>
      <c r="F957" s="330"/>
      <c r="G957" s="285"/>
      <c r="H957" s="331"/>
      <c r="I957" s="944"/>
      <c r="J957" s="944"/>
    </row>
    <row r="958" spans="1:10" s="4" customFormat="1" ht="12.75">
      <c r="A958" s="1"/>
      <c r="C958" s="219"/>
      <c r="E958" s="329"/>
      <c r="F958" s="330"/>
      <c r="G958" s="285"/>
      <c r="H958" s="331"/>
      <c r="I958" s="944"/>
      <c r="J958" s="944"/>
    </row>
    <row r="959" spans="1:10" s="4" customFormat="1" ht="12.75">
      <c r="A959" s="1"/>
      <c r="C959" s="219"/>
      <c r="E959" s="329"/>
      <c r="F959" s="330"/>
      <c r="G959" s="285"/>
      <c r="H959" s="331"/>
      <c r="I959" s="944"/>
      <c r="J959" s="944"/>
    </row>
    <row r="960" spans="1:10" s="4" customFormat="1" ht="12.75">
      <c r="A960" s="1"/>
      <c r="C960" s="219"/>
      <c r="E960" s="329"/>
      <c r="F960" s="330"/>
      <c r="G960" s="285"/>
      <c r="H960" s="331"/>
      <c r="I960" s="944"/>
      <c r="J960" s="944"/>
    </row>
    <row r="961" spans="1:10" s="4" customFormat="1" ht="12.75">
      <c r="A961" s="1"/>
      <c r="C961" s="219"/>
      <c r="E961" s="329"/>
      <c r="F961" s="330"/>
      <c r="G961" s="285"/>
      <c r="H961" s="331"/>
      <c r="I961" s="944"/>
      <c r="J961" s="944"/>
    </row>
    <row r="962" spans="1:10" s="4" customFormat="1" ht="12.75">
      <c r="A962" s="1"/>
      <c r="C962" s="219"/>
      <c r="E962" s="329"/>
      <c r="F962" s="330"/>
      <c r="G962" s="285"/>
      <c r="H962" s="331"/>
      <c r="I962" s="944"/>
      <c r="J962" s="944"/>
    </row>
    <row r="963" spans="1:10" s="4" customFormat="1" ht="12.75">
      <c r="A963" s="1"/>
      <c r="C963" s="219"/>
      <c r="E963" s="329"/>
      <c r="F963" s="330"/>
      <c r="G963" s="285"/>
      <c r="H963" s="331"/>
      <c r="I963" s="944"/>
      <c r="J963" s="944"/>
    </row>
    <row r="964" spans="1:10" s="4" customFormat="1" ht="12.75">
      <c r="A964" s="1"/>
      <c r="C964" s="219"/>
      <c r="E964" s="329"/>
      <c r="F964" s="330"/>
      <c r="G964" s="285"/>
      <c r="H964" s="331"/>
      <c r="I964" s="944"/>
      <c r="J964" s="944"/>
    </row>
    <row r="965" spans="1:10" s="4" customFormat="1" ht="12.75">
      <c r="A965" s="1"/>
      <c r="C965" s="219"/>
      <c r="E965" s="329"/>
      <c r="F965" s="330"/>
      <c r="G965" s="285"/>
      <c r="H965" s="331"/>
      <c r="I965" s="944"/>
      <c r="J965" s="944"/>
    </row>
    <row r="966" spans="1:10" s="4" customFormat="1" ht="12.75">
      <c r="A966" s="1"/>
      <c r="C966" s="219"/>
      <c r="E966" s="329"/>
      <c r="F966" s="330"/>
      <c r="G966" s="285"/>
      <c r="H966" s="331"/>
      <c r="I966" s="944"/>
      <c r="J966" s="944"/>
    </row>
    <row r="967" spans="1:10" s="4" customFormat="1" ht="12.75">
      <c r="A967" s="1"/>
      <c r="C967" s="219"/>
      <c r="E967" s="329"/>
      <c r="F967" s="330"/>
      <c r="G967" s="285"/>
      <c r="H967" s="331"/>
      <c r="I967" s="944"/>
      <c r="J967" s="944"/>
    </row>
    <row r="968" spans="1:10" s="4" customFormat="1" ht="12.75">
      <c r="A968" s="1"/>
      <c r="C968" s="219"/>
      <c r="E968" s="329"/>
      <c r="F968" s="330"/>
      <c r="G968" s="285"/>
      <c r="H968" s="331"/>
      <c r="I968" s="944"/>
      <c r="J968" s="944"/>
    </row>
    <row r="969" spans="1:10" s="4" customFormat="1" ht="12.75">
      <c r="A969" s="1"/>
      <c r="C969" s="219"/>
      <c r="E969" s="329"/>
      <c r="F969" s="330"/>
      <c r="G969" s="285"/>
      <c r="H969" s="331"/>
      <c r="I969" s="944"/>
      <c r="J969" s="944"/>
    </row>
    <row r="970" spans="1:10" s="4" customFormat="1" ht="12.75">
      <c r="A970" s="1"/>
      <c r="C970" s="219"/>
      <c r="E970" s="329"/>
      <c r="F970" s="330"/>
      <c r="G970" s="285"/>
      <c r="H970" s="331"/>
      <c r="I970" s="944"/>
      <c r="J970" s="944"/>
    </row>
    <row r="971" spans="1:10" s="4" customFormat="1" ht="12.75">
      <c r="A971" s="1"/>
      <c r="C971" s="219"/>
      <c r="E971" s="329"/>
      <c r="F971" s="330"/>
      <c r="G971" s="285"/>
      <c r="H971" s="331"/>
      <c r="I971" s="944"/>
      <c r="J971" s="944"/>
    </row>
    <row r="972" spans="1:10" s="4" customFormat="1" ht="12.75">
      <c r="A972" s="1"/>
      <c r="C972" s="219"/>
      <c r="E972" s="329"/>
      <c r="F972" s="330"/>
      <c r="G972" s="285"/>
      <c r="H972" s="331"/>
      <c r="I972" s="944"/>
      <c r="J972" s="944"/>
    </row>
    <row r="973" spans="1:10" s="4" customFormat="1" ht="12.75">
      <c r="A973" s="1"/>
      <c r="C973" s="219"/>
      <c r="E973" s="329"/>
      <c r="F973" s="330"/>
      <c r="G973" s="285"/>
      <c r="H973" s="331"/>
      <c r="I973" s="944"/>
      <c r="J973" s="944"/>
    </row>
    <row r="974" spans="1:10" s="4" customFormat="1" ht="12.75">
      <c r="A974" s="1"/>
      <c r="C974" s="219"/>
      <c r="E974" s="329"/>
      <c r="F974" s="330"/>
      <c r="G974" s="285"/>
      <c r="H974" s="331"/>
      <c r="I974" s="944"/>
      <c r="J974" s="944"/>
    </row>
    <row r="975" spans="1:10" s="4" customFormat="1" ht="12.75">
      <c r="A975" s="1"/>
      <c r="C975" s="219"/>
      <c r="E975" s="329"/>
      <c r="F975" s="330"/>
      <c r="G975" s="285"/>
      <c r="H975" s="331"/>
      <c r="I975" s="944"/>
      <c r="J975" s="944"/>
    </row>
    <row r="976" spans="1:10" s="4" customFormat="1" ht="12.75">
      <c r="A976" s="1"/>
      <c r="C976" s="219"/>
      <c r="E976" s="329"/>
      <c r="F976" s="330"/>
      <c r="G976" s="285"/>
      <c r="H976" s="331"/>
      <c r="I976" s="944"/>
      <c r="J976" s="944"/>
    </row>
    <row r="977" spans="1:10" s="4" customFormat="1" ht="12.75">
      <c r="A977" s="1"/>
      <c r="C977" s="219"/>
      <c r="E977" s="329"/>
      <c r="F977" s="330"/>
      <c r="G977" s="285"/>
      <c r="H977" s="331"/>
      <c r="I977" s="944"/>
      <c r="J977" s="944"/>
    </row>
    <row r="978" spans="1:10" s="4" customFormat="1" ht="12.75">
      <c r="A978" s="1"/>
      <c r="C978" s="219"/>
      <c r="E978" s="329"/>
      <c r="F978" s="330"/>
      <c r="G978" s="285"/>
      <c r="H978" s="331"/>
      <c r="I978" s="944"/>
      <c r="J978" s="944"/>
    </row>
    <row r="979" spans="1:10" s="4" customFormat="1" ht="12.75">
      <c r="A979" s="1"/>
      <c r="C979" s="219"/>
      <c r="E979" s="329"/>
      <c r="F979" s="330"/>
      <c r="G979" s="285"/>
      <c r="H979" s="331"/>
      <c r="I979" s="944"/>
      <c r="J979" s="944"/>
    </row>
    <row r="980" spans="1:10" s="4" customFormat="1" ht="12.75">
      <c r="A980" s="1"/>
      <c r="C980" s="219"/>
      <c r="E980" s="329"/>
      <c r="F980" s="330"/>
      <c r="G980" s="285"/>
      <c r="H980" s="331"/>
      <c r="I980" s="944"/>
      <c r="J980" s="944"/>
    </row>
    <row r="981" spans="1:10" s="4" customFormat="1" ht="12.75">
      <c r="A981" s="1"/>
      <c r="C981" s="219"/>
      <c r="E981" s="329"/>
      <c r="F981" s="330"/>
      <c r="G981" s="285"/>
      <c r="H981" s="331"/>
      <c r="I981" s="944"/>
      <c r="J981" s="944"/>
    </row>
    <row r="982" spans="1:10" s="4" customFormat="1" ht="12.75">
      <c r="A982" s="1"/>
      <c r="C982" s="219"/>
      <c r="E982" s="329"/>
      <c r="F982" s="330"/>
      <c r="G982" s="285"/>
      <c r="H982" s="331"/>
      <c r="I982" s="944"/>
      <c r="J982" s="944"/>
    </row>
    <row r="983" spans="1:10" s="4" customFormat="1" ht="12.75">
      <c r="A983" s="1"/>
      <c r="C983" s="219"/>
      <c r="E983" s="329"/>
      <c r="F983" s="330"/>
      <c r="G983" s="285"/>
      <c r="H983" s="331"/>
      <c r="I983" s="944"/>
      <c r="J983" s="944"/>
    </row>
    <row r="984" spans="1:10" s="4" customFormat="1" ht="12.75">
      <c r="A984" s="1"/>
      <c r="C984" s="219"/>
      <c r="E984" s="329"/>
      <c r="F984" s="330"/>
      <c r="G984" s="285"/>
      <c r="H984" s="331"/>
      <c r="I984" s="944"/>
      <c r="J984" s="944"/>
    </row>
    <row r="985" spans="1:10" s="4" customFormat="1" ht="12.75">
      <c r="A985" s="1"/>
      <c r="C985" s="219"/>
      <c r="E985" s="329"/>
      <c r="F985" s="330"/>
      <c r="G985" s="285"/>
      <c r="H985" s="331"/>
      <c r="I985" s="944"/>
      <c r="J985" s="944"/>
    </row>
    <row r="986" spans="1:10" s="4" customFormat="1" ht="12.75">
      <c r="A986" s="1"/>
      <c r="C986" s="219"/>
      <c r="E986" s="329"/>
      <c r="F986" s="330"/>
      <c r="G986" s="285"/>
      <c r="H986" s="331"/>
      <c r="I986" s="944"/>
      <c r="J986" s="944"/>
    </row>
    <row r="987" spans="1:10" s="4" customFormat="1" ht="12.75">
      <c r="A987" s="1"/>
      <c r="C987" s="219"/>
      <c r="E987" s="329"/>
      <c r="F987" s="330"/>
      <c r="G987" s="285"/>
      <c r="H987" s="331"/>
      <c r="I987" s="944"/>
      <c r="J987" s="944"/>
    </row>
    <row r="988" spans="1:10" s="4" customFormat="1" ht="12.75">
      <c r="A988" s="1"/>
      <c r="C988" s="219"/>
      <c r="E988" s="329"/>
      <c r="F988" s="330"/>
      <c r="G988" s="285"/>
      <c r="H988" s="331"/>
      <c r="I988" s="944"/>
      <c r="J988" s="944"/>
    </row>
    <row r="989" spans="1:10" s="4" customFormat="1" ht="12.75">
      <c r="A989" s="1"/>
      <c r="C989" s="219"/>
      <c r="E989" s="329"/>
      <c r="F989" s="330"/>
      <c r="G989" s="285"/>
      <c r="H989" s="331"/>
      <c r="I989" s="944"/>
      <c r="J989" s="944"/>
    </row>
    <row r="990" spans="1:10" s="4" customFormat="1" ht="12.75">
      <c r="A990" s="1"/>
      <c r="C990" s="219"/>
      <c r="E990" s="329"/>
      <c r="F990" s="330"/>
      <c r="G990" s="285"/>
      <c r="H990" s="331"/>
      <c r="I990" s="944"/>
      <c r="J990" s="944"/>
    </row>
    <row r="991" spans="1:10" s="4" customFormat="1" ht="12.75">
      <c r="A991" s="1"/>
      <c r="C991" s="219"/>
      <c r="E991" s="329"/>
      <c r="F991" s="330"/>
      <c r="G991" s="285"/>
      <c r="H991" s="331"/>
      <c r="I991" s="944"/>
      <c r="J991" s="944"/>
    </row>
    <row r="992" spans="1:10" s="4" customFormat="1" ht="12.75">
      <c r="A992" s="1"/>
      <c r="C992" s="219"/>
      <c r="E992" s="329"/>
      <c r="F992" s="330"/>
      <c r="G992" s="285"/>
      <c r="H992" s="331"/>
      <c r="I992" s="944"/>
      <c r="J992" s="944"/>
    </row>
    <row r="993" spans="1:10" s="4" customFormat="1" ht="12.75">
      <c r="A993" s="1"/>
      <c r="C993" s="219"/>
      <c r="E993" s="329"/>
      <c r="F993" s="330"/>
      <c r="G993" s="285"/>
      <c r="H993" s="331"/>
      <c r="I993" s="944"/>
      <c r="J993" s="944"/>
    </row>
    <row r="994" spans="1:10" s="4" customFormat="1" ht="12.75">
      <c r="A994" s="1"/>
      <c r="C994" s="219"/>
      <c r="E994" s="329"/>
      <c r="F994" s="330"/>
      <c r="G994" s="285"/>
      <c r="H994" s="331"/>
      <c r="I994" s="944"/>
      <c r="J994" s="944"/>
    </row>
    <row r="995" spans="1:10" s="4" customFormat="1" ht="12.75">
      <c r="A995" s="1"/>
      <c r="C995" s="219"/>
      <c r="E995" s="329"/>
      <c r="F995" s="330"/>
      <c r="G995" s="285"/>
      <c r="H995" s="331"/>
      <c r="I995" s="944"/>
      <c r="J995" s="944"/>
    </row>
    <row r="996" spans="1:10" s="4" customFormat="1" ht="12.75">
      <c r="A996" s="1"/>
      <c r="C996" s="219"/>
      <c r="E996" s="329"/>
      <c r="F996" s="330"/>
      <c r="G996" s="285"/>
      <c r="H996" s="331"/>
      <c r="I996" s="944"/>
      <c r="J996" s="944"/>
    </row>
    <row r="997" spans="1:10" s="4" customFormat="1" ht="12.75">
      <c r="A997" s="1"/>
      <c r="C997" s="219"/>
      <c r="E997" s="329"/>
      <c r="F997" s="330"/>
      <c r="G997" s="285"/>
      <c r="H997" s="331"/>
      <c r="I997" s="944"/>
      <c r="J997" s="944"/>
    </row>
    <row r="998" spans="1:10" s="4" customFormat="1" ht="12.75">
      <c r="A998" s="1"/>
      <c r="C998" s="219"/>
      <c r="E998" s="329"/>
      <c r="F998" s="330"/>
      <c r="G998" s="285"/>
      <c r="H998" s="331"/>
      <c r="I998" s="944"/>
      <c r="J998" s="944"/>
    </row>
    <row r="999" spans="1:10" s="4" customFormat="1" ht="12.75">
      <c r="A999" s="1"/>
      <c r="C999" s="219"/>
      <c r="E999" s="329"/>
      <c r="F999" s="330"/>
      <c r="G999" s="285"/>
      <c r="H999" s="331"/>
      <c r="I999" s="944"/>
      <c r="J999" s="944"/>
    </row>
    <row r="1000" spans="1:10" s="4" customFormat="1" ht="12.75">
      <c r="A1000" s="1"/>
      <c r="C1000" s="219"/>
      <c r="E1000" s="329"/>
      <c r="F1000" s="330"/>
      <c r="G1000" s="285"/>
      <c r="H1000" s="331"/>
      <c r="I1000" s="944"/>
      <c r="J1000" s="944"/>
    </row>
    <row r="1001" spans="1:10" s="4" customFormat="1" ht="12.75">
      <c r="A1001" s="1"/>
      <c r="C1001" s="219"/>
      <c r="E1001" s="329"/>
      <c r="F1001" s="330"/>
      <c r="G1001" s="285"/>
      <c r="H1001" s="331"/>
      <c r="I1001" s="944"/>
      <c r="J1001" s="944"/>
    </row>
    <row r="1002" spans="1:10" s="4" customFormat="1" ht="12.75">
      <c r="A1002" s="1"/>
      <c r="C1002" s="219"/>
      <c r="E1002" s="329"/>
      <c r="F1002" s="330"/>
      <c r="G1002" s="285"/>
      <c r="H1002" s="331"/>
      <c r="I1002" s="944"/>
      <c r="J1002" s="944"/>
    </row>
    <row r="1003" spans="1:10" s="4" customFormat="1" ht="12.75">
      <c r="A1003" s="1"/>
      <c r="C1003" s="219"/>
      <c r="E1003" s="329"/>
      <c r="F1003" s="330"/>
      <c r="G1003" s="285"/>
      <c r="H1003" s="331"/>
      <c r="I1003" s="944"/>
      <c r="J1003" s="944"/>
    </row>
    <row r="1004" spans="1:10" s="4" customFormat="1" ht="12.75">
      <c r="A1004" s="1"/>
      <c r="C1004" s="219"/>
      <c r="E1004" s="329"/>
      <c r="F1004" s="330"/>
      <c r="G1004" s="285"/>
      <c r="H1004" s="331"/>
      <c r="I1004" s="944"/>
      <c r="J1004" s="944"/>
    </row>
    <row r="1005" spans="1:10" s="4" customFormat="1" ht="12.75">
      <c r="A1005" s="1"/>
      <c r="C1005" s="219"/>
      <c r="E1005" s="329"/>
      <c r="F1005" s="330"/>
      <c r="G1005" s="285"/>
      <c r="H1005" s="331"/>
      <c r="I1005" s="944"/>
      <c r="J1005" s="944"/>
    </row>
    <row r="1006" spans="1:10" s="4" customFormat="1" ht="12.75">
      <c r="A1006" s="1"/>
      <c r="C1006" s="219"/>
      <c r="E1006" s="329"/>
      <c r="F1006" s="330"/>
      <c r="G1006" s="285"/>
      <c r="H1006" s="331"/>
      <c r="I1006" s="944"/>
      <c r="J1006" s="944"/>
    </row>
    <row r="1007" spans="1:10" s="4" customFormat="1" ht="12.75">
      <c r="A1007" s="1"/>
      <c r="C1007" s="219"/>
      <c r="E1007" s="329"/>
      <c r="F1007" s="330"/>
      <c r="G1007" s="285"/>
      <c r="H1007" s="331"/>
      <c r="I1007" s="944"/>
      <c r="J1007" s="944"/>
    </row>
    <row r="1008" spans="1:10" s="4" customFormat="1" ht="12.75">
      <c r="A1008" s="1"/>
      <c r="C1008" s="219"/>
      <c r="E1008" s="329"/>
      <c r="F1008" s="330"/>
      <c r="G1008" s="285"/>
      <c r="H1008" s="331"/>
      <c r="I1008" s="944"/>
      <c r="J1008" s="944"/>
    </row>
    <row r="1009" spans="1:10" s="4" customFormat="1" ht="12.75">
      <c r="A1009" s="1"/>
      <c r="C1009" s="219"/>
      <c r="E1009" s="329"/>
      <c r="F1009" s="330"/>
      <c r="G1009" s="285"/>
      <c r="H1009" s="331"/>
      <c r="I1009" s="944"/>
      <c r="J1009" s="944"/>
    </row>
    <row r="1010" spans="1:10" s="4" customFormat="1" ht="12.75">
      <c r="A1010" s="1"/>
      <c r="C1010" s="219"/>
      <c r="E1010" s="329"/>
      <c r="F1010" s="330"/>
      <c r="G1010" s="285"/>
      <c r="H1010" s="331"/>
      <c r="I1010" s="944"/>
      <c r="J1010" s="944"/>
    </row>
    <row r="1011" spans="1:10" s="4" customFormat="1" ht="12.75">
      <c r="A1011" s="1"/>
      <c r="C1011" s="219"/>
      <c r="E1011" s="329"/>
      <c r="F1011" s="330"/>
      <c r="G1011" s="285"/>
      <c r="H1011" s="331"/>
      <c r="I1011" s="944"/>
      <c r="J1011" s="944"/>
    </row>
    <row r="1012" spans="1:10" s="4" customFormat="1" ht="12.75">
      <c r="A1012" s="1"/>
      <c r="C1012" s="219"/>
      <c r="E1012" s="329"/>
      <c r="F1012" s="330"/>
      <c r="G1012" s="285"/>
      <c r="H1012" s="331"/>
      <c r="I1012" s="944"/>
      <c r="J1012" s="944"/>
    </row>
    <row r="1013" spans="1:10" s="4" customFormat="1" ht="12.75">
      <c r="A1013" s="1"/>
      <c r="C1013" s="219"/>
      <c r="E1013" s="329"/>
      <c r="F1013" s="330"/>
      <c r="G1013" s="285"/>
      <c r="H1013" s="331"/>
      <c r="I1013" s="944"/>
      <c r="J1013" s="944"/>
    </row>
    <row r="1014" spans="1:10" s="4" customFormat="1" ht="12.75">
      <c r="A1014" s="1"/>
      <c r="C1014" s="219"/>
      <c r="E1014" s="329"/>
      <c r="F1014" s="330"/>
      <c r="G1014" s="285"/>
      <c r="H1014" s="331"/>
      <c r="I1014" s="944"/>
      <c r="J1014" s="944"/>
    </row>
    <row r="1015" spans="1:10" s="4" customFormat="1" ht="12.75">
      <c r="A1015" s="1"/>
      <c r="C1015" s="219"/>
      <c r="E1015" s="329"/>
      <c r="F1015" s="330"/>
      <c r="G1015" s="285"/>
      <c r="H1015" s="331"/>
      <c r="I1015" s="944"/>
      <c r="J1015" s="944"/>
    </row>
    <row r="1016" spans="1:10" s="4" customFormat="1" ht="12.75">
      <c r="A1016" s="1"/>
      <c r="C1016" s="219"/>
      <c r="E1016" s="329"/>
      <c r="F1016" s="330"/>
      <c r="G1016" s="285"/>
      <c r="H1016" s="331"/>
      <c r="I1016" s="944"/>
      <c r="J1016" s="944"/>
    </row>
    <row r="1017" spans="1:10" s="4" customFormat="1" ht="12.75">
      <c r="A1017" s="1"/>
      <c r="C1017" s="219"/>
      <c r="E1017" s="329"/>
      <c r="F1017" s="330"/>
      <c r="G1017" s="285"/>
      <c r="H1017" s="331"/>
      <c r="I1017" s="944"/>
      <c r="J1017" s="944"/>
    </row>
    <row r="1018" spans="1:10" s="4" customFormat="1" ht="12.75">
      <c r="A1018" s="1"/>
      <c r="C1018" s="219"/>
      <c r="E1018" s="329"/>
      <c r="F1018" s="330"/>
      <c r="G1018" s="285"/>
      <c r="H1018" s="331"/>
      <c r="I1018" s="944"/>
      <c r="J1018" s="944"/>
    </row>
    <row r="1019" spans="1:10" s="4" customFormat="1" ht="12.75">
      <c r="A1019" s="1"/>
      <c r="C1019" s="219"/>
      <c r="E1019" s="329"/>
      <c r="F1019" s="330"/>
      <c r="G1019" s="285"/>
      <c r="H1019" s="331"/>
      <c r="I1019" s="944"/>
      <c r="J1019" s="944"/>
    </row>
    <row r="1020" spans="1:10" s="4" customFormat="1" ht="12.75">
      <c r="A1020" s="1"/>
      <c r="C1020" s="219"/>
      <c r="E1020" s="329"/>
      <c r="F1020" s="330"/>
      <c r="G1020" s="285"/>
      <c r="H1020" s="331"/>
      <c r="I1020" s="944"/>
      <c r="J1020" s="944"/>
    </row>
    <row r="1021" spans="1:10" s="4" customFormat="1" ht="12.75">
      <c r="A1021" s="1"/>
      <c r="C1021" s="219"/>
      <c r="E1021" s="329"/>
      <c r="F1021" s="330"/>
      <c r="G1021" s="285"/>
      <c r="H1021" s="331"/>
      <c r="I1021" s="944"/>
      <c r="J1021" s="944"/>
    </row>
    <row r="1022" spans="1:10" s="4" customFormat="1" ht="12.75">
      <c r="A1022" s="1"/>
      <c r="C1022" s="219"/>
      <c r="E1022" s="329"/>
      <c r="F1022" s="330"/>
      <c r="G1022" s="285"/>
      <c r="H1022" s="331"/>
      <c r="I1022" s="944"/>
      <c r="J1022" s="944"/>
    </row>
    <row r="1023" spans="1:10" s="4" customFormat="1" ht="12.75">
      <c r="A1023" s="1"/>
      <c r="C1023" s="219"/>
      <c r="E1023" s="329"/>
      <c r="F1023" s="330"/>
      <c r="G1023" s="285"/>
      <c r="H1023" s="331"/>
      <c r="I1023" s="944"/>
      <c r="J1023" s="944"/>
    </row>
    <row r="1024" spans="1:10" s="4" customFormat="1" ht="12.75">
      <c r="A1024" s="1"/>
      <c r="C1024" s="219"/>
      <c r="E1024" s="329"/>
      <c r="F1024" s="330"/>
      <c r="G1024" s="285"/>
      <c r="H1024" s="331"/>
      <c r="I1024" s="944"/>
      <c r="J1024" s="944"/>
    </row>
    <row r="1025" spans="1:10" s="4" customFormat="1" ht="12.75">
      <c r="A1025" s="1"/>
      <c r="C1025" s="219"/>
      <c r="E1025" s="329"/>
      <c r="F1025" s="330"/>
      <c r="G1025" s="285"/>
      <c r="H1025" s="331"/>
      <c r="I1025" s="944"/>
      <c r="J1025" s="944"/>
    </row>
    <row r="1026" spans="1:10" s="4" customFormat="1" ht="12.75">
      <c r="A1026" s="1"/>
      <c r="C1026" s="219"/>
      <c r="E1026" s="329"/>
      <c r="F1026" s="330"/>
      <c r="G1026" s="285"/>
      <c r="H1026" s="331"/>
      <c r="I1026" s="944"/>
      <c r="J1026" s="944"/>
    </row>
    <row r="1027" spans="1:10" s="4" customFormat="1" ht="12.75">
      <c r="A1027" s="1"/>
      <c r="C1027" s="219"/>
      <c r="E1027" s="329"/>
      <c r="F1027" s="330"/>
      <c r="G1027" s="285"/>
      <c r="H1027" s="331"/>
      <c r="I1027" s="944"/>
      <c r="J1027" s="944"/>
    </row>
    <row r="1028" spans="1:10" s="4" customFormat="1" ht="12.75">
      <c r="A1028" s="1"/>
      <c r="C1028" s="219"/>
      <c r="E1028" s="329"/>
      <c r="F1028" s="330"/>
      <c r="G1028" s="285"/>
      <c r="H1028" s="331"/>
      <c r="I1028" s="944"/>
      <c r="J1028" s="944"/>
    </row>
    <row r="1029" spans="1:10" s="4" customFormat="1" ht="12.75">
      <c r="A1029" s="1"/>
      <c r="C1029" s="219"/>
      <c r="E1029" s="329"/>
      <c r="F1029" s="330"/>
      <c r="G1029" s="285"/>
      <c r="H1029" s="331"/>
      <c r="I1029" s="944"/>
      <c r="J1029" s="944"/>
    </row>
    <row r="1030" spans="1:10" s="4" customFormat="1" ht="12.75">
      <c r="A1030" s="1"/>
      <c r="C1030" s="219"/>
      <c r="E1030" s="329"/>
      <c r="F1030" s="330"/>
      <c r="G1030" s="285"/>
      <c r="H1030" s="331"/>
      <c r="I1030" s="944"/>
      <c r="J1030" s="944"/>
    </row>
    <row r="1031" spans="1:10" s="4" customFormat="1" ht="12.75">
      <c r="A1031" s="1"/>
      <c r="C1031" s="219"/>
      <c r="E1031" s="329"/>
      <c r="F1031" s="330"/>
      <c r="G1031" s="285"/>
      <c r="H1031" s="331"/>
      <c r="I1031" s="944"/>
      <c r="J1031" s="944"/>
    </row>
    <row r="1032" spans="1:10" s="4" customFormat="1" ht="12.75">
      <c r="A1032" s="1"/>
      <c r="C1032" s="219"/>
      <c r="E1032" s="329"/>
      <c r="F1032" s="330"/>
      <c r="G1032" s="285"/>
      <c r="H1032" s="331"/>
      <c r="I1032" s="944"/>
      <c r="J1032" s="944"/>
    </row>
    <row r="1033" spans="1:10" s="4" customFormat="1" ht="12.75">
      <c r="A1033" s="1"/>
      <c r="C1033" s="219"/>
      <c r="E1033" s="329"/>
      <c r="F1033" s="330"/>
      <c r="G1033" s="285"/>
      <c r="H1033" s="331"/>
      <c r="I1033" s="944"/>
      <c r="J1033" s="944"/>
    </row>
    <row r="1034" spans="1:10" s="4" customFormat="1" ht="12.75">
      <c r="A1034" s="1"/>
      <c r="C1034" s="219"/>
      <c r="E1034" s="329"/>
      <c r="F1034" s="330"/>
      <c r="G1034" s="285"/>
      <c r="H1034" s="331"/>
      <c r="I1034" s="944"/>
      <c r="J1034" s="944"/>
    </row>
    <row r="1035" spans="1:10" s="4" customFormat="1" ht="12.75">
      <c r="A1035" s="1"/>
      <c r="C1035" s="219"/>
      <c r="E1035" s="329"/>
      <c r="F1035" s="330"/>
      <c r="G1035" s="285"/>
      <c r="H1035" s="331"/>
      <c r="I1035" s="944"/>
      <c r="J1035" s="944"/>
    </row>
    <row r="1036" spans="1:10" s="4" customFormat="1" ht="12.75">
      <c r="A1036" s="1"/>
      <c r="C1036" s="219"/>
      <c r="E1036" s="329"/>
      <c r="F1036" s="330"/>
      <c r="G1036" s="285"/>
      <c r="H1036" s="331"/>
      <c r="I1036" s="944"/>
      <c r="J1036" s="944"/>
    </row>
    <row r="1037" spans="1:10" s="4" customFormat="1" ht="12.75">
      <c r="A1037" s="1"/>
      <c r="C1037" s="219"/>
      <c r="E1037" s="329"/>
      <c r="F1037" s="330"/>
      <c r="G1037" s="285"/>
      <c r="H1037" s="331"/>
      <c r="I1037" s="944"/>
      <c r="J1037" s="944"/>
    </row>
    <row r="1038" spans="1:10" s="4" customFormat="1" ht="12.75">
      <c r="A1038" s="1"/>
      <c r="C1038" s="219"/>
      <c r="E1038" s="329"/>
      <c r="F1038" s="330"/>
      <c r="G1038" s="285"/>
      <c r="H1038" s="331"/>
      <c r="I1038" s="944"/>
      <c r="J1038" s="944"/>
    </row>
    <row r="1039" spans="1:10" s="4" customFormat="1" ht="12.75">
      <c r="A1039" s="1"/>
      <c r="C1039" s="219"/>
      <c r="E1039" s="329"/>
      <c r="F1039" s="330"/>
      <c r="G1039" s="285"/>
      <c r="H1039" s="331"/>
      <c r="I1039" s="944"/>
      <c r="J1039" s="944"/>
    </row>
    <row r="1040" spans="1:10" s="4" customFormat="1" ht="12.75">
      <c r="A1040" s="1"/>
      <c r="C1040" s="219"/>
      <c r="E1040" s="329"/>
      <c r="F1040" s="330"/>
      <c r="G1040" s="285"/>
      <c r="H1040" s="331"/>
      <c r="I1040" s="944"/>
      <c r="J1040" s="944"/>
    </row>
    <row r="1041" spans="1:10" s="4" customFormat="1" ht="12.75">
      <c r="A1041" s="1"/>
      <c r="C1041" s="219"/>
      <c r="E1041" s="329"/>
      <c r="F1041" s="330"/>
      <c r="G1041" s="285"/>
      <c r="H1041" s="331"/>
      <c r="I1041" s="944"/>
      <c r="J1041" s="944"/>
    </row>
    <row r="1042" spans="1:10" s="4" customFormat="1" ht="12.75">
      <c r="A1042" s="1"/>
      <c r="C1042" s="219"/>
      <c r="E1042" s="329"/>
      <c r="F1042" s="330"/>
      <c r="G1042" s="285"/>
      <c r="H1042" s="331"/>
      <c r="I1042" s="944"/>
      <c r="J1042" s="944"/>
    </row>
    <row r="1043" spans="1:10" s="4" customFormat="1" ht="12.75">
      <c r="A1043" s="1"/>
      <c r="C1043" s="219"/>
      <c r="E1043" s="329"/>
      <c r="F1043" s="330"/>
      <c r="G1043" s="285"/>
      <c r="H1043" s="331"/>
      <c r="I1043" s="944"/>
      <c r="J1043" s="944"/>
    </row>
    <row r="1044" spans="1:10" s="4" customFormat="1" ht="12.75">
      <c r="A1044" s="1"/>
      <c r="C1044" s="219"/>
      <c r="E1044" s="329"/>
      <c r="F1044" s="330"/>
      <c r="G1044" s="285"/>
      <c r="H1044" s="331"/>
      <c r="I1044" s="944"/>
      <c r="J1044" s="944"/>
    </row>
    <row r="1045" spans="1:10" s="4" customFormat="1" ht="12.75">
      <c r="A1045" s="1"/>
      <c r="C1045" s="219"/>
      <c r="E1045" s="329"/>
      <c r="F1045" s="330"/>
      <c r="G1045" s="285"/>
      <c r="H1045" s="331"/>
      <c r="I1045" s="944"/>
      <c r="J1045" s="944"/>
    </row>
    <row r="1046" spans="1:10" s="4" customFormat="1" ht="12.75">
      <c r="A1046" s="1"/>
      <c r="C1046" s="219"/>
      <c r="E1046" s="329"/>
      <c r="F1046" s="330"/>
      <c r="G1046" s="285"/>
      <c r="H1046" s="331"/>
      <c r="I1046" s="944"/>
      <c r="J1046" s="944"/>
    </row>
    <row r="1047" spans="1:10" s="4" customFormat="1" ht="12.75">
      <c r="A1047" s="1"/>
      <c r="C1047" s="219"/>
      <c r="E1047" s="329"/>
      <c r="F1047" s="330"/>
      <c r="G1047" s="285"/>
      <c r="H1047" s="331"/>
      <c r="I1047" s="944"/>
      <c r="J1047" s="944"/>
    </row>
    <row r="1048" spans="1:10" s="4" customFormat="1" ht="12.75">
      <c r="A1048" s="1"/>
      <c r="C1048" s="219"/>
      <c r="E1048" s="329"/>
      <c r="F1048" s="330"/>
      <c r="G1048" s="285"/>
      <c r="H1048" s="331"/>
      <c r="I1048" s="944"/>
      <c r="J1048" s="944"/>
    </row>
    <row r="1049" spans="1:10" s="4" customFormat="1" ht="12.75">
      <c r="A1049" s="1"/>
      <c r="C1049" s="219"/>
      <c r="E1049" s="329"/>
      <c r="F1049" s="330"/>
      <c r="G1049" s="285"/>
      <c r="H1049" s="331"/>
      <c r="I1049" s="944"/>
      <c r="J1049" s="944"/>
    </row>
    <row r="1050" spans="1:10" s="4" customFormat="1" ht="12.75">
      <c r="A1050" s="1"/>
      <c r="C1050" s="219"/>
      <c r="E1050" s="329"/>
      <c r="F1050" s="330"/>
      <c r="G1050" s="285"/>
      <c r="H1050" s="331"/>
      <c r="I1050" s="944"/>
      <c r="J1050" s="944"/>
    </row>
    <row r="1051" spans="1:10" s="4" customFormat="1" ht="12.75">
      <c r="A1051" s="1"/>
      <c r="C1051" s="219"/>
      <c r="E1051" s="329"/>
      <c r="F1051" s="330"/>
      <c r="G1051" s="285"/>
      <c r="H1051" s="331"/>
      <c r="I1051" s="944"/>
      <c r="J1051" s="944"/>
    </row>
    <row r="1052" spans="1:10" s="4" customFormat="1" ht="12.75">
      <c r="A1052" s="1"/>
      <c r="C1052" s="219"/>
      <c r="E1052" s="329"/>
      <c r="F1052" s="330"/>
      <c r="G1052" s="285"/>
      <c r="H1052" s="331"/>
      <c r="I1052" s="944"/>
      <c r="J1052" s="944"/>
    </row>
    <row r="1053" spans="1:10" s="4" customFormat="1" ht="12.75">
      <c r="A1053" s="1"/>
      <c r="C1053" s="219"/>
      <c r="E1053" s="329"/>
      <c r="F1053" s="330"/>
      <c r="G1053" s="285"/>
      <c r="H1053" s="331"/>
      <c r="I1053" s="944"/>
      <c r="J1053" s="944"/>
    </row>
    <row r="1054" spans="1:10" s="4" customFormat="1" ht="12.75">
      <c r="A1054" s="1"/>
      <c r="C1054" s="219"/>
      <c r="E1054" s="329"/>
      <c r="F1054" s="330"/>
      <c r="G1054" s="285"/>
      <c r="H1054" s="331"/>
      <c r="I1054" s="944"/>
      <c r="J1054" s="944"/>
    </row>
    <row r="1055" spans="1:10" s="4" customFormat="1" ht="12.75">
      <c r="A1055" s="1"/>
      <c r="C1055" s="219"/>
      <c r="E1055" s="329"/>
      <c r="F1055" s="330"/>
      <c r="G1055" s="285"/>
      <c r="H1055" s="331"/>
      <c r="I1055" s="944"/>
      <c r="J1055" s="944"/>
    </row>
    <row r="1056" spans="1:10" s="4" customFormat="1" ht="12.75">
      <c r="A1056" s="1"/>
      <c r="C1056" s="219"/>
      <c r="E1056" s="329"/>
      <c r="F1056" s="330"/>
      <c r="G1056" s="285"/>
      <c r="H1056" s="331"/>
      <c r="I1056" s="944"/>
      <c r="J1056" s="944"/>
    </row>
    <row r="1057" spans="1:10" s="4" customFormat="1" ht="12.75">
      <c r="A1057" s="1"/>
      <c r="C1057" s="219"/>
      <c r="E1057" s="329"/>
      <c r="F1057" s="330"/>
      <c r="G1057" s="285"/>
      <c r="H1057" s="331"/>
      <c r="I1057" s="944"/>
      <c r="J1057" s="944"/>
    </row>
    <row r="1058" spans="1:10" s="4" customFormat="1" ht="12.75">
      <c r="A1058" s="1"/>
      <c r="C1058" s="219"/>
      <c r="E1058" s="329"/>
      <c r="F1058" s="330"/>
      <c r="G1058" s="285"/>
      <c r="H1058" s="331"/>
      <c r="I1058" s="944"/>
      <c r="J1058" s="944"/>
    </row>
    <row r="1059" spans="1:10" s="4" customFormat="1" ht="12.75">
      <c r="A1059" s="1"/>
      <c r="C1059" s="219"/>
      <c r="E1059" s="329"/>
      <c r="F1059" s="330"/>
      <c r="G1059" s="285"/>
      <c r="H1059" s="331"/>
      <c r="I1059" s="944"/>
      <c r="J1059" s="944"/>
    </row>
    <row r="1060" spans="1:10" s="4" customFormat="1" ht="12.75">
      <c r="A1060" s="1"/>
      <c r="C1060" s="219"/>
      <c r="E1060" s="329"/>
      <c r="F1060" s="330"/>
      <c r="G1060" s="285"/>
      <c r="H1060" s="331"/>
      <c r="I1060" s="944"/>
      <c r="J1060" s="944"/>
    </row>
    <row r="1061" spans="1:10" s="4" customFormat="1" ht="12.75">
      <c r="A1061" s="1"/>
      <c r="C1061" s="219"/>
      <c r="E1061" s="329"/>
      <c r="F1061" s="330"/>
      <c r="G1061" s="285"/>
      <c r="H1061" s="331"/>
      <c r="I1061" s="944"/>
      <c r="J1061" s="944"/>
    </row>
    <row r="1062" spans="1:10" s="4" customFormat="1" ht="12.75">
      <c r="A1062" s="1"/>
      <c r="C1062" s="219"/>
      <c r="E1062" s="329"/>
      <c r="F1062" s="330"/>
      <c r="G1062" s="285"/>
      <c r="H1062" s="331"/>
      <c r="I1062" s="944"/>
      <c r="J1062" s="944"/>
    </row>
    <row r="1063" spans="1:10" s="4" customFormat="1" ht="12.75">
      <c r="A1063" s="1"/>
      <c r="C1063" s="219"/>
      <c r="E1063" s="329"/>
      <c r="F1063" s="330"/>
      <c r="G1063" s="285"/>
      <c r="H1063" s="331"/>
      <c r="I1063" s="944"/>
      <c r="J1063" s="944"/>
    </row>
    <row r="1064" spans="1:10" s="4" customFormat="1" ht="12.75">
      <c r="A1064" s="1"/>
      <c r="C1064" s="219"/>
      <c r="E1064" s="329"/>
      <c r="F1064" s="330"/>
      <c r="G1064" s="285"/>
      <c r="H1064" s="331"/>
      <c r="I1064" s="944"/>
      <c r="J1064" s="944"/>
    </row>
    <row r="1065" spans="1:10" s="4" customFormat="1" ht="12.75">
      <c r="A1065" s="1"/>
      <c r="C1065" s="219"/>
      <c r="E1065" s="329"/>
      <c r="F1065" s="330"/>
      <c r="G1065" s="285"/>
      <c r="H1065" s="331"/>
      <c r="I1065" s="944"/>
      <c r="J1065" s="944"/>
    </row>
    <row r="1066" spans="1:10" s="4" customFormat="1" ht="12.75">
      <c r="A1066" s="1"/>
      <c r="C1066" s="219"/>
      <c r="E1066" s="329"/>
      <c r="F1066" s="330"/>
      <c r="G1066" s="285"/>
      <c r="H1066" s="331"/>
      <c r="I1066" s="944"/>
      <c r="J1066" s="944"/>
    </row>
    <row r="1067" spans="1:10" s="4" customFormat="1" ht="12.75">
      <c r="A1067" s="1"/>
      <c r="C1067" s="219"/>
      <c r="E1067" s="329"/>
      <c r="F1067" s="330"/>
      <c r="G1067" s="285"/>
      <c r="H1067" s="331"/>
      <c r="I1067" s="944"/>
      <c r="J1067" s="944"/>
    </row>
    <row r="1068" spans="1:10" s="4" customFormat="1" ht="12.75">
      <c r="A1068" s="1"/>
      <c r="C1068" s="219"/>
      <c r="E1068" s="329"/>
      <c r="F1068" s="330"/>
      <c r="G1068" s="285"/>
      <c r="H1068" s="331"/>
      <c r="I1068" s="944"/>
      <c r="J1068" s="944"/>
    </row>
    <row r="1069" spans="1:10" s="4" customFormat="1" ht="12.75">
      <c r="A1069" s="1"/>
      <c r="C1069" s="219"/>
      <c r="E1069" s="329"/>
      <c r="F1069" s="330"/>
      <c r="G1069" s="285"/>
      <c r="H1069" s="331"/>
      <c r="I1069" s="944"/>
      <c r="J1069" s="944"/>
    </row>
    <row r="1070" spans="1:10" s="4" customFormat="1" ht="12.75">
      <c r="A1070" s="1"/>
      <c r="C1070" s="219"/>
      <c r="E1070" s="329"/>
      <c r="F1070" s="330"/>
      <c r="G1070" s="285"/>
      <c r="H1070" s="331"/>
      <c r="I1070" s="944"/>
      <c r="J1070" s="944"/>
    </row>
    <row r="1071" spans="1:10" s="4" customFormat="1" ht="12.75">
      <c r="A1071" s="1"/>
      <c r="C1071" s="219"/>
      <c r="E1071" s="329"/>
      <c r="F1071" s="330"/>
      <c r="G1071" s="285"/>
      <c r="H1071" s="331"/>
      <c r="I1071" s="944"/>
      <c r="J1071" s="944"/>
    </row>
    <row r="1072" spans="1:10" s="4" customFormat="1" ht="12.75">
      <c r="A1072" s="1"/>
      <c r="C1072" s="219"/>
      <c r="E1072" s="329"/>
      <c r="F1072" s="330"/>
      <c r="G1072" s="285"/>
      <c r="H1072" s="331"/>
      <c r="I1072" s="944"/>
      <c r="J1072" s="944"/>
    </row>
    <row r="1073" spans="1:10" s="4" customFormat="1" ht="12.75">
      <c r="A1073" s="1"/>
      <c r="C1073" s="219"/>
      <c r="E1073" s="329"/>
      <c r="F1073" s="330"/>
      <c r="G1073" s="285"/>
      <c r="H1073" s="331"/>
      <c r="I1073" s="944"/>
      <c r="J1073" s="944"/>
    </row>
    <row r="1074" spans="1:10" s="4" customFormat="1" ht="12.75">
      <c r="A1074" s="1"/>
      <c r="C1074" s="219"/>
      <c r="E1074" s="329"/>
      <c r="F1074" s="330"/>
      <c r="G1074" s="285"/>
      <c r="H1074" s="331"/>
      <c r="I1074" s="944"/>
      <c r="J1074" s="944"/>
    </row>
    <row r="1075" spans="1:10" s="4" customFormat="1" ht="12.75">
      <c r="A1075" s="1"/>
      <c r="C1075" s="219"/>
      <c r="E1075" s="329"/>
      <c r="F1075" s="330"/>
      <c r="G1075" s="285"/>
      <c r="H1075" s="331"/>
      <c r="I1075" s="944"/>
      <c r="J1075" s="944"/>
    </row>
    <row r="1076" spans="1:10" s="4" customFormat="1" ht="12.75">
      <c r="A1076" s="1"/>
      <c r="C1076" s="219"/>
      <c r="E1076" s="329"/>
      <c r="F1076" s="330"/>
      <c r="G1076" s="285"/>
      <c r="H1076" s="331"/>
      <c r="I1076" s="944"/>
      <c r="J1076" s="944"/>
    </row>
    <row r="1077" spans="1:10" s="4" customFormat="1" ht="12.75">
      <c r="A1077" s="1"/>
      <c r="C1077" s="219"/>
      <c r="E1077" s="329"/>
      <c r="F1077" s="330"/>
      <c r="G1077" s="285"/>
      <c r="H1077" s="331"/>
      <c r="I1077" s="944"/>
      <c r="J1077" s="944"/>
    </row>
    <row r="1078" spans="1:10" s="4" customFormat="1" ht="12.75">
      <c r="A1078" s="1"/>
      <c r="C1078" s="219"/>
      <c r="E1078" s="329"/>
      <c r="F1078" s="330"/>
      <c r="G1078" s="285"/>
      <c r="H1078" s="331"/>
      <c r="I1078" s="944"/>
      <c r="J1078" s="944"/>
    </row>
    <row r="1079" spans="1:10" s="4" customFormat="1" ht="12.75">
      <c r="A1079" s="1"/>
      <c r="C1079" s="219"/>
      <c r="E1079" s="329"/>
      <c r="F1079" s="330"/>
      <c r="G1079" s="285"/>
      <c r="H1079" s="331"/>
      <c r="I1079" s="944"/>
      <c r="J1079" s="944"/>
    </row>
    <row r="1080" spans="1:10" s="4" customFormat="1" ht="12.75">
      <c r="A1080" s="1"/>
      <c r="C1080" s="219"/>
      <c r="E1080" s="329"/>
      <c r="F1080" s="330"/>
      <c r="G1080" s="285"/>
      <c r="H1080" s="331"/>
      <c r="I1080" s="944"/>
      <c r="J1080" s="944"/>
    </row>
    <row r="1081" spans="1:10" s="4" customFormat="1" ht="12.75">
      <c r="A1081" s="1"/>
      <c r="C1081" s="219"/>
      <c r="E1081" s="329"/>
      <c r="F1081" s="330"/>
      <c r="G1081" s="285"/>
      <c r="H1081" s="331"/>
      <c r="I1081" s="944"/>
      <c r="J1081" s="944"/>
    </row>
    <row r="1082" spans="1:10" s="4" customFormat="1" ht="12.75">
      <c r="A1082" s="1"/>
      <c r="C1082" s="219"/>
      <c r="E1082" s="329"/>
      <c r="F1082" s="330"/>
      <c r="G1082" s="285"/>
      <c r="H1082" s="331"/>
      <c r="I1082" s="944"/>
      <c r="J1082" s="944"/>
    </row>
    <row r="1083" spans="1:10" s="4" customFormat="1" ht="12.75">
      <c r="A1083" s="1"/>
      <c r="C1083" s="219"/>
      <c r="E1083" s="329"/>
      <c r="F1083" s="330"/>
      <c r="G1083" s="285"/>
      <c r="H1083" s="331"/>
      <c r="I1083" s="944"/>
      <c r="J1083" s="944"/>
    </row>
    <row r="1084" spans="1:10" s="4" customFormat="1" ht="12.75">
      <c r="A1084" s="1"/>
      <c r="C1084" s="219"/>
      <c r="E1084" s="329"/>
      <c r="F1084" s="330"/>
      <c r="G1084" s="285"/>
      <c r="H1084" s="331"/>
      <c r="I1084" s="944"/>
      <c r="J1084" s="944"/>
    </row>
    <row r="1085" spans="1:10" s="4" customFormat="1" ht="12.75">
      <c r="A1085" s="1"/>
      <c r="C1085" s="219"/>
      <c r="E1085" s="329"/>
      <c r="F1085" s="330"/>
      <c r="G1085" s="285"/>
      <c r="H1085" s="331"/>
      <c r="I1085" s="944"/>
      <c r="J1085" s="944"/>
    </row>
    <row r="1086" spans="1:10" s="4" customFormat="1" ht="12.75">
      <c r="A1086" s="1"/>
      <c r="C1086" s="219"/>
      <c r="E1086" s="329"/>
      <c r="F1086" s="330"/>
      <c r="G1086" s="285"/>
      <c r="H1086" s="331"/>
      <c r="I1086" s="944"/>
      <c r="J1086" s="944"/>
    </row>
    <row r="1087" spans="1:10" s="4" customFormat="1" ht="12.75">
      <c r="A1087" s="1"/>
      <c r="C1087" s="219"/>
      <c r="E1087" s="329"/>
      <c r="F1087" s="330"/>
      <c r="G1087" s="285"/>
      <c r="H1087" s="331"/>
      <c r="I1087" s="944"/>
      <c r="J1087" s="944"/>
    </row>
    <row r="1088" spans="1:10" s="4" customFormat="1" ht="12.75">
      <c r="A1088" s="1"/>
      <c r="C1088" s="219"/>
      <c r="E1088" s="329"/>
      <c r="F1088" s="330"/>
      <c r="G1088" s="285"/>
      <c r="H1088" s="331"/>
      <c r="I1088" s="944"/>
      <c r="J1088" s="944"/>
    </row>
    <row r="1089" spans="1:10" s="4" customFormat="1" ht="12.75">
      <c r="A1089" s="1"/>
      <c r="C1089" s="219"/>
      <c r="E1089" s="329"/>
      <c r="F1089" s="330"/>
      <c r="G1089" s="285"/>
      <c r="H1089" s="331"/>
      <c r="I1089" s="944"/>
      <c r="J1089" s="944"/>
    </row>
    <row r="1090" spans="1:10" s="4" customFormat="1" ht="12.75">
      <c r="A1090" s="1"/>
      <c r="C1090" s="219"/>
      <c r="E1090" s="329"/>
      <c r="F1090" s="330"/>
      <c r="G1090" s="285"/>
      <c r="H1090" s="331"/>
      <c r="I1090" s="944"/>
      <c r="J1090" s="944"/>
    </row>
    <row r="1091" spans="1:10" s="4" customFormat="1" ht="12.75">
      <c r="A1091" s="1"/>
      <c r="C1091" s="219"/>
      <c r="E1091" s="329"/>
      <c r="F1091" s="330"/>
      <c r="G1091" s="285"/>
      <c r="H1091" s="331"/>
      <c r="I1091" s="944"/>
      <c r="J1091" s="944"/>
    </row>
    <row r="1092" spans="1:10" s="4" customFormat="1" ht="12.75">
      <c r="A1092" s="1"/>
      <c r="C1092" s="219"/>
      <c r="E1092" s="329"/>
      <c r="F1092" s="330"/>
      <c r="G1092" s="285"/>
      <c r="H1092" s="331"/>
      <c r="I1092" s="944"/>
      <c r="J1092" s="944"/>
    </row>
    <row r="1093" spans="1:10" s="4" customFormat="1" ht="12.75">
      <c r="A1093" s="1"/>
      <c r="C1093" s="219"/>
      <c r="E1093" s="329"/>
      <c r="F1093" s="330"/>
      <c r="G1093" s="285"/>
      <c r="H1093" s="331"/>
      <c r="I1093" s="944"/>
      <c r="J1093" s="944"/>
    </row>
    <row r="1094" spans="1:10" s="4" customFormat="1" ht="12.75">
      <c r="A1094" s="1"/>
      <c r="C1094" s="219"/>
      <c r="E1094" s="329"/>
      <c r="F1094" s="330"/>
      <c r="G1094" s="285"/>
      <c r="H1094" s="331"/>
      <c r="I1094" s="944"/>
      <c r="J1094" s="944"/>
    </row>
    <row r="1095" spans="1:10" s="4" customFormat="1" ht="12.75">
      <c r="A1095" s="1"/>
      <c r="C1095" s="219"/>
      <c r="E1095" s="329"/>
      <c r="F1095" s="330"/>
      <c r="G1095" s="285"/>
      <c r="H1095" s="331"/>
      <c r="I1095" s="944"/>
      <c r="J1095" s="944"/>
    </row>
    <row r="1096" spans="1:10" s="4" customFormat="1" ht="12.75">
      <c r="A1096" s="1"/>
      <c r="C1096" s="219"/>
      <c r="E1096" s="329"/>
      <c r="F1096" s="330"/>
      <c r="G1096" s="285"/>
      <c r="H1096" s="331"/>
      <c r="I1096" s="944"/>
      <c r="J1096" s="944"/>
    </row>
    <row r="1097" spans="1:10" s="4" customFormat="1" ht="12.75">
      <c r="A1097" s="1"/>
      <c r="C1097" s="219"/>
      <c r="E1097" s="329"/>
      <c r="F1097" s="330"/>
      <c r="G1097" s="285"/>
      <c r="H1097" s="331"/>
      <c r="I1097" s="944"/>
      <c r="J1097" s="944"/>
    </row>
    <row r="1098" spans="1:10" s="4" customFormat="1" ht="12.75">
      <c r="A1098" s="1"/>
      <c r="C1098" s="219"/>
      <c r="E1098" s="329"/>
      <c r="F1098" s="330"/>
      <c r="G1098" s="285"/>
      <c r="H1098" s="331"/>
      <c r="I1098" s="944"/>
      <c r="J1098" s="944"/>
    </row>
    <row r="1099" spans="1:10" s="4" customFormat="1" ht="12.75">
      <c r="A1099" s="1"/>
      <c r="C1099" s="219"/>
      <c r="E1099" s="329"/>
      <c r="F1099" s="330"/>
      <c r="G1099" s="285"/>
      <c r="H1099" s="331"/>
      <c r="I1099" s="944"/>
      <c r="J1099" s="944"/>
    </row>
    <row r="1100" spans="1:10" s="4" customFormat="1" ht="12.75">
      <c r="A1100" s="1"/>
      <c r="C1100" s="219"/>
      <c r="E1100" s="329"/>
      <c r="F1100" s="330"/>
      <c r="G1100" s="285"/>
      <c r="H1100" s="331"/>
      <c r="I1100" s="944"/>
      <c r="J1100" s="944"/>
    </row>
    <row r="1101" spans="1:10" s="4" customFormat="1" ht="12.75">
      <c r="A1101" s="1"/>
      <c r="C1101" s="219"/>
      <c r="E1101" s="329"/>
      <c r="F1101" s="330"/>
      <c r="G1101" s="285"/>
      <c r="H1101" s="331"/>
      <c r="I1101" s="944"/>
      <c r="J1101" s="944"/>
    </row>
    <row r="1102" spans="1:10" s="4" customFormat="1" ht="12.75">
      <c r="A1102" s="1"/>
      <c r="C1102" s="219"/>
      <c r="E1102" s="329"/>
      <c r="F1102" s="330"/>
      <c r="G1102" s="285"/>
      <c r="H1102" s="331"/>
      <c r="I1102" s="944"/>
      <c r="J1102" s="944"/>
    </row>
    <row r="1103" spans="1:10" s="4" customFormat="1" ht="12.75">
      <c r="A1103" s="1"/>
      <c r="C1103" s="219"/>
      <c r="E1103" s="329"/>
      <c r="F1103" s="330"/>
      <c r="G1103" s="285"/>
      <c r="H1103" s="331"/>
      <c r="I1103" s="944"/>
      <c r="J1103" s="944"/>
    </row>
    <row r="1104" spans="1:10" s="4" customFormat="1" ht="12.75">
      <c r="A1104" s="1"/>
      <c r="C1104" s="219"/>
      <c r="E1104" s="329"/>
      <c r="F1104" s="330"/>
      <c r="G1104" s="285"/>
      <c r="H1104" s="331"/>
      <c r="I1104" s="944"/>
      <c r="J1104" s="944"/>
    </row>
    <row r="1105" spans="1:10" s="4" customFormat="1" ht="12.75">
      <c r="A1105" s="1"/>
      <c r="C1105" s="219"/>
      <c r="E1105" s="329"/>
      <c r="F1105" s="330"/>
      <c r="G1105" s="285"/>
      <c r="H1105" s="331"/>
      <c r="I1105" s="944"/>
      <c r="J1105" s="944"/>
    </row>
    <row r="1106" spans="1:10" s="4" customFormat="1" ht="12.75">
      <c r="A1106" s="1"/>
      <c r="C1106" s="219"/>
      <c r="E1106" s="329"/>
      <c r="F1106" s="330"/>
      <c r="G1106" s="285"/>
      <c r="H1106" s="331"/>
      <c r="I1106" s="944"/>
      <c r="J1106" s="944"/>
    </row>
    <row r="1107" spans="1:10" s="4" customFormat="1" ht="12.75">
      <c r="A1107" s="1"/>
      <c r="C1107" s="219"/>
      <c r="E1107" s="329"/>
      <c r="F1107" s="330"/>
      <c r="G1107" s="285"/>
      <c r="H1107" s="331"/>
      <c r="I1107" s="944"/>
      <c r="J1107" s="944"/>
    </row>
    <row r="1108" spans="1:10" s="4" customFormat="1" ht="12.75">
      <c r="A1108" s="1"/>
      <c r="C1108" s="219"/>
      <c r="E1108" s="329"/>
      <c r="F1108" s="330"/>
      <c r="G1108" s="285"/>
      <c r="H1108" s="331"/>
      <c r="I1108" s="944"/>
      <c r="J1108" s="944"/>
    </row>
    <row r="1109" spans="1:10" s="4" customFormat="1" ht="12.75">
      <c r="A1109" s="1"/>
      <c r="C1109" s="219"/>
      <c r="E1109" s="329"/>
      <c r="F1109" s="330"/>
      <c r="G1109" s="285"/>
      <c r="H1109" s="331"/>
      <c r="I1109" s="944"/>
      <c r="J1109" s="944"/>
    </row>
    <row r="1110" spans="1:10" s="4" customFormat="1" ht="12.75">
      <c r="A1110" s="1"/>
      <c r="C1110" s="219"/>
      <c r="E1110" s="329"/>
      <c r="F1110" s="330"/>
      <c r="G1110" s="285"/>
      <c r="H1110" s="331"/>
      <c r="I1110" s="944"/>
      <c r="J1110" s="944"/>
    </row>
    <row r="1111" spans="1:10" s="4" customFormat="1" ht="12.75">
      <c r="A1111" s="1"/>
      <c r="C1111" s="219"/>
      <c r="E1111" s="329"/>
      <c r="F1111" s="330"/>
      <c r="G1111" s="285"/>
      <c r="H1111" s="331"/>
      <c r="I1111" s="944"/>
      <c r="J1111" s="944"/>
    </row>
    <row r="1112" spans="1:10" s="4" customFormat="1" ht="12.75">
      <c r="A1112" s="1"/>
      <c r="C1112" s="219"/>
      <c r="E1112" s="329"/>
      <c r="F1112" s="330"/>
      <c r="G1112" s="285"/>
      <c r="H1112" s="331"/>
      <c r="I1112" s="944"/>
      <c r="J1112" s="944"/>
    </row>
    <row r="1113" spans="1:10" s="4" customFormat="1" ht="12.75">
      <c r="A1113" s="1"/>
      <c r="C1113" s="219"/>
      <c r="E1113" s="329"/>
      <c r="F1113" s="330"/>
      <c r="G1113" s="285"/>
      <c r="H1113" s="331"/>
      <c r="I1113" s="944"/>
      <c r="J1113" s="944"/>
    </row>
    <row r="1114" spans="1:10" s="4" customFormat="1" ht="12.75">
      <c r="A1114" s="1"/>
      <c r="C1114" s="219"/>
      <c r="E1114" s="329"/>
      <c r="F1114" s="330"/>
      <c r="G1114" s="285"/>
      <c r="H1114" s="331"/>
      <c r="I1114" s="944"/>
      <c r="J1114" s="944"/>
    </row>
    <row r="1115" spans="1:10" s="4" customFormat="1" ht="12.75">
      <c r="A1115" s="1"/>
      <c r="C1115" s="219"/>
      <c r="E1115" s="329"/>
      <c r="F1115" s="330"/>
      <c r="G1115" s="285"/>
      <c r="H1115" s="331"/>
      <c r="I1115" s="944"/>
      <c r="J1115" s="944"/>
    </row>
    <row r="1116" spans="1:10" s="4" customFormat="1" ht="12.75">
      <c r="A1116" s="1"/>
      <c r="C1116" s="219"/>
      <c r="E1116" s="329"/>
      <c r="F1116" s="330"/>
      <c r="G1116" s="285"/>
      <c r="H1116" s="331"/>
      <c r="I1116" s="944"/>
      <c r="J1116" s="944"/>
    </row>
    <row r="1117" spans="1:10" s="4" customFormat="1" ht="12.75">
      <c r="A1117" s="1"/>
      <c r="C1117" s="219"/>
      <c r="E1117" s="329"/>
      <c r="F1117" s="330"/>
      <c r="G1117" s="285"/>
      <c r="H1117" s="331"/>
      <c r="I1117" s="944"/>
      <c r="J1117" s="944"/>
    </row>
    <row r="1118" spans="1:10" s="4" customFormat="1" ht="12.75">
      <c r="A1118" s="1"/>
      <c r="C1118" s="219"/>
      <c r="E1118" s="329"/>
      <c r="F1118" s="330"/>
      <c r="G1118" s="285"/>
      <c r="H1118" s="331"/>
      <c r="I1118" s="944"/>
      <c r="J1118" s="944"/>
    </row>
    <row r="1119" spans="1:10" s="4" customFormat="1" ht="12.75">
      <c r="A1119" s="1"/>
      <c r="C1119" s="219"/>
      <c r="E1119" s="329"/>
      <c r="F1119" s="330"/>
      <c r="G1119" s="285"/>
      <c r="H1119" s="331"/>
      <c r="I1119" s="944"/>
      <c r="J1119" s="944"/>
    </row>
    <row r="1120" spans="1:10" s="4" customFormat="1" ht="12.75">
      <c r="A1120" s="1"/>
      <c r="C1120" s="219"/>
      <c r="E1120" s="329"/>
      <c r="F1120" s="330"/>
      <c r="G1120" s="285"/>
      <c r="H1120" s="331"/>
      <c r="I1120" s="944"/>
      <c r="J1120" s="944"/>
    </row>
    <row r="1121" spans="1:10" s="4" customFormat="1" ht="12.75">
      <c r="A1121" s="1"/>
      <c r="C1121" s="219"/>
      <c r="E1121" s="329"/>
      <c r="F1121" s="330"/>
      <c r="G1121" s="285"/>
      <c r="H1121" s="331"/>
      <c r="I1121" s="944"/>
      <c r="J1121" s="944"/>
    </row>
    <row r="1122" spans="1:10" s="4" customFormat="1" ht="12.75">
      <c r="A1122" s="1"/>
      <c r="C1122" s="219"/>
      <c r="E1122" s="329"/>
      <c r="F1122" s="330"/>
      <c r="G1122" s="285"/>
      <c r="H1122" s="331"/>
      <c r="I1122" s="944"/>
      <c r="J1122" s="944"/>
    </row>
    <row r="1123" spans="1:10" s="4" customFormat="1" ht="12.75">
      <c r="A1123" s="1"/>
      <c r="C1123" s="219"/>
      <c r="E1123" s="329"/>
      <c r="F1123" s="330"/>
      <c r="G1123" s="285"/>
      <c r="H1123" s="331"/>
      <c r="I1123" s="944"/>
      <c r="J1123" s="944"/>
    </row>
    <row r="1124" spans="1:10" s="4" customFormat="1" ht="12.75">
      <c r="A1124" s="1"/>
      <c r="C1124" s="219"/>
      <c r="E1124" s="329"/>
      <c r="F1124" s="330"/>
      <c r="G1124" s="285"/>
      <c r="H1124" s="331"/>
      <c r="I1124" s="944"/>
      <c r="J1124" s="944"/>
    </row>
    <row r="1125" spans="1:10" s="4" customFormat="1" ht="12.75">
      <c r="A1125" s="1"/>
      <c r="C1125" s="219"/>
      <c r="E1125" s="329"/>
      <c r="F1125" s="330"/>
      <c r="G1125" s="285"/>
      <c r="H1125" s="331"/>
      <c r="I1125" s="944"/>
      <c r="J1125" s="944"/>
    </row>
    <row r="1126" spans="1:10" s="4" customFormat="1" ht="12.75">
      <c r="A1126" s="1"/>
      <c r="C1126" s="219"/>
      <c r="E1126" s="329"/>
      <c r="F1126" s="330"/>
      <c r="G1126" s="285"/>
      <c r="H1126" s="331"/>
      <c r="I1126" s="944"/>
      <c r="J1126" s="944"/>
    </row>
    <row r="1127" spans="1:10" s="4" customFormat="1" ht="12.75">
      <c r="A1127" s="1"/>
      <c r="C1127" s="219"/>
      <c r="E1127" s="329"/>
      <c r="F1127" s="330"/>
      <c r="G1127" s="285"/>
      <c r="H1127" s="331"/>
      <c r="I1127" s="944"/>
      <c r="J1127" s="944"/>
    </row>
    <row r="1128" spans="1:10" s="4" customFormat="1" ht="12.75">
      <c r="A1128" s="1"/>
      <c r="C1128" s="219"/>
      <c r="E1128" s="329"/>
      <c r="F1128" s="330"/>
      <c r="G1128" s="285"/>
      <c r="H1128" s="331"/>
      <c r="I1128" s="944"/>
      <c r="J1128" s="944"/>
    </row>
    <row r="1129" spans="1:10" s="4" customFormat="1" ht="12.75">
      <c r="A1129" s="1"/>
      <c r="C1129" s="219"/>
      <c r="E1129" s="329"/>
      <c r="F1129" s="330"/>
      <c r="G1129" s="285"/>
      <c r="H1129" s="331"/>
      <c r="I1129" s="944"/>
      <c r="J1129" s="944"/>
    </row>
    <row r="1130" spans="1:10" s="4" customFormat="1" ht="12.75">
      <c r="A1130" s="1"/>
      <c r="C1130" s="219"/>
      <c r="E1130" s="329"/>
      <c r="F1130" s="330"/>
      <c r="G1130" s="285"/>
      <c r="H1130" s="331"/>
      <c r="I1130" s="944"/>
      <c r="J1130" s="944"/>
    </row>
    <row r="1131" spans="1:10" s="4" customFormat="1" ht="12.75">
      <c r="A1131" s="1"/>
      <c r="C1131" s="219"/>
      <c r="E1131" s="329"/>
      <c r="F1131" s="330"/>
      <c r="G1131" s="285"/>
      <c r="H1131" s="331"/>
      <c r="I1131" s="944"/>
      <c r="J1131" s="944"/>
    </row>
    <row r="1132" spans="1:10" s="4" customFormat="1" ht="12.75">
      <c r="A1132" s="1"/>
      <c r="C1132" s="219"/>
      <c r="E1132" s="329"/>
      <c r="F1132" s="330"/>
      <c r="G1132" s="285"/>
      <c r="H1132" s="331"/>
      <c r="I1132" s="944"/>
      <c r="J1132" s="944"/>
    </row>
    <row r="1133" spans="1:10" s="4" customFormat="1" ht="12.75">
      <c r="A1133" s="1"/>
      <c r="C1133" s="219"/>
      <c r="E1133" s="329"/>
      <c r="F1133" s="330"/>
      <c r="G1133" s="285"/>
      <c r="H1133" s="331"/>
      <c r="I1133" s="944"/>
      <c r="J1133" s="944"/>
    </row>
    <row r="1134" spans="1:10" s="4" customFormat="1" ht="12.75">
      <c r="A1134" s="1"/>
      <c r="C1134" s="219"/>
      <c r="E1134" s="329"/>
      <c r="F1134" s="330"/>
      <c r="G1134" s="285"/>
      <c r="H1134" s="331"/>
      <c r="I1134" s="944"/>
      <c r="J1134" s="944"/>
    </row>
    <row r="1135" spans="1:10" s="4" customFormat="1" ht="12.75">
      <c r="A1135" s="1"/>
      <c r="C1135" s="219"/>
      <c r="E1135" s="329"/>
      <c r="F1135" s="330"/>
      <c r="G1135" s="285"/>
      <c r="H1135" s="331"/>
      <c r="I1135" s="944"/>
      <c r="J1135" s="944"/>
    </row>
    <row r="1136" spans="1:10" s="4" customFormat="1" ht="12.75">
      <c r="A1136" s="1"/>
      <c r="C1136" s="219"/>
      <c r="E1136" s="329"/>
      <c r="F1136" s="330"/>
      <c r="G1136" s="285"/>
      <c r="H1136" s="331"/>
      <c r="I1136" s="944"/>
      <c r="J1136" s="944"/>
    </row>
    <row r="1137" spans="1:10" s="4" customFormat="1" ht="12.75">
      <c r="A1137" s="1"/>
      <c r="C1137" s="219"/>
      <c r="E1137" s="329"/>
      <c r="F1137" s="330"/>
      <c r="G1137" s="285"/>
      <c r="H1137" s="331"/>
      <c r="I1137" s="944"/>
      <c r="J1137" s="944"/>
    </row>
    <row r="1138" spans="1:10" s="4" customFormat="1" ht="12.75">
      <c r="A1138" s="1"/>
      <c r="C1138" s="219"/>
      <c r="E1138" s="329"/>
      <c r="F1138" s="330"/>
      <c r="G1138" s="285"/>
      <c r="H1138" s="331"/>
      <c r="I1138" s="944"/>
      <c r="J1138" s="944"/>
    </row>
    <row r="1139" spans="1:10" s="4" customFormat="1" ht="12.75">
      <c r="A1139" s="1"/>
      <c r="C1139" s="219"/>
      <c r="E1139" s="329"/>
      <c r="F1139" s="330"/>
      <c r="G1139" s="285"/>
      <c r="H1139" s="331"/>
      <c r="I1139" s="944"/>
      <c r="J1139" s="944"/>
    </row>
    <row r="1140" spans="1:10" s="4" customFormat="1" ht="12.75">
      <c r="A1140" s="1"/>
      <c r="C1140" s="219"/>
      <c r="E1140" s="329"/>
      <c r="F1140" s="330"/>
      <c r="G1140" s="285"/>
      <c r="H1140" s="331"/>
      <c r="I1140" s="944"/>
      <c r="J1140" s="944"/>
    </row>
    <row r="1141" spans="1:10" s="4" customFormat="1" ht="12.75">
      <c r="A1141" s="1"/>
      <c r="C1141" s="219"/>
      <c r="E1141" s="329"/>
      <c r="F1141" s="330"/>
      <c r="G1141" s="285"/>
      <c r="H1141" s="331"/>
      <c r="I1141" s="944"/>
      <c r="J1141" s="944"/>
    </row>
    <row r="1142" spans="1:10" s="4" customFormat="1" ht="12.75">
      <c r="A1142" s="1"/>
      <c r="C1142" s="219"/>
      <c r="E1142" s="329"/>
      <c r="F1142" s="330"/>
      <c r="G1142" s="285"/>
      <c r="H1142" s="331"/>
      <c r="I1142" s="944"/>
      <c r="J1142" s="944"/>
    </row>
    <row r="1143" spans="1:10" s="4" customFormat="1" ht="12.75">
      <c r="A1143" s="1"/>
      <c r="C1143" s="219"/>
      <c r="E1143" s="329"/>
      <c r="F1143" s="330"/>
      <c r="G1143" s="285"/>
      <c r="H1143" s="331"/>
      <c r="I1143" s="944"/>
      <c r="J1143" s="944"/>
    </row>
    <row r="1144" spans="1:10" s="4" customFormat="1" ht="12.75">
      <c r="A1144" s="1"/>
      <c r="C1144" s="219"/>
      <c r="E1144" s="329"/>
      <c r="F1144" s="330"/>
      <c r="G1144" s="285"/>
      <c r="H1144" s="331"/>
      <c r="I1144" s="944"/>
      <c r="J1144" s="944"/>
    </row>
    <row r="1145" spans="1:10" s="4" customFormat="1" ht="12.75">
      <c r="A1145" s="1"/>
      <c r="C1145" s="219"/>
      <c r="E1145" s="329"/>
      <c r="F1145" s="330"/>
      <c r="G1145" s="285"/>
      <c r="H1145" s="331"/>
      <c r="I1145" s="944"/>
      <c r="J1145" s="944"/>
    </row>
    <row r="1146" spans="1:10" s="4" customFormat="1" ht="12.75">
      <c r="A1146" s="1"/>
      <c r="C1146" s="219"/>
      <c r="E1146" s="329"/>
      <c r="F1146" s="330"/>
      <c r="G1146" s="285"/>
      <c r="H1146" s="331"/>
      <c r="I1146" s="944"/>
      <c r="J1146" s="944"/>
    </row>
    <row r="1147" spans="1:10" s="4" customFormat="1" ht="12.75">
      <c r="A1147" s="1"/>
      <c r="C1147" s="219"/>
      <c r="E1147" s="329"/>
      <c r="F1147" s="330"/>
      <c r="G1147" s="285"/>
      <c r="H1147" s="331"/>
      <c r="I1147" s="944"/>
      <c r="J1147" s="944"/>
    </row>
    <row r="1148" spans="1:10" s="4" customFormat="1" ht="12.75">
      <c r="A1148" s="1"/>
      <c r="C1148" s="219"/>
      <c r="E1148" s="329"/>
      <c r="F1148" s="330"/>
      <c r="G1148" s="285"/>
      <c r="H1148" s="331"/>
      <c r="I1148" s="944"/>
      <c r="J1148" s="944"/>
    </row>
    <row r="1149" spans="1:10" s="4" customFormat="1" ht="12.75">
      <c r="A1149" s="1"/>
      <c r="C1149" s="219"/>
      <c r="E1149" s="329"/>
      <c r="F1149" s="330"/>
      <c r="G1149" s="285"/>
      <c r="H1149" s="331"/>
      <c r="I1149" s="944"/>
      <c r="J1149" s="944"/>
    </row>
    <row r="1150" spans="1:10" s="4" customFormat="1" ht="12.75">
      <c r="A1150" s="1"/>
      <c r="C1150" s="219"/>
      <c r="E1150" s="329"/>
      <c r="F1150" s="330"/>
      <c r="G1150" s="285"/>
      <c r="H1150" s="331"/>
      <c r="I1150" s="944"/>
      <c r="J1150" s="944"/>
    </row>
    <row r="1151" spans="1:10" s="4" customFormat="1" ht="12.75">
      <c r="A1151" s="1"/>
      <c r="C1151" s="219"/>
      <c r="E1151" s="329"/>
      <c r="F1151" s="330"/>
      <c r="G1151" s="285"/>
      <c r="H1151" s="331"/>
      <c r="I1151" s="944"/>
      <c r="J1151" s="944"/>
    </row>
    <row r="1152" spans="1:10" s="4" customFormat="1" ht="12.75">
      <c r="A1152" s="1"/>
      <c r="C1152" s="219"/>
      <c r="E1152" s="329"/>
      <c r="F1152" s="330"/>
      <c r="G1152" s="285"/>
      <c r="H1152" s="331"/>
      <c r="I1152" s="944"/>
      <c r="J1152" s="944"/>
    </row>
    <row r="1153" spans="1:10" s="4" customFormat="1" ht="12.75">
      <c r="A1153" s="1"/>
      <c r="C1153" s="219"/>
      <c r="E1153" s="329"/>
      <c r="F1153" s="330"/>
      <c r="G1153" s="285"/>
      <c r="H1153" s="331"/>
      <c r="I1153" s="944"/>
      <c r="J1153" s="944"/>
    </row>
    <row r="1154" spans="1:10" s="4" customFormat="1" ht="12.75">
      <c r="A1154" s="1"/>
      <c r="C1154" s="219"/>
      <c r="E1154" s="329"/>
      <c r="F1154" s="330"/>
      <c r="G1154" s="285"/>
      <c r="H1154" s="331"/>
      <c r="I1154" s="944"/>
      <c r="J1154" s="944"/>
    </row>
    <row r="1155" spans="1:10" s="4" customFormat="1" ht="12.75">
      <c r="A1155" s="1"/>
      <c r="C1155" s="219"/>
      <c r="E1155" s="329"/>
      <c r="F1155" s="330"/>
      <c r="G1155" s="285"/>
      <c r="H1155" s="331"/>
      <c r="I1155" s="944"/>
      <c r="J1155" s="944"/>
    </row>
    <row r="1156" spans="1:10" s="4" customFormat="1" ht="12.75">
      <c r="A1156" s="1"/>
      <c r="C1156" s="219"/>
      <c r="E1156" s="329"/>
      <c r="F1156" s="330"/>
      <c r="G1156" s="285"/>
      <c r="H1156" s="331"/>
      <c r="I1156" s="944"/>
      <c r="J1156" s="944"/>
    </row>
    <row r="1157" spans="1:10" s="4" customFormat="1" ht="12.75">
      <c r="A1157" s="1"/>
      <c r="C1157" s="219"/>
      <c r="E1157" s="329"/>
      <c r="F1157" s="330"/>
      <c r="G1157" s="285"/>
      <c r="H1157" s="331"/>
      <c r="I1157" s="944"/>
      <c r="J1157" s="944"/>
    </row>
    <row r="1158" spans="1:10" s="4" customFormat="1" ht="12.75">
      <c r="A1158" s="1"/>
      <c r="C1158" s="219"/>
      <c r="E1158" s="329"/>
      <c r="F1158" s="330"/>
      <c r="G1158" s="285"/>
      <c r="H1158" s="331"/>
      <c r="I1158" s="944"/>
      <c r="J1158" s="944"/>
    </row>
    <row r="1159" spans="1:10" s="4" customFormat="1" ht="12.75">
      <c r="A1159" s="1"/>
      <c r="C1159" s="219"/>
      <c r="E1159" s="329"/>
      <c r="F1159" s="330"/>
      <c r="G1159" s="285"/>
      <c r="H1159" s="331"/>
      <c r="I1159" s="944"/>
      <c r="J1159" s="944"/>
    </row>
    <row r="1160" spans="1:10" s="4" customFormat="1" ht="12.75">
      <c r="A1160" s="1"/>
      <c r="C1160" s="219"/>
      <c r="E1160" s="329"/>
      <c r="F1160" s="330"/>
      <c r="G1160" s="285"/>
      <c r="H1160" s="331"/>
      <c r="I1160" s="944"/>
      <c r="J1160" s="944"/>
    </row>
    <row r="1161" spans="1:10" s="4" customFormat="1" ht="12.75">
      <c r="A1161" s="1"/>
      <c r="C1161" s="219"/>
      <c r="E1161" s="329"/>
      <c r="F1161" s="330"/>
      <c r="G1161" s="285"/>
      <c r="H1161" s="331"/>
      <c r="I1161" s="944"/>
      <c r="J1161" s="944"/>
    </row>
    <row r="1162" spans="1:10" s="4" customFormat="1" ht="12.75">
      <c r="A1162" s="1"/>
      <c r="C1162" s="219"/>
      <c r="E1162" s="329"/>
      <c r="F1162" s="330"/>
      <c r="G1162" s="285"/>
      <c r="H1162" s="331"/>
      <c r="I1162" s="944"/>
      <c r="J1162" s="944"/>
    </row>
    <row r="1163" spans="1:10" s="4" customFormat="1" ht="12.75">
      <c r="A1163" s="1"/>
      <c r="C1163" s="219"/>
      <c r="E1163" s="329"/>
      <c r="F1163" s="330"/>
      <c r="G1163" s="285"/>
      <c r="H1163" s="331"/>
      <c r="I1163" s="944"/>
      <c r="J1163" s="944"/>
    </row>
    <row r="1164" spans="1:10" s="4" customFormat="1" ht="12.75">
      <c r="A1164" s="1"/>
      <c r="C1164" s="219"/>
      <c r="E1164" s="329"/>
      <c r="F1164" s="330"/>
      <c r="G1164" s="285"/>
      <c r="H1164" s="331"/>
      <c r="I1164" s="944"/>
      <c r="J1164" s="944"/>
    </row>
    <row r="1165" spans="1:10" s="4" customFormat="1" ht="12.75">
      <c r="A1165" s="1"/>
      <c r="C1165" s="219"/>
      <c r="E1165" s="329"/>
      <c r="F1165" s="330"/>
      <c r="G1165" s="285"/>
      <c r="H1165" s="331"/>
      <c r="I1165" s="944"/>
      <c r="J1165" s="944"/>
    </row>
    <row r="1166" spans="1:10" s="4" customFormat="1" ht="12.75">
      <c r="A1166" s="1"/>
      <c r="C1166" s="219"/>
      <c r="E1166" s="329"/>
      <c r="F1166" s="330"/>
      <c r="G1166" s="285"/>
      <c r="H1166" s="331"/>
      <c r="I1166" s="944"/>
      <c r="J1166" s="944"/>
    </row>
    <row r="1167" spans="1:10" s="4" customFormat="1" ht="12.75">
      <c r="A1167" s="1"/>
      <c r="C1167" s="219"/>
      <c r="E1167" s="329"/>
      <c r="F1167" s="330"/>
      <c r="G1167" s="285"/>
      <c r="H1167" s="331"/>
      <c r="I1167" s="944"/>
      <c r="J1167" s="944"/>
    </row>
    <row r="1168" spans="1:10" s="4" customFormat="1" ht="12.75">
      <c r="A1168" s="1"/>
      <c r="C1168" s="219"/>
      <c r="E1168" s="329"/>
      <c r="F1168" s="330"/>
      <c r="G1168" s="285"/>
      <c r="H1168" s="331"/>
      <c r="I1168" s="944"/>
      <c r="J1168" s="944"/>
    </row>
    <row r="1169" spans="1:10" s="4" customFormat="1" ht="12.75">
      <c r="A1169" s="1"/>
      <c r="C1169" s="219"/>
      <c r="E1169" s="329"/>
      <c r="F1169" s="330"/>
      <c r="G1169" s="285"/>
      <c r="H1169" s="331"/>
      <c r="I1169" s="944"/>
      <c r="J1169" s="944"/>
    </row>
    <row r="1170" spans="1:10" s="4" customFormat="1" ht="12.75">
      <c r="A1170" s="1"/>
      <c r="C1170" s="219"/>
      <c r="E1170" s="329"/>
      <c r="F1170" s="330"/>
      <c r="G1170" s="285"/>
      <c r="H1170" s="331"/>
      <c r="I1170" s="944"/>
      <c r="J1170" s="944"/>
    </row>
    <row r="1171" spans="1:10" s="4" customFormat="1" ht="12.75">
      <c r="A1171" s="1"/>
      <c r="C1171" s="219"/>
      <c r="E1171" s="329"/>
      <c r="F1171" s="330"/>
      <c r="G1171" s="285"/>
      <c r="H1171" s="331"/>
      <c r="I1171" s="944"/>
      <c r="J1171" s="944"/>
    </row>
    <row r="1172" spans="1:10" s="4" customFormat="1" ht="12.75">
      <c r="A1172" s="1"/>
      <c r="C1172" s="219"/>
      <c r="E1172" s="329"/>
      <c r="F1172" s="330"/>
      <c r="G1172" s="285"/>
      <c r="H1172" s="331"/>
      <c r="I1172" s="944"/>
      <c r="J1172" s="944"/>
    </row>
    <row r="1173" spans="1:10" s="4" customFormat="1" ht="12.75">
      <c r="A1173" s="1"/>
      <c r="C1173" s="219"/>
      <c r="E1173" s="329"/>
      <c r="F1173" s="330"/>
      <c r="G1173" s="285"/>
      <c r="H1173" s="331"/>
      <c r="I1173" s="944"/>
      <c r="J1173" s="944"/>
    </row>
    <row r="1174" spans="1:10" s="4" customFormat="1" ht="12.75">
      <c r="A1174" s="1"/>
      <c r="C1174" s="219"/>
      <c r="E1174" s="329"/>
      <c r="F1174" s="330"/>
      <c r="G1174" s="285"/>
      <c r="H1174" s="331"/>
      <c r="I1174" s="944"/>
      <c r="J1174" s="944"/>
    </row>
    <row r="1175" spans="1:10" s="4" customFormat="1" ht="12.75">
      <c r="A1175" s="1"/>
      <c r="C1175" s="219"/>
      <c r="E1175" s="329"/>
      <c r="F1175" s="330"/>
      <c r="G1175" s="285"/>
      <c r="H1175" s="331"/>
      <c r="I1175" s="944"/>
      <c r="J1175" s="944"/>
    </row>
    <row r="1176" spans="1:10" s="4" customFormat="1" ht="12.75">
      <c r="A1176" s="1"/>
      <c r="C1176" s="219"/>
      <c r="E1176" s="329"/>
      <c r="F1176" s="330"/>
      <c r="G1176" s="285"/>
      <c r="H1176" s="331"/>
      <c r="I1176" s="944"/>
      <c r="J1176" s="944"/>
    </row>
    <row r="1177" spans="1:10" s="4" customFormat="1" ht="12.75">
      <c r="A1177" s="1"/>
      <c r="C1177" s="219"/>
      <c r="E1177" s="329"/>
      <c r="F1177" s="330"/>
      <c r="G1177" s="285"/>
      <c r="H1177" s="331"/>
      <c r="I1177" s="944"/>
      <c r="J1177" s="944"/>
    </row>
    <row r="1178" spans="1:10" s="4" customFormat="1" ht="12.75">
      <c r="A1178" s="1"/>
      <c r="C1178" s="219"/>
      <c r="E1178" s="329"/>
      <c r="F1178" s="330"/>
      <c r="G1178" s="285"/>
      <c r="H1178" s="331"/>
      <c r="I1178" s="944"/>
      <c r="J1178" s="944"/>
    </row>
    <row r="1179" spans="1:10" s="4" customFormat="1" ht="12.75">
      <c r="A1179" s="1"/>
      <c r="C1179" s="219"/>
      <c r="E1179" s="329"/>
      <c r="F1179" s="330"/>
      <c r="G1179" s="285"/>
      <c r="H1179" s="331"/>
      <c r="I1179" s="944"/>
      <c r="J1179" s="944"/>
    </row>
    <row r="1180" spans="1:10" s="4" customFormat="1" ht="12.75">
      <c r="A1180" s="1"/>
      <c r="C1180" s="219"/>
      <c r="E1180" s="329"/>
      <c r="F1180" s="330"/>
      <c r="G1180" s="285"/>
      <c r="H1180" s="331"/>
      <c r="I1180" s="944"/>
      <c r="J1180" s="944"/>
    </row>
    <row r="1181" spans="1:10" s="4" customFormat="1" ht="12.75">
      <c r="A1181" s="1"/>
      <c r="C1181" s="219"/>
      <c r="E1181" s="329"/>
      <c r="F1181" s="330"/>
      <c r="G1181" s="285"/>
      <c r="H1181" s="331"/>
      <c r="I1181" s="944"/>
      <c r="J1181" s="944"/>
    </row>
    <row r="1182" spans="1:10" s="4" customFormat="1" ht="12.75">
      <c r="A1182" s="1"/>
      <c r="C1182" s="219"/>
      <c r="E1182" s="329"/>
      <c r="F1182" s="330"/>
      <c r="G1182" s="285"/>
      <c r="H1182" s="331"/>
      <c r="I1182" s="944"/>
      <c r="J1182" s="944"/>
    </row>
    <row r="1183" spans="1:10" s="4" customFormat="1" ht="12.75">
      <c r="A1183" s="1"/>
      <c r="C1183" s="219"/>
      <c r="E1183" s="329"/>
      <c r="F1183" s="330"/>
      <c r="G1183" s="285"/>
      <c r="H1183" s="331"/>
      <c r="I1183" s="944"/>
      <c r="J1183" s="944"/>
    </row>
    <row r="1184" spans="1:10" s="4" customFormat="1" ht="12.75">
      <c r="A1184" s="1"/>
      <c r="C1184" s="219"/>
      <c r="E1184" s="329"/>
      <c r="F1184" s="330"/>
      <c r="G1184" s="285"/>
      <c r="H1184" s="331"/>
      <c r="I1184" s="944"/>
      <c r="J1184" s="944"/>
    </row>
    <row r="1185" spans="1:10" s="4" customFormat="1" ht="12.75">
      <c r="A1185" s="1"/>
      <c r="C1185" s="219"/>
      <c r="E1185" s="329"/>
      <c r="F1185" s="330"/>
      <c r="G1185" s="285"/>
      <c r="H1185" s="331"/>
      <c r="I1185" s="944"/>
      <c r="J1185" s="944"/>
    </row>
    <row r="1186" spans="1:10" s="4" customFormat="1" ht="12.75">
      <c r="A1186" s="1"/>
      <c r="C1186" s="219"/>
      <c r="E1186" s="329"/>
      <c r="F1186" s="330"/>
      <c r="G1186" s="285"/>
      <c r="H1186" s="331"/>
      <c r="I1186" s="944"/>
      <c r="J1186" s="944"/>
    </row>
    <row r="1187" spans="1:10" s="4" customFormat="1" ht="12.75">
      <c r="A1187" s="1"/>
      <c r="C1187" s="219"/>
      <c r="E1187" s="329"/>
      <c r="F1187" s="330"/>
      <c r="G1187" s="285"/>
      <c r="H1187" s="331"/>
      <c r="I1187" s="944"/>
      <c r="J1187" s="944"/>
    </row>
    <row r="1188" spans="1:10" s="4" customFormat="1" ht="12.75">
      <c r="A1188" s="1"/>
      <c r="C1188" s="219"/>
      <c r="E1188" s="329"/>
      <c r="F1188" s="330"/>
      <c r="G1188" s="285"/>
      <c r="H1188" s="331"/>
      <c r="I1188" s="944"/>
      <c r="J1188" s="944"/>
    </row>
    <row r="1189" spans="1:10" s="4" customFormat="1" ht="12.75">
      <c r="A1189" s="1"/>
      <c r="C1189" s="219"/>
      <c r="E1189" s="329"/>
      <c r="F1189" s="330"/>
      <c r="G1189" s="285"/>
      <c r="H1189" s="331"/>
      <c r="I1189" s="944"/>
      <c r="J1189" s="944"/>
    </row>
    <row r="1190" spans="1:10" s="4" customFormat="1" ht="12.75">
      <c r="A1190" s="1"/>
      <c r="C1190" s="219"/>
      <c r="E1190" s="329"/>
      <c r="F1190" s="330"/>
      <c r="G1190" s="285"/>
      <c r="H1190" s="331"/>
      <c r="I1190" s="944"/>
      <c r="J1190" s="944"/>
    </row>
    <row r="1191" spans="1:10" s="4" customFormat="1" ht="12.75">
      <c r="A1191" s="1"/>
      <c r="C1191" s="219"/>
      <c r="E1191" s="329"/>
      <c r="F1191" s="330"/>
      <c r="G1191" s="285"/>
      <c r="H1191" s="331"/>
      <c r="I1191" s="944"/>
      <c r="J1191" s="944"/>
    </row>
    <row r="1192" spans="1:10" s="4" customFormat="1" ht="12.75">
      <c r="A1192" s="1"/>
      <c r="C1192" s="219"/>
      <c r="E1192" s="329"/>
      <c r="F1192" s="330"/>
      <c r="G1192" s="285"/>
      <c r="H1192" s="331"/>
      <c r="I1192" s="944"/>
      <c r="J1192" s="944"/>
    </row>
    <row r="1193" spans="1:10" s="4" customFormat="1" ht="12.75">
      <c r="A1193" s="1"/>
      <c r="C1193" s="219"/>
      <c r="E1193" s="329"/>
      <c r="F1193" s="330"/>
      <c r="G1193" s="285"/>
      <c r="H1193" s="331"/>
      <c r="I1193" s="944"/>
      <c r="J1193" s="944"/>
    </row>
    <row r="1194" spans="1:10" s="4" customFormat="1" ht="12.75">
      <c r="A1194" s="1"/>
      <c r="C1194" s="219"/>
      <c r="E1194" s="329"/>
      <c r="F1194" s="330"/>
      <c r="G1194" s="285"/>
      <c r="H1194" s="331"/>
      <c r="I1194" s="944"/>
      <c r="J1194" s="944"/>
    </row>
    <row r="1195" spans="1:10" s="4" customFormat="1" ht="12.75">
      <c r="A1195" s="1"/>
      <c r="C1195" s="219"/>
      <c r="E1195" s="329"/>
      <c r="F1195" s="330"/>
      <c r="G1195" s="285"/>
      <c r="H1195" s="331"/>
      <c r="I1195" s="944"/>
      <c r="J1195" s="944"/>
    </row>
    <row r="1196" spans="1:10" s="4" customFormat="1" ht="12.75">
      <c r="A1196" s="1"/>
      <c r="C1196" s="219"/>
      <c r="E1196" s="329"/>
      <c r="F1196" s="330"/>
      <c r="G1196" s="285"/>
      <c r="H1196" s="331"/>
      <c r="I1196" s="944"/>
      <c r="J1196" s="944"/>
    </row>
    <row r="1197" spans="1:10" s="4" customFormat="1" ht="12.75">
      <c r="A1197" s="1"/>
      <c r="C1197" s="219"/>
      <c r="E1197" s="329"/>
      <c r="F1197" s="330"/>
      <c r="G1197" s="285"/>
      <c r="H1197" s="331"/>
      <c r="I1197" s="944"/>
      <c r="J1197" s="944"/>
    </row>
    <row r="1198" spans="1:10" s="4" customFormat="1" ht="12.75">
      <c r="A1198" s="1"/>
      <c r="C1198" s="219"/>
      <c r="E1198" s="329"/>
      <c r="F1198" s="330"/>
      <c r="G1198" s="285"/>
      <c r="H1198" s="331"/>
      <c r="I1198" s="944"/>
      <c r="J1198" s="944"/>
    </row>
    <row r="1199" spans="1:10" s="4" customFormat="1" ht="12.75">
      <c r="A1199" s="1"/>
      <c r="C1199" s="219"/>
      <c r="E1199" s="329"/>
      <c r="F1199" s="330"/>
      <c r="G1199" s="285"/>
      <c r="H1199" s="331"/>
      <c r="I1199" s="944"/>
      <c r="J1199" s="944"/>
    </row>
    <row r="1200" spans="1:10" s="4" customFormat="1" ht="12.75">
      <c r="A1200" s="1"/>
      <c r="C1200" s="219"/>
      <c r="E1200" s="329"/>
      <c r="F1200" s="330"/>
      <c r="G1200" s="285"/>
      <c r="H1200" s="331"/>
      <c r="I1200" s="944"/>
      <c r="J1200" s="944"/>
    </row>
    <row r="1201" spans="1:10" s="4" customFormat="1" ht="12.75">
      <c r="A1201" s="1"/>
      <c r="C1201" s="219"/>
      <c r="E1201" s="329"/>
      <c r="F1201" s="330"/>
      <c r="G1201" s="285"/>
      <c r="H1201" s="331"/>
      <c r="I1201" s="944"/>
      <c r="J1201" s="944"/>
    </row>
    <row r="1202" spans="1:10" s="4" customFormat="1" ht="12.75">
      <c r="A1202" s="1"/>
      <c r="C1202" s="219"/>
      <c r="E1202" s="329"/>
      <c r="F1202" s="330"/>
      <c r="G1202" s="285"/>
      <c r="H1202" s="331"/>
      <c r="I1202" s="944"/>
      <c r="J1202" s="944"/>
    </row>
    <row r="1203" spans="1:10" s="4" customFormat="1" ht="12.75">
      <c r="A1203" s="1"/>
      <c r="C1203" s="219"/>
      <c r="E1203" s="329"/>
      <c r="F1203" s="330"/>
      <c r="G1203" s="285"/>
      <c r="H1203" s="331"/>
      <c r="I1203" s="944"/>
      <c r="J1203" s="944"/>
    </row>
    <row r="1204" spans="1:10" s="4" customFormat="1" ht="12.75">
      <c r="A1204" s="1"/>
      <c r="C1204" s="219"/>
      <c r="E1204" s="329"/>
      <c r="F1204" s="330"/>
      <c r="G1204" s="285"/>
      <c r="H1204" s="331"/>
      <c r="I1204" s="944"/>
      <c r="J1204" s="944"/>
    </row>
    <row r="1205" spans="1:10" s="4" customFormat="1" ht="12.75">
      <c r="A1205" s="1"/>
      <c r="C1205" s="219"/>
      <c r="E1205" s="329"/>
      <c r="F1205" s="330"/>
      <c r="G1205" s="285"/>
      <c r="H1205" s="331"/>
      <c r="I1205" s="944"/>
      <c r="J1205" s="944"/>
    </row>
    <row r="1206" spans="1:10" s="4" customFormat="1" ht="12.75">
      <c r="A1206" s="1"/>
      <c r="C1206" s="219"/>
      <c r="E1206" s="329"/>
      <c r="F1206" s="330"/>
      <c r="G1206" s="285"/>
      <c r="H1206" s="331"/>
      <c r="I1206" s="944"/>
      <c r="J1206" s="944"/>
    </row>
    <row r="1207" spans="1:10" s="4" customFormat="1" ht="12.75">
      <c r="A1207" s="1"/>
      <c r="C1207" s="219"/>
      <c r="E1207" s="329"/>
      <c r="F1207" s="330"/>
      <c r="G1207" s="285"/>
      <c r="H1207" s="331"/>
      <c r="I1207" s="944"/>
      <c r="J1207" s="944"/>
    </row>
    <row r="1208" spans="1:10" s="4" customFormat="1" ht="12.75">
      <c r="A1208" s="1"/>
      <c r="C1208" s="219"/>
      <c r="E1208" s="329"/>
      <c r="F1208" s="330"/>
      <c r="G1208" s="285"/>
      <c r="H1208" s="331"/>
      <c r="I1208" s="944"/>
      <c r="J1208" s="944"/>
    </row>
    <row r="1209" spans="1:10" s="4" customFormat="1" ht="12.75">
      <c r="A1209" s="1"/>
      <c r="C1209" s="219"/>
      <c r="E1209" s="329"/>
      <c r="F1209" s="330"/>
      <c r="G1209" s="285"/>
      <c r="H1209" s="331"/>
      <c r="I1209" s="944"/>
      <c r="J1209" s="944"/>
    </row>
    <row r="1210" spans="1:10" s="4" customFormat="1" ht="12.75">
      <c r="A1210" s="1"/>
      <c r="C1210" s="219"/>
      <c r="E1210" s="329"/>
      <c r="F1210" s="330"/>
      <c r="G1210" s="285"/>
      <c r="H1210" s="331"/>
      <c r="I1210" s="944"/>
      <c r="J1210" s="944"/>
    </row>
    <row r="1211" spans="1:10" s="4" customFormat="1" ht="12.75">
      <c r="A1211" s="1"/>
      <c r="C1211" s="219"/>
      <c r="E1211" s="329"/>
      <c r="F1211" s="330"/>
      <c r="G1211" s="285"/>
      <c r="H1211" s="331"/>
      <c r="I1211" s="944"/>
      <c r="J1211" s="944"/>
    </row>
    <row r="1212" spans="1:10" s="4" customFormat="1" ht="12.75">
      <c r="A1212" s="1"/>
      <c r="C1212" s="219"/>
      <c r="E1212" s="329"/>
      <c r="F1212" s="330"/>
      <c r="G1212" s="285"/>
      <c r="H1212" s="331"/>
      <c r="I1212" s="944"/>
      <c r="J1212" s="944"/>
    </row>
    <row r="1213" spans="1:10" s="4" customFormat="1" ht="12.75">
      <c r="A1213" s="1"/>
      <c r="C1213" s="219"/>
      <c r="E1213" s="329"/>
      <c r="F1213" s="330"/>
      <c r="G1213" s="285"/>
      <c r="H1213" s="331"/>
      <c r="I1213" s="944"/>
      <c r="J1213" s="944"/>
    </row>
    <row r="1214" spans="1:10" s="4" customFormat="1" ht="12.75">
      <c r="A1214" s="1"/>
      <c r="C1214" s="219"/>
      <c r="E1214" s="329"/>
      <c r="F1214" s="330"/>
      <c r="G1214" s="285"/>
      <c r="H1214" s="331"/>
      <c r="I1214" s="944"/>
      <c r="J1214" s="944"/>
    </row>
    <row r="1215" spans="1:10" s="4" customFormat="1" ht="12.75">
      <c r="A1215" s="1"/>
      <c r="C1215" s="219"/>
      <c r="E1215" s="329"/>
      <c r="F1215" s="330"/>
      <c r="G1215" s="285"/>
      <c r="H1215" s="331"/>
      <c r="I1215" s="944"/>
      <c r="J1215" s="944"/>
    </row>
    <row r="1216" spans="1:10" s="4" customFormat="1" ht="12.75">
      <c r="A1216" s="1"/>
      <c r="C1216" s="219"/>
      <c r="E1216" s="329"/>
      <c r="F1216" s="330"/>
      <c r="G1216" s="285"/>
      <c r="H1216" s="331"/>
      <c r="I1216" s="944"/>
      <c r="J1216" s="944"/>
    </row>
    <row r="1217" spans="1:10" s="4" customFormat="1" ht="12.75">
      <c r="A1217" s="1"/>
      <c r="C1217" s="219"/>
      <c r="E1217" s="329"/>
      <c r="F1217" s="330"/>
      <c r="G1217" s="285"/>
      <c r="H1217" s="331"/>
      <c r="I1217" s="944"/>
      <c r="J1217" s="944"/>
    </row>
    <row r="1218" spans="1:10" s="4" customFormat="1" ht="12.75">
      <c r="A1218" s="1"/>
      <c r="C1218" s="219"/>
      <c r="E1218" s="329"/>
      <c r="F1218" s="330"/>
      <c r="G1218" s="285"/>
      <c r="H1218" s="331"/>
      <c r="I1218" s="944"/>
      <c r="J1218" s="944"/>
    </row>
    <row r="1219" spans="1:10" s="4" customFormat="1" ht="12.75">
      <c r="A1219" s="1"/>
      <c r="C1219" s="219"/>
      <c r="E1219" s="329"/>
      <c r="F1219" s="330"/>
      <c r="G1219" s="285"/>
      <c r="H1219" s="331"/>
      <c r="I1219" s="944"/>
      <c r="J1219" s="944"/>
    </row>
    <row r="1220" spans="1:10" s="4" customFormat="1" ht="12.75">
      <c r="A1220" s="1"/>
      <c r="C1220" s="219"/>
      <c r="E1220" s="329"/>
      <c r="F1220" s="330"/>
      <c r="G1220" s="285"/>
      <c r="H1220" s="331"/>
      <c r="I1220" s="944"/>
      <c r="J1220" s="944"/>
    </row>
    <row r="1221" spans="1:10" s="4" customFormat="1" ht="12.75">
      <c r="A1221" s="1"/>
      <c r="C1221" s="219"/>
      <c r="E1221" s="329"/>
      <c r="F1221" s="330"/>
      <c r="G1221" s="285"/>
      <c r="H1221" s="331"/>
      <c r="I1221" s="944"/>
      <c r="J1221" s="944"/>
    </row>
    <row r="1222" spans="1:10" s="4" customFormat="1" ht="12.75">
      <c r="A1222" s="1"/>
      <c r="C1222" s="219"/>
      <c r="E1222" s="329"/>
      <c r="F1222" s="330"/>
      <c r="G1222" s="285"/>
      <c r="H1222" s="331"/>
      <c r="I1222" s="944"/>
      <c r="J1222" s="944"/>
    </row>
    <row r="1223" spans="1:10" s="4" customFormat="1" ht="12.75">
      <c r="A1223" s="1"/>
      <c r="C1223" s="219"/>
      <c r="E1223" s="329"/>
      <c r="F1223" s="330"/>
      <c r="G1223" s="285"/>
      <c r="H1223" s="331"/>
      <c r="I1223" s="944"/>
      <c r="J1223" s="944"/>
    </row>
    <row r="1224" spans="1:10" s="4" customFormat="1" ht="12.75">
      <c r="A1224" s="1"/>
      <c r="C1224" s="219"/>
      <c r="E1224" s="329"/>
      <c r="F1224" s="330"/>
      <c r="G1224" s="285"/>
      <c r="H1224" s="331"/>
      <c r="I1224" s="944"/>
      <c r="J1224" s="944"/>
    </row>
    <row r="1225" spans="1:10" s="4" customFormat="1" ht="12.75">
      <c r="A1225" s="1"/>
      <c r="C1225" s="219"/>
      <c r="E1225" s="329"/>
      <c r="F1225" s="330"/>
      <c r="G1225" s="285"/>
      <c r="H1225" s="331"/>
      <c r="I1225" s="944"/>
      <c r="J1225" s="944"/>
    </row>
    <row r="1226" spans="1:10" s="4" customFormat="1" ht="12.75">
      <c r="A1226" s="1"/>
      <c r="C1226" s="219"/>
      <c r="E1226" s="329"/>
      <c r="F1226" s="330"/>
      <c r="G1226" s="285"/>
      <c r="H1226" s="331"/>
      <c r="I1226" s="944"/>
      <c r="J1226" s="944"/>
    </row>
    <row r="1227" spans="1:10" s="4" customFormat="1" ht="12.75">
      <c r="A1227" s="1"/>
      <c r="C1227" s="219"/>
      <c r="E1227" s="329"/>
      <c r="F1227" s="330"/>
      <c r="G1227" s="285"/>
      <c r="H1227" s="331"/>
      <c r="I1227" s="944"/>
      <c r="J1227" s="944"/>
    </row>
    <row r="1228" spans="1:10" s="4" customFormat="1" ht="12.75">
      <c r="A1228" s="1"/>
      <c r="C1228" s="219"/>
      <c r="E1228" s="329"/>
      <c r="F1228" s="330"/>
      <c r="G1228" s="285"/>
      <c r="H1228" s="331"/>
      <c r="I1228" s="944"/>
      <c r="J1228" s="944"/>
    </row>
    <row r="1229" spans="1:10" s="4" customFormat="1" ht="12.75">
      <c r="A1229" s="1"/>
      <c r="C1229" s="219"/>
      <c r="E1229" s="329"/>
      <c r="F1229" s="330"/>
      <c r="G1229" s="285"/>
      <c r="H1229" s="331"/>
      <c r="I1229" s="944"/>
      <c r="J1229" s="944"/>
    </row>
    <row r="1230" spans="1:10" s="4" customFormat="1" ht="12.75">
      <c r="A1230" s="1"/>
      <c r="C1230" s="219"/>
      <c r="E1230" s="329"/>
      <c r="F1230" s="330"/>
      <c r="G1230" s="285"/>
      <c r="H1230" s="331"/>
      <c r="I1230" s="944"/>
      <c r="J1230" s="944"/>
    </row>
    <row r="1231" spans="1:10" s="4" customFormat="1" ht="12.75">
      <c r="A1231" s="1"/>
      <c r="C1231" s="219"/>
      <c r="E1231" s="329"/>
      <c r="F1231" s="330"/>
      <c r="G1231" s="285"/>
      <c r="H1231" s="331"/>
      <c r="I1231" s="944"/>
      <c r="J1231" s="944"/>
    </row>
    <row r="1232" spans="1:10" s="4" customFormat="1" ht="12.75">
      <c r="A1232" s="1"/>
      <c r="C1232" s="219"/>
      <c r="E1232" s="329"/>
      <c r="F1232" s="330"/>
      <c r="G1232" s="285"/>
      <c r="H1232" s="331"/>
      <c r="I1232" s="944"/>
      <c r="J1232" s="944"/>
    </row>
    <row r="1233" spans="1:10" s="4" customFormat="1" ht="12.75">
      <c r="A1233" s="1"/>
      <c r="C1233" s="219"/>
      <c r="E1233" s="329"/>
      <c r="F1233" s="330"/>
      <c r="G1233" s="285"/>
      <c r="H1233" s="331"/>
      <c r="I1233" s="944"/>
      <c r="J1233" s="944"/>
    </row>
    <row r="1234" spans="1:10" s="4" customFormat="1" ht="12.75">
      <c r="A1234" s="1"/>
      <c r="C1234" s="219"/>
      <c r="E1234" s="329"/>
      <c r="F1234" s="330"/>
      <c r="G1234" s="285"/>
      <c r="H1234" s="331"/>
      <c r="I1234" s="944"/>
      <c r="J1234" s="944"/>
    </row>
    <row r="1235" spans="1:10" s="4" customFormat="1" ht="12.75">
      <c r="A1235" s="1"/>
      <c r="C1235" s="219"/>
      <c r="E1235" s="329"/>
      <c r="F1235" s="330"/>
      <c r="G1235" s="285"/>
      <c r="H1235" s="331"/>
      <c r="I1235" s="944"/>
      <c r="J1235" s="944"/>
    </row>
    <row r="1236" spans="1:10" s="4" customFormat="1" ht="12.75">
      <c r="A1236" s="1"/>
      <c r="C1236" s="219"/>
      <c r="E1236" s="329"/>
      <c r="F1236" s="330"/>
      <c r="G1236" s="285"/>
      <c r="H1236" s="331"/>
      <c r="I1236" s="944"/>
      <c r="J1236" s="944"/>
    </row>
    <row r="1237" spans="1:10" s="4" customFormat="1" ht="12.75">
      <c r="A1237" s="1"/>
      <c r="C1237" s="219"/>
      <c r="E1237" s="329"/>
      <c r="F1237" s="330"/>
      <c r="G1237" s="285"/>
      <c r="H1237" s="331"/>
      <c r="I1237" s="944"/>
      <c r="J1237" s="944"/>
    </row>
    <row r="1238" spans="1:10" s="4" customFormat="1" ht="12.75">
      <c r="A1238" s="1"/>
      <c r="C1238" s="219"/>
      <c r="E1238" s="329"/>
      <c r="F1238" s="330"/>
      <c r="G1238" s="285"/>
      <c r="H1238" s="331"/>
      <c r="I1238" s="944"/>
      <c r="J1238" s="944"/>
    </row>
    <row r="1239" spans="1:10" s="4" customFormat="1" ht="12.75">
      <c r="A1239" s="1"/>
      <c r="C1239" s="219"/>
      <c r="E1239" s="329"/>
      <c r="F1239" s="330"/>
      <c r="G1239" s="285"/>
      <c r="H1239" s="331"/>
      <c r="I1239" s="944"/>
      <c r="J1239" s="944"/>
    </row>
    <row r="1240" spans="1:10" s="4" customFormat="1" ht="12.75">
      <c r="A1240" s="1"/>
      <c r="C1240" s="219"/>
      <c r="E1240" s="329"/>
      <c r="F1240" s="330"/>
      <c r="G1240" s="285"/>
      <c r="H1240" s="331"/>
      <c r="I1240" s="944"/>
      <c r="J1240" s="944"/>
    </row>
    <row r="1241" spans="1:10" s="4" customFormat="1" ht="12.75">
      <c r="A1241" s="1"/>
      <c r="C1241" s="219"/>
      <c r="E1241" s="329"/>
      <c r="F1241" s="330"/>
      <c r="G1241" s="285"/>
      <c r="H1241" s="331"/>
      <c r="I1241" s="944"/>
      <c r="J1241" s="944"/>
    </row>
    <row r="1242" spans="1:10" s="4" customFormat="1" ht="12.75">
      <c r="A1242" s="1"/>
      <c r="C1242" s="219"/>
      <c r="E1242" s="329"/>
      <c r="F1242" s="330"/>
      <c r="G1242" s="285"/>
      <c r="H1242" s="331"/>
      <c r="I1242" s="944"/>
      <c r="J1242" s="944"/>
    </row>
    <row r="1243" spans="1:10" s="4" customFormat="1" ht="12.75">
      <c r="A1243" s="1"/>
      <c r="C1243" s="219"/>
      <c r="E1243" s="329"/>
      <c r="F1243" s="330"/>
      <c r="G1243" s="285"/>
      <c r="H1243" s="331"/>
      <c r="I1243" s="944"/>
      <c r="J1243" s="944"/>
    </row>
    <row r="1244" spans="1:10" s="4" customFormat="1" ht="12.75">
      <c r="A1244" s="1"/>
      <c r="C1244" s="219"/>
      <c r="E1244" s="329"/>
      <c r="F1244" s="330"/>
      <c r="G1244" s="285"/>
      <c r="H1244" s="331"/>
      <c r="I1244" s="944"/>
      <c r="J1244" s="944"/>
    </row>
    <row r="1245" spans="1:10" s="4" customFormat="1" ht="12.75">
      <c r="A1245" s="1"/>
      <c r="C1245" s="219"/>
      <c r="E1245" s="329"/>
      <c r="F1245" s="330"/>
      <c r="G1245" s="285"/>
      <c r="H1245" s="331"/>
      <c r="I1245" s="944"/>
      <c r="J1245" s="944"/>
    </row>
    <row r="1246" spans="1:10" s="4" customFormat="1" ht="12.75">
      <c r="A1246" s="1"/>
      <c r="C1246" s="219"/>
      <c r="E1246" s="329"/>
      <c r="F1246" s="330"/>
      <c r="G1246" s="285"/>
      <c r="H1246" s="331"/>
      <c r="I1246" s="944"/>
      <c r="J1246" s="944"/>
    </row>
    <row r="1247" spans="1:10" s="4" customFormat="1" ht="12.75">
      <c r="A1247" s="1"/>
      <c r="C1247" s="219"/>
      <c r="E1247" s="329"/>
      <c r="F1247" s="330"/>
      <c r="G1247" s="285"/>
      <c r="H1247" s="331"/>
      <c r="I1247" s="944"/>
      <c r="J1247" s="944"/>
    </row>
    <row r="1248" spans="1:10" s="4" customFormat="1" ht="12.75">
      <c r="A1248" s="1"/>
      <c r="C1248" s="219"/>
      <c r="E1248" s="329"/>
      <c r="F1248" s="330"/>
      <c r="G1248" s="285"/>
      <c r="H1248" s="331"/>
      <c r="I1248" s="944"/>
      <c r="J1248" s="944"/>
    </row>
    <row r="1249" spans="1:10" s="4" customFormat="1" ht="12.75">
      <c r="A1249" s="1"/>
      <c r="C1249" s="219"/>
      <c r="E1249" s="329"/>
      <c r="F1249" s="330"/>
      <c r="G1249" s="285"/>
      <c r="H1249" s="331"/>
      <c r="I1249" s="944"/>
      <c r="J1249" s="944"/>
    </row>
    <row r="1250" spans="1:10" s="4" customFormat="1" ht="12.75">
      <c r="A1250" s="1"/>
      <c r="C1250" s="219"/>
      <c r="E1250" s="329"/>
      <c r="F1250" s="330"/>
      <c r="G1250" s="285"/>
      <c r="H1250" s="331"/>
      <c r="I1250" s="944"/>
      <c r="J1250" s="944"/>
    </row>
    <row r="1251" spans="1:10" s="4" customFormat="1" ht="12.75">
      <c r="A1251" s="1"/>
      <c r="C1251" s="219"/>
      <c r="E1251" s="329"/>
      <c r="F1251" s="330"/>
      <c r="G1251" s="285"/>
      <c r="H1251" s="331"/>
      <c r="I1251" s="944"/>
      <c r="J1251" s="944"/>
    </row>
    <row r="1252" spans="1:10" s="4" customFormat="1" ht="12.75">
      <c r="A1252" s="1"/>
      <c r="C1252" s="219"/>
      <c r="E1252" s="329"/>
      <c r="F1252" s="330"/>
      <c r="G1252" s="285"/>
      <c r="H1252" s="331"/>
      <c r="I1252" s="944"/>
      <c r="J1252" s="944"/>
    </row>
    <row r="1253" spans="1:10" s="4" customFormat="1" ht="12.75">
      <c r="A1253" s="1"/>
      <c r="C1253" s="219"/>
      <c r="E1253" s="329"/>
      <c r="F1253" s="330"/>
      <c r="G1253" s="285"/>
      <c r="H1253" s="331"/>
      <c r="I1253" s="944"/>
      <c r="J1253" s="944"/>
    </row>
    <row r="1254" spans="1:10" s="4" customFormat="1" ht="12.75">
      <c r="A1254" s="1"/>
      <c r="C1254" s="219"/>
      <c r="E1254" s="329"/>
      <c r="F1254" s="330"/>
      <c r="G1254" s="285"/>
      <c r="H1254" s="331"/>
      <c r="I1254" s="944"/>
      <c r="J1254" s="944"/>
    </row>
    <row r="1255" spans="1:10" s="4" customFormat="1" ht="12.75">
      <c r="A1255" s="1"/>
      <c r="C1255" s="219"/>
      <c r="E1255" s="329"/>
      <c r="F1255" s="330"/>
      <c r="G1255" s="285"/>
      <c r="H1255" s="331"/>
      <c r="I1255" s="944"/>
      <c r="J1255" s="944"/>
    </row>
    <row r="1256" spans="1:10" s="4" customFormat="1" ht="12.75">
      <c r="A1256" s="1"/>
      <c r="C1256" s="219"/>
      <c r="E1256" s="329"/>
      <c r="F1256" s="330"/>
      <c r="G1256" s="285"/>
      <c r="H1256" s="331"/>
      <c r="I1256" s="944"/>
      <c r="J1256" s="944"/>
    </row>
    <row r="1257" spans="1:10" s="4" customFormat="1" ht="12.75">
      <c r="A1257" s="1"/>
      <c r="C1257" s="219"/>
      <c r="E1257" s="329"/>
      <c r="F1257" s="330"/>
      <c r="G1257" s="285"/>
      <c r="H1257" s="331"/>
      <c r="I1257" s="944"/>
      <c r="J1257" s="944"/>
    </row>
    <row r="1258" spans="1:10" s="4" customFormat="1" ht="12.75">
      <c r="A1258" s="1"/>
      <c r="C1258" s="219"/>
      <c r="E1258" s="329"/>
      <c r="F1258" s="330"/>
      <c r="G1258" s="285"/>
      <c r="H1258" s="331"/>
      <c r="I1258" s="944"/>
      <c r="J1258" s="944"/>
    </row>
    <row r="1259" spans="1:10" s="4" customFormat="1" ht="12.75">
      <c r="A1259" s="1"/>
      <c r="C1259" s="219"/>
      <c r="E1259" s="329"/>
      <c r="F1259" s="330"/>
      <c r="G1259" s="285"/>
      <c r="H1259" s="331"/>
      <c r="I1259" s="944"/>
      <c r="J1259" s="944"/>
    </row>
    <row r="1260" spans="1:10" s="4" customFormat="1" ht="12.75">
      <c r="A1260" s="1"/>
      <c r="C1260" s="219"/>
      <c r="E1260" s="329"/>
      <c r="F1260" s="330"/>
      <c r="G1260" s="285"/>
      <c r="H1260" s="331"/>
      <c r="I1260" s="944"/>
      <c r="J1260" s="944"/>
    </row>
    <row r="1261" spans="1:10" s="4" customFormat="1" ht="12.75">
      <c r="A1261" s="1"/>
      <c r="C1261" s="219"/>
      <c r="E1261" s="329"/>
      <c r="F1261" s="330"/>
      <c r="G1261" s="285"/>
      <c r="H1261" s="331"/>
      <c r="I1261" s="944"/>
      <c r="J1261" s="944"/>
    </row>
    <row r="1262" spans="1:10" s="4" customFormat="1" ht="12.75">
      <c r="A1262" s="1"/>
      <c r="C1262" s="219"/>
      <c r="E1262" s="329"/>
      <c r="F1262" s="330"/>
      <c r="G1262" s="285"/>
      <c r="H1262" s="331"/>
      <c r="I1262" s="944"/>
      <c r="J1262" s="944"/>
    </row>
    <row r="1263" spans="1:10" s="4" customFormat="1" ht="12.75">
      <c r="A1263" s="1"/>
      <c r="C1263" s="219"/>
      <c r="E1263" s="329"/>
      <c r="F1263" s="330"/>
      <c r="G1263" s="285"/>
      <c r="H1263" s="331"/>
      <c r="I1263" s="944"/>
      <c r="J1263" s="944"/>
    </row>
    <row r="1264" spans="1:10" s="4" customFormat="1" ht="12.75">
      <c r="A1264" s="1"/>
      <c r="C1264" s="219"/>
      <c r="E1264" s="329"/>
      <c r="F1264" s="330"/>
      <c r="G1264" s="285"/>
      <c r="H1264" s="331"/>
      <c r="I1264" s="944"/>
      <c r="J1264" s="944"/>
    </row>
    <row r="1265" spans="1:10" s="4" customFormat="1" ht="12.75">
      <c r="A1265" s="1"/>
      <c r="C1265" s="219"/>
      <c r="E1265" s="329"/>
      <c r="F1265" s="330"/>
      <c r="G1265" s="285"/>
      <c r="H1265" s="331"/>
      <c r="I1265" s="944"/>
      <c r="J1265" s="944"/>
    </row>
    <row r="1266" spans="1:10" s="4" customFormat="1" ht="12.75">
      <c r="A1266" s="1"/>
      <c r="C1266" s="219"/>
      <c r="E1266" s="329"/>
      <c r="F1266" s="330"/>
      <c r="G1266" s="285"/>
      <c r="H1266" s="331"/>
      <c r="I1266" s="944"/>
      <c r="J1266" s="944"/>
    </row>
    <row r="1267" spans="1:10" s="4" customFormat="1" ht="12.75">
      <c r="A1267" s="1"/>
      <c r="C1267" s="219"/>
      <c r="E1267" s="329"/>
      <c r="F1267" s="330"/>
      <c r="G1267" s="285"/>
      <c r="H1267" s="331"/>
      <c r="I1267" s="944"/>
      <c r="J1267" s="944"/>
    </row>
    <row r="1268" spans="1:10" s="4" customFormat="1" ht="12.75">
      <c r="A1268" s="1"/>
      <c r="C1268" s="219"/>
      <c r="E1268" s="329"/>
      <c r="F1268" s="330"/>
      <c r="G1268" s="285"/>
      <c r="H1268" s="331"/>
      <c r="I1268" s="944"/>
      <c r="J1268" s="944"/>
    </row>
    <row r="1269" spans="1:10" s="4" customFormat="1" ht="12.75">
      <c r="A1269" s="1"/>
      <c r="C1269" s="219"/>
      <c r="E1269" s="329"/>
      <c r="F1269" s="330"/>
      <c r="G1269" s="285"/>
      <c r="H1269" s="331"/>
      <c r="I1269" s="944"/>
      <c r="J1269" s="944"/>
    </row>
    <row r="1270" spans="1:10" s="4" customFormat="1" ht="12.75">
      <c r="A1270" s="1"/>
      <c r="C1270" s="219"/>
      <c r="E1270" s="329"/>
      <c r="F1270" s="330"/>
      <c r="G1270" s="285"/>
      <c r="H1270" s="331"/>
      <c r="I1270" s="944"/>
      <c r="J1270" s="944"/>
    </row>
    <row r="1271" spans="1:10" s="4" customFormat="1" ht="12.75">
      <c r="A1271" s="1"/>
      <c r="C1271" s="219"/>
      <c r="E1271" s="329"/>
      <c r="F1271" s="330"/>
      <c r="G1271" s="285"/>
      <c r="H1271" s="331"/>
      <c r="I1271" s="944"/>
      <c r="J1271" s="944"/>
    </row>
    <row r="1272" spans="1:10" s="4" customFormat="1" ht="12.75">
      <c r="A1272" s="1"/>
      <c r="C1272" s="219"/>
      <c r="E1272" s="329"/>
      <c r="F1272" s="330"/>
      <c r="G1272" s="285"/>
      <c r="H1272" s="331"/>
      <c r="I1272" s="944"/>
      <c r="J1272" s="944"/>
    </row>
    <row r="1273" spans="1:10" s="4" customFormat="1" ht="12.75">
      <c r="A1273" s="1"/>
      <c r="C1273" s="219"/>
      <c r="E1273" s="329"/>
      <c r="F1273" s="330"/>
      <c r="G1273" s="285"/>
      <c r="H1273" s="331"/>
      <c r="I1273" s="944"/>
      <c r="J1273" s="944"/>
    </row>
    <row r="1274" spans="1:10" s="4" customFormat="1" ht="12.75">
      <c r="A1274" s="1"/>
      <c r="C1274" s="219"/>
      <c r="E1274" s="329"/>
      <c r="F1274" s="330"/>
      <c r="G1274" s="285"/>
      <c r="H1274" s="331"/>
      <c r="I1274" s="944"/>
      <c r="J1274" s="944"/>
    </row>
    <row r="1275" spans="1:10" s="4" customFormat="1" ht="12.75">
      <c r="A1275" s="1"/>
      <c r="C1275" s="219"/>
      <c r="E1275" s="329"/>
      <c r="F1275" s="330"/>
      <c r="G1275" s="285"/>
      <c r="H1275" s="331"/>
      <c r="I1275" s="944"/>
      <c r="J1275" s="944"/>
    </row>
    <row r="1276" spans="1:10" s="4" customFormat="1" ht="12.75">
      <c r="A1276" s="1"/>
      <c r="C1276" s="219"/>
      <c r="E1276" s="329"/>
      <c r="F1276" s="330"/>
      <c r="G1276" s="285"/>
      <c r="H1276" s="331"/>
      <c r="I1276" s="944"/>
      <c r="J1276" s="944"/>
    </row>
    <row r="1277" spans="1:10" s="4" customFormat="1" ht="12.75">
      <c r="A1277" s="1"/>
      <c r="C1277" s="219"/>
      <c r="E1277" s="329"/>
      <c r="F1277" s="330"/>
      <c r="G1277" s="285"/>
      <c r="H1277" s="331"/>
      <c r="I1277" s="944"/>
      <c r="J1277" s="944"/>
    </row>
    <row r="1278" spans="1:10" s="4" customFormat="1" ht="12.75">
      <c r="A1278" s="1"/>
      <c r="C1278" s="219"/>
      <c r="E1278" s="329"/>
      <c r="F1278" s="330"/>
      <c r="G1278" s="285"/>
      <c r="H1278" s="331"/>
      <c r="I1278" s="944"/>
      <c r="J1278" s="944"/>
    </row>
    <row r="1279" spans="1:10" s="4" customFormat="1" ht="12.75">
      <c r="A1279" s="1"/>
      <c r="C1279" s="219"/>
      <c r="E1279" s="329"/>
      <c r="F1279" s="330"/>
      <c r="G1279" s="285"/>
      <c r="H1279" s="331"/>
      <c r="I1279" s="944"/>
      <c r="J1279" s="944"/>
    </row>
    <row r="1280" spans="1:10" s="4" customFormat="1" ht="12.75">
      <c r="A1280" s="1"/>
      <c r="C1280" s="219"/>
      <c r="E1280" s="329"/>
      <c r="F1280" s="330"/>
      <c r="G1280" s="285"/>
      <c r="H1280" s="331"/>
      <c r="I1280" s="944"/>
      <c r="J1280" s="944"/>
    </row>
    <row r="1281" spans="1:10" s="4" customFormat="1" ht="12.75">
      <c r="A1281" s="1"/>
      <c r="C1281" s="219"/>
      <c r="E1281" s="329"/>
      <c r="F1281" s="330"/>
      <c r="G1281" s="285"/>
      <c r="H1281" s="331"/>
      <c r="I1281" s="944"/>
      <c r="J1281" s="944"/>
    </row>
    <row r="1282" spans="1:10" s="4" customFormat="1" ht="12.75">
      <c r="A1282" s="1"/>
      <c r="C1282" s="219"/>
      <c r="E1282" s="329"/>
      <c r="F1282" s="330"/>
      <c r="G1282" s="285"/>
      <c r="H1282" s="331"/>
      <c r="I1282" s="944"/>
      <c r="J1282" s="944"/>
    </row>
    <row r="1283" spans="1:10" s="4" customFormat="1" ht="12.75">
      <c r="A1283" s="1"/>
      <c r="C1283" s="219"/>
      <c r="E1283" s="329"/>
      <c r="F1283" s="330"/>
      <c r="G1283" s="285"/>
      <c r="H1283" s="331"/>
      <c r="I1283" s="944"/>
      <c r="J1283" s="944"/>
    </row>
    <row r="1284" spans="1:10" s="4" customFormat="1" ht="12.75">
      <c r="A1284" s="1"/>
      <c r="C1284" s="219"/>
      <c r="E1284" s="329"/>
      <c r="F1284" s="330"/>
      <c r="G1284" s="285"/>
      <c r="H1284" s="331"/>
      <c r="I1284" s="944"/>
      <c r="J1284" s="944"/>
    </row>
    <row r="1285" spans="1:10" s="4" customFormat="1" ht="12.75">
      <c r="A1285" s="1"/>
      <c r="C1285" s="219"/>
      <c r="E1285" s="329"/>
      <c r="F1285" s="330"/>
      <c r="G1285" s="285"/>
      <c r="H1285" s="331"/>
      <c r="I1285" s="944"/>
      <c r="J1285" s="944"/>
    </row>
    <row r="1286" spans="1:10" s="4" customFormat="1" ht="12.75">
      <c r="A1286" s="1"/>
      <c r="C1286" s="219"/>
      <c r="E1286" s="329"/>
      <c r="F1286" s="330"/>
      <c r="G1286" s="285"/>
      <c r="H1286" s="331"/>
      <c r="I1286" s="944"/>
      <c r="J1286" s="944"/>
    </row>
    <row r="1287" spans="1:10" s="4" customFormat="1" ht="12.75">
      <c r="A1287" s="1"/>
      <c r="C1287" s="219"/>
      <c r="E1287" s="329"/>
      <c r="F1287" s="330"/>
      <c r="G1287" s="285"/>
      <c r="H1287" s="331"/>
      <c r="I1287" s="944"/>
      <c r="J1287" s="944"/>
    </row>
    <row r="1288" spans="1:10" s="4" customFormat="1" ht="12.75">
      <c r="A1288" s="1"/>
      <c r="C1288" s="219"/>
      <c r="E1288" s="329"/>
      <c r="F1288" s="330"/>
      <c r="G1288" s="285"/>
      <c r="H1288" s="331"/>
      <c r="I1288" s="944"/>
      <c r="J1288" s="944"/>
    </row>
    <row r="1289" spans="1:10" s="4" customFormat="1" ht="12.75">
      <c r="A1289" s="1"/>
      <c r="C1289" s="219"/>
      <c r="E1289" s="329"/>
      <c r="F1289" s="330"/>
      <c r="G1289" s="285"/>
      <c r="H1289" s="331"/>
      <c r="I1289" s="944"/>
      <c r="J1289" s="944"/>
    </row>
    <row r="1290" spans="1:10" s="4" customFormat="1" ht="12.75">
      <c r="A1290" s="1"/>
      <c r="C1290" s="219"/>
      <c r="E1290" s="329"/>
      <c r="F1290" s="330"/>
      <c r="G1290" s="285"/>
      <c r="H1290" s="331"/>
      <c r="I1290" s="944"/>
      <c r="J1290" s="944"/>
    </row>
    <row r="1291" spans="1:10" s="4" customFormat="1" ht="12.75">
      <c r="A1291" s="1"/>
      <c r="C1291" s="219"/>
      <c r="E1291" s="329"/>
      <c r="F1291" s="330"/>
      <c r="G1291" s="285"/>
      <c r="H1291" s="331"/>
      <c r="I1291" s="944"/>
      <c r="J1291" s="944"/>
    </row>
    <row r="1292" spans="1:10" s="4" customFormat="1" ht="12.75">
      <c r="A1292" s="1"/>
      <c r="C1292" s="219"/>
      <c r="E1292" s="329"/>
      <c r="F1292" s="330"/>
      <c r="G1292" s="285"/>
      <c r="H1292" s="331"/>
      <c r="I1292" s="944"/>
      <c r="J1292" s="944"/>
    </row>
    <row r="1293" spans="1:10" s="4" customFormat="1" ht="12.75">
      <c r="A1293" s="1"/>
      <c r="C1293" s="219"/>
      <c r="E1293" s="329"/>
      <c r="F1293" s="330"/>
      <c r="G1293" s="285"/>
      <c r="H1293" s="331"/>
      <c r="I1293" s="944"/>
      <c r="J1293" s="944"/>
    </row>
    <row r="1294" spans="1:10" s="4" customFormat="1" ht="12.75">
      <c r="A1294" s="1"/>
      <c r="C1294" s="219"/>
      <c r="E1294" s="329"/>
      <c r="F1294" s="330"/>
      <c r="G1294" s="285"/>
      <c r="H1294" s="331"/>
      <c r="I1294" s="944"/>
      <c r="J1294" s="944"/>
    </row>
    <row r="1295" spans="1:10" s="4" customFormat="1" ht="12.75">
      <c r="A1295" s="1"/>
      <c r="C1295" s="219"/>
      <c r="E1295" s="329"/>
      <c r="F1295" s="330"/>
      <c r="G1295" s="285"/>
      <c r="H1295" s="331"/>
      <c r="I1295" s="944"/>
      <c r="J1295" s="944"/>
    </row>
    <row r="1296" spans="1:10" s="4" customFormat="1" ht="12.75">
      <c r="A1296" s="1"/>
      <c r="C1296" s="219"/>
      <c r="E1296" s="329"/>
      <c r="F1296" s="330"/>
      <c r="G1296" s="285"/>
      <c r="H1296" s="331"/>
      <c r="I1296" s="944"/>
      <c r="J1296" s="944"/>
    </row>
    <row r="1297" spans="1:10" s="4" customFormat="1" ht="12.75">
      <c r="A1297" s="1"/>
      <c r="C1297" s="219"/>
      <c r="E1297" s="329"/>
      <c r="F1297" s="330"/>
      <c r="G1297" s="285"/>
      <c r="H1297" s="331"/>
      <c r="I1297" s="944"/>
      <c r="J1297" s="944"/>
    </row>
    <row r="1298" spans="1:10" s="4" customFormat="1" ht="12.75">
      <c r="A1298" s="1"/>
      <c r="C1298" s="219"/>
      <c r="E1298" s="329"/>
      <c r="F1298" s="330"/>
      <c r="G1298" s="285"/>
      <c r="H1298" s="331"/>
      <c r="I1298" s="944"/>
      <c r="J1298" s="944"/>
    </row>
    <row r="1299" spans="1:10" s="4" customFormat="1" ht="12.75">
      <c r="A1299" s="1"/>
      <c r="C1299" s="219"/>
      <c r="E1299" s="329"/>
      <c r="F1299" s="330"/>
      <c r="G1299" s="285"/>
      <c r="H1299" s="331"/>
      <c r="I1299" s="944"/>
      <c r="J1299" s="944"/>
    </row>
    <row r="1300" spans="1:10" s="4" customFormat="1" ht="12.75">
      <c r="A1300" s="1"/>
      <c r="C1300" s="219"/>
      <c r="E1300" s="329"/>
      <c r="F1300" s="330"/>
      <c r="G1300" s="285"/>
      <c r="H1300" s="331"/>
      <c r="I1300" s="944"/>
      <c r="J1300" s="944"/>
    </row>
    <row r="1301" spans="1:10" s="4" customFormat="1" ht="12.75">
      <c r="A1301" s="1"/>
      <c r="C1301" s="219"/>
      <c r="E1301" s="329"/>
      <c r="F1301" s="330"/>
      <c r="G1301" s="285"/>
      <c r="H1301" s="331"/>
      <c r="I1301" s="944"/>
      <c r="J1301" s="944"/>
    </row>
    <row r="1302" spans="1:10" s="4" customFormat="1" ht="12.75">
      <c r="A1302" s="1"/>
      <c r="C1302" s="219"/>
      <c r="E1302" s="329"/>
      <c r="F1302" s="330"/>
      <c r="G1302" s="285"/>
      <c r="H1302" s="331"/>
      <c r="I1302" s="944"/>
      <c r="J1302" s="944"/>
    </row>
    <row r="1303" spans="1:10" s="4" customFormat="1" ht="12.75">
      <c r="A1303" s="1"/>
      <c r="C1303" s="219"/>
      <c r="E1303" s="329"/>
      <c r="F1303" s="330"/>
      <c r="G1303" s="285"/>
      <c r="H1303" s="331"/>
      <c r="I1303" s="944"/>
      <c r="J1303" s="944"/>
    </row>
    <row r="1304" spans="1:10" s="4" customFormat="1" ht="12.75">
      <c r="A1304" s="1"/>
      <c r="C1304" s="219"/>
      <c r="E1304" s="329"/>
      <c r="F1304" s="330"/>
      <c r="G1304" s="285"/>
      <c r="H1304" s="331"/>
      <c r="I1304" s="944"/>
      <c r="J1304" s="944"/>
    </row>
    <row r="1305" spans="1:10" s="4" customFormat="1" ht="12.75">
      <c r="A1305" s="1"/>
      <c r="C1305" s="219"/>
      <c r="E1305" s="329"/>
      <c r="F1305" s="330"/>
      <c r="G1305" s="285"/>
      <c r="H1305" s="331"/>
      <c r="I1305" s="944"/>
      <c r="J1305" s="944"/>
    </row>
    <row r="1306" spans="1:10" s="4" customFormat="1" ht="12.75">
      <c r="A1306" s="1"/>
      <c r="C1306" s="219"/>
      <c r="E1306" s="329"/>
      <c r="F1306" s="330"/>
      <c r="G1306" s="285"/>
      <c r="H1306" s="331"/>
      <c r="I1306" s="944"/>
      <c r="J1306" s="944"/>
    </row>
    <row r="1307" spans="1:10" s="4" customFormat="1" ht="12.75">
      <c r="A1307" s="1"/>
      <c r="C1307" s="219"/>
      <c r="E1307" s="329"/>
      <c r="F1307" s="330"/>
      <c r="G1307" s="285"/>
      <c r="H1307" s="331"/>
      <c r="I1307" s="944"/>
      <c r="J1307" s="944"/>
    </row>
    <row r="1308" spans="1:10" s="4" customFormat="1" ht="12.75">
      <c r="A1308" s="1"/>
      <c r="C1308" s="219"/>
      <c r="E1308" s="329"/>
      <c r="F1308" s="330"/>
      <c r="G1308" s="285"/>
      <c r="H1308" s="331"/>
      <c r="I1308" s="944"/>
      <c r="J1308" s="944"/>
    </row>
    <row r="1309" spans="1:10" s="4" customFormat="1" ht="12.75">
      <c r="A1309" s="1"/>
      <c r="C1309" s="219"/>
      <c r="E1309" s="329"/>
      <c r="F1309" s="330"/>
      <c r="G1309" s="285"/>
      <c r="H1309" s="331"/>
      <c r="I1309" s="944"/>
      <c r="J1309" s="944"/>
    </row>
    <row r="1310" spans="1:10" s="4" customFormat="1" ht="12.75">
      <c r="A1310" s="1"/>
      <c r="C1310" s="219"/>
      <c r="E1310" s="329"/>
      <c r="F1310" s="330"/>
      <c r="G1310" s="285"/>
      <c r="H1310" s="331"/>
      <c r="I1310" s="944"/>
      <c r="J1310" s="944"/>
    </row>
    <row r="1311" spans="1:10" s="4" customFormat="1" ht="12.75">
      <c r="A1311" s="1"/>
      <c r="C1311" s="219"/>
      <c r="E1311" s="329"/>
      <c r="F1311" s="330"/>
      <c r="G1311" s="285"/>
      <c r="H1311" s="331"/>
      <c r="I1311" s="944"/>
      <c r="J1311" s="944"/>
    </row>
    <row r="1312" spans="1:10" s="4" customFormat="1" ht="12.75">
      <c r="A1312" s="1"/>
      <c r="C1312" s="219"/>
      <c r="E1312" s="329"/>
      <c r="F1312" s="330"/>
      <c r="G1312" s="285"/>
      <c r="H1312" s="331"/>
      <c r="I1312" s="944"/>
      <c r="J1312" s="944"/>
    </row>
    <row r="1313" spans="1:10" s="4" customFormat="1" ht="12.75">
      <c r="A1313" s="1"/>
      <c r="C1313" s="219"/>
      <c r="E1313" s="329"/>
      <c r="F1313" s="330"/>
      <c r="G1313" s="285"/>
      <c r="H1313" s="331"/>
      <c r="I1313" s="944"/>
      <c r="J1313" s="944"/>
    </row>
    <row r="1314" spans="1:10" s="4" customFormat="1" ht="12.75">
      <c r="A1314" s="1"/>
      <c r="C1314" s="219"/>
      <c r="E1314" s="329"/>
      <c r="F1314" s="330"/>
      <c r="G1314" s="285"/>
      <c r="H1314" s="331"/>
      <c r="I1314" s="944"/>
      <c r="J1314" s="944"/>
    </row>
    <row r="1315" spans="1:10" s="4" customFormat="1" ht="12.75">
      <c r="A1315" s="1"/>
      <c r="C1315" s="219"/>
      <c r="E1315" s="329"/>
      <c r="F1315" s="330"/>
      <c r="G1315" s="285"/>
      <c r="H1315" s="331"/>
      <c r="I1315" s="944"/>
      <c r="J1315" s="944"/>
    </row>
    <row r="1316" spans="1:10" s="4" customFormat="1" ht="12.75">
      <c r="A1316" s="1"/>
      <c r="C1316" s="219"/>
      <c r="E1316" s="329"/>
      <c r="F1316" s="330"/>
      <c r="G1316" s="285"/>
      <c r="H1316" s="331"/>
      <c r="I1316" s="944"/>
      <c r="J1316" s="944"/>
    </row>
    <row r="1317" spans="1:10" s="4" customFormat="1" ht="12.75">
      <c r="A1317" s="1"/>
      <c r="C1317" s="219"/>
      <c r="E1317" s="329"/>
      <c r="F1317" s="330"/>
      <c r="G1317" s="285"/>
      <c r="H1317" s="331"/>
      <c r="I1317" s="944"/>
      <c r="J1317" s="944"/>
    </row>
    <row r="1318" spans="1:10" s="4" customFormat="1" ht="12.75">
      <c r="A1318" s="1"/>
      <c r="C1318" s="219"/>
      <c r="E1318" s="329"/>
      <c r="F1318" s="330"/>
      <c r="G1318" s="285"/>
      <c r="H1318" s="331"/>
      <c r="I1318" s="944"/>
      <c r="J1318" s="944"/>
    </row>
    <row r="1319" spans="1:10" s="4" customFormat="1" ht="12.75">
      <c r="A1319" s="1"/>
      <c r="C1319" s="219"/>
      <c r="E1319" s="329"/>
      <c r="F1319" s="330"/>
      <c r="G1319" s="285"/>
      <c r="H1319" s="331"/>
      <c r="I1319" s="944"/>
      <c r="J1319" s="944"/>
    </row>
    <row r="1320" spans="1:10" s="4" customFormat="1" ht="12.75">
      <c r="A1320" s="1"/>
      <c r="C1320" s="219"/>
      <c r="E1320" s="329"/>
      <c r="F1320" s="330"/>
      <c r="G1320" s="285"/>
      <c r="H1320" s="331"/>
      <c r="I1320" s="944"/>
      <c r="J1320" s="944"/>
    </row>
    <row r="1321" spans="1:10" s="4" customFormat="1" ht="12.75">
      <c r="A1321" s="1"/>
      <c r="C1321" s="219"/>
      <c r="E1321" s="329"/>
      <c r="F1321" s="330"/>
      <c r="G1321" s="285"/>
      <c r="H1321" s="331"/>
      <c r="I1321" s="944"/>
      <c r="J1321" s="944"/>
    </row>
    <row r="1322" spans="1:10" s="4" customFormat="1" ht="12.75">
      <c r="A1322" s="1"/>
      <c r="C1322" s="219"/>
      <c r="E1322" s="329"/>
      <c r="F1322" s="330"/>
      <c r="G1322" s="285"/>
      <c r="H1322" s="331"/>
      <c r="I1322" s="944"/>
      <c r="J1322" s="944"/>
    </row>
    <row r="1323" spans="1:10" s="4" customFormat="1" ht="12.75">
      <c r="A1323" s="1"/>
      <c r="C1323" s="219"/>
      <c r="E1323" s="329"/>
      <c r="F1323" s="330"/>
      <c r="G1323" s="285"/>
      <c r="H1323" s="331"/>
      <c r="I1323" s="944"/>
      <c r="J1323" s="944"/>
    </row>
    <row r="1324" spans="1:10" s="4" customFormat="1" ht="12.75">
      <c r="A1324" s="1"/>
      <c r="C1324" s="219"/>
      <c r="E1324" s="329"/>
      <c r="F1324" s="330"/>
      <c r="G1324" s="285"/>
      <c r="H1324" s="331"/>
      <c r="I1324" s="944"/>
      <c r="J1324" s="944"/>
    </row>
    <row r="1325" spans="1:10" s="4" customFormat="1" ht="12.75">
      <c r="A1325" s="1"/>
      <c r="C1325" s="219"/>
      <c r="E1325" s="329"/>
      <c r="F1325" s="330"/>
      <c r="G1325" s="285"/>
      <c r="H1325" s="331"/>
      <c r="I1325" s="944"/>
      <c r="J1325" s="944"/>
    </row>
    <row r="1326" spans="1:10" s="4" customFormat="1" ht="12.75">
      <c r="A1326" s="1"/>
      <c r="C1326" s="219"/>
      <c r="E1326" s="329"/>
      <c r="F1326" s="330"/>
      <c r="G1326" s="285"/>
      <c r="H1326" s="331"/>
      <c r="I1326" s="944"/>
      <c r="J1326" s="944"/>
    </row>
    <row r="1327" spans="1:10" s="4" customFormat="1" ht="12.75">
      <c r="A1327" s="1"/>
      <c r="C1327" s="219"/>
      <c r="E1327" s="329"/>
      <c r="F1327" s="330"/>
      <c r="G1327" s="285"/>
      <c r="H1327" s="331"/>
      <c r="I1327" s="944"/>
      <c r="J1327" s="944"/>
    </row>
    <row r="1328" spans="1:10" s="4" customFormat="1" ht="12.75">
      <c r="A1328" s="1"/>
      <c r="C1328" s="219"/>
      <c r="E1328" s="329"/>
      <c r="F1328" s="330"/>
      <c r="G1328" s="285"/>
      <c r="H1328" s="331"/>
      <c r="I1328" s="944"/>
      <c r="J1328" s="944"/>
    </row>
    <row r="1329" spans="1:10" s="4" customFormat="1" ht="12.75">
      <c r="A1329" s="1"/>
      <c r="C1329" s="219"/>
      <c r="E1329" s="329"/>
      <c r="F1329" s="330"/>
      <c r="G1329" s="285"/>
      <c r="H1329" s="331"/>
      <c r="I1329" s="944"/>
      <c r="J1329" s="944"/>
    </row>
    <row r="1330" spans="1:10" s="4" customFormat="1" ht="12.75">
      <c r="A1330" s="1"/>
      <c r="C1330" s="219"/>
      <c r="E1330" s="329"/>
      <c r="F1330" s="330"/>
      <c r="G1330" s="285"/>
      <c r="H1330" s="331"/>
      <c r="I1330" s="944"/>
      <c r="J1330" s="944"/>
    </row>
    <row r="1331" spans="1:10" s="4" customFormat="1" ht="12.75">
      <c r="A1331" s="1"/>
      <c r="C1331" s="219"/>
      <c r="E1331" s="329"/>
      <c r="F1331" s="330"/>
      <c r="G1331" s="285"/>
      <c r="H1331" s="331"/>
      <c r="I1331" s="944"/>
      <c r="J1331" s="944"/>
    </row>
    <row r="1332" spans="1:10" s="4" customFormat="1" ht="12.75">
      <c r="A1332" s="1"/>
      <c r="C1332" s="219"/>
      <c r="E1332" s="329"/>
      <c r="F1332" s="330"/>
      <c r="G1332" s="285"/>
      <c r="H1332" s="331"/>
      <c r="I1332" s="944"/>
      <c r="J1332" s="944"/>
    </row>
    <row r="1333" spans="1:10" s="4" customFormat="1" ht="12.75">
      <c r="A1333" s="1"/>
      <c r="C1333" s="219"/>
      <c r="E1333" s="329"/>
      <c r="F1333" s="330"/>
      <c r="G1333" s="285"/>
      <c r="H1333" s="331"/>
      <c r="I1333" s="944"/>
      <c r="J1333" s="944"/>
    </row>
    <row r="1334" spans="1:10" s="4" customFormat="1" ht="12.75">
      <c r="A1334" s="1"/>
      <c r="C1334" s="219"/>
      <c r="E1334" s="329"/>
      <c r="F1334" s="330"/>
      <c r="G1334" s="285"/>
      <c r="H1334" s="331"/>
      <c r="I1334" s="944"/>
      <c r="J1334" s="944"/>
    </row>
    <row r="1335" spans="1:10" s="4" customFormat="1" ht="12.75">
      <c r="A1335" s="1"/>
      <c r="C1335" s="219"/>
      <c r="E1335" s="329"/>
      <c r="F1335" s="330"/>
      <c r="G1335" s="285"/>
      <c r="H1335" s="331"/>
      <c r="I1335" s="944"/>
      <c r="J1335" s="944"/>
    </row>
    <row r="1336" spans="1:10" s="4" customFormat="1" ht="12.75">
      <c r="A1336" s="1"/>
      <c r="C1336" s="219"/>
      <c r="E1336" s="329"/>
      <c r="F1336" s="330"/>
      <c r="G1336" s="285"/>
      <c r="H1336" s="331"/>
      <c r="I1336" s="944"/>
      <c r="J1336" s="944"/>
    </row>
    <row r="1337" spans="1:10" s="4" customFormat="1" ht="12.75">
      <c r="A1337" s="1"/>
      <c r="C1337" s="219"/>
      <c r="E1337" s="329"/>
      <c r="F1337" s="330"/>
      <c r="G1337" s="285"/>
      <c r="H1337" s="331"/>
      <c r="I1337" s="944"/>
      <c r="J1337" s="944"/>
    </row>
    <row r="1338" spans="1:10" s="4" customFormat="1" ht="12.75">
      <c r="A1338" s="1"/>
      <c r="C1338" s="219"/>
      <c r="E1338" s="329"/>
      <c r="F1338" s="330"/>
      <c r="G1338" s="285"/>
      <c r="H1338" s="331"/>
      <c r="I1338" s="944"/>
      <c r="J1338" s="944"/>
    </row>
    <row r="1339" spans="1:10" s="4" customFormat="1" ht="12.75">
      <c r="A1339" s="1"/>
      <c r="C1339" s="219"/>
      <c r="E1339" s="329"/>
      <c r="F1339" s="330"/>
      <c r="G1339" s="285"/>
      <c r="H1339" s="331"/>
      <c r="I1339" s="944"/>
      <c r="J1339" s="944"/>
    </row>
    <row r="1340" spans="1:10" s="4" customFormat="1" ht="12.75">
      <c r="A1340" s="1"/>
      <c r="C1340" s="219"/>
      <c r="E1340" s="329"/>
      <c r="F1340" s="330"/>
      <c r="G1340" s="285"/>
      <c r="H1340" s="331"/>
      <c r="I1340" s="944"/>
      <c r="J1340" s="944"/>
    </row>
    <row r="1341" spans="1:10" s="4" customFormat="1" ht="12.75">
      <c r="A1341" s="1"/>
      <c r="C1341" s="219"/>
      <c r="E1341" s="329"/>
      <c r="F1341" s="330"/>
      <c r="G1341" s="285"/>
      <c r="H1341" s="331"/>
      <c r="I1341" s="944"/>
      <c r="J1341" s="944"/>
    </row>
    <row r="1342" spans="1:10" s="4" customFormat="1" ht="12.75">
      <c r="A1342" s="1"/>
      <c r="C1342" s="219"/>
      <c r="E1342" s="329"/>
      <c r="F1342" s="330"/>
      <c r="G1342" s="285"/>
      <c r="H1342" s="331"/>
      <c r="I1342" s="944"/>
      <c r="J1342" s="944"/>
    </row>
    <row r="1343" spans="1:10" s="4" customFormat="1" ht="12.75">
      <c r="A1343" s="1"/>
      <c r="C1343" s="219"/>
      <c r="E1343" s="329"/>
      <c r="F1343" s="330"/>
      <c r="G1343" s="285"/>
      <c r="H1343" s="331"/>
      <c r="I1343" s="944"/>
      <c r="J1343" s="944"/>
    </row>
    <row r="1344" spans="1:10" s="4" customFormat="1" ht="12.75">
      <c r="A1344" s="1"/>
      <c r="C1344" s="219"/>
      <c r="E1344" s="329"/>
      <c r="F1344" s="330"/>
      <c r="G1344" s="285"/>
      <c r="H1344" s="331"/>
      <c r="I1344" s="944"/>
      <c r="J1344" s="944"/>
    </row>
    <row r="1345" spans="1:10" s="4" customFormat="1" ht="12.75">
      <c r="A1345" s="1"/>
      <c r="C1345" s="219"/>
      <c r="E1345" s="329"/>
      <c r="F1345" s="330"/>
      <c r="G1345" s="285"/>
      <c r="H1345" s="331"/>
      <c r="I1345" s="944"/>
      <c r="J1345" s="944"/>
    </row>
    <row r="1346" spans="1:10" s="4" customFormat="1" ht="12.75">
      <c r="A1346" s="1"/>
      <c r="C1346" s="219"/>
      <c r="E1346" s="329"/>
      <c r="F1346" s="330"/>
      <c r="G1346" s="285"/>
      <c r="H1346" s="331"/>
      <c r="I1346" s="944"/>
      <c r="J1346" s="944"/>
    </row>
    <row r="1347" spans="1:10" s="4" customFormat="1" ht="12.75">
      <c r="A1347" s="1"/>
      <c r="C1347" s="219"/>
      <c r="E1347" s="329"/>
      <c r="F1347" s="330"/>
      <c r="G1347" s="285"/>
      <c r="H1347" s="331"/>
      <c r="I1347" s="944"/>
      <c r="J1347" s="944"/>
    </row>
    <row r="1348" spans="1:10" s="4" customFormat="1" ht="12.75">
      <c r="A1348" s="1"/>
      <c r="C1348" s="219"/>
      <c r="E1348" s="329"/>
      <c r="F1348" s="330"/>
      <c r="G1348" s="285"/>
      <c r="H1348" s="331"/>
      <c r="I1348" s="944"/>
      <c r="J1348" s="944"/>
    </row>
    <row r="1349" spans="1:10" s="4" customFormat="1" ht="12.75">
      <c r="A1349" s="1"/>
      <c r="C1349" s="219"/>
      <c r="E1349" s="329"/>
      <c r="F1349" s="330"/>
      <c r="G1349" s="285"/>
      <c r="H1349" s="331"/>
      <c r="I1349" s="944"/>
      <c r="J1349" s="944"/>
    </row>
    <row r="1350" spans="1:10" s="4" customFormat="1" ht="12.75">
      <c r="A1350" s="1"/>
      <c r="C1350" s="219"/>
      <c r="E1350" s="329"/>
      <c r="F1350" s="330"/>
      <c r="G1350" s="285"/>
      <c r="H1350" s="331"/>
      <c r="I1350" s="944"/>
      <c r="J1350" s="944"/>
    </row>
    <row r="1351" spans="1:10" s="4" customFormat="1" ht="12.75">
      <c r="A1351" s="1"/>
      <c r="C1351" s="219"/>
      <c r="E1351" s="329"/>
      <c r="F1351" s="330"/>
      <c r="G1351" s="285"/>
      <c r="H1351" s="331"/>
      <c r="I1351" s="944"/>
      <c r="J1351" s="944"/>
    </row>
    <row r="1352" spans="1:10" s="4" customFormat="1" ht="12.75">
      <c r="A1352" s="1"/>
      <c r="C1352" s="219"/>
      <c r="E1352" s="329"/>
      <c r="F1352" s="330"/>
      <c r="G1352" s="285"/>
      <c r="H1352" s="331"/>
      <c r="I1352" s="944"/>
      <c r="J1352" s="944"/>
    </row>
    <row r="1353" spans="1:10" s="4" customFormat="1" ht="12.75">
      <c r="A1353" s="1"/>
      <c r="C1353" s="219"/>
      <c r="E1353" s="329"/>
      <c r="F1353" s="330"/>
      <c r="G1353" s="285"/>
      <c r="H1353" s="331"/>
      <c r="I1353" s="944"/>
      <c r="J1353" s="944"/>
    </row>
    <row r="1354" spans="1:10" s="4" customFormat="1" ht="12.75">
      <c r="A1354" s="1"/>
      <c r="C1354" s="219"/>
      <c r="E1354" s="329"/>
      <c r="F1354" s="330"/>
      <c r="G1354" s="285"/>
      <c r="H1354" s="331"/>
      <c r="I1354" s="944"/>
      <c r="J1354" s="944"/>
    </row>
    <row r="1355" spans="1:10" s="4" customFormat="1" ht="12.75">
      <c r="A1355" s="1"/>
      <c r="C1355" s="219"/>
      <c r="E1355" s="329"/>
      <c r="F1355" s="330"/>
      <c r="G1355" s="285"/>
      <c r="H1355" s="331"/>
      <c r="I1355" s="944"/>
      <c r="J1355" s="944"/>
    </row>
    <row r="1356" spans="1:10" s="4" customFormat="1" ht="12.75">
      <c r="A1356" s="1"/>
      <c r="C1356" s="219"/>
      <c r="E1356" s="329"/>
      <c r="F1356" s="330"/>
      <c r="G1356" s="285"/>
      <c r="H1356" s="331"/>
      <c r="I1356" s="944"/>
      <c r="J1356" s="944"/>
    </row>
    <row r="1357" spans="1:10" s="4" customFormat="1" ht="12.75">
      <c r="A1357" s="1"/>
      <c r="C1357" s="219"/>
      <c r="E1357" s="329"/>
      <c r="F1357" s="330"/>
      <c r="G1357" s="285"/>
      <c r="H1357" s="331"/>
      <c r="I1357" s="944"/>
      <c r="J1357" s="944"/>
    </row>
    <row r="1358" spans="1:10" s="4" customFormat="1" ht="12.75">
      <c r="A1358" s="1"/>
      <c r="C1358" s="219"/>
      <c r="E1358" s="329"/>
      <c r="F1358" s="330"/>
      <c r="G1358" s="285"/>
      <c r="H1358" s="331"/>
      <c r="I1358" s="944"/>
      <c r="J1358" s="944"/>
    </row>
    <row r="1359" spans="1:10" s="4" customFormat="1" ht="12.75">
      <c r="A1359" s="1"/>
      <c r="C1359" s="219"/>
      <c r="E1359" s="329"/>
      <c r="F1359" s="330"/>
      <c r="G1359" s="285"/>
      <c r="H1359" s="331"/>
      <c r="I1359" s="944"/>
      <c r="J1359" s="944"/>
    </row>
    <row r="1360" spans="1:10" s="4" customFormat="1" ht="12.75">
      <c r="A1360" s="1"/>
      <c r="C1360" s="219"/>
      <c r="E1360" s="329"/>
      <c r="F1360" s="330"/>
      <c r="G1360" s="285"/>
      <c r="H1360" s="331"/>
      <c r="I1360" s="944"/>
      <c r="J1360" s="944"/>
    </row>
    <row r="1361" spans="1:10" s="4" customFormat="1" ht="12.75">
      <c r="A1361" s="1"/>
      <c r="C1361" s="219"/>
      <c r="E1361" s="329"/>
      <c r="F1361" s="330"/>
      <c r="G1361" s="285"/>
      <c r="H1361" s="331"/>
      <c r="I1361" s="944"/>
      <c r="J1361" s="944"/>
    </row>
    <row r="1362" spans="1:10" s="4" customFormat="1" ht="12.75">
      <c r="A1362" s="1"/>
      <c r="C1362" s="219"/>
      <c r="E1362" s="329"/>
      <c r="F1362" s="330"/>
      <c r="G1362" s="285"/>
      <c r="H1362" s="331"/>
      <c r="I1362" s="944"/>
      <c r="J1362" s="944"/>
    </row>
    <row r="1363" spans="1:10" s="4" customFormat="1" ht="12.75">
      <c r="A1363" s="1"/>
      <c r="C1363" s="219"/>
      <c r="E1363" s="329"/>
      <c r="F1363" s="330"/>
      <c r="G1363" s="285"/>
      <c r="H1363" s="331"/>
      <c r="I1363" s="944"/>
      <c r="J1363" s="944"/>
    </row>
    <row r="1364" spans="1:10" s="4" customFormat="1" ht="12.75">
      <c r="A1364" s="1"/>
      <c r="C1364" s="219"/>
      <c r="E1364" s="329"/>
      <c r="F1364" s="330"/>
      <c r="G1364" s="285"/>
      <c r="H1364" s="331"/>
      <c r="I1364" s="944"/>
      <c r="J1364" s="944"/>
    </row>
    <row r="1365" spans="1:10" s="4" customFormat="1" ht="12.75">
      <c r="A1365" s="1"/>
      <c r="C1365" s="219"/>
      <c r="E1365" s="329"/>
      <c r="F1365" s="330"/>
      <c r="G1365" s="285"/>
      <c r="H1365" s="331"/>
      <c r="I1365" s="944"/>
      <c r="J1365" s="944"/>
    </row>
    <row r="1366" spans="1:10" s="4" customFormat="1" ht="12.75">
      <c r="A1366" s="1"/>
      <c r="C1366" s="219"/>
      <c r="E1366" s="329"/>
      <c r="F1366" s="330"/>
      <c r="G1366" s="285"/>
      <c r="H1366" s="331"/>
      <c r="I1366" s="944"/>
      <c r="J1366" s="944"/>
    </row>
    <row r="1367" spans="1:10" s="4" customFormat="1" ht="12.75">
      <c r="A1367" s="1"/>
      <c r="C1367" s="219"/>
      <c r="E1367" s="329"/>
      <c r="F1367" s="330"/>
      <c r="G1367" s="285"/>
      <c r="H1367" s="331"/>
      <c r="I1367" s="944"/>
      <c r="J1367" s="944"/>
    </row>
    <row r="1368" spans="1:10" s="4" customFormat="1" ht="12.75">
      <c r="A1368" s="1"/>
      <c r="C1368" s="219"/>
      <c r="E1368" s="329"/>
      <c r="F1368" s="330"/>
      <c r="G1368" s="285"/>
      <c r="H1368" s="331"/>
      <c r="I1368" s="944"/>
      <c r="J1368" s="944"/>
    </row>
    <row r="1369" spans="1:10" s="4" customFormat="1" ht="12.75">
      <c r="A1369" s="1"/>
      <c r="C1369" s="219"/>
      <c r="E1369" s="329"/>
      <c r="F1369" s="330"/>
      <c r="G1369" s="285"/>
      <c r="H1369" s="331"/>
      <c r="I1369" s="944"/>
      <c r="J1369" s="944"/>
    </row>
    <row r="1370" spans="1:10" s="4" customFormat="1" ht="12.75">
      <c r="A1370" s="1"/>
      <c r="C1370" s="219"/>
      <c r="E1370" s="329"/>
      <c r="F1370" s="330"/>
      <c r="G1370" s="285"/>
      <c r="H1370" s="331"/>
      <c r="I1370" s="944"/>
      <c r="J1370" s="944"/>
    </row>
    <row r="1371" spans="1:10" s="4" customFormat="1" ht="12.75">
      <c r="A1371" s="1"/>
      <c r="C1371" s="219"/>
      <c r="E1371" s="329"/>
      <c r="F1371" s="330"/>
      <c r="G1371" s="285"/>
      <c r="H1371" s="331"/>
      <c r="I1371" s="944"/>
      <c r="J1371" s="944"/>
    </row>
    <row r="1372" spans="1:10" s="4" customFormat="1" ht="12.75">
      <c r="A1372" s="1"/>
      <c r="C1372" s="219"/>
      <c r="E1372" s="329"/>
      <c r="F1372" s="330"/>
      <c r="G1372" s="285"/>
      <c r="H1372" s="331"/>
      <c r="I1372" s="944"/>
      <c r="J1372" s="944"/>
    </row>
    <row r="1373" spans="1:10" s="4" customFormat="1" ht="12.75">
      <c r="A1373" s="1"/>
      <c r="C1373" s="219"/>
      <c r="E1373" s="329"/>
      <c r="F1373" s="330"/>
      <c r="G1373" s="285"/>
      <c r="H1373" s="331"/>
      <c r="I1373" s="944"/>
      <c r="J1373" s="944"/>
    </row>
    <row r="1374" spans="1:10" s="4" customFormat="1" ht="12.75">
      <c r="A1374" s="1"/>
      <c r="C1374" s="219"/>
      <c r="E1374" s="329"/>
      <c r="F1374" s="330"/>
      <c r="G1374" s="285"/>
      <c r="H1374" s="331"/>
      <c r="I1374" s="944"/>
      <c r="J1374" s="944"/>
    </row>
    <row r="1375" spans="1:10" s="4" customFormat="1" ht="12.75">
      <c r="A1375" s="1"/>
      <c r="C1375" s="219"/>
      <c r="E1375" s="329"/>
      <c r="F1375" s="330"/>
      <c r="G1375" s="285"/>
      <c r="H1375" s="331"/>
      <c r="I1375" s="944"/>
      <c r="J1375" s="944"/>
    </row>
    <row r="1376" spans="1:10" s="4" customFormat="1" ht="12.75">
      <c r="A1376" s="1"/>
      <c r="C1376" s="219"/>
      <c r="E1376" s="329"/>
      <c r="F1376" s="330"/>
      <c r="G1376" s="285"/>
      <c r="H1376" s="331"/>
      <c r="I1376" s="944"/>
      <c r="J1376" s="944"/>
    </row>
    <row r="1377" spans="1:10" s="4" customFormat="1" ht="12.75">
      <c r="A1377" s="1"/>
      <c r="C1377" s="219"/>
      <c r="E1377" s="329"/>
      <c r="F1377" s="330"/>
      <c r="G1377" s="285"/>
      <c r="H1377" s="331"/>
      <c r="I1377" s="944"/>
      <c r="J1377" s="944"/>
    </row>
    <row r="1378" spans="1:10" s="4" customFormat="1" ht="12.75">
      <c r="A1378" s="1"/>
      <c r="C1378" s="219"/>
      <c r="E1378" s="329"/>
      <c r="F1378" s="330"/>
      <c r="G1378" s="285"/>
      <c r="H1378" s="331"/>
      <c r="I1378" s="944"/>
      <c r="J1378" s="944"/>
    </row>
    <row r="1379" spans="1:10" s="4" customFormat="1" ht="12.75">
      <c r="A1379" s="1"/>
      <c r="C1379" s="219"/>
      <c r="E1379" s="329"/>
      <c r="F1379" s="330"/>
      <c r="G1379" s="285"/>
      <c r="H1379" s="331"/>
      <c r="I1379" s="944"/>
      <c r="J1379" s="944"/>
    </row>
    <row r="1380" spans="1:10" s="4" customFormat="1" ht="12.75">
      <c r="A1380" s="1"/>
      <c r="C1380" s="219"/>
      <c r="E1380" s="329"/>
      <c r="F1380" s="330"/>
      <c r="G1380" s="285"/>
      <c r="H1380" s="331"/>
      <c r="I1380" s="944"/>
      <c r="J1380" s="944"/>
    </row>
    <row r="1381" spans="1:10" s="4" customFormat="1" ht="12.75">
      <c r="A1381" s="1"/>
      <c r="C1381" s="219"/>
      <c r="E1381" s="329"/>
      <c r="F1381" s="330"/>
      <c r="G1381" s="285"/>
      <c r="H1381" s="331"/>
      <c r="I1381" s="944"/>
      <c r="J1381" s="944"/>
    </row>
    <row r="1382" spans="1:10" s="4" customFormat="1" ht="12.75">
      <c r="A1382" s="1"/>
      <c r="C1382" s="219"/>
      <c r="E1382" s="329"/>
      <c r="F1382" s="330"/>
      <c r="G1382" s="285"/>
      <c r="H1382" s="331"/>
      <c r="I1382" s="944"/>
      <c r="J1382" s="944"/>
    </row>
    <row r="1383" spans="1:10" s="4" customFormat="1" ht="12.75">
      <c r="A1383" s="1"/>
      <c r="C1383" s="219"/>
      <c r="E1383" s="329"/>
      <c r="F1383" s="330"/>
      <c r="G1383" s="285"/>
      <c r="H1383" s="331"/>
      <c r="I1383" s="944"/>
      <c r="J1383" s="944"/>
    </row>
    <row r="1384" spans="1:10" s="4" customFormat="1" ht="12.75">
      <c r="A1384" s="1"/>
      <c r="C1384" s="219"/>
      <c r="E1384" s="329"/>
      <c r="F1384" s="330"/>
      <c r="G1384" s="285"/>
      <c r="H1384" s="331"/>
      <c r="I1384" s="944"/>
      <c r="J1384" s="944"/>
    </row>
    <row r="1385" spans="1:10" s="4" customFormat="1" ht="12.75">
      <c r="A1385" s="1"/>
      <c r="C1385" s="219"/>
      <c r="E1385" s="329"/>
      <c r="F1385" s="330"/>
      <c r="G1385" s="285"/>
      <c r="H1385" s="331"/>
      <c r="I1385" s="944"/>
      <c r="J1385" s="944"/>
    </row>
    <row r="1386" spans="1:10" s="4" customFormat="1" ht="12.75">
      <c r="A1386" s="1"/>
      <c r="C1386" s="219"/>
      <c r="E1386" s="329"/>
      <c r="F1386" s="330"/>
      <c r="G1386" s="285"/>
      <c r="H1386" s="331"/>
      <c r="I1386" s="944"/>
      <c r="J1386" s="944"/>
    </row>
    <row r="1387" spans="1:10" s="4" customFormat="1" ht="12.75">
      <c r="A1387" s="1"/>
      <c r="C1387" s="219"/>
      <c r="E1387" s="329"/>
      <c r="F1387" s="330"/>
      <c r="G1387" s="285"/>
      <c r="H1387" s="331"/>
      <c r="I1387" s="944"/>
      <c r="J1387" s="944"/>
    </row>
    <row r="1388" spans="1:10" s="4" customFormat="1" ht="12.75">
      <c r="A1388" s="1"/>
      <c r="C1388" s="219"/>
      <c r="E1388" s="329"/>
      <c r="F1388" s="330"/>
      <c r="G1388" s="285"/>
      <c r="H1388" s="331"/>
      <c r="I1388" s="944"/>
      <c r="J1388" s="944"/>
    </row>
    <row r="1389" spans="1:10" s="4" customFormat="1" ht="12.75">
      <c r="A1389" s="1"/>
      <c r="C1389" s="219"/>
      <c r="E1389" s="329"/>
      <c r="F1389" s="330"/>
      <c r="G1389" s="285"/>
      <c r="H1389" s="331"/>
      <c r="I1389" s="944"/>
      <c r="J1389" s="944"/>
    </row>
    <row r="1390" spans="1:10" s="4" customFormat="1" ht="12.75">
      <c r="A1390" s="1"/>
      <c r="C1390" s="219"/>
      <c r="E1390" s="329"/>
      <c r="F1390" s="330"/>
      <c r="G1390" s="285"/>
      <c r="H1390" s="331"/>
      <c r="I1390" s="944"/>
      <c r="J1390" s="944"/>
    </row>
    <row r="1391" spans="1:10" s="4" customFormat="1" ht="12.75">
      <c r="A1391" s="1"/>
      <c r="C1391" s="219"/>
      <c r="E1391" s="329"/>
      <c r="F1391" s="330"/>
      <c r="G1391" s="285"/>
      <c r="H1391" s="331"/>
      <c r="I1391" s="944"/>
      <c r="J1391" s="944"/>
    </row>
    <row r="1392" spans="1:10" s="4" customFormat="1" ht="12.75">
      <c r="A1392" s="1"/>
      <c r="C1392" s="219"/>
      <c r="E1392" s="329"/>
      <c r="F1392" s="330"/>
      <c r="G1392" s="285"/>
      <c r="H1392" s="331"/>
      <c r="I1392" s="944"/>
      <c r="J1392" s="944"/>
    </row>
    <row r="1393" spans="1:10" s="4" customFormat="1" ht="12.75">
      <c r="A1393" s="1"/>
      <c r="C1393" s="219"/>
      <c r="E1393" s="329"/>
      <c r="F1393" s="330"/>
      <c r="G1393" s="285"/>
      <c r="H1393" s="331"/>
      <c r="I1393" s="944"/>
      <c r="J1393" s="944"/>
    </row>
    <row r="1394" spans="1:10" s="4" customFormat="1" ht="12.75">
      <c r="A1394" s="1"/>
      <c r="C1394" s="219"/>
      <c r="E1394" s="329"/>
      <c r="F1394" s="330"/>
      <c r="G1394" s="285"/>
      <c r="H1394" s="331"/>
      <c r="I1394" s="944"/>
      <c r="J1394" s="944"/>
    </row>
    <row r="1395" spans="1:10" s="4" customFormat="1" ht="12.75">
      <c r="A1395" s="1"/>
      <c r="C1395" s="219"/>
      <c r="E1395" s="329"/>
      <c r="F1395" s="330"/>
      <c r="G1395" s="285"/>
      <c r="H1395" s="331"/>
      <c r="I1395" s="944"/>
      <c r="J1395" s="944"/>
    </row>
    <row r="1396" spans="1:10" s="4" customFormat="1" ht="12.75">
      <c r="A1396" s="1"/>
      <c r="C1396" s="219"/>
      <c r="E1396" s="329"/>
      <c r="F1396" s="330"/>
      <c r="G1396" s="285"/>
      <c r="H1396" s="331"/>
      <c r="I1396" s="944"/>
      <c r="J1396" s="944"/>
    </row>
    <row r="1397" spans="1:10" s="4" customFormat="1" ht="12.75">
      <c r="A1397" s="1"/>
      <c r="C1397" s="219"/>
      <c r="E1397" s="329"/>
      <c r="F1397" s="330"/>
      <c r="G1397" s="285"/>
      <c r="H1397" s="331"/>
      <c r="I1397" s="944"/>
      <c r="J1397" s="944"/>
    </row>
    <row r="1398" spans="1:10" s="4" customFormat="1" ht="12.75">
      <c r="A1398" s="1"/>
      <c r="C1398" s="219"/>
      <c r="E1398" s="329"/>
      <c r="F1398" s="330"/>
      <c r="G1398" s="285"/>
      <c r="H1398" s="331"/>
      <c r="I1398" s="944"/>
      <c r="J1398" s="944"/>
    </row>
    <row r="1399" spans="1:10" s="4" customFormat="1" ht="12.75">
      <c r="A1399" s="1"/>
      <c r="C1399" s="219"/>
      <c r="E1399" s="329"/>
      <c r="F1399" s="330"/>
      <c r="G1399" s="285"/>
      <c r="H1399" s="331"/>
      <c r="I1399" s="944"/>
      <c r="J1399" s="944"/>
    </row>
    <row r="1400" spans="1:10" s="4" customFormat="1" ht="12.75">
      <c r="A1400" s="1"/>
      <c r="C1400" s="219"/>
      <c r="E1400" s="329"/>
      <c r="F1400" s="330"/>
      <c r="G1400" s="285"/>
      <c r="H1400" s="331"/>
      <c r="I1400" s="944"/>
      <c r="J1400" s="944"/>
    </row>
    <row r="1401" spans="1:10" s="4" customFormat="1" ht="12.75">
      <c r="A1401" s="1"/>
      <c r="C1401" s="219"/>
      <c r="E1401" s="329"/>
      <c r="F1401" s="330"/>
      <c r="G1401" s="285"/>
      <c r="H1401" s="331"/>
      <c r="I1401" s="944"/>
      <c r="J1401" s="944"/>
    </row>
    <row r="1402" spans="1:10" s="4" customFormat="1" ht="12.75">
      <c r="A1402" s="1"/>
      <c r="C1402" s="219"/>
      <c r="E1402" s="329"/>
      <c r="F1402" s="330"/>
      <c r="G1402" s="285"/>
      <c r="H1402" s="331"/>
      <c r="I1402" s="944"/>
      <c r="J1402" s="944"/>
    </row>
    <row r="1403" spans="1:10" s="4" customFormat="1" ht="12.75">
      <c r="A1403" s="1"/>
      <c r="C1403" s="219"/>
      <c r="E1403" s="329"/>
      <c r="F1403" s="330"/>
      <c r="G1403" s="285"/>
      <c r="H1403" s="331"/>
      <c r="I1403" s="944"/>
      <c r="J1403" s="944"/>
    </row>
    <row r="1404" spans="1:10" s="4" customFormat="1" ht="12.75">
      <c r="A1404" s="1"/>
      <c r="C1404" s="219"/>
      <c r="E1404" s="329"/>
      <c r="F1404" s="330"/>
      <c r="G1404" s="285"/>
      <c r="H1404" s="331"/>
      <c r="I1404" s="944"/>
      <c r="J1404" s="944"/>
    </row>
    <row r="1405" spans="1:10" s="4" customFormat="1" ht="12.75">
      <c r="A1405" s="1"/>
      <c r="C1405" s="219"/>
      <c r="E1405" s="329"/>
      <c r="F1405" s="330"/>
      <c r="G1405" s="285"/>
      <c r="H1405" s="331"/>
      <c r="I1405" s="944"/>
      <c r="J1405" s="944"/>
    </row>
    <row r="1406" spans="1:10" s="4" customFormat="1" ht="12.75">
      <c r="A1406" s="1"/>
      <c r="C1406" s="219"/>
      <c r="E1406" s="329"/>
      <c r="F1406" s="330"/>
      <c r="G1406" s="285"/>
      <c r="H1406" s="331"/>
      <c r="I1406" s="944"/>
      <c r="J1406" s="944"/>
    </row>
    <row r="1407" spans="1:10" s="4" customFormat="1" ht="12.75">
      <c r="A1407" s="1"/>
      <c r="C1407" s="219"/>
      <c r="E1407" s="329"/>
      <c r="F1407" s="330"/>
      <c r="G1407" s="285"/>
      <c r="H1407" s="331"/>
      <c r="I1407" s="944"/>
      <c r="J1407" s="944"/>
    </row>
    <row r="1408" spans="1:10" s="4" customFormat="1" ht="12.75">
      <c r="A1408" s="1"/>
      <c r="C1408" s="219"/>
      <c r="E1408" s="329"/>
      <c r="F1408" s="330"/>
      <c r="G1408" s="285"/>
      <c r="H1408" s="331"/>
      <c r="I1408" s="944"/>
      <c r="J1408" s="944"/>
    </row>
    <row r="1409" spans="1:10" s="4" customFormat="1" ht="12.75">
      <c r="A1409" s="1"/>
      <c r="C1409" s="219"/>
      <c r="E1409" s="329"/>
      <c r="F1409" s="330"/>
      <c r="G1409" s="285"/>
      <c r="H1409" s="331"/>
      <c r="I1409" s="944"/>
      <c r="J1409" s="944"/>
    </row>
    <row r="1410" spans="1:10" s="4" customFormat="1" ht="12.75">
      <c r="A1410" s="1"/>
      <c r="C1410" s="219"/>
      <c r="E1410" s="329"/>
      <c r="F1410" s="330"/>
      <c r="G1410" s="285"/>
      <c r="H1410" s="331"/>
      <c r="I1410" s="944"/>
      <c r="J1410" s="944"/>
    </row>
    <row r="1411" spans="1:10" s="4" customFormat="1" ht="12.75">
      <c r="A1411" s="1"/>
      <c r="C1411" s="219"/>
      <c r="E1411" s="329"/>
      <c r="F1411" s="330"/>
      <c r="G1411" s="285"/>
      <c r="H1411" s="331"/>
      <c r="I1411" s="944"/>
      <c r="J1411" s="944"/>
    </row>
    <row r="1412" spans="1:10" s="4" customFormat="1" ht="12.75">
      <c r="A1412" s="1"/>
      <c r="C1412" s="219"/>
      <c r="E1412" s="329"/>
      <c r="F1412" s="330"/>
      <c r="G1412" s="285"/>
      <c r="H1412" s="331"/>
      <c r="I1412" s="944"/>
      <c r="J1412" s="944"/>
    </row>
    <row r="1413" spans="1:10" s="4" customFormat="1" ht="12.75">
      <c r="A1413" s="1"/>
      <c r="C1413" s="219"/>
      <c r="E1413" s="329"/>
      <c r="F1413" s="330"/>
      <c r="G1413" s="285"/>
      <c r="H1413" s="331"/>
      <c r="I1413" s="944"/>
      <c r="J1413" s="944"/>
    </row>
    <row r="1414" spans="1:10" s="4" customFormat="1" ht="12.75">
      <c r="A1414" s="1"/>
      <c r="C1414" s="219"/>
      <c r="E1414" s="329"/>
      <c r="F1414" s="330"/>
      <c r="G1414" s="285"/>
      <c r="H1414" s="331"/>
      <c r="I1414" s="944"/>
      <c r="J1414" s="944"/>
    </row>
    <row r="1415" spans="1:10" s="4" customFormat="1" ht="12.75">
      <c r="A1415" s="1"/>
      <c r="C1415" s="219"/>
      <c r="E1415" s="329"/>
      <c r="F1415" s="330"/>
      <c r="G1415" s="285"/>
      <c r="H1415" s="331"/>
      <c r="I1415" s="944"/>
      <c r="J1415" s="944"/>
    </row>
    <row r="1416" spans="1:10" s="4" customFormat="1" ht="12.75">
      <c r="A1416" s="1"/>
      <c r="C1416" s="219"/>
      <c r="E1416" s="329"/>
      <c r="F1416" s="330"/>
      <c r="G1416" s="285"/>
      <c r="H1416" s="331"/>
      <c r="I1416" s="944"/>
      <c r="J1416" s="944"/>
    </row>
    <row r="1417" spans="1:10" s="4" customFormat="1" ht="12.75">
      <c r="A1417" s="1"/>
      <c r="C1417" s="219"/>
      <c r="E1417" s="329"/>
      <c r="F1417" s="330"/>
      <c r="G1417" s="285"/>
      <c r="H1417" s="331"/>
      <c r="I1417" s="944"/>
      <c r="J1417" s="944"/>
    </row>
    <row r="1418" spans="1:10" s="4" customFormat="1" ht="12.75">
      <c r="A1418" s="1"/>
      <c r="C1418" s="219"/>
      <c r="E1418" s="329"/>
      <c r="F1418" s="330"/>
      <c r="G1418" s="285"/>
      <c r="H1418" s="331"/>
      <c r="I1418" s="944"/>
      <c r="J1418" s="944"/>
    </row>
    <row r="1419" spans="1:10" s="4" customFormat="1" ht="12.75">
      <c r="A1419" s="1"/>
      <c r="C1419" s="219"/>
      <c r="E1419" s="329"/>
      <c r="F1419" s="330"/>
      <c r="G1419" s="285"/>
      <c r="H1419" s="331"/>
      <c r="I1419" s="944"/>
      <c r="J1419" s="944"/>
    </row>
    <row r="1420" spans="1:10" s="4" customFormat="1" ht="12.75">
      <c r="A1420" s="1"/>
      <c r="C1420" s="219"/>
      <c r="E1420" s="329"/>
      <c r="F1420" s="330"/>
      <c r="G1420" s="285"/>
      <c r="H1420" s="331"/>
      <c r="I1420" s="944"/>
      <c r="J1420" s="944"/>
    </row>
    <row r="1421" spans="1:10" s="4" customFormat="1" ht="12.75">
      <c r="A1421" s="1"/>
      <c r="C1421" s="219"/>
      <c r="E1421" s="329"/>
      <c r="F1421" s="330"/>
      <c r="G1421" s="285"/>
      <c r="H1421" s="331"/>
      <c r="I1421" s="944"/>
      <c r="J1421" s="944"/>
    </row>
    <row r="1422" spans="1:10" s="4" customFormat="1" ht="12.75">
      <c r="A1422" s="1"/>
      <c r="C1422" s="219"/>
      <c r="E1422" s="329"/>
      <c r="F1422" s="330"/>
      <c r="G1422" s="285"/>
      <c r="H1422" s="331"/>
      <c r="I1422" s="944"/>
      <c r="J1422" s="944"/>
    </row>
    <row r="1423" spans="1:10" s="4" customFormat="1" ht="12.75">
      <c r="A1423" s="1"/>
      <c r="C1423" s="219"/>
      <c r="E1423" s="329"/>
      <c r="F1423" s="330"/>
      <c r="G1423" s="285"/>
      <c r="H1423" s="331"/>
      <c r="I1423" s="944"/>
      <c r="J1423" s="944"/>
    </row>
    <row r="1424" spans="1:10" s="4" customFormat="1" ht="12.75">
      <c r="A1424" s="1"/>
      <c r="C1424" s="219"/>
      <c r="E1424" s="329"/>
      <c r="F1424" s="330"/>
      <c r="G1424" s="285"/>
      <c r="H1424" s="331"/>
      <c r="I1424" s="944"/>
      <c r="J1424" s="944"/>
    </row>
    <row r="1425" spans="1:10" s="4" customFormat="1" ht="12.75">
      <c r="A1425" s="1"/>
      <c r="C1425" s="219"/>
      <c r="E1425" s="329"/>
      <c r="F1425" s="330"/>
      <c r="G1425" s="285"/>
      <c r="H1425" s="331"/>
      <c r="I1425" s="944"/>
      <c r="J1425" s="944"/>
    </row>
    <row r="1426" spans="1:10" s="4" customFormat="1" ht="12.75">
      <c r="A1426" s="1"/>
      <c r="C1426" s="219"/>
      <c r="E1426" s="329"/>
      <c r="F1426" s="330"/>
      <c r="G1426" s="285"/>
      <c r="H1426" s="331"/>
      <c r="I1426" s="944"/>
      <c r="J1426" s="944"/>
    </row>
    <row r="1427" spans="1:10" s="4" customFormat="1" ht="12.75">
      <c r="A1427" s="1"/>
      <c r="C1427" s="219"/>
      <c r="E1427" s="329"/>
      <c r="F1427" s="330"/>
      <c r="G1427" s="285"/>
      <c r="H1427" s="331"/>
      <c r="I1427" s="944"/>
      <c r="J1427" s="944"/>
    </row>
    <row r="1428" spans="1:10" s="4" customFormat="1" ht="12.75">
      <c r="A1428" s="1"/>
      <c r="C1428" s="219"/>
      <c r="E1428" s="329"/>
      <c r="F1428" s="330"/>
      <c r="G1428" s="285"/>
      <c r="H1428" s="331"/>
      <c r="I1428" s="944"/>
      <c r="J1428" s="944"/>
    </row>
    <row r="1429" spans="1:10" s="4" customFormat="1" ht="12.75">
      <c r="A1429" s="1"/>
      <c r="C1429" s="219"/>
      <c r="E1429" s="329"/>
      <c r="F1429" s="330"/>
      <c r="G1429" s="285"/>
      <c r="H1429" s="331"/>
      <c r="I1429" s="944"/>
      <c r="J1429" s="944"/>
    </row>
    <row r="1430" spans="1:10" s="4" customFormat="1" ht="12.75">
      <c r="A1430" s="1"/>
      <c r="C1430" s="219"/>
      <c r="E1430" s="329"/>
      <c r="F1430" s="330"/>
      <c r="G1430" s="285"/>
      <c r="H1430" s="331"/>
      <c r="I1430" s="944"/>
      <c r="J1430" s="944"/>
    </row>
    <row r="1431" spans="1:10" s="4" customFormat="1" ht="12.75">
      <c r="A1431" s="1"/>
      <c r="C1431" s="219"/>
      <c r="E1431" s="329"/>
      <c r="F1431" s="330"/>
      <c r="G1431" s="285"/>
      <c r="H1431" s="331"/>
      <c r="I1431" s="944"/>
      <c r="J1431" s="944"/>
    </row>
    <row r="1432" spans="1:10" s="4" customFormat="1" ht="12.75">
      <c r="A1432" s="1"/>
      <c r="C1432" s="219"/>
      <c r="E1432" s="329"/>
      <c r="F1432" s="330"/>
      <c r="G1432" s="285"/>
      <c r="H1432" s="331"/>
      <c r="I1432" s="944"/>
      <c r="J1432" s="944"/>
    </row>
    <row r="1433" spans="1:10" s="4" customFormat="1" ht="12.75">
      <c r="A1433" s="1"/>
      <c r="C1433" s="219"/>
      <c r="E1433" s="329"/>
      <c r="F1433" s="330"/>
      <c r="G1433" s="285"/>
      <c r="H1433" s="331"/>
      <c r="I1433" s="944"/>
      <c r="J1433" s="944"/>
    </row>
    <row r="1434" spans="1:10" s="4" customFormat="1" ht="12.75">
      <c r="A1434" s="1"/>
      <c r="C1434" s="219"/>
      <c r="E1434" s="329"/>
      <c r="F1434" s="330"/>
      <c r="G1434" s="285"/>
      <c r="H1434" s="331"/>
      <c r="I1434" s="944"/>
      <c r="J1434" s="944"/>
    </row>
    <row r="1435" spans="1:10" s="4" customFormat="1" ht="12.75">
      <c r="A1435" s="1"/>
      <c r="C1435" s="219"/>
      <c r="E1435" s="329"/>
      <c r="F1435" s="330"/>
      <c r="G1435" s="285"/>
      <c r="H1435" s="331"/>
      <c r="I1435" s="944"/>
      <c r="J1435" s="944"/>
    </row>
    <row r="1436" spans="1:10" s="4" customFormat="1" ht="12.75">
      <c r="A1436" s="1"/>
      <c r="C1436" s="219"/>
      <c r="E1436" s="329"/>
      <c r="F1436" s="330"/>
      <c r="G1436" s="285"/>
      <c r="H1436" s="331"/>
      <c r="I1436" s="944"/>
      <c r="J1436" s="944"/>
    </row>
    <row r="1437" spans="1:10" s="4" customFormat="1" ht="12.75">
      <c r="A1437" s="1"/>
      <c r="C1437" s="219"/>
      <c r="E1437" s="329"/>
      <c r="F1437" s="330"/>
      <c r="G1437" s="285"/>
      <c r="H1437" s="331"/>
      <c r="I1437" s="944"/>
      <c r="J1437" s="944"/>
    </row>
    <row r="1438" spans="1:10" s="4" customFormat="1" ht="12.75">
      <c r="A1438" s="1"/>
      <c r="C1438" s="219"/>
      <c r="E1438" s="329"/>
      <c r="F1438" s="330"/>
      <c r="G1438" s="285"/>
      <c r="H1438" s="331"/>
      <c r="I1438" s="944"/>
      <c r="J1438" s="944"/>
    </row>
    <row r="1439" spans="1:10" s="4" customFormat="1" ht="12.75">
      <c r="A1439" s="1"/>
      <c r="C1439" s="219"/>
      <c r="E1439" s="329"/>
      <c r="F1439" s="330"/>
      <c r="G1439" s="285"/>
      <c r="H1439" s="331"/>
      <c r="I1439" s="944"/>
      <c r="J1439" s="944"/>
    </row>
    <row r="1440" spans="1:10" s="4" customFormat="1" ht="12.75">
      <c r="A1440" s="1"/>
      <c r="C1440" s="219"/>
      <c r="E1440" s="329"/>
      <c r="F1440" s="330"/>
      <c r="G1440" s="285"/>
      <c r="H1440" s="331"/>
      <c r="I1440" s="944"/>
      <c r="J1440" s="944"/>
    </row>
    <row r="1441" spans="1:10" s="4" customFormat="1" ht="12.75">
      <c r="A1441" s="1"/>
      <c r="C1441" s="219"/>
      <c r="E1441" s="329"/>
      <c r="F1441" s="330"/>
      <c r="G1441" s="285"/>
      <c r="H1441" s="331"/>
      <c r="I1441" s="944"/>
      <c r="J1441" s="944"/>
    </row>
    <row r="1442" spans="1:10" s="4" customFormat="1" ht="12.75">
      <c r="A1442" s="1"/>
      <c r="C1442" s="219"/>
      <c r="E1442" s="329"/>
      <c r="F1442" s="330"/>
      <c r="G1442" s="285"/>
      <c r="H1442" s="331"/>
      <c r="I1442" s="944"/>
      <c r="J1442" s="944"/>
    </row>
    <row r="1443" spans="1:10" s="4" customFormat="1" ht="12.75">
      <c r="A1443" s="1"/>
      <c r="C1443" s="219"/>
      <c r="E1443" s="329"/>
      <c r="F1443" s="330"/>
      <c r="G1443" s="285"/>
      <c r="H1443" s="331"/>
      <c r="I1443" s="944"/>
      <c r="J1443" s="944"/>
    </row>
    <row r="1444" spans="1:10" s="4" customFormat="1" ht="12.75">
      <c r="A1444" s="1"/>
      <c r="C1444" s="219"/>
      <c r="E1444" s="329"/>
      <c r="F1444" s="330"/>
      <c r="G1444" s="285"/>
      <c r="H1444" s="331"/>
      <c r="I1444" s="944"/>
      <c r="J1444" s="944"/>
    </row>
    <row r="1445" spans="1:10" s="4" customFormat="1" ht="12.75">
      <c r="A1445" s="1"/>
      <c r="C1445" s="219"/>
      <c r="E1445" s="329"/>
      <c r="F1445" s="330"/>
      <c r="G1445" s="285"/>
      <c r="H1445" s="331"/>
      <c r="I1445" s="944"/>
      <c r="J1445" s="944"/>
    </row>
    <row r="1446" spans="1:10" s="4" customFormat="1" ht="12.75">
      <c r="A1446" s="1"/>
      <c r="C1446" s="219"/>
      <c r="E1446" s="329"/>
      <c r="F1446" s="330"/>
      <c r="G1446" s="285"/>
      <c r="H1446" s="331"/>
      <c r="I1446" s="944"/>
      <c r="J1446" s="944"/>
    </row>
    <row r="1447" spans="1:10" s="4" customFormat="1" ht="12.75">
      <c r="A1447" s="1"/>
      <c r="C1447" s="219"/>
      <c r="E1447" s="329"/>
      <c r="F1447" s="330"/>
      <c r="G1447" s="285"/>
      <c r="H1447" s="331"/>
      <c r="I1447" s="944"/>
      <c r="J1447" s="944"/>
    </row>
    <row r="1448" spans="1:10" s="4" customFormat="1" ht="12.75">
      <c r="A1448" s="1"/>
      <c r="C1448" s="219"/>
      <c r="E1448" s="329"/>
      <c r="F1448" s="330"/>
      <c r="G1448" s="285"/>
      <c r="H1448" s="331"/>
      <c r="I1448" s="944"/>
      <c r="J1448" s="944"/>
    </row>
    <row r="1449" spans="1:10" s="4" customFormat="1" ht="12.75">
      <c r="A1449" s="1"/>
      <c r="C1449" s="219"/>
      <c r="E1449" s="329"/>
      <c r="F1449" s="330"/>
      <c r="G1449" s="285"/>
      <c r="H1449" s="331"/>
      <c r="I1449" s="944"/>
      <c r="J1449" s="944"/>
    </row>
    <row r="1450" spans="1:10" s="4" customFormat="1" ht="12.75">
      <c r="A1450" s="1"/>
      <c r="C1450" s="219"/>
      <c r="E1450" s="329"/>
      <c r="F1450" s="330"/>
      <c r="G1450" s="285"/>
      <c r="H1450" s="331"/>
      <c r="I1450" s="944"/>
      <c r="J1450" s="944"/>
    </row>
    <row r="1451" spans="1:10" s="4" customFormat="1" ht="12.75">
      <c r="A1451" s="1"/>
      <c r="C1451" s="219"/>
      <c r="E1451" s="329"/>
      <c r="F1451" s="330"/>
      <c r="G1451" s="285"/>
      <c r="H1451" s="331"/>
      <c r="I1451" s="944"/>
      <c r="J1451" s="944"/>
    </row>
    <row r="1452" spans="1:10" s="4" customFormat="1" ht="12.75">
      <c r="A1452" s="1"/>
      <c r="C1452" s="219"/>
      <c r="E1452" s="329"/>
      <c r="F1452" s="330"/>
      <c r="G1452" s="285"/>
      <c r="H1452" s="331"/>
      <c r="I1452" s="944"/>
      <c r="J1452" s="944"/>
    </row>
    <row r="1453" spans="1:10" s="4" customFormat="1" ht="12.75">
      <c r="A1453" s="1"/>
      <c r="C1453" s="219"/>
      <c r="E1453" s="329"/>
      <c r="F1453" s="330"/>
      <c r="G1453" s="285"/>
      <c r="H1453" s="331"/>
      <c r="I1453" s="944"/>
      <c r="J1453" s="944"/>
    </row>
    <row r="1454" spans="1:10" s="4" customFormat="1" ht="12.75">
      <c r="A1454" s="1"/>
      <c r="C1454" s="219"/>
      <c r="E1454" s="329"/>
      <c r="F1454" s="330"/>
      <c r="G1454" s="285"/>
      <c r="H1454" s="331"/>
      <c r="I1454" s="944"/>
      <c r="J1454" s="944"/>
    </row>
    <row r="1455" spans="1:10" s="4" customFormat="1" ht="12.75">
      <c r="A1455" s="1"/>
      <c r="C1455" s="219"/>
      <c r="E1455" s="329"/>
      <c r="F1455" s="330"/>
      <c r="G1455" s="285"/>
      <c r="H1455" s="331"/>
      <c r="I1455" s="944"/>
      <c r="J1455" s="944"/>
    </row>
    <row r="1456" spans="1:10" s="4" customFormat="1" ht="12.75">
      <c r="A1456" s="1"/>
      <c r="C1456" s="219"/>
      <c r="E1456" s="329"/>
      <c r="F1456" s="330"/>
      <c r="G1456" s="285"/>
      <c r="H1456" s="331"/>
      <c r="I1456" s="944"/>
      <c r="J1456" s="944"/>
    </row>
    <row r="1457" spans="1:10" s="4" customFormat="1" ht="12.75">
      <c r="A1457" s="1"/>
      <c r="C1457" s="219"/>
      <c r="E1457" s="329"/>
      <c r="F1457" s="330"/>
      <c r="G1457" s="285"/>
      <c r="H1457" s="331"/>
      <c r="I1457" s="944"/>
      <c r="J1457" s="944"/>
    </row>
    <row r="1458" spans="1:10" s="4" customFormat="1" ht="12.75">
      <c r="A1458" s="1"/>
      <c r="C1458" s="219"/>
      <c r="E1458" s="329"/>
      <c r="F1458" s="330"/>
      <c r="G1458" s="285"/>
      <c r="H1458" s="331"/>
      <c r="I1458" s="944"/>
      <c r="J1458" s="944"/>
    </row>
    <row r="1459" spans="1:10" s="4" customFormat="1" ht="12.75">
      <c r="A1459" s="1"/>
      <c r="C1459" s="219"/>
      <c r="E1459" s="329"/>
      <c r="F1459" s="330"/>
      <c r="G1459" s="285"/>
      <c r="H1459" s="331"/>
      <c r="I1459" s="944"/>
      <c r="J1459" s="944"/>
    </row>
    <row r="1460" spans="1:10" s="4" customFormat="1" ht="12.75">
      <c r="A1460" s="1"/>
      <c r="C1460" s="219"/>
      <c r="E1460" s="329"/>
      <c r="F1460" s="330"/>
      <c r="G1460" s="285"/>
      <c r="H1460" s="331"/>
      <c r="I1460" s="944"/>
      <c r="J1460" s="944"/>
    </row>
    <row r="1461" spans="1:10" s="4" customFormat="1" ht="12.75">
      <c r="A1461" s="1"/>
      <c r="C1461" s="219"/>
      <c r="E1461" s="329"/>
      <c r="F1461" s="330"/>
      <c r="G1461" s="285"/>
      <c r="H1461" s="331"/>
      <c r="I1461" s="944"/>
      <c r="J1461" s="944"/>
    </row>
    <row r="1462" spans="1:10" s="4" customFormat="1" ht="12.75">
      <c r="A1462" s="1"/>
      <c r="C1462" s="219"/>
      <c r="E1462" s="329"/>
      <c r="F1462" s="330"/>
      <c r="G1462" s="285"/>
      <c r="H1462" s="331"/>
      <c r="I1462" s="944"/>
      <c r="J1462" s="944"/>
    </row>
    <row r="1463" spans="1:10" s="4" customFormat="1" ht="12.75">
      <c r="A1463" s="1"/>
      <c r="C1463" s="219"/>
      <c r="E1463" s="329"/>
      <c r="F1463" s="330"/>
      <c r="G1463" s="285"/>
      <c r="H1463" s="331"/>
      <c r="I1463" s="944"/>
      <c r="J1463" s="944"/>
    </row>
    <row r="1464" spans="1:10" s="4" customFormat="1" ht="12.75">
      <c r="A1464" s="1"/>
      <c r="C1464" s="219"/>
      <c r="E1464" s="329"/>
      <c r="F1464" s="330"/>
      <c r="G1464" s="285"/>
      <c r="H1464" s="331"/>
      <c r="I1464" s="944"/>
      <c r="J1464" s="944"/>
    </row>
    <row r="1465" spans="1:10" s="4" customFormat="1" ht="12.75">
      <c r="A1465" s="1"/>
      <c r="C1465" s="219"/>
      <c r="E1465" s="329"/>
      <c r="F1465" s="330"/>
      <c r="G1465" s="285"/>
      <c r="H1465" s="331"/>
      <c r="I1465" s="944"/>
      <c r="J1465" s="944"/>
    </row>
    <row r="1466" spans="1:10" s="4" customFormat="1" ht="12.75">
      <c r="A1466" s="1"/>
      <c r="C1466" s="219"/>
      <c r="E1466" s="329"/>
      <c r="F1466" s="330"/>
      <c r="G1466" s="285"/>
      <c r="H1466" s="331"/>
      <c r="I1466" s="944"/>
      <c r="J1466" s="944"/>
    </row>
    <row r="1467" spans="1:10" s="4" customFormat="1" ht="12.75">
      <c r="A1467" s="1"/>
      <c r="C1467" s="219"/>
      <c r="E1467" s="329"/>
      <c r="F1467" s="330"/>
      <c r="G1467" s="285"/>
      <c r="H1467" s="331"/>
      <c r="I1467" s="944"/>
      <c r="J1467" s="944"/>
    </row>
    <row r="1468" spans="1:10" s="4" customFormat="1" ht="12.75">
      <c r="A1468" s="1"/>
      <c r="C1468" s="219"/>
      <c r="E1468" s="329"/>
      <c r="F1468" s="330"/>
      <c r="G1468" s="285"/>
      <c r="H1468" s="331"/>
      <c r="I1468" s="944"/>
      <c r="J1468" s="944"/>
    </row>
    <row r="1469" spans="1:10" s="4" customFormat="1" ht="12.75">
      <c r="A1469" s="1"/>
      <c r="C1469" s="219"/>
      <c r="E1469" s="329"/>
      <c r="F1469" s="330"/>
      <c r="G1469" s="285"/>
      <c r="H1469" s="331"/>
      <c r="I1469" s="944"/>
      <c r="J1469" s="944"/>
    </row>
    <row r="1470" spans="1:10" s="4" customFormat="1" ht="12.75">
      <c r="A1470" s="1"/>
      <c r="C1470" s="219"/>
      <c r="E1470" s="329"/>
      <c r="F1470" s="330"/>
      <c r="G1470" s="285"/>
      <c r="H1470" s="331"/>
      <c r="I1470" s="944"/>
      <c r="J1470" s="944"/>
    </row>
    <row r="1471" spans="1:10" s="4" customFormat="1" ht="12.75">
      <c r="A1471" s="1"/>
      <c r="C1471" s="219"/>
      <c r="E1471" s="329"/>
      <c r="F1471" s="330"/>
      <c r="G1471" s="285"/>
      <c r="H1471" s="331"/>
      <c r="I1471" s="944"/>
      <c r="J1471" s="944"/>
    </row>
    <row r="1472" spans="1:10" s="4" customFormat="1" ht="12.75">
      <c r="A1472" s="1"/>
      <c r="C1472" s="219"/>
      <c r="E1472" s="329"/>
      <c r="F1472" s="330"/>
      <c r="G1472" s="285"/>
      <c r="H1472" s="331"/>
      <c r="I1472" s="944"/>
      <c r="J1472" s="944"/>
    </row>
    <row r="1473" spans="1:10" s="4" customFormat="1" ht="12.75">
      <c r="A1473" s="1"/>
      <c r="C1473" s="219"/>
      <c r="E1473" s="329"/>
      <c r="F1473" s="330"/>
      <c r="G1473" s="285"/>
      <c r="H1473" s="331"/>
      <c r="I1473" s="944"/>
      <c r="J1473" s="944"/>
    </row>
    <row r="1474" spans="1:10" s="4" customFormat="1" ht="12.75">
      <c r="A1474" s="1"/>
      <c r="C1474" s="219"/>
      <c r="E1474" s="329"/>
      <c r="F1474" s="330"/>
      <c r="G1474" s="285"/>
      <c r="H1474" s="331"/>
      <c r="I1474" s="944"/>
      <c r="J1474" s="944"/>
    </row>
    <row r="1475" spans="1:10" s="4" customFormat="1" ht="12.75">
      <c r="A1475" s="1"/>
      <c r="C1475" s="219"/>
      <c r="E1475" s="329"/>
      <c r="F1475" s="330"/>
      <c r="G1475" s="285"/>
      <c r="H1475" s="331"/>
      <c r="I1475" s="944"/>
      <c r="J1475" s="944"/>
    </row>
    <row r="1476" spans="1:10" s="4" customFormat="1" ht="12.75">
      <c r="A1476" s="1"/>
      <c r="C1476" s="219"/>
      <c r="E1476" s="329"/>
      <c r="F1476" s="330"/>
      <c r="G1476" s="285"/>
      <c r="H1476" s="331"/>
      <c r="I1476" s="944"/>
      <c r="J1476" s="944"/>
    </row>
    <row r="1477" spans="1:10" s="4" customFormat="1" ht="12.75">
      <c r="A1477" s="1"/>
      <c r="C1477" s="219"/>
      <c r="E1477" s="329"/>
      <c r="F1477" s="330"/>
      <c r="G1477" s="285"/>
      <c r="H1477" s="331"/>
      <c r="I1477" s="944"/>
      <c r="J1477" s="944"/>
    </row>
    <row r="1478" spans="1:10" s="4" customFormat="1" ht="12.75">
      <c r="A1478" s="1"/>
      <c r="C1478" s="219"/>
      <c r="E1478" s="329"/>
      <c r="F1478" s="330"/>
      <c r="G1478" s="285"/>
      <c r="H1478" s="331"/>
      <c r="I1478" s="944"/>
      <c r="J1478" s="944"/>
    </row>
    <row r="1479" spans="1:10" s="4" customFormat="1" ht="12.75">
      <c r="A1479" s="1"/>
      <c r="C1479" s="219"/>
      <c r="E1479" s="329"/>
      <c r="F1479" s="330"/>
      <c r="G1479" s="285"/>
      <c r="H1479" s="331"/>
      <c r="I1479" s="944"/>
      <c r="J1479" s="944"/>
    </row>
    <row r="1480" spans="1:10" s="4" customFormat="1" ht="12.75">
      <c r="A1480" s="1"/>
      <c r="C1480" s="219"/>
      <c r="E1480" s="329"/>
      <c r="F1480" s="330"/>
      <c r="G1480" s="285"/>
      <c r="H1480" s="331"/>
      <c r="I1480" s="944"/>
      <c r="J1480" s="944"/>
    </row>
    <row r="1481" spans="1:10" s="4" customFormat="1" ht="12.75">
      <c r="A1481" s="1"/>
      <c r="C1481" s="219"/>
      <c r="E1481" s="329"/>
      <c r="F1481" s="330"/>
      <c r="G1481" s="285"/>
      <c r="H1481" s="331"/>
      <c r="I1481" s="944"/>
      <c r="J1481" s="944"/>
    </row>
    <row r="1482" spans="1:10" s="4" customFormat="1" ht="12.75">
      <c r="A1482" s="1"/>
      <c r="C1482" s="219"/>
      <c r="E1482" s="329"/>
      <c r="F1482" s="330"/>
      <c r="G1482" s="285"/>
      <c r="H1482" s="331"/>
      <c r="I1482" s="944"/>
      <c r="J1482" s="944"/>
    </row>
    <row r="1483" spans="1:10" s="4" customFormat="1" ht="12.75">
      <c r="A1483" s="1"/>
      <c r="C1483" s="219"/>
      <c r="E1483" s="329"/>
      <c r="F1483" s="330"/>
      <c r="G1483" s="285"/>
      <c r="H1483" s="331"/>
      <c r="I1483" s="944"/>
      <c r="J1483" s="944"/>
    </row>
    <row r="1484" spans="1:10" s="4" customFormat="1" ht="12.75">
      <c r="A1484" s="1"/>
      <c r="C1484" s="219"/>
      <c r="E1484" s="329"/>
      <c r="F1484" s="330"/>
      <c r="G1484" s="285"/>
      <c r="H1484" s="331"/>
      <c r="I1484" s="944"/>
      <c r="J1484" s="944"/>
    </row>
    <row r="1485" spans="1:10" s="4" customFormat="1" ht="12.75">
      <c r="A1485" s="1"/>
      <c r="C1485" s="219"/>
      <c r="E1485" s="329"/>
      <c r="F1485" s="330"/>
      <c r="G1485" s="285"/>
      <c r="H1485" s="331"/>
      <c r="I1485" s="944"/>
      <c r="J1485" s="944"/>
    </row>
    <row r="1486" spans="1:10" s="4" customFormat="1" ht="12.75">
      <c r="A1486" s="1"/>
      <c r="C1486" s="219"/>
      <c r="E1486" s="329"/>
      <c r="F1486" s="330"/>
      <c r="G1486" s="285"/>
      <c r="H1486" s="331"/>
      <c r="I1486" s="944"/>
      <c r="J1486" s="944"/>
    </row>
    <row r="1487" spans="1:10" s="4" customFormat="1" ht="12.75">
      <c r="A1487" s="1"/>
      <c r="C1487" s="219"/>
      <c r="E1487" s="329"/>
      <c r="F1487" s="330"/>
      <c r="G1487" s="285"/>
      <c r="H1487" s="331"/>
      <c r="I1487" s="944"/>
      <c r="J1487" s="944"/>
    </row>
    <row r="1488" spans="1:10" s="4" customFormat="1" ht="12.75">
      <c r="A1488" s="1"/>
      <c r="C1488" s="219"/>
      <c r="E1488" s="329"/>
      <c r="F1488" s="330"/>
      <c r="G1488" s="285"/>
      <c r="H1488" s="331"/>
      <c r="I1488" s="944"/>
      <c r="J1488" s="944"/>
    </row>
    <row r="1489" spans="1:10" s="4" customFormat="1" ht="12.75">
      <c r="A1489" s="1"/>
      <c r="C1489" s="219"/>
      <c r="E1489" s="329"/>
      <c r="F1489" s="330"/>
      <c r="G1489" s="285"/>
      <c r="H1489" s="331"/>
      <c r="I1489" s="944"/>
      <c r="J1489" s="944"/>
    </row>
    <row r="1490" spans="1:10" s="4" customFormat="1" ht="12.75">
      <c r="A1490" s="1"/>
      <c r="C1490" s="219"/>
      <c r="E1490" s="329"/>
      <c r="F1490" s="330"/>
      <c r="G1490" s="285"/>
      <c r="H1490" s="331"/>
      <c r="I1490" s="944"/>
      <c r="J1490" s="944"/>
    </row>
    <row r="1491" spans="1:10" s="4" customFormat="1" ht="12.75">
      <c r="A1491" s="1"/>
      <c r="C1491" s="219"/>
      <c r="E1491" s="329"/>
      <c r="F1491" s="330"/>
      <c r="G1491" s="285"/>
      <c r="H1491" s="331"/>
      <c r="I1491" s="944"/>
      <c r="J1491" s="944"/>
    </row>
    <row r="1492" spans="1:10" s="4" customFormat="1" ht="12.75">
      <c r="A1492" s="1"/>
      <c r="C1492" s="219"/>
      <c r="E1492" s="329"/>
      <c r="F1492" s="330"/>
      <c r="G1492" s="285"/>
      <c r="H1492" s="331"/>
      <c r="I1492" s="944"/>
      <c r="J1492" s="944"/>
    </row>
    <row r="1493" spans="1:10" s="4" customFormat="1" ht="12.75">
      <c r="A1493" s="1"/>
      <c r="C1493" s="219"/>
      <c r="E1493" s="329"/>
      <c r="F1493" s="330"/>
      <c r="G1493" s="285"/>
      <c r="H1493" s="331"/>
      <c r="I1493" s="944"/>
      <c r="J1493" s="944"/>
    </row>
    <row r="1494" spans="1:10" s="4" customFormat="1" ht="12.75">
      <c r="A1494" s="1"/>
      <c r="C1494" s="219"/>
      <c r="E1494" s="329"/>
      <c r="F1494" s="330"/>
      <c r="G1494" s="285"/>
      <c r="H1494" s="331"/>
      <c r="I1494" s="944"/>
      <c r="J1494" s="944"/>
    </row>
    <row r="1495" spans="1:10" s="4" customFormat="1" ht="12.75">
      <c r="A1495" s="1"/>
      <c r="C1495" s="219"/>
      <c r="E1495" s="329"/>
      <c r="F1495" s="330"/>
      <c r="G1495" s="285"/>
      <c r="H1495" s="331"/>
      <c r="I1495" s="944"/>
      <c r="J1495" s="944"/>
    </row>
    <row r="1496" spans="1:10" s="4" customFormat="1" ht="12.75">
      <c r="A1496" s="1"/>
      <c r="C1496" s="219"/>
      <c r="E1496" s="329"/>
      <c r="F1496" s="330"/>
      <c r="G1496" s="285"/>
      <c r="H1496" s="331"/>
      <c r="I1496" s="944"/>
      <c r="J1496" s="944"/>
    </row>
    <row r="1497" spans="1:10" s="4" customFormat="1" ht="12.75">
      <c r="A1497" s="1"/>
      <c r="C1497" s="219"/>
      <c r="E1497" s="329"/>
      <c r="F1497" s="330"/>
      <c r="G1497" s="285"/>
      <c r="H1497" s="331"/>
      <c r="I1497" s="944"/>
      <c r="J1497" s="944"/>
    </row>
    <row r="1498" spans="1:10" s="4" customFormat="1" ht="12.75">
      <c r="A1498" s="1"/>
      <c r="C1498" s="219"/>
      <c r="E1498" s="329"/>
      <c r="F1498" s="330"/>
      <c r="G1498" s="285"/>
      <c r="H1498" s="331"/>
      <c r="I1498" s="944"/>
      <c r="J1498" s="944"/>
    </row>
    <row r="1499" spans="1:10" s="4" customFormat="1" ht="12.75">
      <c r="A1499" s="1"/>
      <c r="C1499" s="219"/>
      <c r="E1499" s="329"/>
      <c r="F1499" s="330"/>
      <c r="G1499" s="285"/>
      <c r="H1499" s="331"/>
      <c r="I1499" s="944"/>
      <c r="J1499" s="944"/>
    </row>
    <row r="1500" spans="1:10" s="4" customFormat="1" ht="12.75">
      <c r="A1500" s="1"/>
      <c r="C1500" s="219"/>
      <c r="E1500" s="329"/>
      <c r="F1500" s="330"/>
      <c r="G1500" s="285"/>
      <c r="H1500" s="331"/>
      <c r="I1500" s="944"/>
      <c r="J1500" s="944"/>
    </row>
    <row r="1501" spans="1:10" s="4" customFormat="1" ht="12.75">
      <c r="A1501" s="1"/>
      <c r="C1501" s="219"/>
      <c r="E1501" s="329"/>
      <c r="F1501" s="330"/>
      <c r="G1501" s="285"/>
      <c r="H1501" s="331"/>
      <c r="I1501" s="944"/>
      <c r="J1501" s="944"/>
    </row>
    <row r="1502" spans="1:10" s="4" customFormat="1" ht="12.75">
      <c r="A1502" s="1"/>
      <c r="C1502" s="219"/>
      <c r="E1502" s="329"/>
      <c r="F1502" s="330"/>
      <c r="G1502" s="285"/>
      <c r="H1502" s="331"/>
      <c r="I1502" s="944"/>
      <c r="J1502" s="944"/>
    </row>
    <row r="1503" spans="1:10" s="4" customFormat="1" ht="12.75">
      <c r="A1503" s="1"/>
      <c r="C1503" s="219"/>
      <c r="E1503" s="329"/>
      <c r="F1503" s="330"/>
      <c r="G1503" s="285"/>
      <c r="H1503" s="331"/>
      <c r="I1503" s="944"/>
      <c r="J1503" s="944"/>
    </row>
    <row r="1504" spans="1:10" s="4" customFormat="1" ht="12.75">
      <c r="A1504" s="1"/>
      <c r="C1504" s="219"/>
      <c r="E1504" s="329"/>
      <c r="F1504" s="330"/>
      <c r="G1504" s="285"/>
      <c r="H1504" s="331"/>
      <c r="I1504" s="944"/>
      <c r="J1504" s="944"/>
    </row>
    <row r="1505" spans="1:10" s="4" customFormat="1" ht="12.75">
      <c r="A1505" s="1"/>
      <c r="C1505" s="219"/>
      <c r="E1505" s="329"/>
      <c r="F1505" s="330"/>
      <c r="G1505" s="285"/>
      <c r="H1505" s="331"/>
      <c r="I1505" s="944"/>
      <c r="J1505" s="944"/>
    </row>
    <row r="1506" spans="1:10" s="4" customFormat="1" ht="12.75">
      <c r="A1506" s="1"/>
      <c r="C1506" s="219"/>
      <c r="E1506" s="329"/>
      <c r="F1506" s="330"/>
      <c r="G1506" s="285"/>
      <c r="H1506" s="331"/>
      <c r="I1506" s="944"/>
      <c r="J1506" s="944"/>
    </row>
    <row r="1507" spans="1:10" s="4" customFormat="1" ht="12.75">
      <c r="A1507" s="1"/>
      <c r="C1507" s="219"/>
      <c r="E1507" s="329"/>
      <c r="F1507" s="330"/>
      <c r="G1507" s="285"/>
      <c r="H1507" s="331"/>
      <c r="I1507" s="944"/>
      <c r="J1507" s="944"/>
    </row>
    <row r="1508" spans="1:10" s="4" customFormat="1" ht="12.75">
      <c r="A1508" s="1"/>
      <c r="C1508" s="219"/>
      <c r="E1508" s="329"/>
      <c r="F1508" s="330"/>
      <c r="G1508" s="285"/>
      <c r="H1508" s="331"/>
      <c r="I1508" s="944"/>
      <c r="J1508" s="944"/>
    </row>
    <row r="1509" spans="1:10" s="4" customFormat="1" ht="12.75">
      <c r="A1509" s="1"/>
      <c r="C1509" s="219"/>
      <c r="E1509" s="329"/>
      <c r="F1509" s="330"/>
      <c r="G1509" s="285"/>
      <c r="H1509" s="331"/>
      <c r="I1509" s="944"/>
      <c r="J1509" s="944"/>
    </row>
    <row r="1510" spans="1:10" s="4" customFormat="1" ht="12.75">
      <c r="A1510" s="1"/>
      <c r="C1510" s="219"/>
      <c r="E1510" s="329"/>
      <c r="F1510" s="330"/>
      <c r="G1510" s="285"/>
      <c r="H1510" s="331"/>
      <c r="I1510" s="944"/>
      <c r="J1510" s="944"/>
    </row>
    <row r="1511" spans="1:10" s="4" customFormat="1" ht="12.75">
      <c r="A1511" s="1"/>
      <c r="C1511" s="219"/>
      <c r="E1511" s="329"/>
      <c r="F1511" s="330"/>
      <c r="G1511" s="285"/>
      <c r="H1511" s="331"/>
      <c r="I1511" s="944"/>
      <c r="J1511" s="944"/>
    </row>
    <row r="1512" spans="1:10" s="4" customFormat="1" ht="12.75">
      <c r="A1512" s="1"/>
      <c r="C1512" s="219"/>
      <c r="E1512" s="329"/>
      <c r="F1512" s="330"/>
      <c r="G1512" s="285"/>
      <c r="H1512" s="331"/>
      <c r="I1512" s="944"/>
      <c r="J1512" s="944"/>
    </row>
    <row r="1513" spans="1:10" s="4" customFormat="1" ht="12.75">
      <c r="A1513" s="1"/>
      <c r="C1513" s="219"/>
      <c r="E1513" s="329"/>
      <c r="F1513" s="330"/>
      <c r="G1513" s="285"/>
      <c r="H1513" s="331"/>
      <c r="I1513" s="944"/>
      <c r="J1513" s="944"/>
    </row>
    <row r="1514" spans="1:10" s="4" customFormat="1" ht="12.75">
      <c r="A1514" s="1"/>
      <c r="C1514" s="219"/>
      <c r="E1514" s="329"/>
      <c r="F1514" s="330"/>
      <c r="G1514" s="285"/>
      <c r="H1514" s="331"/>
      <c r="I1514" s="944"/>
      <c r="J1514" s="944"/>
    </row>
    <row r="1515" spans="1:10" s="4" customFormat="1" ht="12.75">
      <c r="A1515" s="1"/>
      <c r="C1515" s="219"/>
      <c r="E1515" s="329"/>
      <c r="F1515" s="330"/>
      <c r="G1515" s="285"/>
      <c r="H1515" s="331"/>
      <c r="I1515" s="944"/>
      <c r="J1515" s="944"/>
    </row>
    <row r="1516" spans="1:10" s="4" customFormat="1" ht="12.75">
      <c r="A1516" s="1"/>
      <c r="C1516" s="219"/>
      <c r="E1516" s="329"/>
      <c r="F1516" s="330"/>
      <c r="G1516" s="285"/>
      <c r="H1516" s="331"/>
      <c r="I1516" s="944"/>
      <c r="J1516" s="944"/>
    </row>
    <row r="1517" spans="1:10" s="4" customFormat="1" ht="12.75">
      <c r="A1517" s="1"/>
      <c r="C1517" s="219"/>
      <c r="E1517" s="329"/>
      <c r="F1517" s="330"/>
      <c r="G1517" s="285"/>
      <c r="H1517" s="331"/>
      <c r="I1517" s="944"/>
      <c r="J1517" s="944"/>
    </row>
    <row r="1518" spans="1:10" s="4" customFormat="1" ht="12.75">
      <c r="A1518" s="1"/>
      <c r="C1518" s="219"/>
      <c r="E1518" s="329"/>
      <c r="F1518" s="330"/>
      <c r="G1518" s="285"/>
      <c r="H1518" s="331"/>
      <c r="I1518" s="944"/>
      <c r="J1518" s="944"/>
    </row>
    <row r="1519" spans="1:10" s="4" customFormat="1" ht="12.75">
      <c r="A1519" s="1"/>
      <c r="C1519" s="219"/>
      <c r="E1519" s="329"/>
      <c r="F1519" s="330"/>
      <c r="G1519" s="285"/>
      <c r="H1519" s="331"/>
      <c r="I1519" s="944"/>
      <c r="J1519" s="944"/>
    </row>
    <row r="1520" spans="1:10" s="4" customFormat="1" ht="12.75">
      <c r="A1520" s="1"/>
      <c r="C1520" s="219"/>
      <c r="E1520" s="329"/>
      <c r="F1520" s="330"/>
      <c r="G1520" s="285"/>
      <c r="H1520" s="331"/>
      <c r="I1520" s="944"/>
      <c r="J1520" s="944"/>
    </row>
    <row r="1521" spans="1:10" s="4" customFormat="1" ht="12.75">
      <c r="A1521" s="1"/>
      <c r="C1521" s="219"/>
      <c r="E1521" s="329"/>
      <c r="F1521" s="330"/>
      <c r="G1521" s="285"/>
      <c r="H1521" s="331"/>
      <c r="I1521" s="944"/>
      <c r="J1521" s="944"/>
    </row>
    <row r="1522" spans="1:10" s="4" customFormat="1" ht="12.75">
      <c r="A1522" s="1"/>
      <c r="C1522" s="219"/>
      <c r="E1522" s="329"/>
      <c r="F1522" s="330"/>
      <c r="G1522" s="285"/>
      <c r="H1522" s="331"/>
      <c r="I1522" s="944"/>
      <c r="J1522" s="944"/>
    </row>
    <row r="1523" spans="1:10" s="4" customFormat="1" ht="12.75">
      <c r="A1523" s="1"/>
      <c r="C1523" s="219"/>
      <c r="E1523" s="329"/>
      <c r="F1523" s="330"/>
      <c r="G1523" s="285"/>
      <c r="H1523" s="331"/>
      <c r="I1523" s="944"/>
      <c r="J1523" s="944"/>
    </row>
    <row r="1524" spans="1:10" s="4" customFormat="1" ht="12.75">
      <c r="A1524" s="1"/>
      <c r="C1524" s="219"/>
      <c r="E1524" s="329"/>
      <c r="F1524" s="330"/>
      <c r="G1524" s="285"/>
      <c r="H1524" s="331"/>
      <c r="I1524" s="944"/>
      <c r="J1524" s="944"/>
    </row>
    <row r="1525" spans="1:10" s="4" customFormat="1" ht="12.75">
      <c r="A1525" s="1"/>
      <c r="C1525" s="219"/>
      <c r="E1525" s="329"/>
      <c r="F1525" s="330"/>
      <c r="G1525" s="285"/>
      <c r="H1525" s="331"/>
      <c r="I1525" s="944"/>
      <c r="J1525" s="944"/>
    </row>
    <row r="1526" spans="1:10" s="4" customFormat="1" ht="12.75">
      <c r="A1526" s="1"/>
      <c r="C1526" s="219"/>
      <c r="E1526" s="329"/>
      <c r="F1526" s="330"/>
      <c r="G1526" s="285"/>
      <c r="H1526" s="331"/>
      <c r="I1526" s="944"/>
      <c r="J1526" s="944"/>
    </row>
    <row r="1527" spans="1:10" s="4" customFormat="1" ht="12.75">
      <c r="A1527" s="1"/>
      <c r="C1527" s="219"/>
      <c r="E1527" s="329"/>
      <c r="F1527" s="330"/>
      <c r="G1527" s="285"/>
      <c r="H1527" s="331"/>
      <c r="I1527" s="944"/>
      <c r="J1527" s="944"/>
    </row>
    <row r="1528" spans="1:10" s="4" customFormat="1" ht="12.75">
      <c r="A1528" s="1"/>
      <c r="C1528" s="219"/>
      <c r="E1528" s="329"/>
      <c r="F1528" s="330"/>
      <c r="G1528" s="285"/>
      <c r="H1528" s="331"/>
      <c r="I1528" s="944"/>
      <c r="J1528" s="944"/>
    </row>
    <row r="1529" spans="1:10" s="4" customFormat="1" ht="12.75">
      <c r="A1529" s="1"/>
      <c r="C1529" s="219"/>
      <c r="E1529" s="329"/>
      <c r="F1529" s="330"/>
      <c r="G1529" s="285"/>
      <c r="H1529" s="331"/>
      <c r="I1529" s="944"/>
      <c r="J1529" s="944"/>
    </row>
    <row r="1530" spans="1:10" s="4" customFormat="1" ht="12.75">
      <c r="A1530" s="1"/>
      <c r="C1530" s="219"/>
      <c r="E1530" s="329"/>
      <c r="F1530" s="330"/>
      <c r="G1530" s="285"/>
      <c r="H1530" s="331"/>
      <c r="I1530" s="944"/>
      <c r="J1530" s="944"/>
    </row>
    <row r="1531" spans="1:10" s="4" customFormat="1" ht="12.75">
      <c r="A1531" s="1"/>
      <c r="C1531" s="219"/>
      <c r="E1531" s="329"/>
      <c r="F1531" s="330"/>
      <c r="G1531" s="285"/>
      <c r="H1531" s="331"/>
      <c r="I1531" s="944"/>
      <c r="J1531" s="944"/>
    </row>
    <row r="1532" spans="1:10" s="4" customFormat="1" ht="12.75">
      <c r="A1532" s="1"/>
      <c r="C1532" s="219"/>
      <c r="E1532" s="329"/>
      <c r="F1532" s="330"/>
      <c r="G1532" s="285"/>
      <c r="H1532" s="331"/>
      <c r="I1532" s="944"/>
      <c r="J1532" s="944"/>
    </row>
    <row r="1533" spans="1:10" s="4" customFormat="1" ht="12.75">
      <c r="A1533" s="1"/>
      <c r="C1533" s="219"/>
      <c r="E1533" s="329"/>
      <c r="F1533" s="330"/>
      <c r="G1533" s="285"/>
      <c r="H1533" s="331"/>
      <c r="I1533" s="944"/>
      <c r="J1533" s="944"/>
    </row>
    <row r="1534" spans="1:10" s="4" customFormat="1" ht="12.75">
      <c r="A1534" s="1"/>
      <c r="C1534" s="219"/>
      <c r="E1534" s="329"/>
      <c r="F1534" s="330"/>
      <c r="G1534" s="285"/>
      <c r="H1534" s="331"/>
      <c r="I1534" s="944"/>
      <c r="J1534" s="944"/>
    </row>
    <row r="1535" spans="1:10" s="4" customFormat="1" ht="12.75">
      <c r="A1535" s="1"/>
      <c r="C1535" s="219"/>
      <c r="E1535" s="329"/>
      <c r="F1535" s="330"/>
      <c r="G1535" s="285"/>
      <c r="H1535" s="331"/>
      <c r="I1535" s="944"/>
      <c r="J1535" s="944"/>
    </row>
    <row r="1536" spans="1:10" s="4" customFormat="1" ht="12.75">
      <c r="A1536" s="1"/>
      <c r="C1536" s="219"/>
      <c r="E1536" s="329"/>
      <c r="F1536" s="330"/>
      <c r="G1536" s="285"/>
      <c r="H1536" s="331"/>
      <c r="I1536" s="944"/>
      <c r="J1536" s="944"/>
    </row>
    <row r="1537" spans="1:10" s="4" customFormat="1" ht="12.75">
      <c r="A1537" s="1"/>
      <c r="C1537" s="219"/>
      <c r="E1537" s="329"/>
      <c r="F1537" s="330"/>
      <c r="G1537" s="285"/>
      <c r="H1537" s="331"/>
      <c r="I1537" s="944"/>
      <c r="J1537" s="944"/>
    </row>
    <row r="1538" spans="1:10" s="4" customFormat="1" ht="12.75">
      <c r="A1538" s="1"/>
      <c r="C1538" s="219"/>
      <c r="E1538" s="329"/>
      <c r="F1538" s="330"/>
      <c r="G1538" s="285"/>
      <c r="H1538" s="331"/>
      <c r="I1538" s="944"/>
      <c r="J1538" s="944"/>
    </row>
    <row r="1539" spans="1:10" s="4" customFormat="1" ht="12.75">
      <c r="A1539" s="1"/>
      <c r="C1539" s="219"/>
      <c r="E1539" s="329"/>
      <c r="F1539" s="330"/>
      <c r="G1539" s="285"/>
      <c r="H1539" s="331"/>
      <c r="I1539" s="944"/>
      <c r="J1539" s="944"/>
    </row>
    <row r="1540" spans="1:10" s="4" customFormat="1" ht="12.75">
      <c r="A1540" s="1"/>
      <c r="C1540" s="219"/>
      <c r="E1540" s="329"/>
      <c r="F1540" s="330"/>
      <c r="G1540" s="285"/>
      <c r="H1540" s="331"/>
      <c r="I1540" s="944"/>
      <c r="J1540" s="944"/>
    </row>
    <row r="1541" spans="1:10" s="4" customFormat="1" ht="12.75">
      <c r="A1541" s="1"/>
      <c r="C1541" s="219"/>
      <c r="E1541" s="329"/>
      <c r="F1541" s="330"/>
      <c r="G1541" s="285"/>
      <c r="H1541" s="331"/>
      <c r="I1541" s="944"/>
      <c r="J1541" s="944"/>
    </row>
    <row r="1542" spans="1:10" s="4" customFormat="1" ht="12.75">
      <c r="A1542" s="1"/>
      <c r="C1542" s="219"/>
      <c r="E1542" s="329"/>
      <c r="F1542" s="330"/>
      <c r="G1542" s="285"/>
      <c r="H1542" s="331"/>
      <c r="I1542" s="944"/>
      <c r="J1542" s="944"/>
    </row>
    <row r="1543" spans="1:10" s="4" customFormat="1" ht="12.75">
      <c r="A1543" s="1"/>
      <c r="C1543" s="219"/>
      <c r="E1543" s="329"/>
      <c r="F1543" s="330"/>
      <c r="G1543" s="285"/>
      <c r="H1543" s="331"/>
      <c r="I1543" s="944"/>
      <c r="J1543" s="944"/>
    </row>
    <row r="1544" spans="1:10" s="4" customFormat="1" ht="12.75">
      <c r="A1544" s="1"/>
      <c r="C1544" s="219"/>
      <c r="E1544" s="329"/>
      <c r="F1544" s="330"/>
      <c r="G1544" s="285"/>
      <c r="H1544" s="331"/>
      <c r="I1544" s="944"/>
      <c r="J1544" s="944"/>
    </row>
    <row r="1545" spans="1:10" s="4" customFormat="1" ht="12.75">
      <c r="A1545" s="1"/>
      <c r="C1545" s="219"/>
      <c r="E1545" s="329"/>
      <c r="F1545" s="330"/>
      <c r="G1545" s="285"/>
      <c r="H1545" s="331"/>
      <c r="I1545" s="944"/>
      <c r="J1545" s="944"/>
    </row>
    <row r="1546" spans="1:10" s="4" customFormat="1" ht="12.75">
      <c r="A1546" s="1"/>
      <c r="C1546" s="219"/>
      <c r="E1546" s="329"/>
      <c r="F1546" s="330"/>
      <c r="G1546" s="285"/>
      <c r="H1546" s="331"/>
      <c r="I1546" s="944"/>
      <c r="J1546" s="944"/>
    </row>
    <row r="1547" spans="1:10" s="4" customFormat="1" ht="12.75">
      <c r="A1547" s="1"/>
      <c r="C1547" s="219"/>
      <c r="E1547" s="329"/>
      <c r="F1547" s="330"/>
      <c r="G1547" s="285"/>
      <c r="H1547" s="331"/>
      <c r="I1547" s="944"/>
      <c r="J1547" s="944"/>
    </row>
    <row r="1548" spans="1:10" s="4" customFormat="1" ht="12.75">
      <c r="A1548" s="1"/>
      <c r="C1548" s="219"/>
      <c r="E1548" s="329"/>
      <c r="F1548" s="330"/>
      <c r="G1548" s="285"/>
      <c r="H1548" s="331"/>
      <c r="I1548" s="944"/>
      <c r="J1548" s="944"/>
    </row>
    <row r="1549" spans="1:10" s="4" customFormat="1" ht="12.75">
      <c r="A1549" s="1"/>
      <c r="C1549" s="219"/>
      <c r="E1549" s="329"/>
      <c r="F1549" s="330"/>
      <c r="G1549" s="285"/>
      <c r="H1549" s="331"/>
      <c r="I1549" s="944"/>
      <c r="J1549" s="944"/>
    </row>
    <row r="1550" spans="1:10" s="4" customFormat="1" ht="12.75">
      <c r="A1550" s="1"/>
      <c r="C1550" s="219"/>
      <c r="E1550" s="329"/>
      <c r="F1550" s="330"/>
      <c r="G1550" s="285"/>
      <c r="H1550" s="331"/>
      <c r="I1550" s="944"/>
      <c r="J1550" s="944"/>
    </row>
    <row r="1551" spans="1:10" s="4" customFormat="1" ht="12.75">
      <c r="A1551" s="1"/>
      <c r="C1551" s="219"/>
      <c r="E1551" s="329"/>
      <c r="F1551" s="330"/>
      <c r="G1551" s="285"/>
      <c r="H1551" s="331"/>
      <c r="I1551" s="944"/>
      <c r="J1551" s="944"/>
    </row>
    <row r="1552" spans="1:10" s="4" customFormat="1" ht="12.75">
      <c r="A1552" s="1"/>
      <c r="C1552" s="219"/>
      <c r="E1552" s="329"/>
      <c r="F1552" s="330"/>
      <c r="G1552" s="285"/>
      <c r="H1552" s="331"/>
      <c r="I1552" s="944"/>
      <c r="J1552" s="944"/>
    </row>
    <row r="1553" spans="1:10" s="4" customFormat="1" ht="12.75">
      <c r="A1553" s="1"/>
      <c r="C1553" s="219"/>
      <c r="E1553" s="329"/>
      <c r="F1553" s="330"/>
      <c r="G1553" s="285"/>
      <c r="H1553" s="331"/>
      <c r="I1553" s="944"/>
      <c r="J1553" s="944"/>
    </row>
    <row r="1554" spans="1:10" s="4" customFormat="1" ht="12.75">
      <c r="A1554" s="1"/>
      <c r="C1554" s="219"/>
      <c r="E1554" s="329"/>
      <c r="F1554" s="330"/>
      <c r="G1554" s="285"/>
      <c r="H1554" s="331"/>
      <c r="I1554" s="944"/>
      <c r="J1554" s="944"/>
    </row>
    <row r="1555" spans="1:10" s="4" customFormat="1" ht="12.75">
      <c r="A1555" s="1"/>
      <c r="C1555" s="219"/>
      <c r="E1555" s="329"/>
      <c r="F1555" s="330"/>
      <c r="G1555" s="285"/>
      <c r="H1555" s="331"/>
      <c r="I1555" s="944"/>
      <c r="J1555" s="944"/>
    </row>
    <row r="1556" spans="1:10" s="4" customFormat="1" ht="12.75">
      <c r="A1556" s="1"/>
      <c r="C1556" s="219"/>
      <c r="E1556" s="329"/>
      <c r="F1556" s="330"/>
      <c r="G1556" s="285"/>
      <c r="H1556" s="331"/>
      <c r="I1556" s="944"/>
      <c r="J1556" s="944"/>
    </row>
    <row r="1557" spans="1:10" s="4" customFormat="1" ht="12.75">
      <c r="A1557" s="1"/>
      <c r="C1557" s="219"/>
      <c r="E1557" s="329"/>
      <c r="F1557" s="330"/>
      <c r="G1557" s="285"/>
      <c r="H1557" s="331"/>
      <c r="I1557" s="944"/>
      <c r="J1557" s="944"/>
    </row>
    <row r="1558" spans="1:10" s="4" customFormat="1" ht="12.75">
      <c r="A1558" s="1"/>
      <c r="C1558" s="219"/>
      <c r="E1558" s="329"/>
      <c r="F1558" s="330"/>
      <c r="G1558" s="285"/>
      <c r="H1558" s="331"/>
      <c r="I1558" s="944"/>
      <c r="J1558" s="944"/>
    </row>
    <row r="1559" spans="1:10" s="4" customFormat="1" ht="12.75">
      <c r="A1559" s="1"/>
      <c r="C1559" s="219"/>
      <c r="E1559" s="329"/>
      <c r="F1559" s="330"/>
      <c r="G1559" s="285"/>
      <c r="H1559" s="331"/>
      <c r="I1559" s="944"/>
      <c r="J1559" s="944"/>
    </row>
    <row r="1560" spans="1:10" s="4" customFormat="1" ht="12.75">
      <c r="A1560" s="1"/>
      <c r="C1560" s="219"/>
      <c r="E1560" s="329"/>
      <c r="F1560" s="330"/>
      <c r="G1560" s="285"/>
      <c r="H1560" s="331"/>
      <c r="I1560" s="944"/>
      <c r="J1560" s="944"/>
    </row>
    <row r="1561" spans="1:10" s="4" customFormat="1" ht="12.75">
      <c r="A1561" s="1"/>
      <c r="C1561" s="219"/>
      <c r="E1561" s="329"/>
      <c r="F1561" s="330"/>
      <c r="G1561" s="285"/>
      <c r="H1561" s="331"/>
      <c r="I1561" s="944"/>
      <c r="J1561" s="944"/>
    </row>
    <row r="1562" spans="1:10" s="4" customFormat="1" ht="12.75">
      <c r="A1562" s="1"/>
      <c r="C1562" s="219"/>
      <c r="E1562" s="329"/>
      <c r="F1562" s="330"/>
      <c r="G1562" s="285"/>
      <c r="H1562" s="331"/>
      <c r="I1562" s="944"/>
      <c r="J1562" s="944"/>
    </row>
    <row r="1563" spans="1:10" s="4" customFormat="1" ht="12.75">
      <c r="A1563" s="1"/>
      <c r="C1563" s="219"/>
      <c r="E1563" s="329"/>
      <c r="F1563" s="330"/>
      <c r="G1563" s="285"/>
      <c r="H1563" s="331"/>
      <c r="I1563" s="944"/>
      <c r="J1563" s="944"/>
    </row>
    <row r="1564" spans="1:10" s="4" customFormat="1" ht="12.75">
      <c r="A1564" s="1"/>
      <c r="C1564" s="219"/>
      <c r="E1564" s="329"/>
      <c r="F1564" s="330"/>
      <c r="G1564" s="285"/>
      <c r="H1564" s="331"/>
      <c r="I1564" s="944"/>
      <c r="J1564" s="944"/>
    </row>
    <row r="1565" spans="1:10" s="4" customFormat="1" ht="12.75">
      <c r="A1565" s="1"/>
      <c r="C1565" s="219"/>
      <c r="E1565" s="329"/>
      <c r="F1565" s="330"/>
      <c r="G1565" s="285"/>
      <c r="H1565" s="331"/>
      <c r="I1565" s="944"/>
      <c r="J1565" s="944"/>
    </row>
    <row r="1566" spans="1:10" s="4" customFormat="1" ht="12.75">
      <c r="A1566" s="1"/>
      <c r="C1566" s="219"/>
      <c r="E1566" s="329"/>
      <c r="F1566" s="330"/>
      <c r="G1566" s="285"/>
      <c r="H1566" s="331"/>
      <c r="I1566" s="944"/>
      <c r="J1566" s="944"/>
    </row>
    <row r="1567" spans="1:10" s="4" customFormat="1" ht="12.75">
      <c r="A1567" s="1"/>
      <c r="C1567" s="219"/>
      <c r="E1567" s="329"/>
      <c r="F1567" s="330"/>
      <c r="G1567" s="285"/>
      <c r="H1567" s="331"/>
      <c r="I1567" s="944"/>
      <c r="J1567" s="944"/>
    </row>
    <row r="1568" spans="1:10" s="4" customFormat="1" ht="12.75">
      <c r="A1568" s="1"/>
      <c r="C1568" s="219"/>
      <c r="E1568" s="329"/>
      <c r="F1568" s="330"/>
      <c r="G1568" s="285"/>
      <c r="H1568" s="331"/>
      <c r="I1568" s="944"/>
      <c r="J1568" s="944"/>
    </row>
    <row r="1569" spans="1:10" s="4" customFormat="1" ht="12.75">
      <c r="A1569" s="1"/>
      <c r="C1569" s="219"/>
      <c r="E1569" s="329"/>
      <c r="F1569" s="330"/>
      <c r="G1569" s="285"/>
      <c r="H1569" s="331"/>
      <c r="I1569" s="944"/>
      <c r="J1569" s="944"/>
    </row>
    <row r="1570" spans="1:10" s="4" customFormat="1" ht="12.75">
      <c r="A1570" s="1"/>
      <c r="C1570" s="219"/>
      <c r="E1570" s="329"/>
      <c r="F1570" s="330"/>
      <c r="G1570" s="285"/>
      <c r="H1570" s="331"/>
      <c r="I1570" s="944"/>
      <c r="J1570" s="944"/>
    </row>
    <row r="1571" spans="1:10" s="4" customFormat="1" ht="12.75">
      <c r="A1571" s="1"/>
      <c r="C1571" s="219"/>
      <c r="E1571" s="329"/>
      <c r="F1571" s="330"/>
      <c r="G1571" s="285"/>
      <c r="H1571" s="331"/>
      <c r="I1571" s="944"/>
      <c r="J1571" s="944"/>
    </row>
    <row r="1572" spans="1:10" s="4" customFormat="1" ht="12.75">
      <c r="A1572" s="1"/>
      <c r="C1572" s="219"/>
      <c r="E1572" s="329"/>
      <c r="F1572" s="330"/>
      <c r="G1572" s="285"/>
      <c r="H1572" s="331"/>
      <c r="I1572" s="944"/>
      <c r="J1572" s="944"/>
    </row>
    <row r="1573" spans="1:10" s="4" customFormat="1" ht="12.75">
      <c r="A1573" s="1"/>
      <c r="C1573" s="219"/>
      <c r="E1573" s="329"/>
      <c r="F1573" s="330"/>
      <c r="G1573" s="285"/>
      <c r="H1573" s="331"/>
      <c r="I1573" s="944"/>
      <c r="J1573" s="944"/>
    </row>
    <row r="1574" spans="1:10" s="4" customFormat="1" ht="12.75">
      <c r="A1574" s="1"/>
      <c r="C1574" s="219"/>
      <c r="E1574" s="329"/>
      <c r="F1574" s="330"/>
      <c r="G1574" s="285"/>
      <c r="H1574" s="331"/>
      <c r="I1574" s="944"/>
      <c r="J1574" s="944"/>
    </row>
    <row r="1575" spans="1:10" s="4" customFormat="1" ht="12.75">
      <c r="A1575" s="1"/>
      <c r="C1575" s="219"/>
      <c r="E1575" s="329"/>
      <c r="F1575" s="330"/>
      <c r="G1575" s="285"/>
      <c r="H1575" s="331"/>
      <c r="I1575" s="944"/>
      <c r="J1575" s="944"/>
    </row>
    <row r="1576" spans="1:10" s="4" customFormat="1" ht="12.75">
      <c r="A1576" s="1"/>
      <c r="C1576" s="219"/>
      <c r="E1576" s="329"/>
      <c r="F1576" s="330"/>
      <c r="G1576" s="285"/>
      <c r="H1576" s="331"/>
      <c r="I1576" s="944"/>
      <c r="J1576" s="944"/>
    </row>
    <row r="1577" spans="1:10" s="4" customFormat="1" ht="12.75">
      <c r="A1577" s="1"/>
      <c r="C1577" s="219"/>
      <c r="E1577" s="329"/>
      <c r="F1577" s="330"/>
      <c r="G1577" s="285"/>
      <c r="H1577" s="331"/>
      <c r="I1577" s="944"/>
      <c r="J1577" s="944"/>
    </row>
    <row r="1578" spans="1:10" s="4" customFormat="1" ht="12.75">
      <c r="A1578" s="1"/>
      <c r="C1578" s="219"/>
      <c r="E1578" s="329"/>
      <c r="F1578" s="330"/>
      <c r="G1578" s="285"/>
      <c r="H1578" s="331"/>
      <c r="I1578" s="944"/>
      <c r="J1578" s="944"/>
    </row>
    <row r="1579" spans="1:10" s="4" customFormat="1" ht="12.75">
      <c r="A1579" s="1"/>
      <c r="C1579" s="219"/>
      <c r="E1579" s="329"/>
      <c r="F1579" s="330"/>
      <c r="G1579" s="285"/>
      <c r="H1579" s="331"/>
      <c r="I1579" s="944"/>
      <c r="J1579" s="944"/>
    </row>
    <row r="1580" spans="1:10" s="4" customFormat="1" ht="12.75">
      <c r="A1580" s="1"/>
      <c r="C1580" s="219"/>
      <c r="E1580" s="329"/>
      <c r="F1580" s="330"/>
      <c r="G1580" s="285"/>
      <c r="H1580" s="331"/>
      <c r="I1580" s="944"/>
      <c r="J1580" s="944"/>
    </row>
    <row r="1581" spans="1:10" s="4" customFormat="1" ht="12.75">
      <c r="A1581" s="1"/>
      <c r="C1581" s="219"/>
      <c r="E1581" s="329"/>
      <c r="F1581" s="330"/>
      <c r="G1581" s="285"/>
      <c r="H1581" s="331"/>
      <c r="I1581" s="944"/>
      <c r="J1581" s="944"/>
    </row>
    <row r="1582" spans="1:10" s="4" customFormat="1" ht="12.75">
      <c r="A1582" s="1"/>
      <c r="C1582" s="219"/>
      <c r="E1582" s="329"/>
      <c r="F1582" s="330"/>
      <c r="G1582" s="285"/>
      <c r="H1582" s="331"/>
      <c r="I1582" s="944"/>
      <c r="J1582" s="944"/>
    </row>
    <row r="1583" spans="1:10" s="4" customFormat="1" ht="12.75">
      <c r="A1583" s="1"/>
      <c r="C1583" s="219"/>
      <c r="E1583" s="329"/>
      <c r="F1583" s="330"/>
      <c r="G1583" s="285"/>
      <c r="H1583" s="331"/>
      <c r="I1583" s="944"/>
      <c r="J1583" s="944"/>
    </row>
    <row r="1584" spans="1:10" s="4" customFormat="1" ht="12.75">
      <c r="A1584" s="1"/>
      <c r="C1584" s="219"/>
      <c r="E1584" s="329"/>
      <c r="F1584" s="330"/>
      <c r="G1584" s="285"/>
      <c r="H1584" s="331"/>
      <c r="I1584" s="944"/>
      <c r="J1584" s="944"/>
    </row>
    <row r="1585" spans="1:10" s="4" customFormat="1" ht="12.75">
      <c r="A1585" s="1"/>
      <c r="C1585" s="219"/>
      <c r="E1585" s="329"/>
      <c r="F1585" s="330"/>
      <c r="G1585" s="285"/>
      <c r="H1585" s="331"/>
      <c r="I1585" s="944"/>
      <c r="J1585" s="944"/>
    </row>
    <row r="1586" spans="1:10" s="4" customFormat="1" ht="12.75">
      <c r="A1586" s="1"/>
      <c r="C1586" s="219"/>
      <c r="E1586" s="329"/>
      <c r="F1586" s="330"/>
      <c r="G1586" s="285"/>
      <c r="H1586" s="331"/>
      <c r="I1586" s="944"/>
      <c r="J1586" s="944"/>
    </row>
    <row r="1587" spans="1:10" s="4" customFormat="1" ht="12.75">
      <c r="A1587" s="1"/>
      <c r="C1587" s="219"/>
      <c r="E1587" s="329"/>
      <c r="F1587" s="330"/>
      <c r="G1587" s="285"/>
      <c r="H1587" s="331"/>
      <c r="I1587" s="944"/>
      <c r="J1587" s="944"/>
    </row>
    <row r="1588" spans="1:10" s="4" customFormat="1" ht="12.75">
      <c r="A1588" s="1"/>
      <c r="C1588" s="219"/>
      <c r="E1588" s="329"/>
      <c r="F1588" s="330"/>
      <c r="G1588" s="285"/>
      <c r="H1588" s="331"/>
      <c r="I1588" s="944"/>
      <c r="J1588" s="944"/>
    </row>
    <row r="1589" spans="1:10" s="4" customFormat="1" ht="12.75">
      <c r="A1589" s="1"/>
      <c r="C1589" s="219"/>
      <c r="E1589" s="329"/>
      <c r="F1589" s="330"/>
      <c r="G1589" s="285"/>
      <c r="H1589" s="331"/>
      <c r="I1589" s="944"/>
      <c r="J1589" s="944"/>
    </row>
    <row r="1590" spans="1:10" s="4" customFormat="1" ht="12.75">
      <c r="A1590" s="1"/>
      <c r="C1590" s="219"/>
      <c r="E1590" s="329"/>
      <c r="F1590" s="330"/>
      <c r="G1590" s="285"/>
      <c r="H1590" s="331"/>
      <c r="I1590" s="944"/>
      <c r="J1590" s="944"/>
    </row>
    <row r="1591" spans="1:10" s="4" customFormat="1" ht="12.75">
      <c r="A1591" s="1"/>
      <c r="C1591" s="219"/>
      <c r="E1591" s="329"/>
      <c r="F1591" s="330"/>
      <c r="G1591" s="285"/>
      <c r="H1591" s="331"/>
      <c r="I1591" s="944"/>
      <c r="J1591" s="944"/>
    </row>
    <row r="1592" spans="1:10" s="4" customFormat="1" ht="12.75">
      <c r="A1592" s="1"/>
      <c r="C1592" s="219"/>
      <c r="E1592" s="329"/>
      <c r="F1592" s="330"/>
      <c r="G1592" s="285"/>
      <c r="H1592" s="331"/>
      <c r="I1592" s="944"/>
      <c r="J1592" s="944"/>
    </row>
    <row r="1593" spans="1:10" s="4" customFormat="1" ht="12.75">
      <c r="A1593" s="1"/>
      <c r="C1593" s="219"/>
      <c r="E1593" s="329"/>
      <c r="F1593" s="330"/>
      <c r="G1593" s="285"/>
      <c r="H1593" s="331"/>
      <c r="I1593" s="944"/>
      <c r="J1593" s="944"/>
    </row>
    <row r="1594" spans="1:10" s="4" customFormat="1" ht="12.75">
      <c r="A1594" s="1"/>
      <c r="C1594" s="219"/>
      <c r="E1594" s="329"/>
      <c r="F1594" s="330"/>
      <c r="G1594" s="285"/>
      <c r="H1594" s="331"/>
      <c r="I1594" s="944"/>
      <c r="J1594" s="944"/>
    </row>
    <row r="1595" spans="1:10" s="4" customFormat="1" ht="12.75">
      <c r="A1595" s="1"/>
      <c r="C1595" s="219"/>
      <c r="E1595" s="329"/>
      <c r="F1595" s="330"/>
      <c r="G1595" s="285"/>
      <c r="H1595" s="331"/>
      <c r="I1595" s="944"/>
      <c r="J1595" s="944"/>
    </row>
    <row r="1596" spans="1:10" s="4" customFormat="1" ht="12.75">
      <c r="A1596" s="1"/>
      <c r="C1596" s="219"/>
      <c r="E1596" s="329"/>
      <c r="F1596" s="330"/>
      <c r="G1596" s="285"/>
      <c r="H1596" s="331"/>
      <c r="I1596" s="944"/>
      <c r="J1596" s="944"/>
    </row>
    <row r="1597" spans="1:10" s="4" customFormat="1" ht="12.75">
      <c r="A1597" s="1"/>
      <c r="C1597" s="219"/>
      <c r="E1597" s="329"/>
      <c r="F1597" s="330"/>
      <c r="G1597" s="285"/>
      <c r="H1597" s="331"/>
      <c r="I1597" s="944"/>
      <c r="J1597" s="944"/>
    </row>
    <row r="1598" spans="1:10" s="4" customFormat="1" ht="12.75">
      <c r="A1598" s="1"/>
      <c r="C1598" s="219"/>
      <c r="E1598" s="329"/>
      <c r="F1598" s="330"/>
      <c r="G1598" s="285"/>
      <c r="H1598" s="331"/>
      <c r="I1598" s="944"/>
      <c r="J1598" s="944"/>
    </row>
    <row r="1599" spans="1:10" s="4" customFormat="1" ht="12.75">
      <c r="A1599" s="1"/>
      <c r="C1599" s="219"/>
      <c r="E1599" s="329"/>
      <c r="F1599" s="330"/>
      <c r="G1599" s="285"/>
      <c r="H1599" s="331"/>
      <c r="I1599" s="944"/>
      <c r="J1599" s="944"/>
    </row>
    <row r="1600" spans="1:10" s="4" customFormat="1" ht="12.75">
      <c r="A1600" s="1"/>
      <c r="C1600" s="219"/>
      <c r="E1600" s="329"/>
      <c r="F1600" s="330"/>
      <c r="G1600" s="285"/>
      <c r="H1600" s="331"/>
      <c r="I1600" s="944"/>
      <c r="J1600" s="944"/>
    </row>
    <row r="1601" spans="1:10" s="4" customFormat="1" ht="12.75">
      <c r="A1601" s="1"/>
      <c r="C1601" s="219"/>
      <c r="E1601" s="329"/>
      <c r="F1601" s="330"/>
      <c r="G1601" s="285"/>
      <c r="H1601" s="331"/>
      <c r="I1601" s="944"/>
      <c r="J1601" s="944"/>
    </row>
    <row r="1602" spans="1:10" s="4" customFormat="1" ht="12.75">
      <c r="A1602" s="1"/>
      <c r="C1602" s="219"/>
      <c r="E1602" s="329"/>
      <c r="F1602" s="330"/>
      <c r="G1602" s="285"/>
      <c r="H1602" s="331"/>
      <c r="I1602" s="944"/>
      <c r="J1602" s="944"/>
    </row>
    <row r="1603" spans="1:10" s="4" customFormat="1" ht="12.75">
      <c r="A1603" s="1"/>
      <c r="C1603" s="219"/>
      <c r="E1603" s="329"/>
      <c r="F1603" s="330"/>
      <c r="G1603" s="285"/>
      <c r="H1603" s="331"/>
      <c r="I1603" s="944"/>
      <c r="J1603" s="944"/>
    </row>
    <row r="1604" spans="1:10" s="4" customFormat="1" ht="12.75">
      <c r="A1604" s="1"/>
      <c r="C1604" s="219"/>
      <c r="E1604" s="329"/>
      <c r="F1604" s="330"/>
      <c r="G1604" s="285"/>
      <c r="H1604" s="331"/>
      <c r="I1604" s="944"/>
      <c r="J1604" s="944"/>
    </row>
    <row r="1605" spans="1:10" s="4" customFormat="1" ht="12.75">
      <c r="A1605" s="1"/>
      <c r="C1605" s="219"/>
      <c r="E1605" s="329"/>
      <c r="F1605" s="330"/>
      <c r="G1605" s="285"/>
      <c r="H1605" s="331"/>
      <c r="I1605" s="944"/>
      <c r="J1605" s="944"/>
    </row>
    <row r="1606" spans="1:10" s="4" customFormat="1" ht="12.75">
      <c r="A1606" s="1"/>
      <c r="C1606" s="219"/>
      <c r="E1606" s="329"/>
      <c r="F1606" s="330"/>
      <c r="G1606" s="285"/>
      <c r="H1606" s="331"/>
      <c r="I1606" s="944"/>
      <c r="J1606" s="944"/>
    </row>
    <row r="1607" spans="1:10" s="4" customFormat="1" ht="12.75">
      <c r="A1607" s="1"/>
      <c r="C1607" s="219"/>
      <c r="E1607" s="329"/>
      <c r="F1607" s="330"/>
      <c r="G1607" s="285"/>
      <c r="H1607" s="331"/>
      <c r="I1607" s="944"/>
      <c r="J1607" s="944"/>
    </row>
    <row r="1608" spans="1:10" s="4" customFormat="1" ht="12.75">
      <c r="A1608" s="1"/>
      <c r="C1608" s="219"/>
      <c r="E1608" s="329"/>
      <c r="F1608" s="330"/>
      <c r="G1608" s="285"/>
      <c r="H1608" s="331"/>
      <c r="I1608" s="944"/>
      <c r="J1608" s="944"/>
    </row>
    <row r="1609" spans="1:10" s="4" customFormat="1" ht="12.75">
      <c r="A1609" s="1"/>
      <c r="C1609" s="219"/>
      <c r="E1609" s="329"/>
      <c r="F1609" s="330"/>
      <c r="G1609" s="285"/>
      <c r="H1609" s="331"/>
      <c r="I1609" s="944"/>
      <c r="J1609" s="944"/>
    </row>
    <row r="1610" spans="1:10" s="4" customFormat="1" ht="12.75">
      <c r="A1610" s="1"/>
      <c r="C1610" s="219"/>
      <c r="E1610" s="329"/>
      <c r="F1610" s="330"/>
      <c r="G1610" s="285"/>
      <c r="H1610" s="331"/>
      <c r="I1610" s="944"/>
      <c r="J1610" s="944"/>
    </row>
    <row r="1611" spans="1:10" s="4" customFormat="1" ht="12.75">
      <c r="A1611" s="1"/>
      <c r="C1611" s="219"/>
      <c r="E1611" s="329"/>
      <c r="F1611" s="330"/>
      <c r="G1611" s="285"/>
      <c r="H1611" s="331"/>
      <c r="I1611" s="944"/>
      <c r="J1611" s="944"/>
    </row>
    <row r="1612" spans="1:10" s="4" customFormat="1" ht="12.75">
      <c r="A1612" s="1"/>
      <c r="C1612" s="219"/>
      <c r="E1612" s="329"/>
      <c r="F1612" s="330"/>
      <c r="G1612" s="285"/>
      <c r="H1612" s="331"/>
      <c r="I1612" s="944"/>
      <c r="J1612" s="944"/>
    </row>
    <row r="1613" spans="1:10" s="4" customFormat="1" ht="12.75">
      <c r="A1613" s="1"/>
      <c r="C1613" s="219"/>
      <c r="E1613" s="329"/>
      <c r="F1613" s="330"/>
      <c r="G1613" s="285"/>
      <c r="H1613" s="331"/>
      <c r="I1613" s="944"/>
      <c r="J1613" s="944"/>
    </row>
    <row r="1614" spans="1:10" s="4" customFormat="1" ht="12.75">
      <c r="A1614" s="1"/>
      <c r="C1614" s="219"/>
      <c r="E1614" s="329"/>
      <c r="F1614" s="330"/>
      <c r="G1614" s="285"/>
      <c r="H1614" s="331"/>
      <c r="I1614" s="944"/>
      <c r="J1614" s="944"/>
    </row>
    <row r="1615" spans="1:10" s="4" customFormat="1" ht="12.75">
      <c r="A1615" s="1"/>
      <c r="C1615" s="219"/>
      <c r="E1615" s="329"/>
      <c r="F1615" s="330"/>
      <c r="G1615" s="285"/>
      <c r="H1615" s="331"/>
      <c r="I1615" s="944"/>
      <c r="J1615" s="944"/>
    </row>
    <row r="1616" spans="1:10" s="4" customFormat="1" ht="12.75">
      <c r="A1616" s="1"/>
      <c r="C1616" s="219"/>
      <c r="E1616" s="329"/>
      <c r="F1616" s="330"/>
      <c r="G1616" s="285"/>
      <c r="H1616" s="331"/>
      <c r="I1616" s="944"/>
      <c r="J1616" s="944"/>
    </row>
    <row r="1617" spans="1:10" s="4" customFormat="1" ht="12.75">
      <c r="A1617" s="1"/>
      <c r="C1617" s="219"/>
      <c r="E1617" s="329"/>
      <c r="F1617" s="330"/>
      <c r="G1617" s="285"/>
      <c r="H1617" s="331"/>
      <c r="I1617" s="944"/>
      <c r="J1617" s="944"/>
    </row>
    <row r="1618" spans="1:10" s="4" customFormat="1" ht="12.75">
      <c r="A1618" s="1"/>
      <c r="C1618" s="219"/>
      <c r="E1618" s="329"/>
      <c r="F1618" s="330"/>
      <c r="G1618" s="285"/>
      <c r="H1618" s="331"/>
      <c r="I1618" s="944"/>
      <c r="J1618" s="944"/>
    </row>
    <row r="1619" spans="1:10" s="4" customFormat="1" ht="12.75">
      <c r="A1619" s="1"/>
      <c r="C1619" s="219"/>
      <c r="E1619" s="329"/>
      <c r="F1619" s="330"/>
      <c r="G1619" s="285"/>
      <c r="H1619" s="331"/>
      <c r="I1619" s="944"/>
      <c r="J1619" s="944"/>
    </row>
    <row r="1620" spans="1:10" s="4" customFormat="1" ht="12.75">
      <c r="A1620" s="1"/>
      <c r="C1620" s="219"/>
      <c r="E1620" s="329"/>
      <c r="F1620" s="330"/>
      <c r="G1620" s="285"/>
      <c r="H1620" s="331"/>
      <c r="I1620" s="944"/>
      <c r="J1620" s="944"/>
    </row>
    <row r="1621" spans="1:10" s="4" customFormat="1" ht="12.75">
      <c r="A1621" s="1"/>
      <c r="C1621" s="219"/>
      <c r="E1621" s="329"/>
      <c r="F1621" s="330"/>
      <c r="G1621" s="285"/>
      <c r="H1621" s="331"/>
      <c r="I1621" s="944"/>
      <c r="J1621" s="944"/>
    </row>
    <row r="1622" spans="1:10" s="4" customFormat="1" ht="12.75">
      <c r="A1622" s="1"/>
      <c r="C1622" s="219"/>
      <c r="E1622" s="329"/>
      <c r="F1622" s="330"/>
      <c r="G1622" s="285"/>
      <c r="H1622" s="331"/>
      <c r="I1622" s="944"/>
      <c r="J1622" s="944"/>
    </row>
    <row r="1623" spans="1:10" s="4" customFormat="1" ht="12.75">
      <c r="A1623" s="1"/>
      <c r="C1623" s="219"/>
      <c r="E1623" s="329"/>
      <c r="F1623" s="330"/>
      <c r="G1623" s="285"/>
      <c r="H1623" s="331"/>
      <c r="I1623" s="944"/>
      <c r="J1623" s="944"/>
    </row>
    <row r="1624" spans="1:10" s="4" customFormat="1" ht="12.75">
      <c r="A1624" s="1"/>
      <c r="C1624" s="219"/>
      <c r="E1624" s="329"/>
      <c r="F1624" s="330"/>
      <c r="G1624" s="285"/>
      <c r="H1624" s="331"/>
      <c r="I1624" s="944"/>
      <c r="J1624" s="944"/>
    </row>
    <row r="1625" spans="1:10" s="4" customFormat="1" ht="12.75">
      <c r="A1625" s="1"/>
      <c r="C1625" s="219"/>
      <c r="E1625" s="329"/>
      <c r="F1625" s="330"/>
      <c r="G1625" s="285"/>
      <c r="H1625" s="331"/>
      <c r="I1625" s="944"/>
      <c r="J1625" s="944"/>
    </row>
    <row r="1626" spans="1:10" s="4" customFormat="1" ht="12.75">
      <c r="A1626" s="1"/>
      <c r="C1626" s="219"/>
      <c r="E1626" s="329"/>
      <c r="F1626" s="330"/>
      <c r="G1626" s="285"/>
      <c r="H1626" s="331"/>
      <c r="I1626" s="944"/>
      <c r="J1626" s="944"/>
    </row>
    <row r="1627" spans="1:10" s="4" customFormat="1" ht="12.75">
      <c r="A1627" s="1"/>
      <c r="C1627" s="219"/>
      <c r="E1627" s="329"/>
      <c r="F1627" s="330"/>
      <c r="G1627" s="285"/>
      <c r="H1627" s="331"/>
      <c r="I1627" s="944"/>
      <c r="J1627" s="944"/>
    </row>
    <row r="1628" spans="1:10" s="4" customFormat="1" ht="12.75">
      <c r="A1628" s="1"/>
      <c r="C1628" s="219"/>
      <c r="E1628" s="329"/>
      <c r="F1628" s="330"/>
      <c r="G1628" s="285"/>
      <c r="H1628" s="331"/>
      <c r="I1628" s="944"/>
      <c r="J1628" s="944"/>
    </row>
    <row r="1629" spans="1:10" s="4" customFormat="1" ht="12.75">
      <c r="A1629" s="1"/>
      <c r="C1629" s="219"/>
      <c r="E1629" s="329"/>
      <c r="F1629" s="330"/>
      <c r="G1629" s="285"/>
      <c r="H1629" s="331"/>
      <c r="I1629" s="944"/>
      <c r="J1629" s="944"/>
    </row>
    <row r="1630" spans="1:10" s="4" customFormat="1" ht="12.75">
      <c r="A1630" s="1"/>
      <c r="C1630" s="219"/>
      <c r="E1630" s="329"/>
      <c r="F1630" s="330"/>
      <c r="G1630" s="285"/>
      <c r="H1630" s="331"/>
      <c r="I1630" s="944"/>
      <c r="J1630" s="944"/>
    </row>
    <row r="1631" spans="1:10" s="4" customFormat="1" ht="12.75">
      <c r="A1631" s="1"/>
      <c r="C1631" s="219"/>
      <c r="E1631" s="329"/>
      <c r="F1631" s="330"/>
      <c r="G1631" s="285"/>
      <c r="H1631" s="331"/>
      <c r="I1631" s="944"/>
      <c r="J1631" s="944"/>
    </row>
    <row r="1632" spans="1:10" s="4" customFormat="1" ht="12.75">
      <c r="A1632" s="1"/>
      <c r="C1632" s="219"/>
      <c r="E1632" s="329"/>
      <c r="F1632" s="330"/>
      <c r="G1632" s="285"/>
      <c r="H1632" s="331"/>
      <c r="I1632" s="944"/>
      <c r="J1632" s="944"/>
    </row>
    <row r="1633" spans="1:10" s="4" customFormat="1" ht="12.75">
      <c r="A1633" s="1"/>
      <c r="C1633" s="219"/>
      <c r="E1633" s="329"/>
      <c r="F1633" s="330"/>
      <c r="G1633" s="285"/>
      <c r="H1633" s="331"/>
      <c r="I1633" s="944"/>
      <c r="J1633" s="944"/>
    </row>
    <row r="1634" spans="1:10" s="4" customFormat="1" ht="12.75">
      <c r="A1634" s="1"/>
      <c r="C1634" s="219"/>
      <c r="E1634" s="329"/>
      <c r="F1634" s="330"/>
      <c r="G1634" s="285"/>
      <c r="H1634" s="331"/>
      <c r="I1634" s="944"/>
      <c r="J1634" s="944"/>
    </row>
    <row r="1635" spans="1:10" s="4" customFormat="1" ht="12.75">
      <c r="A1635" s="1"/>
      <c r="C1635" s="219"/>
      <c r="E1635" s="329"/>
      <c r="F1635" s="330"/>
      <c r="G1635" s="285"/>
      <c r="H1635" s="331"/>
      <c r="I1635" s="944"/>
      <c r="J1635" s="944"/>
    </row>
    <row r="1636" spans="1:10" s="4" customFormat="1" ht="12.75">
      <c r="A1636" s="1"/>
      <c r="C1636" s="219"/>
      <c r="E1636" s="329"/>
      <c r="F1636" s="330"/>
      <c r="G1636" s="285"/>
      <c r="H1636" s="331"/>
      <c r="I1636" s="944"/>
      <c r="J1636" s="944"/>
    </row>
    <row r="1637" spans="1:10" s="4" customFormat="1" ht="12.75">
      <c r="A1637" s="1"/>
      <c r="C1637" s="219"/>
      <c r="E1637" s="329"/>
      <c r="F1637" s="330"/>
      <c r="G1637" s="285"/>
      <c r="H1637" s="331"/>
      <c r="I1637" s="944"/>
      <c r="J1637" s="944"/>
    </row>
    <row r="1638" spans="1:10" s="4" customFormat="1" ht="12.75">
      <c r="A1638" s="1"/>
      <c r="C1638" s="219"/>
      <c r="E1638" s="329"/>
      <c r="F1638" s="330"/>
      <c r="G1638" s="285"/>
      <c r="H1638" s="331"/>
      <c r="I1638" s="944"/>
      <c r="J1638" s="944"/>
    </row>
    <row r="1639" spans="1:10" s="4" customFormat="1" ht="12.75">
      <c r="A1639" s="1"/>
      <c r="C1639" s="219"/>
      <c r="E1639" s="329"/>
      <c r="F1639" s="330"/>
      <c r="G1639" s="285"/>
      <c r="H1639" s="331"/>
      <c r="I1639" s="944"/>
      <c r="J1639" s="944"/>
    </row>
    <row r="1640" spans="1:10" s="4" customFormat="1" ht="12.75">
      <c r="A1640" s="1"/>
      <c r="C1640" s="219"/>
      <c r="E1640" s="329"/>
      <c r="F1640" s="330"/>
      <c r="G1640" s="285"/>
      <c r="H1640" s="331"/>
      <c r="I1640" s="944"/>
      <c r="J1640" s="944"/>
    </row>
    <row r="1641" spans="1:10" s="4" customFormat="1" ht="12.75">
      <c r="A1641" s="1"/>
      <c r="C1641" s="219"/>
      <c r="E1641" s="329"/>
      <c r="F1641" s="330"/>
      <c r="G1641" s="285"/>
      <c r="H1641" s="331"/>
      <c r="I1641" s="944"/>
      <c r="J1641" s="944"/>
    </row>
    <row r="1642" spans="1:10" s="4" customFormat="1" ht="12.75">
      <c r="A1642" s="1"/>
      <c r="C1642" s="219"/>
      <c r="E1642" s="329"/>
      <c r="F1642" s="330"/>
      <c r="G1642" s="285"/>
      <c r="H1642" s="331"/>
      <c r="I1642" s="944"/>
      <c r="J1642" s="944"/>
    </row>
    <row r="1643" spans="1:10" s="4" customFormat="1" ht="12.75">
      <c r="A1643" s="1"/>
      <c r="C1643" s="219"/>
      <c r="E1643" s="329"/>
      <c r="F1643" s="330"/>
      <c r="G1643" s="285"/>
      <c r="H1643" s="331"/>
      <c r="I1643" s="944"/>
      <c r="J1643" s="944"/>
    </row>
    <row r="1644" spans="1:10" s="4" customFormat="1" ht="12.75">
      <c r="A1644" s="1"/>
      <c r="C1644" s="219"/>
      <c r="E1644" s="329"/>
      <c r="F1644" s="330"/>
      <c r="G1644" s="285"/>
      <c r="H1644" s="331"/>
      <c r="I1644" s="944"/>
      <c r="J1644" s="944"/>
    </row>
    <row r="1645" spans="1:10" s="4" customFormat="1" ht="12.75">
      <c r="A1645" s="1"/>
      <c r="C1645" s="219"/>
      <c r="E1645" s="329"/>
      <c r="F1645" s="330"/>
      <c r="G1645" s="285"/>
      <c r="H1645" s="331"/>
      <c r="I1645" s="944"/>
      <c r="J1645" s="944"/>
    </row>
    <row r="1646" spans="1:10" s="4" customFormat="1" ht="12.75">
      <c r="A1646" s="1"/>
      <c r="C1646" s="219"/>
      <c r="E1646" s="329"/>
      <c r="F1646" s="330"/>
      <c r="G1646" s="285"/>
      <c r="H1646" s="331"/>
      <c r="I1646" s="944"/>
      <c r="J1646" s="944"/>
    </row>
    <row r="1647" spans="1:10" s="4" customFormat="1" ht="12.75">
      <c r="A1647" s="1"/>
      <c r="C1647" s="219"/>
      <c r="E1647" s="329"/>
      <c r="F1647" s="330"/>
      <c r="G1647" s="285"/>
      <c r="H1647" s="331"/>
      <c r="I1647" s="944"/>
      <c r="J1647" s="944"/>
    </row>
    <row r="1648" spans="1:10" s="4" customFormat="1" ht="12.75">
      <c r="A1648" s="1"/>
      <c r="C1648" s="219"/>
      <c r="E1648" s="329"/>
      <c r="F1648" s="330"/>
      <c r="G1648" s="285"/>
      <c r="H1648" s="331"/>
      <c r="I1648" s="944"/>
      <c r="J1648" s="944"/>
    </row>
    <row r="1649" spans="1:10" s="4" customFormat="1" ht="12.75">
      <c r="A1649" s="1"/>
      <c r="C1649" s="219"/>
      <c r="E1649" s="329"/>
      <c r="F1649" s="330"/>
      <c r="G1649" s="285"/>
      <c r="H1649" s="331"/>
      <c r="I1649" s="944"/>
      <c r="J1649" s="944"/>
    </row>
    <row r="1650" spans="1:10" s="4" customFormat="1" ht="12.75">
      <c r="A1650" s="1"/>
      <c r="C1650" s="219"/>
      <c r="E1650" s="329"/>
      <c r="F1650" s="330"/>
      <c r="G1650" s="285"/>
      <c r="H1650" s="331"/>
      <c r="I1650" s="944"/>
      <c r="J1650" s="944"/>
    </row>
    <row r="1651" spans="1:10" s="4" customFormat="1" ht="12.75">
      <c r="A1651" s="1"/>
      <c r="C1651" s="219"/>
      <c r="E1651" s="329"/>
      <c r="F1651" s="330"/>
      <c r="G1651" s="285"/>
      <c r="H1651" s="331"/>
      <c r="I1651" s="944"/>
      <c r="J1651" s="944"/>
    </row>
    <row r="1652" spans="1:10" s="4" customFormat="1" ht="12.75">
      <c r="A1652" s="1"/>
      <c r="C1652" s="219"/>
      <c r="E1652" s="329"/>
      <c r="F1652" s="330"/>
      <c r="G1652" s="285"/>
      <c r="H1652" s="331"/>
      <c r="I1652" s="944"/>
      <c r="J1652" s="944"/>
    </row>
    <row r="1653" spans="1:10" s="4" customFormat="1" ht="12.75">
      <c r="A1653" s="1"/>
      <c r="C1653" s="219"/>
      <c r="E1653" s="329"/>
      <c r="F1653" s="330"/>
      <c r="G1653" s="285"/>
      <c r="H1653" s="331"/>
      <c r="I1653" s="944"/>
      <c r="J1653" s="944"/>
    </row>
    <row r="1654" spans="1:10" s="4" customFormat="1" ht="12.75">
      <c r="A1654" s="1"/>
      <c r="C1654" s="219"/>
      <c r="E1654" s="329"/>
      <c r="F1654" s="330"/>
      <c r="G1654" s="285"/>
      <c r="H1654" s="331"/>
      <c r="I1654" s="944"/>
      <c r="J1654" s="944"/>
    </row>
    <row r="1655" spans="1:10" s="4" customFormat="1" ht="12.75">
      <c r="A1655" s="1"/>
      <c r="C1655" s="219"/>
      <c r="E1655" s="329"/>
      <c r="F1655" s="330"/>
      <c r="G1655" s="285"/>
      <c r="H1655" s="331"/>
      <c r="I1655" s="944"/>
      <c r="J1655" s="944"/>
    </row>
    <row r="1656" spans="1:10" s="4" customFormat="1" ht="12.75">
      <c r="A1656" s="1"/>
      <c r="C1656" s="219"/>
      <c r="E1656" s="329"/>
      <c r="F1656" s="330"/>
      <c r="G1656" s="285"/>
      <c r="H1656" s="331"/>
      <c r="I1656" s="944"/>
      <c r="J1656" s="944"/>
    </row>
    <row r="1657" spans="1:10" s="4" customFormat="1" ht="12.75">
      <c r="A1657" s="1"/>
      <c r="C1657" s="219"/>
      <c r="E1657" s="329"/>
      <c r="F1657" s="330"/>
      <c r="G1657" s="285"/>
      <c r="H1657" s="331"/>
      <c r="I1657" s="944"/>
      <c r="J1657" s="944"/>
    </row>
    <row r="1658" spans="1:10" s="4" customFormat="1" ht="12.75">
      <c r="A1658" s="1"/>
      <c r="C1658" s="219"/>
      <c r="E1658" s="329"/>
      <c r="F1658" s="330"/>
      <c r="G1658" s="285"/>
      <c r="H1658" s="331"/>
      <c r="I1658" s="944"/>
      <c r="J1658" s="944"/>
    </row>
    <row r="1659" spans="1:10" s="4" customFormat="1" ht="12.75">
      <c r="A1659" s="1"/>
      <c r="C1659" s="219"/>
      <c r="E1659" s="329"/>
      <c r="F1659" s="330"/>
      <c r="G1659" s="285"/>
      <c r="H1659" s="331"/>
      <c r="I1659" s="944"/>
      <c r="J1659" s="944"/>
    </row>
    <row r="1660" spans="1:10" s="4" customFormat="1" ht="12.75">
      <c r="A1660" s="1"/>
      <c r="C1660" s="219"/>
      <c r="E1660" s="329"/>
      <c r="F1660" s="330"/>
      <c r="G1660" s="285"/>
      <c r="H1660" s="331"/>
      <c r="I1660" s="944"/>
      <c r="J1660" s="944"/>
    </row>
    <row r="1661" spans="1:10" s="4" customFormat="1" ht="12.75">
      <c r="A1661" s="1"/>
      <c r="C1661" s="219"/>
      <c r="E1661" s="329"/>
      <c r="F1661" s="330"/>
      <c r="G1661" s="285"/>
      <c r="H1661" s="331"/>
      <c r="I1661" s="944"/>
      <c r="J1661" s="944"/>
    </row>
    <row r="1662" spans="1:10" s="4" customFormat="1" ht="12.75">
      <c r="A1662" s="1"/>
      <c r="C1662" s="219"/>
      <c r="E1662" s="329"/>
      <c r="F1662" s="330"/>
      <c r="G1662" s="285"/>
      <c r="H1662" s="331"/>
      <c r="I1662" s="944"/>
      <c r="J1662" s="944"/>
    </row>
    <row r="1663" spans="1:10" s="4" customFormat="1" ht="12.75">
      <c r="A1663" s="1"/>
      <c r="C1663" s="219"/>
      <c r="E1663" s="329"/>
      <c r="F1663" s="330"/>
      <c r="G1663" s="285"/>
      <c r="H1663" s="331"/>
      <c r="I1663" s="944"/>
      <c r="J1663" s="944"/>
    </row>
    <row r="1664" spans="1:10" s="4" customFormat="1" ht="12.75">
      <c r="A1664" s="1"/>
      <c r="C1664" s="219"/>
      <c r="E1664" s="329"/>
      <c r="F1664" s="330"/>
      <c r="G1664" s="285"/>
      <c r="H1664" s="331"/>
      <c r="I1664" s="944"/>
      <c r="J1664" s="944"/>
    </row>
    <row r="1665" spans="1:10" s="4" customFormat="1" ht="12.75">
      <c r="A1665" s="1"/>
      <c r="C1665" s="219"/>
      <c r="E1665" s="329"/>
      <c r="F1665" s="330"/>
      <c r="G1665" s="285"/>
      <c r="H1665" s="331"/>
      <c r="I1665" s="944"/>
      <c r="J1665" s="944"/>
    </row>
    <row r="1666" spans="1:10" s="4" customFormat="1" ht="12.75">
      <c r="A1666" s="1"/>
      <c r="C1666" s="219"/>
      <c r="E1666" s="329"/>
      <c r="F1666" s="330"/>
      <c r="G1666" s="285"/>
      <c r="H1666" s="331"/>
      <c r="I1666" s="944"/>
      <c r="J1666" s="944"/>
    </row>
    <row r="1667" spans="1:10" s="4" customFormat="1" ht="12.75">
      <c r="A1667" s="1"/>
      <c r="C1667" s="219"/>
      <c r="E1667" s="329"/>
      <c r="F1667" s="330"/>
      <c r="G1667" s="285"/>
      <c r="H1667" s="331"/>
      <c r="I1667" s="944"/>
      <c r="J1667" s="944"/>
    </row>
    <row r="1668" spans="1:10" s="4" customFormat="1" ht="12.75">
      <c r="A1668" s="1"/>
      <c r="C1668" s="219"/>
      <c r="E1668" s="329"/>
      <c r="F1668" s="330"/>
      <c r="G1668" s="285"/>
      <c r="H1668" s="331"/>
      <c r="I1668" s="944"/>
      <c r="J1668" s="944"/>
    </row>
    <row r="1669" spans="1:10" s="4" customFormat="1" ht="12.75">
      <c r="A1669" s="1"/>
      <c r="C1669" s="219"/>
      <c r="E1669" s="329"/>
      <c r="F1669" s="330"/>
      <c r="G1669" s="285"/>
      <c r="H1669" s="331"/>
      <c r="I1669" s="944"/>
      <c r="J1669" s="944"/>
    </row>
    <row r="1670" spans="1:10" s="4" customFormat="1" ht="12.75">
      <c r="A1670" s="1"/>
      <c r="C1670" s="219"/>
      <c r="E1670" s="329"/>
      <c r="F1670" s="330"/>
      <c r="G1670" s="285"/>
      <c r="H1670" s="331"/>
      <c r="I1670" s="944"/>
      <c r="J1670" s="944"/>
    </row>
    <row r="1671" spans="1:10" s="4" customFormat="1" ht="12.75">
      <c r="A1671" s="1"/>
      <c r="C1671" s="219"/>
      <c r="E1671" s="329"/>
      <c r="F1671" s="330"/>
      <c r="G1671" s="285"/>
      <c r="H1671" s="331"/>
      <c r="I1671" s="944"/>
      <c r="J1671" s="944"/>
    </row>
    <row r="1672" spans="1:10" s="4" customFormat="1" ht="12.75">
      <c r="A1672" s="1"/>
      <c r="C1672" s="219"/>
      <c r="E1672" s="329"/>
      <c r="F1672" s="330"/>
      <c r="G1672" s="285"/>
      <c r="H1672" s="331"/>
      <c r="I1672" s="944"/>
      <c r="J1672" s="944"/>
    </row>
    <row r="1673" spans="1:10" s="4" customFormat="1" ht="12.75">
      <c r="A1673" s="1"/>
      <c r="C1673" s="219"/>
      <c r="E1673" s="329"/>
      <c r="F1673" s="330"/>
      <c r="G1673" s="285"/>
      <c r="H1673" s="331"/>
      <c r="I1673" s="944"/>
      <c r="J1673" s="944"/>
    </row>
    <row r="1674" spans="1:10" s="4" customFormat="1" ht="12.75">
      <c r="A1674" s="1"/>
      <c r="C1674" s="219"/>
      <c r="E1674" s="329"/>
      <c r="F1674" s="330"/>
      <c r="G1674" s="285"/>
      <c r="H1674" s="331"/>
      <c r="I1674" s="944"/>
      <c r="J1674" s="944"/>
    </row>
    <row r="1675" spans="1:10" s="4" customFormat="1" ht="12.75">
      <c r="A1675" s="1"/>
      <c r="C1675" s="219"/>
      <c r="E1675" s="329"/>
      <c r="F1675" s="330"/>
      <c r="G1675" s="285"/>
      <c r="H1675" s="331"/>
      <c r="I1675" s="944"/>
      <c r="J1675" s="944"/>
    </row>
    <row r="1676" spans="1:10" s="4" customFormat="1" ht="12.75">
      <c r="A1676" s="1"/>
      <c r="C1676" s="219"/>
      <c r="E1676" s="329"/>
      <c r="F1676" s="330"/>
      <c r="G1676" s="285"/>
      <c r="H1676" s="331"/>
      <c r="I1676" s="944"/>
      <c r="J1676" s="944"/>
    </row>
    <row r="1677" spans="1:10" s="4" customFormat="1" ht="12.75">
      <c r="A1677" s="1"/>
      <c r="C1677" s="219"/>
      <c r="E1677" s="329"/>
      <c r="F1677" s="330"/>
      <c r="G1677" s="285"/>
      <c r="H1677" s="331"/>
      <c r="I1677" s="944"/>
      <c r="J1677" s="944"/>
    </row>
    <row r="1678" spans="1:10" s="4" customFormat="1" ht="12.75">
      <c r="A1678" s="1"/>
      <c r="C1678" s="219"/>
      <c r="E1678" s="329"/>
      <c r="F1678" s="330"/>
      <c r="G1678" s="285"/>
      <c r="H1678" s="331"/>
      <c r="I1678" s="944"/>
      <c r="J1678" s="944"/>
    </row>
    <row r="1679" spans="1:10" s="4" customFormat="1" ht="12.75">
      <c r="A1679" s="1"/>
      <c r="C1679" s="219"/>
      <c r="E1679" s="329"/>
      <c r="F1679" s="330"/>
      <c r="G1679" s="285"/>
      <c r="H1679" s="331"/>
      <c r="I1679" s="944"/>
      <c r="J1679" s="944"/>
    </row>
    <row r="1680" spans="1:10" s="4" customFormat="1" ht="12.75">
      <c r="A1680" s="1"/>
      <c r="C1680" s="219"/>
      <c r="E1680" s="329"/>
      <c r="F1680" s="330"/>
      <c r="G1680" s="285"/>
      <c r="H1680" s="331"/>
      <c r="I1680" s="944"/>
      <c r="J1680" s="944"/>
    </row>
    <row r="1681" spans="1:10" s="4" customFormat="1" ht="12.75">
      <c r="A1681" s="1"/>
      <c r="C1681" s="219"/>
      <c r="E1681" s="329"/>
      <c r="F1681" s="330"/>
      <c r="G1681" s="285"/>
      <c r="H1681" s="331"/>
      <c r="I1681" s="944"/>
      <c r="J1681" s="944"/>
    </row>
    <row r="1682" spans="1:10" s="4" customFormat="1" ht="12.75">
      <c r="A1682" s="1"/>
      <c r="C1682" s="219"/>
      <c r="E1682" s="329"/>
      <c r="F1682" s="330"/>
      <c r="G1682" s="285"/>
      <c r="H1682" s="331"/>
      <c r="I1682" s="944"/>
      <c r="J1682" s="944"/>
    </row>
    <row r="1683" spans="1:10" s="4" customFormat="1" ht="12.75">
      <c r="A1683" s="1"/>
      <c r="C1683" s="219"/>
      <c r="E1683" s="329"/>
      <c r="F1683" s="330"/>
      <c r="G1683" s="285"/>
      <c r="H1683" s="331"/>
      <c r="I1683" s="944"/>
      <c r="J1683" s="944"/>
    </row>
    <row r="1684" spans="1:10" s="4" customFormat="1" ht="12.75">
      <c r="A1684" s="1"/>
      <c r="C1684" s="219"/>
      <c r="E1684" s="329"/>
      <c r="F1684" s="330"/>
      <c r="G1684" s="285"/>
      <c r="H1684" s="331"/>
      <c r="I1684" s="944"/>
      <c r="J1684" s="944"/>
    </row>
    <row r="1685" spans="1:10" s="4" customFormat="1" ht="12.75">
      <c r="A1685" s="1"/>
      <c r="C1685" s="219"/>
      <c r="E1685" s="329"/>
      <c r="F1685" s="330"/>
      <c r="G1685" s="285"/>
      <c r="H1685" s="331"/>
      <c r="I1685" s="944"/>
      <c r="J1685" s="944"/>
    </row>
    <row r="1686" spans="1:10" s="4" customFormat="1" ht="12.75">
      <c r="A1686" s="1"/>
      <c r="C1686" s="219"/>
      <c r="E1686" s="329"/>
      <c r="F1686" s="330"/>
      <c r="G1686" s="285"/>
      <c r="H1686" s="331"/>
      <c r="I1686" s="944"/>
      <c r="J1686" s="944"/>
    </row>
    <row r="1687" spans="1:10" s="4" customFormat="1" ht="12.75">
      <c r="A1687" s="1"/>
      <c r="C1687" s="219"/>
      <c r="E1687" s="329"/>
      <c r="F1687" s="330"/>
      <c r="G1687" s="285"/>
      <c r="H1687" s="331"/>
      <c r="I1687" s="944"/>
      <c r="J1687" s="944"/>
    </row>
    <row r="1688" spans="1:10" s="4" customFormat="1" ht="12.75">
      <c r="A1688" s="1"/>
      <c r="C1688" s="219"/>
      <c r="E1688" s="329"/>
      <c r="F1688" s="330"/>
      <c r="G1688" s="285"/>
      <c r="H1688" s="331"/>
      <c r="I1688" s="944"/>
      <c r="J1688" s="944"/>
    </row>
    <row r="1689" spans="1:10" s="4" customFormat="1" ht="12.75">
      <c r="A1689" s="1"/>
      <c r="C1689" s="219"/>
      <c r="E1689" s="329"/>
      <c r="F1689" s="330"/>
      <c r="G1689" s="285"/>
      <c r="H1689" s="331"/>
      <c r="I1689" s="944"/>
      <c r="J1689" s="944"/>
    </row>
    <row r="1690" spans="1:10" s="4" customFormat="1" ht="12.75">
      <c r="A1690" s="1"/>
      <c r="C1690" s="219"/>
      <c r="E1690" s="329"/>
      <c r="F1690" s="330"/>
      <c r="G1690" s="285"/>
      <c r="H1690" s="331"/>
      <c r="I1690" s="944"/>
      <c r="J1690" s="944"/>
    </row>
    <row r="1691" spans="1:10" s="4" customFormat="1" ht="12.75">
      <c r="A1691" s="1"/>
      <c r="C1691" s="219"/>
      <c r="E1691" s="329"/>
      <c r="F1691" s="330"/>
      <c r="G1691" s="285"/>
      <c r="H1691" s="331"/>
      <c r="I1691" s="944"/>
      <c r="J1691" s="944"/>
    </row>
    <row r="1692" spans="1:10" s="4" customFormat="1" ht="12.75">
      <c r="A1692" s="1"/>
      <c r="C1692" s="219"/>
      <c r="E1692" s="329"/>
      <c r="F1692" s="330"/>
      <c r="G1692" s="285"/>
      <c r="H1692" s="331"/>
      <c r="I1692" s="944"/>
      <c r="J1692" s="944"/>
    </row>
    <row r="1693" spans="1:10" s="4" customFormat="1" ht="12.75">
      <c r="A1693" s="1"/>
      <c r="C1693" s="219"/>
      <c r="E1693" s="329"/>
      <c r="F1693" s="330"/>
      <c r="G1693" s="285"/>
      <c r="H1693" s="331"/>
      <c r="I1693" s="944"/>
      <c r="J1693" s="944"/>
    </row>
    <row r="1694" spans="1:10" s="4" customFormat="1" ht="12.75">
      <c r="A1694" s="1"/>
      <c r="C1694" s="219"/>
      <c r="E1694" s="329"/>
      <c r="F1694" s="330"/>
      <c r="G1694" s="285"/>
      <c r="H1694" s="331"/>
      <c r="I1694" s="944"/>
      <c r="J1694" s="944"/>
    </row>
    <row r="1695" spans="1:10" s="4" customFormat="1" ht="12.75">
      <c r="A1695" s="1"/>
      <c r="C1695" s="219"/>
      <c r="E1695" s="329"/>
      <c r="F1695" s="330"/>
      <c r="G1695" s="285"/>
      <c r="H1695" s="331"/>
      <c r="I1695" s="944"/>
      <c r="J1695" s="944"/>
    </row>
    <row r="1696" spans="1:10" s="4" customFormat="1" ht="12.75">
      <c r="A1696" s="1"/>
      <c r="C1696" s="219"/>
      <c r="E1696" s="329"/>
      <c r="F1696" s="330"/>
      <c r="G1696" s="285"/>
      <c r="H1696" s="331"/>
      <c r="I1696" s="944"/>
      <c r="J1696" s="944"/>
    </row>
    <row r="1697" spans="1:10" s="4" customFormat="1" ht="12.75">
      <c r="A1697" s="1"/>
      <c r="C1697" s="219"/>
      <c r="E1697" s="329"/>
      <c r="F1697" s="330"/>
      <c r="G1697" s="285"/>
      <c r="H1697" s="331"/>
      <c r="I1697" s="944"/>
      <c r="J1697" s="944"/>
    </row>
    <row r="1698" spans="1:10" s="4" customFormat="1" ht="12.75">
      <c r="A1698" s="1"/>
      <c r="C1698" s="219"/>
      <c r="E1698" s="329"/>
      <c r="F1698" s="330"/>
      <c r="G1698" s="285"/>
      <c r="H1698" s="331"/>
      <c r="I1698" s="944"/>
      <c r="J1698" s="944"/>
    </row>
    <row r="1699" spans="1:10" s="4" customFormat="1" ht="12.75">
      <c r="A1699" s="1"/>
      <c r="C1699" s="219"/>
      <c r="E1699" s="329"/>
      <c r="F1699" s="330"/>
      <c r="G1699" s="285"/>
      <c r="H1699" s="331"/>
      <c r="I1699" s="944"/>
      <c r="J1699" s="944"/>
    </row>
    <row r="1700" spans="1:10" s="4" customFormat="1" ht="12.75">
      <c r="A1700" s="1"/>
      <c r="C1700" s="219"/>
      <c r="E1700" s="329"/>
      <c r="F1700" s="330"/>
      <c r="G1700" s="285"/>
      <c r="H1700" s="331"/>
      <c r="I1700" s="944"/>
      <c r="J1700" s="944"/>
    </row>
    <row r="1701" spans="1:10" s="4" customFormat="1" ht="12.75">
      <c r="A1701" s="1"/>
      <c r="C1701" s="219"/>
      <c r="E1701" s="329"/>
      <c r="F1701" s="330"/>
      <c r="G1701" s="285"/>
      <c r="H1701" s="331"/>
      <c r="I1701" s="944"/>
      <c r="J1701" s="944"/>
    </row>
    <row r="1702" spans="1:10" s="4" customFormat="1" ht="12.75">
      <c r="A1702" s="1"/>
      <c r="C1702" s="219"/>
      <c r="E1702" s="329"/>
      <c r="F1702" s="330"/>
      <c r="G1702" s="285"/>
      <c r="H1702" s="331"/>
      <c r="I1702" s="944"/>
      <c r="J1702" s="944"/>
    </row>
    <row r="1703" spans="1:10" s="4" customFormat="1" ht="12.75">
      <c r="A1703" s="1"/>
      <c r="C1703" s="219"/>
      <c r="E1703" s="329"/>
      <c r="F1703" s="330"/>
      <c r="G1703" s="285"/>
      <c r="H1703" s="331"/>
      <c r="I1703" s="944"/>
      <c r="J1703" s="944"/>
    </row>
    <row r="1704" spans="1:10" s="4" customFormat="1" ht="12.75">
      <c r="A1704" s="1"/>
      <c r="C1704" s="219"/>
      <c r="E1704" s="329"/>
      <c r="F1704" s="330"/>
      <c r="G1704" s="285"/>
      <c r="H1704" s="331"/>
      <c r="I1704" s="944"/>
      <c r="J1704" s="944"/>
    </row>
    <row r="1705" spans="1:10" s="4" customFormat="1" ht="12.75">
      <c r="A1705" s="1"/>
      <c r="C1705" s="219"/>
      <c r="E1705" s="329"/>
      <c r="F1705" s="330"/>
      <c r="G1705" s="285"/>
      <c r="H1705" s="331"/>
      <c r="I1705" s="944"/>
      <c r="J1705" s="944"/>
    </row>
    <row r="1706" spans="1:10" s="4" customFormat="1" ht="12.75">
      <c r="A1706" s="1"/>
      <c r="C1706" s="219"/>
      <c r="E1706" s="329"/>
      <c r="F1706" s="330"/>
      <c r="G1706" s="285"/>
      <c r="H1706" s="331"/>
      <c r="I1706" s="944"/>
      <c r="J1706" s="944"/>
    </row>
    <row r="1707" spans="1:10" s="4" customFormat="1" ht="12.75">
      <c r="A1707" s="1"/>
      <c r="C1707" s="219"/>
      <c r="E1707" s="329"/>
      <c r="F1707" s="330"/>
      <c r="G1707" s="285"/>
      <c r="H1707" s="331"/>
      <c r="I1707" s="944"/>
      <c r="J1707" s="944"/>
    </row>
    <row r="1708" spans="1:10" s="4" customFormat="1" ht="12.75">
      <c r="A1708" s="1"/>
      <c r="C1708" s="219"/>
      <c r="E1708" s="329"/>
      <c r="F1708" s="330"/>
      <c r="G1708" s="285"/>
      <c r="H1708" s="331"/>
      <c r="I1708" s="944"/>
      <c r="J1708" s="944"/>
    </row>
    <row r="1709" spans="1:10" s="4" customFormat="1" ht="12.75">
      <c r="A1709" s="1"/>
      <c r="C1709" s="219"/>
      <c r="E1709" s="329"/>
      <c r="F1709" s="330"/>
      <c r="G1709" s="285"/>
      <c r="H1709" s="331"/>
      <c r="I1709" s="944"/>
      <c r="J1709" s="944"/>
    </row>
    <row r="1710" spans="1:10" s="4" customFormat="1" ht="12.75">
      <c r="A1710" s="1"/>
      <c r="C1710" s="219"/>
      <c r="E1710" s="329"/>
      <c r="F1710" s="330"/>
      <c r="G1710" s="285"/>
      <c r="H1710" s="331"/>
      <c r="I1710" s="944"/>
      <c r="J1710" s="944"/>
    </row>
    <row r="1711" spans="1:10" s="4" customFormat="1" ht="12.75">
      <c r="A1711" s="1"/>
      <c r="C1711" s="219"/>
      <c r="E1711" s="329"/>
      <c r="F1711" s="330"/>
      <c r="G1711" s="285"/>
      <c r="H1711" s="331"/>
      <c r="I1711" s="944"/>
      <c r="J1711" s="944"/>
    </row>
    <row r="1712" spans="1:10" s="4" customFormat="1" ht="12.75">
      <c r="A1712" s="1"/>
      <c r="C1712" s="219"/>
      <c r="E1712" s="329"/>
      <c r="F1712" s="330"/>
      <c r="G1712" s="285"/>
      <c r="H1712" s="331"/>
      <c r="I1712" s="944"/>
      <c r="J1712" s="944"/>
    </row>
    <row r="1713" spans="1:10" s="4" customFormat="1" ht="12.75">
      <c r="A1713" s="1"/>
      <c r="C1713" s="219"/>
      <c r="E1713" s="329"/>
      <c r="F1713" s="330"/>
      <c r="G1713" s="285"/>
      <c r="H1713" s="331"/>
      <c r="I1713" s="944"/>
      <c r="J1713" s="944"/>
    </row>
    <row r="1714" spans="1:10" s="4" customFormat="1" ht="12.75">
      <c r="A1714" s="1"/>
      <c r="C1714" s="219"/>
      <c r="E1714" s="329"/>
      <c r="F1714" s="330"/>
      <c r="G1714" s="285"/>
      <c r="H1714" s="331"/>
      <c r="I1714" s="944"/>
      <c r="J1714" s="944"/>
    </row>
    <row r="1715" spans="1:10" s="4" customFormat="1" ht="12.75">
      <c r="A1715" s="1"/>
      <c r="C1715" s="219"/>
      <c r="E1715" s="329"/>
      <c r="F1715" s="330"/>
      <c r="G1715" s="285"/>
      <c r="H1715" s="331"/>
      <c r="I1715" s="944"/>
      <c r="J1715" s="944"/>
    </row>
    <row r="1716" spans="1:10" s="4" customFormat="1" ht="12.75">
      <c r="A1716" s="1"/>
      <c r="C1716" s="219"/>
      <c r="E1716" s="329"/>
      <c r="F1716" s="330"/>
      <c r="G1716" s="285"/>
      <c r="H1716" s="331"/>
      <c r="I1716" s="944"/>
      <c r="J1716" s="944"/>
    </row>
    <row r="1717" spans="1:10" s="4" customFormat="1" ht="12.75">
      <c r="A1717" s="1"/>
      <c r="C1717" s="219"/>
      <c r="E1717" s="329"/>
      <c r="F1717" s="330"/>
      <c r="G1717" s="285"/>
      <c r="H1717" s="331"/>
      <c r="I1717" s="944"/>
      <c r="J1717" s="944"/>
    </row>
    <row r="1718" spans="1:10" s="4" customFormat="1" ht="12.75">
      <c r="A1718" s="1"/>
      <c r="C1718" s="219"/>
      <c r="E1718" s="329"/>
      <c r="F1718" s="330"/>
      <c r="G1718" s="285"/>
      <c r="H1718" s="331"/>
      <c r="I1718" s="944"/>
      <c r="J1718" s="944"/>
    </row>
    <row r="1719" spans="1:10" s="4" customFormat="1" ht="12.75">
      <c r="A1719" s="1"/>
      <c r="C1719" s="219"/>
      <c r="E1719" s="329"/>
      <c r="F1719" s="330"/>
      <c r="G1719" s="285"/>
      <c r="H1719" s="331"/>
      <c r="I1719" s="944"/>
      <c r="J1719" s="944"/>
    </row>
    <row r="1720" spans="1:10" s="4" customFormat="1" ht="12.75">
      <c r="A1720" s="1"/>
      <c r="C1720" s="219"/>
      <c r="E1720" s="329"/>
      <c r="F1720" s="330"/>
      <c r="G1720" s="285"/>
      <c r="H1720" s="331"/>
      <c r="I1720" s="944"/>
      <c r="J1720" s="944"/>
    </row>
    <row r="1721" spans="1:10" s="4" customFormat="1" ht="12.75">
      <c r="A1721" s="1"/>
      <c r="C1721" s="219"/>
      <c r="E1721" s="329"/>
      <c r="F1721" s="330"/>
      <c r="G1721" s="285"/>
      <c r="H1721" s="331"/>
      <c r="I1721" s="944"/>
      <c r="J1721" s="944"/>
    </row>
    <row r="1722" spans="1:10" s="4" customFormat="1" ht="12.75">
      <c r="A1722" s="1"/>
      <c r="C1722" s="219"/>
      <c r="E1722" s="329"/>
      <c r="F1722" s="330"/>
      <c r="G1722" s="285"/>
      <c r="H1722" s="331"/>
      <c r="I1722" s="944"/>
      <c r="J1722" s="944"/>
    </row>
    <row r="1723" spans="1:10" s="4" customFormat="1" ht="12.75">
      <c r="A1723" s="1"/>
      <c r="C1723" s="219"/>
      <c r="E1723" s="329"/>
      <c r="F1723" s="330"/>
      <c r="G1723" s="285"/>
      <c r="H1723" s="331"/>
      <c r="I1723" s="944"/>
      <c r="J1723" s="944"/>
    </row>
    <row r="1724" spans="1:10" s="4" customFormat="1" ht="12.75">
      <c r="A1724" s="1"/>
      <c r="C1724" s="219"/>
      <c r="E1724" s="329"/>
      <c r="F1724" s="330"/>
      <c r="G1724" s="285"/>
      <c r="H1724" s="331"/>
      <c r="I1724" s="944"/>
      <c r="J1724" s="944"/>
    </row>
    <row r="1725" spans="1:10" s="4" customFormat="1" ht="12.75">
      <c r="A1725" s="1"/>
      <c r="C1725" s="219"/>
      <c r="E1725" s="329"/>
      <c r="F1725" s="330"/>
      <c r="G1725" s="285"/>
      <c r="H1725" s="331"/>
      <c r="I1725" s="944"/>
      <c r="J1725" s="944"/>
    </row>
    <row r="1726" spans="1:10" s="4" customFormat="1" ht="12.75">
      <c r="A1726" s="1"/>
      <c r="C1726" s="219"/>
      <c r="E1726" s="329"/>
      <c r="F1726" s="330"/>
      <c r="G1726" s="285"/>
      <c r="H1726" s="331"/>
      <c r="I1726" s="944"/>
      <c r="J1726" s="944"/>
    </row>
    <row r="1727" spans="1:10" s="4" customFormat="1" ht="12.75">
      <c r="A1727" s="1"/>
      <c r="C1727" s="219"/>
      <c r="E1727" s="329"/>
      <c r="F1727" s="330"/>
      <c r="G1727" s="285"/>
      <c r="H1727" s="331"/>
      <c r="I1727" s="944"/>
      <c r="J1727" s="944"/>
    </row>
    <row r="1728" spans="1:10" s="4" customFormat="1" ht="12.75">
      <c r="A1728" s="1"/>
      <c r="C1728" s="219"/>
      <c r="E1728" s="329"/>
      <c r="F1728" s="330"/>
      <c r="G1728" s="285"/>
      <c r="H1728" s="331"/>
      <c r="I1728" s="944"/>
      <c r="J1728" s="944"/>
    </row>
    <row r="1729" spans="1:10" s="4" customFormat="1" ht="12.75">
      <c r="A1729" s="1"/>
      <c r="C1729" s="219"/>
      <c r="E1729" s="329"/>
      <c r="F1729" s="330"/>
      <c r="G1729" s="285"/>
      <c r="H1729" s="331"/>
      <c r="I1729" s="944"/>
      <c r="J1729" s="944"/>
    </row>
    <row r="1730" spans="1:10" s="4" customFormat="1" ht="12.75">
      <c r="A1730" s="1"/>
      <c r="C1730" s="219"/>
      <c r="E1730" s="329"/>
      <c r="F1730" s="330"/>
      <c r="G1730" s="285"/>
      <c r="H1730" s="331"/>
      <c r="I1730" s="944"/>
      <c r="J1730" s="944"/>
    </row>
    <row r="1731" spans="1:10" s="4" customFormat="1" ht="12.75">
      <c r="A1731" s="1"/>
      <c r="C1731" s="219"/>
      <c r="E1731" s="329"/>
      <c r="F1731" s="330"/>
      <c r="G1731" s="285"/>
      <c r="H1731" s="331"/>
      <c r="I1731" s="944"/>
      <c r="J1731" s="944"/>
    </row>
    <row r="1732" spans="1:10" s="4" customFormat="1" ht="12.75">
      <c r="A1732" s="1"/>
      <c r="C1732" s="219"/>
      <c r="E1732" s="329"/>
      <c r="F1732" s="330"/>
      <c r="G1732" s="285"/>
      <c r="H1732" s="331"/>
      <c r="I1732" s="944"/>
      <c r="J1732" s="944"/>
    </row>
    <row r="1733" spans="1:10" s="4" customFormat="1" ht="12.75">
      <c r="A1733" s="1"/>
      <c r="C1733" s="219"/>
      <c r="E1733" s="329"/>
      <c r="F1733" s="330"/>
      <c r="G1733" s="285"/>
      <c r="H1733" s="331"/>
      <c r="I1733" s="944"/>
      <c r="J1733" s="944"/>
    </row>
    <row r="1734" spans="1:10" s="4" customFormat="1" ht="12.75">
      <c r="A1734" s="1"/>
      <c r="C1734" s="219"/>
      <c r="E1734" s="329"/>
      <c r="F1734" s="330"/>
      <c r="G1734" s="285"/>
      <c r="H1734" s="331"/>
      <c r="I1734" s="944"/>
      <c r="J1734" s="944"/>
    </row>
    <row r="1735" spans="1:10" s="4" customFormat="1" ht="12.75">
      <c r="A1735" s="1"/>
      <c r="C1735" s="219"/>
      <c r="E1735" s="329"/>
      <c r="F1735" s="330"/>
      <c r="G1735" s="285"/>
      <c r="H1735" s="331"/>
      <c r="I1735" s="944"/>
      <c r="J1735" s="944"/>
    </row>
    <row r="1736" spans="1:10" s="4" customFormat="1" ht="12.75">
      <c r="A1736" s="1"/>
      <c r="C1736" s="219"/>
      <c r="E1736" s="329"/>
      <c r="F1736" s="330"/>
      <c r="G1736" s="285"/>
      <c r="H1736" s="331"/>
      <c r="I1736" s="944"/>
      <c r="J1736" s="944"/>
    </row>
    <row r="1737" spans="1:10" s="4" customFormat="1" ht="12.75">
      <c r="A1737" s="1"/>
      <c r="C1737" s="219"/>
      <c r="E1737" s="329"/>
      <c r="F1737" s="330"/>
      <c r="G1737" s="285"/>
      <c r="H1737" s="331"/>
      <c r="I1737" s="944"/>
      <c r="J1737" s="944"/>
    </row>
    <row r="1738" spans="1:10" s="4" customFormat="1" ht="12.75">
      <c r="A1738" s="1"/>
      <c r="C1738" s="219"/>
      <c r="E1738" s="329"/>
      <c r="F1738" s="330"/>
      <c r="G1738" s="285"/>
      <c r="H1738" s="331"/>
      <c r="I1738" s="944"/>
      <c r="J1738" s="944"/>
    </row>
    <row r="1739" spans="1:10" s="4" customFormat="1" ht="12.75">
      <c r="A1739" s="1"/>
      <c r="C1739" s="219"/>
      <c r="E1739" s="329"/>
      <c r="F1739" s="330"/>
      <c r="G1739" s="285"/>
      <c r="H1739" s="331"/>
      <c r="I1739" s="944"/>
      <c r="J1739" s="944"/>
    </row>
    <row r="1740" spans="1:10" s="4" customFormat="1" ht="12.75">
      <c r="A1740" s="1"/>
      <c r="C1740" s="219"/>
      <c r="E1740" s="329"/>
      <c r="F1740" s="330"/>
      <c r="G1740" s="285"/>
      <c r="H1740" s="331"/>
      <c r="I1740" s="944"/>
      <c r="J1740" s="944"/>
    </row>
    <row r="1741" spans="1:10" s="4" customFormat="1" ht="12.75">
      <c r="A1741" s="1"/>
      <c r="C1741" s="219"/>
      <c r="E1741" s="329"/>
      <c r="F1741" s="330"/>
      <c r="G1741" s="285"/>
      <c r="H1741" s="331"/>
      <c r="I1741" s="944"/>
      <c r="J1741" s="944"/>
    </row>
    <row r="1742" spans="1:10" s="4" customFormat="1" ht="12.75">
      <c r="A1742" s="1"/>
      <c r="C1742" s="219"/>
      <c r="E1742" s="329"/>
      <c r="F1742" s="330"/>
      <c r="G1742" s="285"/>
      <c r="H1742" s="331"/>
      <c r="I1742" s="944"/>
      <c r="J1742" s="944"/>
    </row>
    <row r="1743" spans="1:10" s="4" customFormat="1" ht="12.75">
      <c r="A1743" s="1"/>
      <c r="C1743" s="219"/>
      <c r="E1743" s="329"/>
      <c r="F1743" s="330"/>
      <c r="G1743" s="285"/>
      <c r="H1743" s="331"/>
      <c r="I1743" s="944"/>
      <c r="J1743" s="944"/>
    </row>
    <row r="1744" spans="1:10" s="4" customFormat="1" ht="12.75">
      <c r="A1744" s="1"/>
      <c r="C1744" s="219"/>
      <c r="E1744" s="329"/>
      <c r="F1744" s="330"/>
      <c r="G1744" s="285"/>
      <c r="H1744" s="331"/>
      <c r="I1744" s="944"/>
      <c r="J1744" s="944"/>
    </row>
    <row r="1745" spans="1:10" s="4" customFormat="1" ht="12.75">
      <c r="A1745" s="1"/>
      <c r="C1745" s="219"/>
      <c r="E1745" s="329"/>
      <c r="F1745" s="330"/>
      <c r="G1745" s="285"/>
      <c r="H1745" s="331"/>
      <c r="I1745" s="944"/>
      <c r="J1745" s="944"/>
    </row>
    <row r="1746" spans="1:10" s="4" customFormat="1" ht="12.75">
      <c r="A1746" s="1"/>
      <c r="C1746" s="219"/>
      <c r="E1746" s="329"/>
      <c r="F1746" s="330"/>
      <c r="G1746" s="285"/>
      <c r="H1746" s="331"/>
      <c r="I1746" s="944"/>
      <c r="J1746" s="944"/>
    </row>
    <row r="1747" spans="1:10" s="4" customFormat="1" ht="12.75">
      <c r="A1747" s="1"/>
      <c r="C1747" s="219"/>
      <c r="E1747" s="329"/>
      <c r="F1747" s="330"/>
      <c r="G1747" s="285"/>
      <c r="H1747" s="331"/>
      <c r="I1747" s="944"/>
      <c r="J1747" s="944"/>
    </row>
    <row r="1748" spans="1:10" s="4" customFormat="1" ht="12.75">
      <c r="A1748" s="1"/>
      <c r="C1748" s="219"/>
      <c r="E1748" s="329"/>
      <c r="F1748" s="330"/>
      <c r="G1748" s="285"/>
      <c r="H1748" s="331"/>
      <c r="I1748" s="944"/>
      <c r="J1748" s="944"/>
    </row>
    <row r="1749" spans="1:10" s="4" customFormat="1" ht="12.75">
      <c r="A1749" s="1"/>
      <c r="C1749" s="219"/>
      <c r="E1749" s="329"/>
      <c r="F1749" s="330"/>
      <c r="G1749" s="285"/>
      <c r="H1749" s="331"/>
      <c r="I1749" s="944"/>
      <c r="J1749" s="944"/>
    </row>
    <row r="1750" spans="1:10" s="4" customFormat="1" ht="12.75">
      <c r="A1750" s="1"/>
      <c r="C1750" s="219"/>
      <c r="E1750" s="329"/>
      <c r="F1750" s="330"/>
      <c r="G1750" s="285"/>
      <c r="H1750" s="331"/>
      <c r="I1750" s="944"/>
      <c r="J1750" s="944"/>
    </row>
    <row r="1751" spans="1:10" s="4" customFormat="1" ht="12.75">
      <c r="A1751" s="1"/>
      <c r="C1751" s="219"/>
      <c r="E1751" s="329"/>
      <c r="F1751" s="330"/>
      <c r="G1751" s="285"/>
      <c r="H1751" s="331"/>
      <c r="I1751" s="944"/>
      <c r="J1751" s="944"/>
    </row>
    <row r="1752" spans="1:10" s="4" customFormat="1" ht="12.75">
      <c r="A1752" s="1"/>
      <c r="C1752" s="219"/>
      <c r="E1752" s="329"/>
      <c r="F1752" s="330"/>
      <c r="G1752" s="285"/>
      <c r="H1752" s="331"/>
      <c r="I1752" s="944"/>
      <c r="J1752" s="944"/>
    </row>
    <row r="1753" spans="1:10" s="4" customFormat="1" ht="12.75">
      <c r="A1753" s="1"/>
      <c r="C1753" s="219"/>
      <c r="E1753" s="329"/>
      <c r="F1753" s="330"/>
      <c r="G1753" s="285"/>
      <c r="H1753" s="331"/>
      <c r="I1753" s="944"/>
      <c r="J1753" s="944"/>
    </row>
    <row r="1754" spans="1:10" s="4" customFormat="1" ht="12.75">
      <c r="A1754" s="1"/>
      <c r="C1754" s="219"/>
      <c r="E1754" s="329"/>
      <c r="F1754" s="330"/>
      <c r="G1754" s="285"/>
      <c r="H1754" s="331"/>
      <c r="I1754" s="944"/>
      <c r="J1754" s="944"/>
    </row>
    <row r="1755" spans="1:10" s="4" customFormat="1" ht="12.75">
      <c r="A1755" s="1"/>
      <c r="C1755" s="219"/>
      <c r="E1755" s="329"/>
      <c r="F1755" s="330"/>
      <c r="G1755" s="285"/>
      <c r="H1755" s="331"/>
      <c r="I1755" s="944"/>
      <c r="J1755" s="944"/>
    </row>
    <row r="1756" spans="1:10" s="4" customFormat="1" ht="12.75">
      <c r="A1756" s="1"/>
      <c r="C1756" s="219"/>
      <c r="E1756" s="329"/>
      <c r="F1756" s="330"/>
      <c r="G1756" s="285"/>
      <c r="H1756" s="331"/>
      <c r="I1756" s="944"/>
      <c r="J1756" s="944"/>
    </row>
    <row r="1757" spans="1:10" s="4" customFormat="1" ht="12.75">
      <c r="A1757" s="1"/>
      <c r="C1757" s="219"/>
      <c r="E1757" s="329"/>
      <c r="F1757" s="330"/>
      <c r="G1757" s="285"/>
      <c r="H1757" s="331"/>
      <c r="I1757" s="944"/>
      <c r="J1757" s="944"/>
    </row>
    <row r="1758" spans="1:10" s="4" customFormat="1" ht="12.75">
      <c r="A1758" s="1"/>
      <c r="C1758" s="219"/>
      <c r="E1758" s="329"/>
      <c r="F1758" s="330"/>
      <c r="G1758" s="285"/>
      <c r="H1758" s="331"/>
      <c r="I1758" s="944"/>
      <c r="J1758" s="944"/>
    </row>
    <row r="1759" spans="1:10" s="4" customFormat="1" ht="12.75">
      <c r="A1759" s="1"/>
      <c r="C1759" s="219"/>
      <c r="E1759" s="329"/>
      <c r="F1759" s="330"/>
      <c r="G1759" s="285"/>
      <c r="H1759" s="331"/>
      <c r="I1759" s="944"/>
      <c r="J1759" s="944"/>
    </row>
    <row r="1760" spans="1:10" s="4" customFormat="1" ht="12.75">
      <c r="A1760" s="1"/>
      <c r="C1760" s="219"/>
      <c r="E1760" s="329"/>
      <c r="F1760" s="330"/>
      <c r="G1760" s="285"/>
      <c r="H1760" s="331"/>
      <c r="I1760" s="944"/>
      <c r="J1760" s="944"/>
    </row>
    <row r="1761" spans="1:10" s="4" customFormat="1" ht="12.75">
      <c r="A1761" s="1"/>
      <c r="C1761" s="219"/>
      <c r="E1761" s="329"/>
      <c r="F1761" s="330"/>
      <c r="G1761" s="285"/>
      <c r="H1761" s="331"/>
      <c r="I1761" s="944"/>
      <c r="J1761" s="944"/>
    </row>
    <row r="1762" spans="1:10" s="4" customFormat="1" ht="12.75">
      <c r="A1762" s="1"/>
      <c r="C1762" s="219"/>
      <c r="E1762" s="329"/>
      <c r="F1762" s="330"/>
      <c r="G1762" s="285"/>
      <c r="H1762" s="331"/>
      <c r="I1762" s="944"/>
      <c r="J1762" s="944"/>
    </row>
    <row r="1763" spans="1:10" s="4" customFormat="1" ht="12.75">
      <c r="A1763" s="1"/>
      <c r="C1763" s="219"/>
      <c r="E1763" s="329"/>
      <c r="F1763" s="330"/>
      <c r="G1763" s="285"/>
      <c r="H1763" s="331"/>
      <c r="I1763" s="944"/>
      <c r="J1763" s="944"/>
    </row>
    <row r="1764" spans="1:10" s="4" customFormat="1" ht="12.75">
      <c r="A1764" s="1"/>
      <c r="C1764" s="219"/>
      <c r="E1764" s="329"/>
      <c r="F1764" s="330"/>
      <c r="G1764" s="285"/>
      <c r="H1764" s="331"/>
      <c r="I1764" s="944"/>
      <c r="J1764" s="944"/>
    </row>
    <row r="1765" spans="1:10" s="4" customFormat="1" ht="12.75">
      <c r="A1765" s="1"/>
      <c r="C1765" s="219"/>
      <c r="E1765" s="329"/>
      <c r="F1765" s="330"/>
      <c r="G1765" s="285"/>
      <c r="H1765" s="331"/>
      <c r="I1765" s="944"/>
      <c r="J1765" s="944"/>
    </row>
    <row r="1766" spans="1:10" s="4" customFormat="1" ht="12.75">
      <c r="A1766" s="1"/>
      <c r="C1766" s="219"/>
      <c r="E1766" s="329"/>
      <c r="F1766" s="330"/>
      <c r="G1766" s="285"/>
      <c r="H1766" s="331"/>
      <c r="I1766" s="944"/>
      <c r="J1766" s="944"/>
    </row>
    <row r="1767" spans="1:10" s="4" customFormat="1" ht="12.75">
      <c r="A1767" s="1"/>
      <c r="C1767" s="219"/>
      <c r="E1767" s="329"/>
      <c r="F1767" s="330"/>
      <c r="G1767" s="285"/>
      <c r="H1767" s="331"/>
      <c r="I1767" s="944"/>
      <c r="J1767" s="944"/>
    </row>
    <row r="1768" spans="1:10" s="4" customFormat="1" ht="12.75">
      <c r="A1768" s="1"/>
      <c r="C1768" s="219"/>
      <c r="E1768" s="329"/>
      <c r="F1768" s="330"/>
      <c r="G1768" s="285"/>
      <c r="H1768" s="331"/>
      <c r="I1768" s="944"/>
      <c r="J1768" s="944"/>
    </row>
    <row r="1769" spans="1:10" s="4" customFormat="1" ht="12.75">
      <c r="A1769" s="1"/>
      <c r="C1769" s="219"/>
      <c r="E1769" s="329"/>
      <c r="F1769" s="330"/>
      <c r="G1769" s="285"/>
      <c r="H1769" s="331"/>
      <c r="I1769" s="944"/>
      <c r="J1769" s="944"/>
    </row>
    <row r="1770" spans="1:10" s="4" customFormat="1" ht="12.75">
      <c r="A1770" s="1"/>
      <c r="C1770" s="219"/>
      <c r="E1770" s="329"/>
      <c r="F1770" s="330"/>
      <c r="G1770" s="285"/>
      <c r="H1770" s="331"/>
      <c r="I1770" s="944"/>
      <c r="J1770" s="944"/>
    </row>
    <row r="1771" spans="1:10" s="4" customFormat="1" ht="12.75">
      <c r="A1771" s="1"/>
      <c r="C1771" s="219"/>
      <c r="E1771" s="329"/>
      <c r="F1771" s="330"/>
      <c r="G1771" s="285"/>
      <c r="H1771" s="331"/>
      <c r="I1771" s="944"/>
      <c r="J1771" s="944"/>
    </row>
    <row r="1772" spans="1:10" s="4" customFormat="1" ht="12.75">
      <c r="A1772" s="1"/>
      <c r="C1772" s="219"/>
      <c r="E1772" s="329"/>
      <c r="F1772" s="330"/>
      <c r="G1772" s="285"/>
      <c r="H1772" s="331"/>
      <c r="I1772" s="944"/>
      <c r="J1772" s="944"/>
    </row>
    <row r="1773" spans="1:10" s="4" customFormat="1" ht="12.75">
      <c r="A1773" s="1"/>
      <c r="C1773" s="219"/>
      <c r="E1773" s="329"/>
      <c r="F1773" s="330"/>
      <c r="G1773" s="285"/>
      <c r="H1773" s="331"/>
      <c r="I1773" s="944"/>
      <c r="J1773" s="944"/>
    </row>
    <row r="1774" spans="1:10" s="4" customFormat="1" ht="12.75">
      <c r="A1774" s="1"/>
      <c r="C1774" s="219"/>
      <c r="E1774" s="329"/>
      <c r="F1774" s="330"/>
      <c r="G1774" s="285"/>
      <c r="H1774" s="331"/>
      <c r="I1774" s="944"/>
      <c r="J1774" s="944"/>
    </row>
    <row r="1775" spans="1:10" s="4" customFormat="1" ht="12.75">
      <c r="A1775" s="1"/>
      <c r="C1775" s="219"/>
      <c r="E1775" s="329"/>
      <c r="F1775" s="330"/>
      <c r="G1775" s="285"/>
      <c r="H1775" s="331"/>
      <c r="I1775" s="944"/>
      <c r="J1775" s="944"/>
    </row>
    <row r="1776" spans="1:10" s="4" customFormat="1" ht="12.75">
      <c r="A1776" s="1"/>
      <c r="C1776" s="219"/>
      <c r="E1776" s="329"/>
      <c r="F1776" s="330"/>
      <c r="G1776" s="285"/>
      <c r="H1776" s="331"/>
      <c r="I1776" s="944"/>
      <c r="J1776" s="944"/>
    </row>
    <row r="1777" spans="1:10" s="4" customFormat="1" ht="12.75">
      <c r="A1777" s="1"/>
      <c r="C1777" s="219"/>
      <c r="E1777" s="329"/>
      <c r="F1777" s="330"/>
      <c r="G1777" s="285"/>
      <c r="H1777" s="331"/>
      <c r="I1777" s="944"/>
      <c r="J1777" s="944"/>
    </row>
    <row r="1778" spans="1:10" s="4" customFormat="1" ht="12.75">
      <c r="A1778" s="1"/>
      <c r="C1778" s="219"/>
      <c r="E1778" s="329"/>
      <c r="F1778" s="330"/>
      <c r="G1778" s="285"/>
      <c r="H1778" s="331"/>
      <c r="I1778" s="944"/>
      <c r="J1778" s="944"/>
    </row>
    <row r="1779" spans="1:10" s="4" customFormat="1" ht="12.75">
      <c r="A1779" s="1"/>
      <c r="C1779" s="219"/>
      <c r="E1779" s="329"/>
      <c r="F1779" s="330"/>
      <c r="G1779" s="285"/>
      <c r="H1779" s="331"/>
      <c r="I1779" s="944"/>
      <c r="J1779" s="944"/>
    </row>
    <row r="1780" spans="1:10" s="4" customFormat="1" ht="12.75">
      <c r="A1780" s="1"/>
      <c r="C1780" s="219"/>
      <c r="E1780" s="329"/>
      <c r="F1780" s="330"/>
      <c r="G1780" s="285"/>
      <c r="H1780" s="331"/>
      <c r="I1780" s="944"/>
      <c r="J1780" s="944"/>
    </row>
    <row r="1781" spans="1:10" s="4" customFormat="1" ht="12.75">
      <c r="A1781" s="1"/>
      <c r="C1781" s="219"/>
      <c r="E1781" s="329"/>
      <c r="F1781" s="330"/>
      <c r="G1781" s="285"/>
      <c r="H1781" s="331"/>
      <c r="I1781" s="944"/>
      <c r="J1781" s="944"/>
    </row>
    <row r="1782" spans="1:10" s="4" customFormat="1" ht="12.75">
      <c r="A1782" s="1"/>
      <c r="C1782" s="219"/>
      <c r="E1782" s="329"/>
      <c r="F1782" s="330"/>
      <c r="G1782" s="285"/>
      <c r="H1782" s="331"/>
      <c r="I1782" s="944"/>
      <c r="J1782" s="944"/>
    </row>
    <row r="1783" spans="1:10" s="4" customFormat="1" ht="12.75">
      <c r="A1783" s="1"/>
      <c r="C1783" s="219"/>
      <c r="E1783" s="329"/>
      <c r="F1783" s="330"/>
      <c r="G1783" s="285"/>
      <c r="H1783" s="331"/>
      <c r="I1783" s="944"/>
      <c r="J1783" s="944"/>
    </row>
    <row r="1784" spans="1:10" s="4" customFormat="1" ht="12.75">
      <c r="A1784" s="1"/>
      <c r="C1784" s="219"/>
      <c r="E1784" s="329"/>
      <c r="F1784" s="330"/>
      <c r="G1784" s="285"/>
      <c r="H1784" s="331"/>
      <c r="I1784" s="944"/>
      <c r="J1784" s="944"/>
    </row>
    <row r="1785" spans="1:10" s="4" customFormat="1" ht="12.75">
      <c r="A1785" s="1"/>
      <c r="C1785" s="219"/>
      <c r="E1785" s="329"/>
      <c r="F1785" s="330"/>
      <c r="G1785" s="285"/>
      <c r="H1785" s="331"/>
      <c r="I1785" s="944"/>
      <c r="J1785" s="944"/>
    </row>
    <row r="1786" spans="1:10" s="4" customFormat="1" ht="12.75">
      <c r="A1786" s="1"/>
      <c r="C1786" s="219"/>
      <c r="E1786" s="329"/>
      <c r="F1786" s="330"/>
      <c r="G1786" s="285"/>
      <c r="H1786" s="331"/>
      <c r="I1786" s="944"/>
      <c r="J1786" s="944"/>
    </row>
    <row r="1787" spans="1:10" s="4" customFormat="1" ht="12.75">
      <c r="A1787" s="1"/>
      <c r="C1787" s="219"/>
      <c r="E1787" s="329"/>
      <c r="F1787" s="330"/>
      <c r="G1787" s="285"/>
      <c r="H1787" s="331"/>
      <c r="I1787" s="944"/>
      <c r="J1787" s="944"/>
    </row>
    <row r="1788" spans="1:10" s="4" customFormat="1" ht="12.75">
      <c r="A1788" s="1"/>
      <c r="C1788" s="219"/>
      <c r="E1788" s="329"/>
      <c r="F1788" s="330"/>
      <c r="G1788" s="285"/>
      <c r="H1788" s="331"/>
      <c r="I1788" s="944"/>
      <c r="J1788" s="944"/>
    </row>
    <row r="1789" spans="1:10" s="4" customFormat="1" ht="12.75">
      <c r="A1789" s="1"/>
      <c r="C1789" s="219"/>
      <c r="E1789" s="329"/>
      <c r="F1789" s="330"/>
      <c r="G1789" s="285"/>
      <c r="H1789" s="331"/>
      <c r="I1789" s="944"/>
      <c r="J1789" s="944"/>
    </row>
    <row r="1790" spans="1:10" s="4" customFormat="1" ht="12.75">
      <c r="A1790" s="1"/>
      <c r="C1790" s="219"/>
      <c r="E1790" s="329"/>
      <c r="F1790" s="330"/>
      <c r="G1790" s="285"/>
      <c r="H1790" s="331"/>
      <c r="I1790" s="944"/>
      <c r="J1790" s="944"/>
    </row>
    <row r="1791" spans="1:10" s="4" customFormat="1" ht="12.75">
      <c r="A1791" s="1"/>
      <c r="C1791" s="219"/>
      <c r="E1791" s="329"/>
      <c r="F1791" s="330"/>
      <c r="G1791" s="285"/>
      <c r="H1791" s="331"/>
      <c r="I1791" s="944"/>
      <c r="J1791" s="944"/>
    </row>
    <row r="1792" spans="1:10" s="4" customFormat="1" ht="12.75">
      <c r="A1792" s="1"/>
      <c r="C1792" s="219"/>
      <c r="E1792" s="329"/>
      <c r="F1792" s="330"/>
      <c r="G1792" s="285"/>
      <c r="H1792" s="331"/>
      <c r="I1792" s="944"/>
      <c r="J1792" s="944"/>
    </row>
    <row r="1793" spans="1:10" s="4" customFormat="1" ht="12.75">
      <c r="A1793" s="1"/>
      <c r="C1793" s="219"/>
      <c r="E1793" s="329"/>
      <c r="F1793" s="330"/>
      <c r="G1793" s="285"/>
      <c r="H1793" s="331"/>
      <c r="I1793" s="944"/>
      <c r="J1793" s="944"/>
    </row>
    <row r="1794" spans="1:10" s="4" customFormat="1" ht="12.75">
      <c r="A1794" s="1"/>
      <c r="C1794" s="219"/>
      <c r="E1794" s="329"/>
      <c r="F1794" s="330"/>
      <c r="G1794" s="285"/>
      <c r="H1794" s="331"/>
      <c r="I1794" s="944"/>
      <c r="J1794" s="944"/>
    </row>
    <row r="1795" spans="1:10" s="4" customFormat="1" ht="12.75">
      <c r="A1795" s="1"/>
      <c r="C1795" s="219"/>
      <c r="E1795" s="329"/>
      <c r="F1795" s="330"/>
      <c r="G1795" s="285"/>
      <c r="H1795" s="331"/>
      <c r="I1795" s="944"/>
      <c r="J1795" s="944"/>
    </row>
    <row r="1796" spans="1:10" s="4" customFormat="1" ht="12.75">
      <c r="A1796" s="1"/>
      <c r="C1796" s="219"/>
      <c r="E1796" s="329"/>
      <c r="F1796" s="330"/>
      <c r="G1796" s="285"/>
      <c r="H1796" s="331"/>
      <c r="I1796" s="944"/>
      <c r="J1796" s="944"/>
    </row>
    <row r="1797" spans="1:10" s="4" customFormat="1" ht="12.75">
      <c r="A1797" s="1"/>
      <c r="C1797" s="219"/>
      <c r="E1797" s="329"/>
      <c r="F1797" s="330"/>
      <c r="G1797" s="285"/>
      <c r="H1797" s="331"/>
      <c r="I1797" s="944"/>
      <c r="J1797" s="944"/>
    </row>
    <row r="1798" spans="1:10" s="4" customFormat="1" ht="12.75">
      <c r="A1798" s="1"/>
      <c r="C1798" s="219"/>
      <c r="E1798" s="329"/>
      <c r="F1798" s="330"/>
      <c r="G1798" s="285"/>
      <c r="H1798" s="331"/>
      <c r="I1798" s="944"/>
      <c r="J1798" s="944"/>
    </row>
    <row r="1799" spans="1:10" s="4" customFormat="1" ht="12.75">
      <c r="A1799" s="1"/>
      <c r="C1799" s="219"/>
      <c r="E1799" s="329"/>
      <c r="F1799" s="330"/>
      <c r="G1799" s="285"/>
      <c r="H1799" s="331"/>
      <c r="I1799" s="944"/>
      <c r="J1799" s="944"/>
    </row>
    <row r="1800" spans="1:10" s="4" customFormat="1" ht="12.75">
      <c r="A1800" s="1"/>
      <c r="C1800" s="219"/>
      <c r="E1800" s="329"/>
      <c r="F1800" s="330"/>
      <c r="G1800" s="285"/>
      <c r="H1800" s="331"/>
      <c r="I1800" s="944"/>
      <c r="J1800" s="944"/>
    </row>
    <row r="1801" spans="1:10" s="4" customFormat="1" ht="12.75">
      <c r="A1801" s="1"/>
      <c r="C1801" s="219"/>
      <c r="E1801" s="329"/>
      <c r="F1801" s="330"/>
      <c r="G1801" s="285"/>
      <c r="H1801" s="331"/>
      <c r="I1801" s="944"/>
      <c r="J1801" s="944"/>
    </row>
    <row r="1802" spans="1:10" s="4" customFormat="1" ht="12.75">
      <c r="A1802" s="1"/>
      <c r="C1802" s="219"/>
      <c r="E1802" s="329"/>
      <c r="F1802" s="330"/>
      <c r="G1802" s="285"/>
      <c r="H1802" s="331"/>
      <c r="I1802" s="944"/>
      <c r="J1802" s="944"/>
    </row>
    <row r="1803" spans="1:10" s="4" customFormat="1" ht="12.75">
      <c r="A1803" s="1"/>
      <c r="C1803" s="219"/>
      <c r="E1803" s="329"/>
      <c r="F1803" s="330"/>
      <c r="G1803" s="285"/>
      <c r="H1803" s="331"/>
      <c r="I1803" s="944"/>
      <c r="J1803" s="944"/>
    </row>
    <row r="1804" spans="1:10" s="4" customFormat="1" ht="12.75">
      <c r="A1804" s="1"/>
      <c r="C1804" s="219"/>
      <c r="E1804" s="329"/>
      <c r="F1804" s="330"/>
      <c r="G1804" s="285"/>
      <c r="H1804" s="331"/>
      <c r="I1804" s="944"/>
      <c r="J1804" s="944"/>
    </row>
    <row r="1805" spans="1:10" s="4" customFormat="1" ht="12.75">
      <c r="A1805" s="1"/>
      <c r="C1805" s="219"/>
      <c r="E1805" s="329"/>
      <c r="F1805" s="330"/>
      <c r="G1805" s="285"/>
      <c r="H1805" s="331"/>
      <c r="I1805" s="944"/>
      <c r="J1805" s="944"/>
    </row>
    <row r="1806" spans="1:10" s="4" customFormat="1" ht="12.75">
      <c r="A1806" s="1"/>
      <c r="C1806" s="219"/>
      <c r="E1806" s="329"/>
      <c r="F1806" s="330"/>
      <c r="G1806" s="285"/>
      <c r="H1806" s="331"/>
      <c r="I1806" s="944"/>
      <c r="J1806" s="944"/>
    </row>
    <row r="1807" spans="1:10" s="4" customFormat="1" ht="12.75">
      <c r="A1807" s="1"/>
      <c r="C1807" s="219"/>
      <c r="E1807" s="329"/>
      <c r="F1807" s="330"/>
      <c r="G1807" s="285"/>
      <c r="H1807" s="331"/>
      <c r="I1807" s="944"/>
      <c r="J1807" s="944"/>
    </row>
    <row r="1808" spans="1:10" s="4" customFormat="1" ht="12.75">
      <c r="A1808" s="1"/>
      <c r="C1808" s="219"/>
      <c r="E1808" s="329"/>
      <c r="F1808" s="330"/>
      <c r="G1808" s="285"/>
      <c r="H1808" s="331"/>
      <c r="I1808" s="944"/>
      <c r="J1808" s="944"/>
    </row>
    <row r="1809" spans="1:10" s="4" customFormat="1" ht="12.75">
      <c r="A1809" s="1"/>
      <c r="C1809" s="219"/>
      <c r="E1809" s="329"/>
      <c r="F1809" s="330"/>
      <c r="G1809" s="285"/>
      <c r="H1809" s="331"/>
      <c r="I1809" s="944"/>
      <c r="J1809" s="944"/>
    </row>
    <row r="1810" spans="1:10" s="4" customFormat="1" ht="12.75">
      <c r="A1810" s="1"/>
      <c r="C1810" s="219"/>
      <c r="E1810" s="329"/>
      <c r="F1810" s="330"/>
      <c r="G1810" s="285"/>
      <c r="H1810" s="331"/>
      <c r="I1810" s="944"/>
      <c r="J1810" s="944"/>
    </row>
    <row r="1811" spans="1:10" s="4" customFormat="1" ht="12.75">
      <c r="A1811" s="1"/>
      <c r="C1811" s="219"/>
      <c r="E1811" s="329"/>
      <c r="F1811" s="330"/>
      <c r="G1811" s="285"/>
      <c r="H1811" s="331"/>
      <c r="I1811" s="944"/>
      <c r="J1811" s="944"/>
    </row>
    <row r="1812" spans="1:10" s="4" customFormat="1" ht="12.75">
      <c r="A1812" s="1"/>
      <c r="C1812" s="219"/>
      <c r="E1812" s="329"/>
      <c r="F1812" s="330"/>
      <c r="G1812" s="285"/>
      <c r="H1812" s="331"/>
      <c r="I1812" s="944"/>
      <c r="J1812" s="944"/>
    </row>
    <row r="1813" spans="1:10" s="4" customFormat="1" ht="12.75">
      <c r="A1813" s="1"/>
      <c r="C1813" s="219"/>
      <c r="E1813" s="329"/>
      <c r="F1813" s="330"/>
      <c r="G1813" s="285"/>
      <c r="H1813" s="331"/>
      <c r="I1813" s="944"/>
      <c r="J1813" s="944"/>
    </row>
    <row r="1814" spans="1:10" s="4" customFormat="1" ht="12.75">
      <c r="A1814" s="1"/>
      <c r="C1814" s="219"/>
      <c r="E1814" s="329"/>
      <c r="F1814" s="330"/>
      <c r="G1814" s="285"/>
      <c r="H1814" s="331"/>
      <c r="I1814" s="944"/>
      <c r="J1814" s="944"/>
    </row>
    <row r="1815" spans="1:10" s="4" customFormat="1" ht="12.75">
      <c r="A1815" s="1"/>
      <c r="C1815" s="219"/>
      <c r="E1815" s="329"/>
      <c r="F1815" s="330"/>
      <c r="G1815" s="285"/>
      <c r="H1815" s="331"/>
      <c r="I1815" s="944"/>
      <c r="J1815" s="944"/>
    </row>
    <row r="1816" spans="1:10" s="4" customFormat="1" ht="12.75">
      <c r="A1816" s="1"/>
      <c r="C1816" s="219"/>
      <c r="E1816" s="329"/>
      <c r="F1816" s="330"/>
      <c r="G1816" s="285"/>
      <c r="H1816" s="331"/>
      <c r="I1816" s="944"/>
      <c r="J1816" s="944"/>
    </row>
    <row r="1817" spans="1:10" s="4" customFormat="1" ht="12.75">
      <c r="A1817" s="1"/>
      <c r="C1817" s="219"/>
      <c r="E1817" s="329"/>
      <c r="F1817" s="330"/>
      <c r="G1817" s="285"/>
      <c r="H1817" s="331"/>
      <c r="I1817" s="944"/>
      <c r="J1817" s="944"/>
    </row>
    <row r="1818" spans="1:10" s="4" customFormat="1" ht="12.75">
      <c r="A1818" s="1"/>
      <c r="C1818" s="219"/>
      <c r="E1818" s="329"/>
      <c r="F1818" s="330"/>
      <c r="G1818" s="285"/>
      <c r="H1818" s="331"/>
      <c r="I1818" s="944"/>
      <c r="J1818" s="944"/>
    </row>
    <row r="1819" spans="1:10" s="4" customFormat="1" ht="12.75">
      <c r="A1819" s="1"/>
      <c r="C1819" s="219"/>
      <c r="E1819" s="329"/>
      <c r="F1819" s="330"/>
      <c r="G1819" s="285"/>
      <c r="H1819" s="331"/>
      <c r="I1819" s="944"/>
      <c r="J1819" s="944"/>
    </row>
    <row r="1820" spans="1:10" s="4" customFormat="1" ht="12.75">
      <c r="A1820" s="1"/>
      <c r="C1820" s="219"/>
      <c r="E1820" s="329"/>
      <c r="F1820" s="330"/>
      <c r="G1820" s="285"/>
      <c r="H1820" s="331"/>
      <c r="I1820" s="944"/>
      <c r="J1820" s="944"/>
    </row>
    <row r="1821" spans="1:10" s="4" customFormat="1" ht="12.75">
      <c r="A1821" s="1"/>
      <c r="C1821" s="219"/>
      <c r="E1821" s="329"/>
      <c r="F1821" s="330"/>
      <c r="G1821" s="285"/>
      <c r="H1821" s="331"/>
      <c r="I1821" s="944"/>
      <c r="J1821" s="944"/>
    </row>
    <row r="1822" spans="1:10" s="4" customFormat="1" ht="12.75">
      <c r="A1822" s="1"/>
      <c r="C1822" s="219"/>
      <c r="E1822" s="329"/>
      <c r="F1822" s="330"/>
      <c r="G1822" s="285"/>
      <c r="H1822" s="331"/>
      <c r="I1822" s="944"/>
      <c r="J1822" s="944"/>
    </row>
    <row r="1823" spans="1:10" s="4" customFormat="1" ht="12.75">
      <c r="A1823" s="1"/>
      <c r="C1823" s="219"/>
      <c r="E1823" s="329"/>
      <c r="F1823" s="330"/>
      <c r="G1823" s="285"/>
      <c r="H1823" s="331"/>
      <c r="I1823" s="944"/>
      <c r="J1823" s="944"/>
    </row>
    <row r="1824" spans="1:10" s="4" customFormat="1" ht="12.75">
      <c r="A1824" s="1"/>
      <c r="C1824" s="219"/>
      <c r="E1824" s="329"/>
      <c r="F1824" s="330"/>
      <c r="G1824" s="285"/>
      <c r="H1824" s="331"/>
      <c r="I1824" s="944"/>
      <c r="J1824" s="944"/>
    </row>
    <row r="1825" spans="1:10" s="4" customFormat="1" ht="12.75">
      <c r="A1825" s="1"/>
      <c r="C1825" s="219"/>
      <c r="E1825" s="329"/>
      <c r="F1825" s="330"/>
      <c r="G1825" s="285"/>
      <c r="H1825" s="331"/>
      <c r="I1825" s="944"/>
      <c r="J1825" s="944"/>
    </row>
    <row r="1826" spans="1:10" s="4" customFormat="1" ht="12.75">
      <c r="A1826" s="1"/>
      <c r="C1826" s="219"/>
      <c r="E1826" s="329"/>
      <c r="F1826" s="330"/>
      <c r="G1826" s="285"/>
      <c r="H1826" s="331"/>
      <c r="I1826" s="944"/>
      <c r="J1826" s="944"/>
    </row>
    <row r="1827" spans="1:10" s="4" customFormat="1" ht="12.75">
      <c r="A1827" s="1"/>
      <c r="C1827" s="219"/>
      <c r="E1827" s="329"/>
      <c r="F1827" s="330"/>
      <c r="G1827" s="285"/>
      <c r="H1827" s="331"/>
      <c r="I1827" s="944"/>
      <c r="J1827" s="944"/>
    </row>
    <row r="1828" spans="1:10" s="4" customFormat="1" ht="12.75">
      <c r="A1828" s="1"/>
      <c r="C1828" s="219"/>
      <c r="E1828" s="329"/>
      <c r="F1828" s="330"/>
      <c r="G1828" s="285"/>
      <c r="H1828" s="331"/>
      <c r="I1828" s="944"/>
      <c r="J1828" s="944"/>
    </row>
    <row r="1829" spans="1:10" s="4" customFormat="1" ht="12.75">
      <c r="A1829" s="1"/>
      <c r="C1829" s="219"/>
      <c r="E1829" s="329"/>
      <c r="F1829" s="330"/>
      <c r="G1829" s="285"/>
      <c r="H1829" s="331"/>
      <c r="I1829" s="944"/>
      <c r="J1829" s="944"/>
    </row>
    <row r="1830" spans="1:10" s="4" customFormat="1" ht="12.75">
      <c r="A1830" s="1"/>
      <c r="C1830" s="219"/>
      <c r="E1830" s="329"/>
      <c r="F1830" s="330"/>
      <c r="G1830" s="285"/>
      <c r="H1830" s="331"/>
      <c r="I1830" s="944"/>
      <c r="J1830" s="944"/>
    </row>
    <row r="1831" spans="1:10" s="4" customFormat="1" ht="12.75">
      <c r="A1831" s="1"/>
      <c r="C1831" s="219"/>
      <c r="E1831" s="329"/>
      <c r="F1831" s="330"/>
      <c r="G1831" s="285"/>
      <c r="H1831" s="331"/>
      <c r="I1831" s="944"/>
      <c r="J1831" s="944"/>
    </row>
    <row r="1832" spans="1:10" s="4" customFormat="1" ht="12.75">
      <c r="A1832" s="1"/>
      <c r="C1832" s="219"/>
      <c r="E1832" s="329"/>
      <c r="F1832" s="330"/>
      <c r="G1832" s="285"/>
      <c r="H1832" s="331"/>
      <c r="I1832" s="944"/>
      <c r="J1832" s="944"/>
    </row>
    <row r="1833" spans="1:10" s="4" customFormat="1" ht="12.75">
      <c r="A1833" s="1"/>
      <c r="C1833" s="219"/>
      <c r="E1833" s="329"/>
      <c r="F1833" s="330"/>
      <c r="G1833" s="285"/>
      <c r="H1833" s="331"/>
      <c r="I1833" s="944"/>
      <c r="J1833" s="944"/>
    </row>
    <row r="1834" spans="1:10" s="4" customFormat="1" ht="12.75">
      <c r="A1834" s="1"/>
      <c r="C1834" s="219"/>
      <c r="E1834" s="329"/>
      <c r="F1834" s="330"/>
      <c r="G1834" s="285"/>
      <c r="H1834" s="331"/>
      <c r="I1834" s="944"/>
      <c r="J1834" s="944"/>
    </row>
    <row r="1835" spans="1:10" s="4" customFormat="1" ht="12.75">
      <c r="A1835" s="1"/>
      <c r="C1835" s="219"/>
      <c r="E1835" s="329"/>
      <c r="F1835" s="330"/>
      <c r="G1835" s="285"/>
      <c r="H1835" s="331"/>
      <c r="I1835" s="944"/>
      <c r="J1835" s="944"/>
    </row>
    <row r="1836" spans="1:10" s="4" customFormat="1" ht="12.75">
      <c r="A1836" s="1"/>
      <c r="C1836" s="219"/>
      <c r="E1836" s="329"/>
      <c r="F1836" s="330"/>
      <c r="G1836" s="285"/>
      <c r="H1836" s="331"/>
      <c r="I1836" s="944"/>
      <c r="J1836" s="944"/>
    </row>
    <row r="1837" spans="1:10" s="4" customFormat="1" ht="12.75">
      <c r="A1837" s="1"/>
      <c r="C1837" s="219"/>
      <c r="E1837" s="329"/>
      <c r="F1837" s="330"/>
      <c r="G1837" s="285"/>
      <c r="H1837" s="331"/>
      <c r="I1837" s="944"/>
      <c r="J1837" s="944"/>
    </row>
    <row r="1838" spans="1:10" s="4" customFormat="1" ht="12.75">
      <c r="A1838" s="1"/>
      <c r="C1838" s="219"/>
      <c r="E1838" s="329"/>
      <c r="F1838" s="330"/>
      <c r="G1838" s="285"/>
      <c r="H1838" s="331"/>
      <c r="I1838" s="944"/>
      <c r="J1838" s="944"/>
    </row>
    <row r="1839" spans="1:10" s="4" customFormat="1" ht="12.75">
      <c r="A1839" s="1"/>
      <c r="C1839" s="219"/>
      <c r="E1839" s="329"/>
      <c r="F1839" s="330"/>
      <c r="G1839" s="285"/>
      <c r="H1839" s="331"/>
      <c r="I1839" s="944"/>
      <c r="J1839" s="944"/>
    </row>
    <row r="1840" spans="1:10" s="4" customFormat="1" ht="12.75">
      <c r="A1840" s="1"/>
      <c r="C1840" s="219"/>
      <c r="E1840" s="329"/>
      <c r="F1840" s="330"/>
      <c r="G1840" s="285"/>
      <c r="H1840" s="331"/>
      <c r="I1840" s="944"/>
      <c r="J1840" s="944"/>
    </row>
    <row r="1841" spans="1:10" s="4" customFormat="1" ht="12.75">
      <c r="A1841" s="1"/>
      <c r="C1841" s="219"/>
      <c r="E1841" s="329"/>
      <c r="F1841" s="330"/>
      <c r="G1841" s="285"/>
      <c r="H1841" s="331"/>
      <c r="I1841" s="944"/>
      <c r="J1841" s="944"/>
    </row>
    <row r="1842" spans="1:10" s="4" customFormat="1" ht="12.75">
      <c r="A1842" s="1"/>
      <c r="C1842" s="219"/>
      <c r="E1842" s="329"/>
      <c r="F1842" s="330"/>
      <c r="G1842" s="285"/>
      <c r="H1842" s="331"/>
      <c r="I1842" s="944"/>
      <c r="J1842" s="944"/>
    </row>
    <row r="1843" spans="1:10" s="4" customFormat="1" ht="12.75">
      <c r="A1843" s="1"/>
      <c r="C1843" s="219"/>
      <c r="E1843" s="329"/>
      <c r="F1843" s="330"/>
      <c r="G1843" s="285"/>
      <c r="H1843" s="331"/>
      <c r="I1843" s="944"/>
      <c r="J1843" s="944"/>
    </row>
    <row r="1844" spans="1:10" s="4" customFormat="1" ht="12.75">
      <c r="A1844" s="1"/>
      <c r="C1844" s="219"/>
      <c r="E1844" s="329"/>
      <c r="F1844" s="330"/>
      <c r="G1844" s="285"/>
      <c r="H1844" s="331"/>
      <c r="I1844" s="944"/>
      <c r="J1844" s="944"/>
    </row>
    <row r="1845" spans="1:10" s="4" customFormat="1" ht="12.75">
      <c r="A1845" s="1"/>
      <c r="C1845" s="219"/>
      <c r="E1845" s="329"/>
      <c r="F1845" s="330"/>
      <c r="G1845" s="285"/>
      <c r="H1845" s="331"/>
      <c r="I1845" s="944"/>
      <c r="J1845" s="944"/>
    </row>
    <row r="1846" spans="1:10" s="4" customFormat="1" ht="12.75">
      <c r="A1846" s="1"/>
      <c r="C1846" s="219"/>
      <c r="E1846" s="329"/>
      <c r="F1846" s="330"/>
      <c r="G1846" s="285"/>
      <c r="H1846" s="331"/>
      <c r="I1846" s="944"/>
      <c r="J1846" s="944"/>
    </row>
    <row r="1847" spans="1:10" s="4" customFormat="1" ht="12.75">
      <c r="A1847" s="1"/>
      <c r="C1847" s="219"/>
      <c r="E1847" s="329"/>
      <c r="F1847" s="330"/>
      <c r="G1847" s="285"/>
      <c r="H1847" s="331"/>
      <c r="I1847" s="944"/>
      <c r="J1847" s="944"/>
    </row>
    <row r="1848" spans="1:10" s="4" customFormat="1" ht="12.75">
      <c r="A1848" s="1"/>
      <c r="C1848" s="219"/>
      <c r="E1848" s="329"/>
      <c r="F1848" s="330"/>
      <c r="G1848" s="285"/>
      <c r="H1848" s="331"/>
      <c r="I1848" s="944"/>
      <c r="J1848" s="944"/>
    </row>
    <row r="1849" spans="1:10" s="4" customFormat="1" ht="12.75">
      <c r="A1849" s="1"/>
      <c r="C1849" s="219"/>
      <c r="E1849" s="329"/>
      <c r="F1849" s="330"/>
      <c r="G1849" s="285"/>
      <c r="H1849" s="331"/>
      <c r="I1849" s="944"/>
      <c r="J1849" s="944"/>
    </row>
    <row r="1850" spans="1:10" s="4" customFormat="1" ht="12.75">
      <c r="A1850" s="1"/>
      <c r="C1850" s="219"/>
      <c r="E1850" s="329"/>
      <c r="F1850" s="330"/>
      <c r="G1850" s="285"/>
      <c r="H1850" s="331"/>
      <c r="I1850" s="944"/>
      <c r="J1850" s="944"/>
    </row>
    <row r="1851" spans="1:10" s="4" customFormat="1" ht="12.75">
      <c r="A1851" s="1"/>
      <c r="C1851" s="219"/>
      <c r="E1851" s="329"/>
      <c r="F1851" s="330"/>
      <c r="G1851" s="285"/>
      <c r="H1851" s="331"/>
      <c r="I1851" s="944"/>
      <c r="J1851" s="944"/>
    </row>
    <row r="1852" spans="1:10" s="4" customFormat="1" ht="12.75">
      <c r="A1852" s="1"/>
      <c r="C1852" s="219"/>
      <c r="E1852" s="329"/>
      <c r="F1852" s="330"/>
      <c r="G1852" s="285"/>
      <c r="H1852" s="331"/>
      <c r="I1852" s="944"/>
      <c r="J1852" s="944"/>
    </row>
    <row r="1853" spans="1:10" s="4" customFormat="1" ht="12.75">
      <c r="A1853" s="1"/>
      <c r="C1853" s="219"/>
      <c r="E1853" s="329"/>
      <c r="F1853" s="330"/>
      <c r="G1853" s="285"/>
      <c r="H1853" s="331"/>
      <c r="I1853" s="944"/>
      <c r="J1853" s="944"/>
    </row>
    <row r="1854" spans="1:10" s="4" customFormat="1" ht="12.75">
      <c r="A1854" s="1"/>
      <c r="C1854" s="219"/>
      <c r="E1854" s="329"/>
      <c r="F1854" s="330"/>
      <c r="G1854" s="285"/>
      <c r="H1854" s="331"/>
      <c r="I1854" s="944"/>
      <c r="J1854" s="944"/>
    </row>
    <row r="1855" spans="1:10" s="4" customFormat="1" ht="12.75">
      <c r="A1855" s="1"/>
      <c r="C1855" s="219"/>
      <c r="E1855" s="329"/>
      <c r="F1855" s="330"/>
      <c r="G1855" s="285"/>
      <c r="H1855" s="331"/>
      <c r="I1855" s="944"/>
      <c r="J1855" s="944"/>
    </row>
    <row r="1856" spans="1:10" s="4" customFormat="1" ht="12.75">
      <c r="A1856" s="1"/>
      <c r="C1856" s="219"/>
      <c r="E1856" s="329"/>
      <c r="F1856" s="330"/>
      <c r="G1856" s="285"/>
      <c r="H1856" s="331"/>
      <c r="I1856" s="944"/>
      <c r="J1856" s="944"/>
    </row>
    <row r="1857" spans="1:10" s="4" customFormat="1" ht="12.75">
      <c r="A1857" s="1"/>
      <c r="C1857" s="219"/>
      <c r="E1857" s="329"/>
      <c r="F1857" s="330"/>
      <c r="G1857" s="285"/>
      <c r="H1857" s="331"/>
      <c r="I1857" s="944"/>
      <c r="J1857" s="944"/>
    </row>
    <row r="1858" spans="1:10" s="4" customFormat="1" ht="12.75">
      <c r="A1858" s="1"/>
      <c r="C1858" s="219"/>
      <c r="E1858" s="329"/>
      <c r="F1858" s="330"/>
      <c r="G1858" s="285"/>
      <c r="H1858" s="331"/>
      <c r="I1858" s="944"/>
      <c r="J1858" s="944"/>
    </row>
    <row r="1859" spans="1:10" s="4" customFormat="1" ht="12.75">
      <c r="A1859" s="1"/>
      <c r="C1859" s="219"/>
      <c r="E1859" s="329"/>
      <c r="F1859" s="330"/>
      <c r="G1859" s="285"/>
      <c r="H1859" s="331"/>
      <c r="I1859" s="944"/>
      <c r="J1859" s="944"/>
    </row>
    <row r="1860" spans="1:10" s="4" customFormat="1" ht="12.75">
      <c r="A1860" s="1"/>
      <c r="C1860" s="219"/>
      <c r="E1860" s="329"/>
      <c r="F1860" s="330"/>
      <c r="G1860" s="285"/>
      <c r="H1860" s="331"/>
      <c r="I1860" s="944"/>
      <c r="J1860" s="944"/>
    </row>
    <row r="1861" spans="1:10" s="4" customFormat="1" ht="12.75">
      <c r="A1861" s="1"/>
      <c r="C1861" s="219"/>
      <c r="E1861" s="329"/>
      <c r="F1861" s="330"/>
      <c r="G1861" s="285"/>
      <c r="H1861" s="331"/>
      <c r="I1861" s="944"/>
      <c r="J1861" s="944"/>
    </row>
    <row r="1862" spans="1:10" s="4" customFormat="1" ht="12.75">
      <c r="A1862" s="1"/>
      <c r="C1862" s="219"/>
      <c r="E1862" s="329"/>
      <c r="F1862" s="330"/>
      <c r="G1862" s="285"/>
      <c r="H1862" s="331"/>
      <c r="I1862" s="944"/>
      <c r="J1862" s="944"/>
    </row>
    <row r="1863" spans="1:10" s="4" customFormat="1" ht="12.75">
      <c r="A1863" s="1"/>
      <c r="C1863" s="219"/>
      <c r="E1863" s="329"/>
      <c r="F1863" s="330"/>
      <c r="G1863" s="285"/>
      <c r="H1863" s="331"/>
      <c r="I1863" s="944"/>
      <c r="J1863" s="944"/>
    </row>
    <row r="1864" spans="1:10" s="4" customFormat="1" ht="12.75">
      <c r="A1864" s="1"/>
      <c r="C1864" s="219"/>
      <c r="E1864" s="329"/>
      <c r="F1864" s="330"/>
      <c r="G1864" s="285"/>
      <c r="H1864" s="331"/>
      <c r="I1864" s="944"/>
      <c r="J1864" s="944"/>
    </row>
    <row r="1865" spans="1:10" s="4" customFormat="1" ht="12.75">
      <c r="A1865" s="1"/>
      <c r="C1865" s="219"/>
      <c r="E1865" s="329"/>
      <c r="F1865" s="330"/>
      <c r="G1865" s="285"/>
      <c r="H1865" s="331"/>
      <c r="I1865" s="944"/>
      <c r="J1865" s="944"/>
    </row>
    <row r="1866" spans="1:10" s="4" customFormat="1" ht="12.75">
      <c r="A1866" s="1"/>
      <c r="C1866" s="219"/>
      <c r="E1866" s="329"/>
      <c r="F1866" s="330"/>
      <c r="G1866" s="285"/>
      <c r="H1866" s="331"/>
      <c r="I1866" s="944"/>
      <c r="J1866" s="944"/>
    </row>
    <row r="1867" spans="1:10" s="4" customFormat="1" ht="12.75">
      <c r="A1867" s="1"/>
      <c r="C1867" s="219"/>
      <c r="E1867" s="329"/>
      <c r="F1867" s="330"/>
      <c r="G1867" s="285"/>
      <c r="H1867" s="331"/>
      <c r="I1867" s="944"/>
      <c r="J1867" s="944"/>
    </row>
    <row r="1868" spans="1:10" s="4" customFormat="1" ht="12.75">
      <c r="A1868" s="1"/>
      <c r="C1868" s="219"/>
      <c r="E1868" s="329"/>
      <c r="F1868" s="330"/>
      <c r="G1868" s="285"/>
      <c r="H1868" s="331"/>
      <c r="I1868" s="944"/>
      <c r="J1868" s="944"/>
    </row>
    <row r="1869" spans="1:10" s="4" customFormat="1" ht="12.75">
      <c r="A1869" s="1"/>
      <c r="C1869" s="219"/>
      <c r="E1869" s="329"/>
      <c r="F1869" s="330"/>
      <c r="G1869" s="285"/>
      <c r="H1869" s="331"/>
      <c r="I1869" s="944"/>
      <c r="J1869" s="944"/>
    </row>
    <row r="1870" spans="1:10" s="4" customFormat="1" ht="12.75">
      <c r="A1870" s="1"/>
      <c r="C1870" s="219"/>
      <c r="E1870" s="329"/>
      <c r="F1870" s="330"/>
      <c r="G1870" s="285"/>
      <c r="H1870" s="331"/>
      <c r="I1870" s="944"/>
      <c r="J1870" s="944"/>
    </row>
    <row r="1871" spans="1:10" s="4" customFormat="1" ht="12.75">
      <c r="A1871" s="1"/>
      <c r="C1871" s="219"/>
      <c r="E1871" s="329"/>
      <c r="F1871" s="330"/>
      <c r="G1871" s="285"/>
      <c r="H1871" s="331"/>
      <c r="I1871" s="944"/>
      <c r="J1871" s="944"/>
    </row>
    <row r="1872" spans="1:10" s="4" customFormat="1" ht="12.75">
      <c r="A1872" s="1"/>
      <c r="C1872" s="219"/>
      <c r="E1872" s="329"/>
      <c r="F1872" s="330"/>
      <c r="G1872" s="285"/>
      <c r="H1872" s="331"/>
      <c r="I1872" s="944"/>
      <c r="J1872" s="944"/>
    </row>
    <row r="1873" spans="1:10" s="4" customFormat="1" ht="12.75">
      <c r="A1873" s="1"/>
      <c r="C1873" s="219"/>
      <c r="E1873" s="329"/>
      <c r="F1873" s="330"/>
      <c r="G1873" s="285"/>
      <c r="H1873" s="331"/>
      <c r="I1873" s="944"/>
      <c r="J1873" s="944"/>
    </row>
    <row r="1874" spans="1:10" s="4" customFormat="1" ht="12.75">
      <c r="A1874" s="1"/>
      <c r="C1874" s="219"/>
      <c r="E1874" s="329"/>
      <c r="F1874" s="330"/>
      <c r="G1874" s="285"/>
      <c r="H1874" s="331"/>
      <c r="I1874" s="944"/>
      <c r="J1874" s="944"/>
    </row>
    <row r="1875" spans="1:10" s="4" customFormat="1" ht="12.75">
      <c r="A1875" s="1"/>
      <c r="C1875" s="219"/>
      <c r="E1875" s="329"/>
      <c r="F1875" s="330"/>
      <c r="G1875" s="285"/>
      <c r="H1875" s="331"/>
      <c r="I1875" s="944"/>
      <c r="J1875" s="944"/>
    </row>
    <row r="1876" spans="1:10" s="4" customFormat="1" ht="12.75">
      <c r="A1876" s="1"/>
      <c r="C1876" s="219"/>
      <c r="E1876" s="329"/>
      <c r="F1876" s="330"/>
      <c r="G1876" s="285"/>
      <c r="H1876" s="331"/>
      <c r="I1876" s="944"/>
      <c r="J1876" s="944"/>
    </row>
    <row r="1877" spans="1:10" s="4" customFormat="1" ht="12.75">
      <c r="A1877" s="1"/>
      <c r="C1877" s="219"/>
      <c r="E1877" s="329"/>
      <c r="F1877" s="330"/>
      <c r="G1877" s="285"/>
      <c r="H1877" s="331"/>
      <c r="I1877" s="944"/>
      <c r="J1877" s="944"/>
    </row>
    <row r="1878" spans="1:10" s="4" customFormat="1" ht="12.75">
      <c r="A1878" s="1"/>
      <c r="C1878" s="219"/>
      <c r="E1878" s="329"/>
      <c r="F1878" s="330"/>
      <c r="G1878" s="285"/>
      <c r="H1878" s="331"/>
      <c r="I1878" s="944"/>
      <c r="J1878" s="944"/>
    </row>
    <row r="1879" spans="1:10" s="4" customFormat="1" ht="12.75">
      <c r="A1879" s="1"/>
      <c r="C1879" s="219"/>
      <c r="E1879" s="329"/>
      <c r="F1879" s="330"/>
      <c r="G1879" s="285"/>
      <c r="H1879" s="331"/>
      <c r="I1879" s="944"/>
      <c r="J1879" s="944"/>
    </row>
    <row r="1880" spans="1:10" s="4" customFormat="1" ht="12.75">
      <c r="A1880" s="1"/>
      <c r="C1880" s="219"/>
      <c r="E1880" s="329"/>
      <c r="F1880" s="330"/>
      <c r="G1880" s="285"/>
      <c r="H1880" s="331"/>
      <c r="I1880" s="944"/>
      <c r="J1880" s="944"/>
    </row>
    <row r="1881" spans="1:10" s="4" customFormat="1" ht="12.75">
      <c r="A1881" s="1"/>
      <c r="C1881" s="219"/>
      <c r="E1881" s="329"/>
      <c r="F1881" s="330"/>
      <c r="G1881" s="285"/>
      <c r="H1881" s="331"/>
      <c r="I1881" s="944"/>
      <c r="J1881" s="944"/>
    </row>
    <row r="1882" spans="1:10" s="4" customFormat="1" ht="12.75">
      <c r="A1882" s="1"/>
      <c r="C1882" s="219"/>
      <c r="E1882" s="329"/>
      <c r="F1882" s="330"/>
      <c r="G1882" s="285"/>
      <c r="H1882" s="331"/>
      <c r="I1882" s="944"/>
      <c r="J1882" s="944"/>
    </row>
    <row r="1883" spans="1:10" s="4" customFormat="1" ht="12.75">
      <c r="A1883" s="1"/>
      <c r="C1883" s="219"/>
      <c r="E1883" s="329"/>
      <c r="F1883" s="330"/>
      <c r="G1883" s="285"/>
      <c r="H1883" s="331"/>
      <c r="I1883" s="944"/>
      <c r="J1883" s="944"/>
    </row>
    <row r="1884" spans="1:10" s="4" customFormat="1" ht="12.75">
      <c r="A1884" s="1"/>
      <c r="C1884" s="219"/>
      <c r="E1884" s="329"/>
      <c r="F1884" s="330"/>
      <c r="G1884" s="285"/>
      <c r="H1884" s="331"/>
      <c r="I1884" s="944"/>
      <c r="J1884" s="944"/>
    </row>
    <row r="1885" spans="1:10" s="4" customFormat="1" ht="12.75">
      <c r="A1885" s="1"/>
      <c r="C1885" s="219"/>
      <c r="E1885" s="329"/>
      <c r="F1885" s="330"/>
      <c r="G1885" s="285"/>
      <c r="H1885" s="331"/>
      <c r="I1885" s="944"/>
      <c r="J1885" s="944"/>
    </row>
    <row r="1886" spans="1:10" s="4" customFormat="1" ht="12.75">
      <c r="A1886" s="1"/>
      <c r="C1886" s="219"/>
      <c r="E1886" s="329"/>
      <c r="F1886" s="330"/>
      <c r="G1886" s="285"/>
      <c r="H1886" s="331"/>
      <c r="I1886" s="944"/>
      <c r="J1886" s="944"/>
    </row>
    <row r="1887" spans="1:10" s="4" customFormat="1" ht="12.75">
      <c r="A1887" s="1"/>
      <c r="C1887" s="219"/>
      <c r="E1887" s="329"/>
      <c r="F1887" s="330"/>
      <c r="G1887" s="285"/>
      <c r="H1887" s="331"/>
      <c r="I1887" s="944"/>
      <c r="J1887" s="944"/>
    </row>
    <row r="1888" spans="1:10" s="4" customFormat="1" ht="12.75">
      <c r="A1888" s="1"/>
      <c r="C1888" s="219"/>
      <c r="E1888" s="329"/>
      <c r="F1888" s="330"/>
      <c r="G1888" s="285"/>
      <c r="H1888" s="331"/>
      <c r="I1888" s="944"/>
      <c r="J1888" s="944"/>
    </row>
    <row r="1889" spans="1:10" s="4" customFormat="1" ht="12.75">
      <c r="A1889" s="1"/>
      <c r="C1889" s="219"/>
      <c r="E1889" s="329"/>
      <c r="F1889" s="330"/>
      <c r="G1889" s="285"/>
      <c r="H1889" s="331"/>
      <c r="I1889" s="944"/>
      <c r="J1889" s="944"/>
    </row>
    <row r="1890" spans="1:10" s="4" customFormat="1" ht="12.75">
      <c r="A1890" s="1"/>
      <c r="C1890" s="219"/>
      <c r="E1890" s="329"/>
      <c r="F1890" s="330"/>
      <c r="G1890" s="285"/>
      <c r="H1890" s="331"/>
      <c r="I1890" s="944"/>
      <c r="J1890" s="944"/>
    </row>
    <row r="1891" spans="1:10" s="4" customFormat="1" ht="12.75">
      <c r="A1891" s="1"/>
      <c r="C1891" s="219"/>
      <c r="E1891" s="329"/>
      <c r="F1891" s="330"/>
      <c r="G1891" s="285"/>
      <c r="H1891" s="331"/>
      <c r="I1891" s="944"/>
      <c r="J1891" s="944"/>
    </row>
    <row r="1892" spans="1:10" s="4" customFormat="1" ht="12.75">
      <c r="A1892" s="1"/>
      <c r="C1892" s="219"/>
      <c r="E1892" s="329"/>
      <c r="F1892" s="330"/>
      <c r="G1892" s="285"/>
      <c r="H1892" s="331"/>
      <c r="I1892" s="944"/>
      <c r="J1892" s="944"/>
    </row>
    <row r="1893" spans="1:10" s="4" customFormat="1" ht="12.75">
      <c r="A1893" s="1"/>
      <c r="C1893" s="219"/>
      <c r="E1893" s="329"/>
      <c r="F1893" s="330"/>
      <c r="G1893" s="285"/>
      <c r="H1893" s="331"/>
      <c r="I1893" s="944"/>
      <c r="J1893" s="944"/>
    </row>
    <row r="1894" spans="1:10" s="4" customFormat="1" ht="12.75">
      <c r="A1894" s="1"/>
      <c r="C1894" s="219"/>
      <c r="E1894" s="329"/>
      <c r="F1894" s="330"/>
      <c r="G1894" s="285"/>
      <c r="H1894" s="331"/>
      <c r="I1894" s="944"/>
      <c r="J1894" s="944"/>
    </row>
    <row r="1895" spans="1:10" s="4" customFormat="1" ht="12.75">
      <c r="A1895" s="1"/>
      <c r="C1895" s="219"/>
      <c r="E1895" s="329"/>
      <c r="F1895" s="330"/>
      <c r="G1895" s="285"/>
      <c r="H1895" s="331"/>
      <c r="I1895" s="944"/>
      <c r="J1895" s="944"/>
    </row>
    <row r="1896" spans="1:10" s="4" customFormat="1" ht="12.75">
      <c r="A1896" s="1"/>
      <c r="C1896" s="219"/>
      <c r="E1896" s="329"/>
      <c r="F1896" s="330"/>
      <c r="G1896" s="285"/>
      <c r="H1896" s="331"/>
      <c r="I1896" s="944"/>
      <c r="J1896" s="944"/>
    </row>
    <row r="1897" spans="1:10" s="4" customFormat="1" ht="12.75">
      <c r="A1897" s="1"/>
      <c r="C1897" s="219"/>
      <c r="E1897" s="329"/>
      <c r="F1897" s="330"/>
      <c r="G1897" s="285"/>
      <c r="H1897" s="331"/>
      <c r="I1897" s="944"/>
      <c r="J1897" s="944"/>
    </row>
    <row r="1898" spans="1:10" s="4" customFormat="1" ht="12.75">
      <c r="A1898" s="1"/>
      <c r="C1898" s="219"/>
      <c r="E1898" s="329"/>
      <c r="F1898" s="330"/>
      <c r="G1898" s="285"/>
      <c r="H1898" s="331"/>
      <c r="I1898" s="944"/>
      <c r="J1898" s="944"/>
    </row>
    <row r="1899" spans="1:10" s="4" customFormat="1" ht="12.75">
      <c r="A1899" s="1"/>
      <c r="C1899" s="219"/>
      <c r="E1899" s="329"/>
      <c r="F1899" s="330"/>
      <c r="G1899" s="285"/>
      <c r="H1899" s="331"/>
      <c r="I1899" s="944"/>
      <c r="J1899" s="944"/>
    </row>
    <row r="1900" spans="1:10" s="4" customFormat="1" ht="12.75">
      <c r="A1900" s="1"/>
      <c r="C1900" s="219"/>
      <c r="E1900" s="329"/>
      <c r="F1900" s="330"/>
      <c r="G1900" s="285"/>
      <c r="H1900" s="331"/>
      <c r="I1900" s="944"/>
      <c r="J1900" s="944"/>
    </row>
    <row r="1901" spans="1:10" s="4" customFormat="1" ht="12.75">
      <c r="A1901" s="1"/>
      <c r="C1901" s="219"/>
      <c r="E1901" s="329"/>
      <c r="F1901" s="330"/>
      <c r="G1901" s="285"/>
      <c r="H1901" s="331"/>
      <c r="I1901" s="944"/>
      <c r="J1901" s="944"/>
    </row>
    <row r="1902" spans="1:10" s="4" customFormat="1" ht="12.75">
      <c r="A1902" s="1"/>
      <c r="C1902" s="219"/>
      <c r="E1902" s="329"/>
      <c r="F1902" s="330"/>
      <c r="G1902" s="285"/>
      <c r="H1902" s="331"/>
      <c r="I1902" s="944"/>
      <c r="J1902" s="944"/>
    </row>
    <row r="1903" spans="1:10" s="4" customFormat="1" ht="12.75">
      <c r="A1903" s="1"/>
      <c r="C1903" s="219"/>
      <c r="E1903" s="329"/>
      <c r="F1903" s="330"/>
      <c r="G1903" s="285"/>
      <c r="H1903" s="331"/>
      <c r="I1903" s="944"/>
      <c r="J1903" s="944"/>
    </row>
    <row r="1904" spans="1:10" s="4" customFormat="1" ht="12.75">
      <c r="A1904" s="1"/>
      <c r="C1904" s="219"/>
      <c r="E1904" s="329"/>
      <c r="F1904" s="330"/>
      <c r="G1904" s="285"/>
      <c r="H1904" s="331"/>
      <c r="I1904" s="944"/>
      <c r="J1904" s="944"/>
    </row>
    <row r="1905" spans="1:10" s="4" customFormat="1" ht="12.75">
      <c r="A1905" s="1"/>
      <c r="C1905" s="219"/>
      <c r="E1905" s="329"/>
      <c r="F1905" s="330"/>
      <c r="G1905" s="285"/>
      <c r="H1905" s="331"/>
      <c r="I1905" s="944"/>
      <c r="J1905" s="944"/>
    </row>
    <row r="1906" spans="1:10" s="4" customFormat="1" ht="12.75">
      <c r="A1906" s="1"/>
      <c r="C1906" s="219"/>
      <c r="E1906" s="329"/>
      <c r="F1906" s="330"/>
      <c r="G1906" s="285"/>
      <c r="H1906" s="331"/>
      <c r="I1906" s="944"/>
      <c r="J1906" s="944"/>
    </row>
    <row r="1907" spans="1:10" s="4" customFormat="1" ht="12.75">
      <c r="A1907" s="1"/>
      <c r="C1907" s="219"/>
      <c r="E1907" s="329"/>
      <c r="F1907" s="330"/>
      <c r="G1907" s="285"/>
      <c r="H1907" s="331"/>
      <c r="I1907" s="944"/>
      <c r="J1907" s="944"/>
    </row>
    <row r="1908" spans="1:10" s="4" customFormat="1" ht="12.75">
      <c r="A1908" s="1"/>
      <c r="C1908" s="219"/>
      <c r="E1908" s="329"/>
      <c r="F1908" s="330"/>
      <c r="G1908" s="285"/>
      <c r="H1908" s="331"/>
      <c r="I1908" s="944"/>
      <c r="J1908" s="944"/>
    </row>
    <row r="1909" spans="1:10" s="4" customFormat="1" ht="12.75">
      <c r="A1909" s="1"/>
      <c r="C1909" s="219"/>
      <c r="E1909" s="329"/>
      <c r="F1909" s="330"/>
      <c r="G1909" s="285"/>
      <c r="H1909" s="331"/>
      <c r="I1909" s="944"/>
      <c r="J1909" s="944"/>
    </row>
    <row r="1910" spans="1:10" s="4" customFormat="1" ht="12.75">
      <c r="A1910" s="1"/>
      <c r="C1910" s="219"/>
      <c r="E1910" s="329"/>
      <c r="F1910" s="330"/>
      <c r="G1910" s="285"/>
      <c r="H1910" s="331"/>
      <c r="I1910" s="944"/>
      <c r="J1910" s="944"/>
    </row>
    <row r="1911" spans="1:10" s="4" customFormat="1" ht="12.75">
      <c r="A1911" s="1"/>
      <c r="C1911" s="219"/>
      <c r="E1911" s="329"/>
      <c r="F1911" s="330"/>
      <c r="G1911" s="285"/>
      <c r="H1911" s="331"/>
      <c r="I1911" s="944"/>
      <c r="J1911" s="944"/>
    </row>
    <row r="1912" spans="1:10" s="4" customFormat="1" ht="12.75">
      <c r="A1912" s="1"/>
      <c r="C1912" s="219"/>
      <c r="E1912" s="329"/>
      <c r="F1912" s="330"/>
      <c r="G1912" s="285"/>
      <c r="H1912" s="331"/>
      <c r="I1912" s="944"/>
      <c r="J1912" s="944"/>
    </row>
    <row r="1913" spans="1:10" s="4" customFormat="1" ht="12.75">
      <c r="A1913" s="1"/>
      <c r="C1913" s="219"/>
      <c r="E1913" s="329"/>
      <c r="F1913" s="330"/>
      <c r="G1913" s="285"/>
      <c r="H1913" s="331"/>
      <c r="I1913" s="944"/>
      <c r="J1913" s="944"/>
    </row>
    <row r="1914" spans="1:10" s="4" customFormat="1" ht="12.75">
      <c r="A1914" s="1"/>
      <c r="C1914" s="219"/>
      <c r="E1914" s="329"/>
      <c r="F1914" s="330"/>
      <c r="G1914" s="285"/>
      <c r="H1914" s="331"/>
      <c r="I1914" s="944"/>
      <c r="J1914" s="944"/>
    </row>
    <row r="1915" spans="1:10" s="4" customFormat="1" ht="12.75">
      <c r="A1915" s="1"/>
      <c r="C1915" s="219"/>
      <c r="E1915" s="329"/>
      <c r="F1915" s="330"/>
      <c r="G1915" s="285"/>
      <c r="H1915" s="331"/>
      <c r="I1915" s="944"/>
      <c r="J1915" s="944"/>
    </row>
    <row r="1916" spans="1:10" s="4" customFormat="1" ht="12.75">
      <c r="A1916" s="1"/>
      <c r="C1916" s="219"/>
      <c r="E1916" s="329"/>
      <c r="F1916" s="330"/>
      <c r="G1916" s="285"/>
      <c r="H1916" s="331"/>
      <c r="I1916" s="944"/>
      <c r="J1916" s="944"/>
    </row>
    <row r="1917" spans="1:10" s="4" customFormat="1" ht="12.75">
      <c r="A1917" s="1"/>
      <c r="C1917" s="219"/>
      <c r="E1917" s="329"/>
      <c r="F1917" s="330"/>
      <c r="G1917" s="285"/>
      <c r="H1917" s="331"/>
      <c r="I1917" s="944"/>
      <c r="J1917" s="944"/>
    </row>
    <row r="1918" spans="1:10" s="4" customFormat="1" ht="12.75">
      <c r="A1918" s="1"/>
      <c r="C1918" s="219"/>
      <c r="E1918" s="329"/>
      <c r="F1918" s="330"/>
      <c r="G1918" s="285"/>
      <c r="H1918" s="331"/>
      <c r="I1918" s="944"/>
      <c r="J1918" s="944"/>
    </row>
    <row r="1919" spans="1:10" s="4" customFormat="1" ht="12.75">
      <c r="A1919" s="1"/>
      <c r="C1919" s="219"/>
      <c r="E1919" s="329"/>
      <c r="F1919" s="330"/>
      <c r="G1919" s="285"/>
      <c r="H1919" s="331"/>
      <c r="I1919" s="944"/>
      <c r="J1919" s="944"/>
    </row>
    <row r="1920" spans="1:10" s="4" customFormat="1" ht="12.75">
      <c r="A1920" s="1"/>
      <c r="C1920" s="219"/>
      <c r="E1920" s="329"/>
      <c r="F1920" s="330"/>
      <c r="G1920" s="285"/>
      <c r="H1920" s="331"/>
      <c r="I1920" s="944"/>
      <c r="J1920" s="944"/>
    </row>
    <row r="1921" spans="1:10" s="4" customFormat="1" ht="12.75">
      <c r="A1921" s="1"/>
      <c r="C1921" s="219"/>
      <c r="E1921" s="329"/>
      <c r="F1921" s="330"/>
      <c r="G1921" s="285"/>
      <c r="H1921" s="331"/>
      <c r="I1921" s="944"/>
      <c r="J1921" s="944"/>
    </row>
    <row r="1922" spans="1:10" s="4" customFormat="1" ht="12.75">
      <c r="A1922" s="1"/>
      <c r="C1922" s="219"/>
      <c r="E1922" s="329"/>
      <c r="F1922" s="330"/>
      <c r="G1922" s="285"/>
      <c r="H1922" s="331"/>
      <c r="I1922" s="944"/>
      <c r="J1922" s="944"/>
    </row>
    <row r="1923" spans="1:10" s="4" customFormat="1" ht="12.75">
      <c r="A1923" s="1"/>
      <c r="C1923" s="219"/>
      <c r="E1923" s="329"/>
      <c r="F1923" s="330"/>
      <c r="G1923" s="285"/>
      <c r="H1923" s="331"/>
      <c r="I1923" s="944"/>
      <c r="J1923" s="944"/>
    </row>
    <row r="1924" spans="1:10" s="4" customFormat="1" ht="12.75">
      <c r="A1924" s="1"/>
      <c r="C1924" s="219"/>
      <c r="E1924" s="329"/>
      <c r="F1924" s="330"/>
      <c r="G1924" s="285"/>
      <c r="H1924" s="331"/>
      <c r="I1924" s="944"/>
      <c r="J1924" s="944"/>
    </row>
    <row r="1925" spans="1:10" s="4" customFormat="1" ht="12.75">
      <c r="A1925" s="1"/>
      <c r="C1925" s="219"/>
      <c r="E1925" s="329"/>
      <c r="F1925" s="330"/>
      <c r="G1925" s="285"/>
      <c r="H1925" s="331"/>
      <c r="I1925" s="944"/>
      <c r="J1925" s="944"/>
    </row>
    <row r="1926" spans="1:10" s="4" customFormat="1" ht="12.75">
      <c r="A1926" s="1"/>
      <c r="C1926" s="219"/>
      <c r="E1926" s="329"/>
      <c r="F1926" s="330"/>
      <c r="G1926" s="285"/>
      <c r="H1926" s="331"/>
      <c r="I1926" s="944"/>
      <c r="J1926" s="944"/>
    </row>
    <row r="1927" spans="1:10" s="4" customFormat="1" ht="12.75">
      <c r="A1927" s="1"/>
      <c r="C1927" s="219"/>
      <c r="E1927" s="329"/>
      <c r="F1927" s="330"/>
      <c r="G1927" s="285"/>
      <c r="H1927" s="331"/>
      <c r="I1927" s="944"/>
      <c r="J1927" s="944"/>
    </row>
    <row r="1928" spans="1:10" s="4" customFormat="1" ht="12.75">
      <c r="A1928" s="1"/>
      <c r="C1928" s="219"/>
      <c r="E1928" s="329"/>
      <c r="F1928" s="330"/>
      <c r="G1928" s="285"/>
      <c r="H1928" s="331"/>
      <c r="I1928" s="944"/>
      <c r="J1928" s="944"/>
    </row>
    <row r="1929" spans="1:10" s="4" customFormat="1" ht="12.75">
      <c r="A1929" s="1"/>
      <c r="C1929" s="219"/>
      <c r="E1929" s="329"/>
      <c r="F1929" s="330"/>
      <c r="G1929" s="285"/>
      <c r="H1929" s="331"/>
      <c r="I1929" s="944"/>
      <c r="J1929" s="944"/>
    </row>
    <row r="1930" spans="1:10" s="4" customFormat="1" ht="12.75">
      <c r="A1930" s="1"/>
      <c r="C1930" s="219"/>
      <c r="E1930" s="329"/>
      <c r="F1930" s="330"/>
      <c r="G1930" s="285"/>
      <c r="H1930" s="331"/>
      <c r="I1930" s="944"/>
      <c r="J1930" s="944"/>
    </row>
    <row r="1931" spans="1:10" s="4" customFormat="1" ht="12.75">
      <c r="A1931" s="1"/>
      <c r="C1931" s="219"/>
      <c r="E1931" s="329"/>
      <c r="F1931" s="330"/>
      <c r="G1931" s="285"/>
      <c r="H1931" s="331"/>
      <c r="I1931" s="944"/>
      <c r="J1931" s="944"/>
    </row>
    <row r="1932" spans="1:10" s="4" customFormat="1" ht="12.75">
      <c r="A1932" s="1"/>
      <c r="C1932" s="219"/>
      <c r="E1932" s="329"/>
      <c r="F1932" s="330"/>
      <c r="G1932" s="285"/>
      <c r="H1932" s="331"/>
      <c r="I1932" s="944"/>
      <c r="J1932" s="944"/>
    </row>
    <row r="1933" spans="1:10" s="4" customFormat="1" ht="12.75">
      <c r="A1933" s="1"/>
      <c r="C1933" s="219"/>
      <c r="E1933" s="329"/>
      <c r="F1933" s="330"/>
      <c r="G1933" s="285"/>
      <c r="H1933" s="331"/>
      <c r="I1933" s="944"/>
      <c r="J1933" s="944"/>
    </row>
    <row r="1934" spans="1:10" s="4" customFormat="1" ht="12.75">
      <c r="A1934" s="1"/>
      <c r="C1934" s="219"/>
      <c r="E1934" s="329"/>
      <c r="F1934" s="330"/>
      <c r="G1934" s="285"/>
      <c r="H1934" s="331"/>
      <c r="I1934" s="944"/>
      <c r="J1934" s="944"/>
    </row>
    <row r="1935" spans="1:10" s="4" customFormat="1" ht="12.75">
      <c r="A1935" s="1"/>
      <c r="C1935" s="219"/>
      <c r="E1935" s="329"/>
      <c r="F1935" s="330"/>
      <c r="G1935" s="285"/>
      <c r="H1935" s="331"/>
      <c r="I1935" s="944"/>
      <c r="J1935" s="944"/>
    </row>
    <row r="1936" spans="1:10" s="4" customFormat="1" ht="12.75">
      <c r="A1936" s="1"/>
      <c r="C1936" s="219"/>
      <c r="E1936" s="329"/>
      <c r="F1936" s="330"/>
      <c r="G1936" s="285"/>
      <c r="H1936" s="331"/>
      <c r="I1936" s="944"/>
      <c r="J1936" s="944"/>
    </row>
    <row r="1937" spans="1:10" s="4" customFormat="1" ht="12.75">
      <c r="A1937" s="1"/>
      <c r="C1937" s="219"/>
      <c r="E1937" s="329"/>
      <c r="F1937" s="330"/>
      <c r="G1937" s="285"/>
      <c r="H1937" s="331"/>
      <c r="I1937" s="944"/>
      <c r="J1937" s="944"/>
    </row>
    <row r="1938" spans="1:10" s="4" customFormat="1" ht="12.75">
      <c r="A1938" s="1"/>
      <c r="C1938" s="219"/>
      <c r="E1938" s="329"/>
      <c r="F1938" s="330"/>
      <c r="G1938" s="285"/>
      <c r="H1938" s="331"/>
      <c r="I1938" s="944"/>
      <c r="J1938" s="944"/>
    </row>
    <row r="1939" spans="1:10" s="4" customFormat="1" ht="12.75">
      <c r="A1939" s="1"/>
      <c r="C1939" s="219"/>
      <c r="E1939" s="329"/>
      <c r="F1939" s="330"/>
      <c r="G1939" s="285"/>
      <c r="H1939" s="331"/>
      <c r="I1939" s="944"/>
      <c r="J1939" s="944"/>
    </row>
    <row r="1940" spans="1:10" s="4" customFormat="1" ht="12.75">
      <c r="A1940" s="1"/>
      <c r="C1940" s="219"/>
      <c r="E1940" s="329"/>
      <c r="F1940" s="330"/>
      <c r="G1940" s="285"/>
      <c r="H1940" s="331"/>
      <c r="I1940" s="944"/>
      <c r="J1940" s="944"/>
    </row>
    <row r="1941" spans="1:10" s="4" customFormat="1" ht="12.75">
      <c r="A1941" s="1"/>
      <c r="C1941" s="219"/>
      <c r="E1941" s="329"/>
      <c r="F1941" s="330"/>
      <c r="G1941" s="285"/>
      <c r="H1941" s="331"/>
      <c r="I1941" s="944"/>
      <c r="J1941" s="944"/>
    </row>
    <row r="1942" spans="1:10" s="4" customFormat="1" ht="12.75">
      <c r="A1942" s="1"/>
      <c r="C1942" s="219"/>
      <c r="E1942" s="329"/>
      <c r="F1942" s="330"/>
      <c r="G1942" s="285"/>
      <c r="H1942" s="331"/>
      <c r="I1942" s="944"/>
      <c r="J1942" s="944"/>
    </row>
    <row r="1943" spans="1:10" s="4" customFormat="1" ht="12.75">
      <c r="A1943" s="1"/>
      <c r="C1943" s="219"/>
      <c r="E1943" s="329"/>
      <c r="F1943" s="330"/>
      <c r="G1943" s="285"/>
      <c r="H1943" s="331"/>
      <c r="I1943" s="944"/>
      <c r="J1943" s="944"/>
    </row>
    <row r="1944" spans="1:10" s="4" customFormat="1" ht="12.75">
      <c r="A1944" s="1"/>
      <c r="C1944" s="219"/>
      <c r="E1944" s="329"/>
      <c r="F1944" s="330"/>
      <c r="G1944" s="285"/>
      <c r="H1944" s="331"/>
      <c r="I1944" s="944"/>
      <c r="J1944" s="944"/>
    </row>
    <row r="1945" spans="1:10" s="4" customFormat="1" ht="12.75">
      <c r="A1945" s="1"/>
      <c r="C1945" s="219"/>
      <c r="E1945" s="329"/>
      <c r="F1945" s="330"/>
      <c r="G1945" s="285"/>
      <c r="H1945" s="331"/>
      <c r="I1945" s="944"/>
      <c r="J1945" s="944"/>
    </row>
    <row r="1946" spans="1:10" s="4" customFormat="1" ht="12.75">
      <c r="A1946" s="1"/>
      <c r="C1946" s="219"/>
      <c r="E1946" s="329"/>
      <c r="F1946" s="330"/>
      <c r="G1946" s="285"/>
      <c r="H1946" s="331"/>
      <c r="I1946" s="944"/>
      <c r="J1946" s="944"/>
    </row>
    <row r="1947" spans="1:10" s="4" customFormat="1" ht="12.75">
      <c r="A1947" s="1"/>
      <c r="C1947" s="219"/>
      <c r="E1947" s="329"/>
      <c r="F1947" s="330"/>
      <c r="G1947" s="285"/>
      <c r="H1947" s="331"/>
      <c r="I1947" s="944"/>
      <c r="J1947" s="944"/>
    </row>
    <row r="1948" spans="1:10" s="4" customFormat="1" ht="12.75">
      <c r="A1948" s="1"/>
      <c r="C1948" s="219"/>
      <c r="E1948" s="329"/>
      <c r="F1948" s="330"/>
      <c r="G1948" s="285"/>
      <c r="H1948" s="331"/>
      <c r="I1948" s="944"/>
      <c r="J1948" s="944"/>
    </row>
    <row r="1949" spans="1:10" s="4" customFormat="1" ht="12.75">
      <c r="A1949" s="1"/>
      <c r="C1949" s="219"/>
      <c r="E1949" s="329"/>
      <c r="F1949" s="330"/>
      <c r="G1949" s="285"/>
      <c r="H1949" s="331"/>
      <c r="I1949" s="944"/>
      <c r="J1949" s="944"/>
    </row>
    <row r="1950" spans="1:10" s="4" customFormat="1" ht="12.75">
      <c r="A1950" s="1"/>
      <c r="C1950" s="219"/>
      <c r="E1950" s="329"/>
      <c r="F1950" s="330"/>
      <c r="G1950" s="285"/>
      <c r="H1950" s="331"/>
      <c r="I1950" s="944"/>
      <c r="J1950" s="944"/>
    </row>
    <row r="1951" spans="1:10" s="4" customFormat="1" ht="12.75">
      <c r="A1951" s="1"/>
      <c r="C1951" s="219"/>
      <c r="E1951" s="329"/>
      <c r="F1951" s="330"/>
      <c r="G1951" s="285"/>
      <c r="H1951" s="331"/>
      <c r="I1951" s="944"/>
      <c r="J1951" s="944"/>
    </row>
    <row r="1952" spans="1:10" s="4" customFormat="1" ht="12.75">
      <c r="A1952" s="1"/>
      <c r="C1952" s="219"/>
      <c r="E1952" s="329"/>
      <c r="F1952" s="330"/>
      <c r="G1952" s="285"/>
      <c r="H1952" s="331"/>
      <c r="I1952" s="944"/>
      <c r="J1952" s="944"/>
    </row>
    <row r="1953" spans="1:10" s="4" customFormat="1" ht="12.75">
      <c r="A1953" s="1"/>
      <c r="C1953" s="219"/>
      <c r="E1953" s="329"/>
      <c r="F1953" s="330"/>
      <c r="G1953" s="285"/>
      <c r="H1953" s="331"/>
      <c r="I1953" s="944"/>
      <c r="J1953" s="944"/>
    </row>
    <row r="1954" spans="1:10" s="4" customFormat="1" ht="12.75">
      <c r="A1954" s="1"/>
      <c r="C1954" s="219"/>
      <c r="E1954" s="329"/>
      <c r="F1954" s="330"/>
      <c r="G1954" s="285"/>
      <c r="H1954" s="331"/>
      <c r="I1954" s="944"/>
      <c r="J1954" s="944"/>
    </row>
    <row r="1955" spans="1:10" s="4" customFormat="1" ht="12.75">
      <c r="A1955" s="1"/>
      <c r="C1955" s="219"/>
      <c r="E1955" s="329"/>
      <c r="F1955" s="330"/>
      <c r="G1955" s="285"/>
      <c r="H1955" s="331"/>
      <c r="I1955" s="944"/>
      <c r="J1955" s="944"/>
    </row>
    <row r="1956" spans="1:10" s="4" customFormat="1" ht="12.75">
      <c r="A1956" s="1"/>
      <c r="C1956" s="219"/>
      <c r="E1956" s="329"/>
      <c r="F1956" s="330"/>
      <c r="G1956" s="285"/>
      <c r="H1956" s="331"/>
      <c r="I1956" s="944"/>
      <c r="J1956" s="944"/>
    </row>
    <row r="1957" spans="1:10" s="4" customFormat="1" ht="12.75">
      <c r="A1957" s="1"/>
      <c r="C1957" s="219"/>
      <c r="E1957" s="329"/>
      <c r="F1957" s="330"/>
      <c r="G1957" s="285"/>
      <c r="H1957" s="331"/>
      <c r="I1957" s="944"/>
      <c r="J1957" s="944"/>
    </row>
    <row r="1958" spans="1:10" s="4" customFormat="1" ht="12.75">
      <c r="A1958" s="1"/>
      <c r="C1958" s="219"/>
      <c r="E1958" s="329"/>
      <c r="F1958" s="330"/>
      <c r="G1958" s="285"/>
      <c r="H1958" s="331"/>
      <c r="I1958" s="944"/>
      <c r="J1958" s="944"/>
    </row>
    <row r="1959" spans="1:10" s="4" customFormat="1" ht="12.75">
      <c r="A1959" s="1"/>
      <c r="C1959" s="219"/>
      <c r="E1959" s="329"/>
      <c r="F1959" s="330"/>
      <c r="G1959" s="285"/>
      <c r="H1959" s="331"/>
      <c r="I1959" s="944"/>
      <c r="J1959" s="944"/>
    </row>
    <row r="1960" spans="1:10" s="4" customFormat="1" ht="12.75">
      <c r="A1960" s="1"/>
      <c r="C1960" s="219"/>
      <c r="E1960" s="329"/>
      <c r="F1960" s="330"/>
      <c r="G1960" s="285"/>
      <c r="H1960" s="331"/>
      <c r="I1960" s="944"/>
      <c r="J1960" s="944"/>
    </row>
    <row r="1961" spans="1:10" s="4" customFormat="1" ht="12.75">
      <c r="A1961" s="1"/>
      <c r="C1961" s="219"/>
      <c r="E1961" s="329"/>
      <c r="F1961" s="330"/>
      <c r="G1961" s="285"/>
      <c r="H1961" s="331"/>
      <c r="I1961" s="944"/>
      <c r="J1961" s="944"/>
    </row>
    <row r="1962" spans="1:10" s="4" customFormat="1" ht="12.75">
      <c r="A1962" s="1"/>
      <c r="C1962" s="219"/>
      <c r="E1962" s="329"/>
      <c r="F1962" s="330"/>
      <c r="G1962" s="285"/>
      <c r="H1962" s="331"/>
      <c r="I1962" s="944"/>
      <c r="J1962" s="944"/>
    </row>
    <row r="1963" spans="1:10" s="4" customFormat="1" ht="12.75">
      <c r="A1963" s="1"/>
      <c r="C1963" s="219"/>
      <c r="E1963" s="329"/>
      <c r="F1963" s="330"/>
      <c r="G1963" s="285"/>
      <c r="H1963" s="331"/>
      <c r="I1963" s="944"/>
      <c r="J1963" s="944"/>
    </row>
    <row r="1964" spans="1:10" s="4" customFormat="1" ht="12.75">
      <c r="A1964" s="1"/>
      <c r="C1964" s="219"/>
      <c r="E1964" s="329"/>
      <c r="F1964" s="330"/>
      <c r="G1964" s="285"/>
      <c r="H1964" s="331"/>
      <c r="I1964" s="944"/>
      <c r="J1964" s="944"/>
    </row>
    <row r="1965" spans="1:10" s="4" customFormat="1" ht="12.75">
      <c r="A1965" s="1"/>
      <c r="C1965" s="219"/>
      <c r="E1965" s="329"/>
      <c r="F1965" s="330"/>
      <c r="G1965" s="285"/>
      <c r="H1965" s="331"/>
      <c r="I1965" s="944"/>
      <c r="J1965" s="944"/>
    </row>
    <row r="1966" spans="1:10" s="4" customFormat="1" ht="12.75">
      <c r="A1966" s="1"/>
      <c r="C1966" s="219"/>
      <c r="E1966" s="329"/>
      <c r="F1966" s="330"/>
      <c r="G1966" s="285"/>
      <c r="H1966" s="331"/>
      <c r="I1966" s="944"/>
      <c r="J1966" s="944"/>
    </row>
    <row r="1967" spans="1:10" s="4" customFormat="1" ht="12.75">
      <c r="A1967" s="1"/>
      <c r="C1967" s="219"/>
      <c r="E1967" s="329"/>
      <c r="F1967" s="330"/>
      <c r="G1967" s="285"/>
      <c r="H1967" s="331"/>
      <c r="I1967" s="944"/>
      <c r="J1967" s="944"/>
    </row>
    <row r="1968" spans="1:10" s="4" customFormat="1" ht="12.75">
      <c r="A1968" s="1"/>
      <c r="C1968" s="219"/>
      <c r="E1968" s="329"/>
      <c r="F1968" s="330"/>
      <c r="G1968" s="285"/>
      <c r="H1968" s="331"/>
      <c r="I1968" s="944"/>
      <c r="J1968" s="944"/>
    </row>
    <row r="1969" spans="1:10" s="4" customFormat="1" ht="12.75">
      <c r="A1969" s="1"/>
      <c r="C1969" s="219"/>
      <c r="E1969" s="329"/>
      <c r="F1969" s="330"/>
      <c r="G1969" s="285"/>
      <c r="H1969" s="331"/>
      <c r="I1969" s="944"/>
      <c r="J1969" s="944"/>
    </row>
    <row r="1970" spans="1:10" s="4" customFormat="1" ht="12.75">
      <c r="A1970" s="1"/>
      <c r="C1970" s="219"/>
      <c r="E1970" s="329"/>
      <c r="F1970" s="330"/>
      <c r="G1970" s="285"/>
      <c r="H1970" s="331"/>
      <c r="I1970" s="944"/>
      <c r="J1970" s="944"/>
    </row>
    <row r="1971" spans="1:10" s="4" customFormat="1" ht="12.75">
      <c r="A1971" s="1"/>
      <c r="C1971" s="219"/>
      <c r="E1971" s="329"/>
      <c r="F1971" s="330"/>
      <c r="G1971" s="285"/>
      <c r="H1971" s="331"/>
      <c r="I1971" s="944"/>
      <c r="J1971" s="944"/>
    </row>
    <row r="1972" spans="1:10" s="4" customFormat="1" ht="12.75">
      <c r="A1972" s="1"/>
      <c r="C1972" s="219"/>
      <c r="E1972" s="329"/>
      <c r="F1972" s="330"/>
      <c r="G1972" s="285"/>
      <c r="H1972" s="331"/>
      <c r="I1972" s="944"/>
      <c r="J1972" s="944"/>
    </row>
    <row r="1973" spans="1:10" s="4" customFormat="1" ht="12.75">
      <c r="A1973" s="1"/>
      <c r="C1973" s="219"/>
      <c r="E1973" s="329"/>
      <c r="F1973" s="330"/>
      <c r="G1973" s="285"/>
      <c r="H1973" s="331"/>
      <c r="I1973" s="944"/>
      <c r="J1973" s="944"/>
    </row>
    <row r="1974" spans="1:10" s="4" customFormat="1" ht="12.75">
      <c r="A1974" s="1"/>
      <c r="C1974" s="219"/>
      <c r="E1974" s="329"/>
      <c r="F1974" s="330"/>
      <c r="G1974" s="285"/>
      <c r="H1974" s="331"/>
      <c r="I1974" s="944"/>
      <c r="J1974" s="944"/>
    </row>
    <row r="1975" spans="1:10" s="4" customFormat="1" ht="12.75">
      <c r="A1975" s="1"/>
      <c r="C1975" s="219"/>
      <c r="E1975" s="329"/>
      <c r="F1975" s="330"/>
      <c r="G1975" s="285"/>
      <c r="H1975" s="331"/>
      <c r="I1975" s="944"/>
      <c r="J1975" s="944"/>
    </row>
    <row r="1976" spans="1:10" s="4" customFormat="1" ht="12.75">
      <c r="A1976" s="1"/>
      <c r="C1976" s="219"/>
      <c r="E1976" s="329"/>
      <c r="F1976" s="330"/>
      <c r="G1976" s="285"/>
      <c r="H1976" s="331"/>
      <c r="I1976" s="944"/>
      <c r="J1976" s="944"/>
    </row>
    <row r="1977" spans="1:10" s="4" customFormat="1" ht="12.75">
      <c r="A1977" s="1"/>
      <c r="C1977" s="219"/>
      <c r="E1977" s="329"/>
      <c r="F1977" s="330"/>
      <c r="G1977" s="285"/>
      <c r="H1977" s="331"/>
      <c r="I1977" s="944"/>
      <c r="J1977" s="944"/>
    </row>
    <row r="1978" spans="1:10" s="4" customFormat="1" ht="12.75">
      <c r="A1978" s="1"/>
      <c r="C1978" s="219"/>
      <c r="E1978" s="329"/>
      <c r="F1978" s="330"/>
      <c r="G1978" s="285"/>
      <c r="H1978" s="331"/>
      <c r="I1978" s="944"/>
      <c r="J1978" s="944"/>
    </row>
    <row r="1979" spans="1:10" s="4" customFormat="1" ht="12.75">
      <c r="A1979" s="1"/>
      <c r="C1979" s="219"/>
      <c r="E1979" s="329"/>
      <c r="F1979" s="330"/>
      <c r="G1979" s="285"/>
      <c r="H1979" s="331"/>
      <c r="I1979" s="944"/>
      <c r="J1979" s="944"/>
    </row>
    <row r="1980" spans="1:10" s="4" customFormat="1" ht="12.75">
      <c r="A1980" s="1"/>
      <c r="C1980" s="219"/>
      <c r="E1980" s="329"/>
      <c r="F1980" s="330"/>
      <c r="G1980" s="285"/>
      <c r="H1980" s="331"/>
      <c r="I1980" s="944"/>
      <c r="J1980" s="944"/>
    </row>
    <row r="1981" spans="1:10" s="4" customFormat="1" ht="12.75">
      <c r="A1981" s="1"/>
      <c r="C1981" s="219"/>
      <c r="E1981" s="329"/>
      <c r="F1981" s="330"/>
      <c r="G1981" s="285"/>
      <c r="H1981" s="331"/>
      <c r="I1981" s="944"/>
      <c r="J1981" s="944"/>
    </row>
    <row r="1982" spans="1:10" s="4" customFormat="1" ht="12.75">
      <c r="A1982" s="1"/>
      <c r="C1982" s="219"/>
      <c r="E1982" s="329"/>
      <c r="F1982" s="330"/>
      <c r="G1982" s="285"/>
      <c r="H1982" s="331"/>
      <c r="I1982" s="944"/>
      <c r="J1982" s="944"/>
    </row>
    <row r="1983" spans="1:10" s="4" customFormat="1" ht="12.75">
      <c r="A1983" s="1"/>
      <c r="C1983" s="219"/>
      <c r="E1983" s="329"/>
      <c r="F1983" s="330"/>
      <c r="G1983" s="285"/>
      <c r="H1983" s="331"/>
      <c r="I1983" s="944"/>
      <c r="J1983" s="944"/>
    </row>
    <row r="1984" spans="1:10" s="4" customFormat="1" ht="12.75">
      <c r="A1984" s="1"/>
      <c r="C1984" s="219"/>
      <c r="E1984" s="329"/>
      <c r="F1984" s="330"/>
      <c r="G1984" s="285"/>
      <c r="H1984" s="331"/>
      <c r="I1984" s="944"/>
      <c r="J1984" s="944"/>
    </row>
    <row r="1985" spans="1:10" s="4" customFormat="1" ht="12.75">
      <c r="A1985" s="1"/>
      <c r="C1985" s="219"/>
      <c r="E1985" s="329"/>
      <c r="F1985" s="330"/>
      <c r="G1985" s="285"/>
      <c r="H1985" s="331"/>
      <c r="I1985" s="944"/>
      <c r="J1985" s="944"/>
    </row>
    <row r="1986" spans="1:10" s="4" customFormat="1" ht="12.75">
      <c r="A1986" s="1"/>
      <c r="C1986" s="219"/>
      <c r="E1986" s="329"/>
      <c r="F1986" s="330"/>
      <c r="G1986" s="285"/>
      <c r="H1986" s="331"/>
      <c r="I1986" s="944"/>
      <c r="J1986" s="944"/>
    </row>
    <row r="1987" spans="1:10" s="4" customFormat="1" ht="12.75">
      <c r="A1987" s="1"/>
      <c r="C1987" s="219"/>
      <c r="E1987" s="329"/>
      <c r="F1987" s="330"/>
      <c r="G1987" s="285"/>
      <c r="H1987" s="331"/>
      <c r="I1987" s="944"/>
      <c r="J1987" s="944"/>
    </row>
    <row r="1988" spans="1:10" s="4" customFormat="1" ht="12.75">
      <c r="A1988" s="1"/>
      <c r="C1988" s="219"/>
      <c r="E1988" s="329"/>
      <c r="F1988" s="330"/>
      <c r="G1988" s="285"/>
      <c r="H1988" s="331"/>
      <c r="I1988" s="944"/>
      <c r="J1988" s="944"/>
    </row>
    <row r="1989" spans="1:10" s="4" customFormat="1" ht="12.75">
      <c r="A1989" s="1"/>
      <c r="C1989" s="219"/>
      <c r="E1989" s="329"/>
      <c r="F1989" s="330"/>
      <c r="G1989" s="285"/>
      <c r="H1989" s="331"/>
      <c r="I1989" s="944"/>
      <c r="J1989" s="944"/>
    </row>
    <row r="1990" spans="1:10" s="4" customFormat="1" ht="12.75">
      <c r="A1990" s="1"/>
      <c r="C1990" s="219"/>
      <c r="E1990" s="329"/>
      <c r="F1990" s="330"/>
      <c r="G1990" s="285"/>
      <c r="H1990" s="331"/>
      <c r="I1990" s="944"/>
      <c r="J1990" s="944"/>
    </row>
    <row r="1991" spans="1:10" s="4" customFormat="1" ht="12.75">
      <c r="A1991" s="1"/>
      <c r="C1991" s="219"/>
      <c r="E1991" s="329"/>
      <c r="F1991" s="330"/>
      <c r="G1991" s="285"/>
      <c r="H1991" s="331"/>
      <c r="I1991" s="944"/>
      <c r="J1991" s="944"/>
    </row>
    <row r="1992" spans="1:10" s="4" customFormat="1" ht="12.75">
      <c r="A1992" s="1"/>
      <c r="C1992" s="219"/>
      <c r="E1992" s="329"/>
      <c r="F1992" s="330"/>
      <c r="G1992" s="285"/>
      <c r="H1992" s="331"/>
      <c r="I1992" s="944"/>
      <c r="J1992" s="944"/>
    </row>
    <row r="1993" spans="1:10" s="4" customFormat="1" ht="12.75">
      <c r="A1993" s="1"/>
      <c r="C1993" s="219"/>
      <c r="E1993" s="329"/>
      <c r="F1993" s="330"/>
      <c r="G1993" s="285"/>
      <c r="H1993" s="331"/>
      <c r="I1993" s="944"/>
      <c r="J1993" s="944"/>
    </row>
    <row r="1994" spans="1:10" s="4" customFormat="1" ht="12.75">
      <c r="A1994" s="1"/>
      <c r="C1994" s="219"/>
      <c r="E1994" s="329"/>
      <c r="F1994" s="330"/>
      <c r="G1994" s="285"/>
      <c r="H1994" s="331"/>
      <c r="I1994" s="944"/>
      <c r="J1994" s="944"/>
    </row>
    <row r="1995" spans="1:10" s="4" customFormat="1" ht="12.75">
      <c r="A1995" s="1"/>
      <c r="C1995" s="219"/>
      <c r="E1995" s="329"/>
      <c r="F1995" s="330"/>
      <c r="G1995" s="285"/>
      <c r="H1995" s="331"/>
      <c r="I1995" s="944"/>
      <c r="J1995" s="944"/>
    </row>
    <row r="1996" spans="1:10" s="4" customFormat="1" ht="12.75">
      <c r="A1996" s="1"/>
      <c r="C1996" s="219"/>
      <c r="E1996" s="329"/>
      <c r="F1996" s="330"/>
      <c r="G1996" s="285"/>
      <c r="H1996" s="331"/>
      <c r="I1996" s="944"/>
      <c r="J1996" s="944"/>
    </row>
    <row r="1997" spans="1:10" s="4" customFormat="1" ht="12.75">
      <c r="A1997" s="1"/>
      <c r="C1997" s="219"/>
      <c r="E1997" s="329"/>
      <c r="F1997" s="330"/>
      <c r="G1997" s="285"/>
      <c r="H1997" s="331"/>
      <c r="I1997" s="944"/>
      <c r="J1997" s="944"/>
    </row>
    <row r="1998" spans="1:10" s="4" customFormat="1" ht="12.75">
      <c r="A1998" s="1"/>
      <c r="C1998" s="219"/>
      <c r="E1998" s="329"/>
      <c r="F1998" s="330"/>
      <c r="G1998" s="285"/>
      <c r="H1998" s="331"/>
      <c r="I1998" s="944"/>
      <c r="J1998" s="944"/>
    </row>
    <row r="1999" spans="1:10" s="4" customFormat="1" ht="12.75">
      <c r="A1999" s="1"/>
      <c r="C1999" s="219"/>
      <c r="E1999" s="329"/>
      <c r="F1999" s="330"/>
      <c r="G1999" s="285"/>
      <c r="H1999" s="331"/>
      <c r="I1999" s="944"/>
      <c r="J1999" s="944"/>
    </row>
    <row r="2000" spans="1:10" s="4" customFormat="1" ht="12.75">
      <c r="A2000" s="1"/>
      <c r="C2000" s="219"/>
      <c r="E2000" s="329"/>
      <c r="F2000" s="330"/>
      <c r="G2000" s="285"/>
      <c r="H2000" s="331"/>
      <c r="I2000" s="944"/>
      <c r="J2000" s="944"/>
    </row>
    <row r="2001" spans="1:10" s="4" customFormat="1" ht="12.75">
      <c r="A2001" s="1"/>
      <c r="C2001" s="219"/>
      <c r="E2001" s="329"/>
      <c r="F2001" s="330"/>
      <c r="G2001" s="285"/>
      <c r="H2001" s="331"/>
      <c r="I2001" s="944"/>
      <c r="J2001" s="944"/>
    </row>
    <row r="2002" spans="1:10" s="4" customFormat="1" ht="12.75">
      <c r="A2002" s="1"/>
      <c r="C2002" s="219"/>
      <c r="E2002" s="329"/>
      <c r="F2002" s="330"/>
      <c r="G2002" s="285"/>
      <c r="H2002" s="331"/>
      <c r="I2002" s="944"/>
      <c r="J2002" s="944"/>
    </row>
    <row r="2003" spans="1:10" s="4" customFormat="1" ht="12.75">
      <c r="A2003" s="1"/>
      <c r="C2003" s="219"/>
      <c r="E2003" s="329"/>
      <c r="F2003" s="330"/>
      <c r="G2003" s="285"/>
      <c r="H2003" s="331"/>
      <c r="I2003" s="944"/>
      <c r="J2003" s="944"/>
    </row>
    <row r="2004" spans="1:10" s="4" customFormat="1" ht="12.75">
      <c r="A2004" s="1"/>
      <c r="C2004" s="219"/>
      <c r="E2004" s="329"/>
      <c r="F2004" s="330"/>
      <c r="G2004" s="285"/>
      <c r="H2004" s="331"/>
      <c r="I2004" s="944"/>
      <c r="J2004" s="944"/>
    </row>
    <row r="2005" spans="1:10" s="4" customFormat="1" ht="12.75">
      <c r="A2005" s="1"/>
      <c r="C2005" s="219"/>
      <c r="E2005" s="329"/>
      <c r="F2005" s="330"/>
      <c r="G2005" s="285"/>
      <c r="H2005" s="331"/>
      <c r="I2005" s="944"/>
      <c r="J2005" s="944"/>
    </row>
    <row r="2006" spans="1:10" s="4" customFormat="1" ht="12.75">
      <c r="A2006" s="1"/>
      <c r="C2006" s="219"/>
      <c r="E2006" s="329"/>
      <c r="F2006" s="330"/>
      <c r="G2006" s="285"/>
      <c r="H2006" s="331"/>
      <c r="I2006" s="944"/>
      <c r="J2006" s="944"/>
    </row>
    <row r="2007" spans="1:10" s="4" customFormat="1" ht="12.75">
      <c r="A2007" s="1"/>
      <c r="C2007" s="219"/>
      <c r="E2007" s="329"/>
      <c r="F2007" s="330"/>
      <c r="G2007" s="285"/>
      <c r="H2007" s="331"/>
      <c r="I2007" s="944"/>
      <c r="J2007" s="944"/>
    </row>
    <row r="2008" spans="1:10" s="4" customFormat="1" ht="12.75">
      <c r="A2008" s="1"/>
      <c r="C2008" s="219"/>
      <c r="E2008" s="329"/>
      <c r="F2008" s="330"/>
      <c r="G2008" s="285"/>
      <c r="H2008" s="331"/>
      <c r="I2008" s="944"/>
      <c r="J2008" s="944"/>
    </row>
    <row r="2009" spans="1:10" s="4" customFormat="1" ht="12.75">
      <c r="A2009" s="1"/>
      <c r="C2009" s="219"/>
      <c r="E2009" s="329"/>
      <c r="F2009" s="330"/>
      <c r="G2009" s="285"/>
      <c r="H2009" s="331"/>
      <c r="I2009" s="944"/>
      <c r="J2009" s="944"/>
    </row>
    <row r="2010" spans="1:10" s="4" customFormat="1" ht="12.75">
      <c r="A2010" s="1"/>
      <c r="C2010" s="219"/>
      <c r="E2010" s="329"/>
      <c r="F2010" s="330"/>
      <c r="G2010" s="285"/>
      <c r="H2010" s="331"/>
      <c r="I2010" s="944"/>
      <c r="J2010" s="944"/>
    </row>
    <row r="2011" spans="1:10" s="4" customFormat="1" ht="12.75">
      <c r="A2011" s="1"/>
      <c r="C2011" s="219"/>
      <c r="E2011" s="329"/>
      <c r="F2011" s="330"/>
      <c r="G2011" s="285"/>
      <c r="H2011" s="331"/>
      <c r="I2011" s="944"/>
      <c r="J2011" s="944"/>
    </row>
    <row r="2012" spans="1:10" s="4" customFormat="1" ht="12.75">
      <c r="A2012" s="1"/>
      <c r="C2012" s="219"/>
      <c r="E2012" s="329"/>
      <c r="F2012" s="330"/>
      <c r="G2012" s="285"/>
      <c r="H2012" s="331"/>
      <c r="I2012" s="944"/>
      <c r="J2012" s="944"/>
    </row>
    <row r="2013" spans="1:10" s="4" customFormat="1" ht="12.75">
      <c r="A2013" s="1"/>
      <c r="C2013" s="219"/>
      <c r="E2013" s="329"/>
      <c r="F2013" s="330"/>
      <c r="G2013" s="285"/>
      <c r="H2013" s="331"/>
      <c r="I2013" s="944"/>
      <c r="J2013" s="944"/>
    </row>
    <row r="2014" spans="1:10" s="4" customFormat="1" ht="12.75">
      <c r="A2014" s="1"/>
      <c r="C2014" s="219"/>
      <c r="E2014" s="329"/>
      <c r="F2014" s="330"/>
      <c r="G2014" s="285"/>
      <c r="H2014" s="331"/>
      <c r="I2014" s="944"/>
      <c r="J2014" s="944"/>
    </row>
    <row r="2015" spans="1:10" s="4" customFormat="1" ht="12.75">
      <c r="A2015" s="1"/>
      <c r="C2015" s="219"/>
      <c r="E2015" s="329"/>
      <c r="F2015" s="330"/>
      <c r="G2015" s="285"/>
      <c r="H2015" s="331"/>
      <c r="I2015" s="944"/>
      <c r="J2015" s="944"/>
    </row>
    <row r="2016" spans="1:10" s="4" customFormat="1" ht="12.75">
      <c r="A2016" s="1"/>
      <c r="C2016" s="219"/>
      <c r="E2016" s="329"/>
      <c r="F2016" s="330"/>
      <c r="G2016" s="285"/>
      <c r="H2016" s="331"/>
      <c r="I2016" s="944"/>
      <c r="J2016" s="944"/>
    </row>
    <row r="2017" spans="1:10" s="4" customFormat="1" ht="12.75">
      <c r="A2017" s="1"/>
      <c r="C2017" s="219"/>
      <c r="E2017" s="329"/>
      <c r="F2017" s="330"/>
      <c r="G2017" s="285"/>
      <c r="H2017" s="331"/>
      <c r="I2017" s="944"/>
      <c r="J2017" s="944"/>
    </row>
    <row r="2018" spans="1:10" s="4" customFormat="1" ht="12.75">
      <c r="A2018" s="1"/>
      <c r="C2018" s="219"/>
      <c r="E2018" s="329"/>
      <c r="F2018" s="330"/>
      <c r="G2018" s="285"/>
      <c r="H2018" s="331"/>
      <c r="I2018" s="944"/>
      <c r="J2018" s="944"/>
    </row>
    <row r="2019" spans="1:10" s="4" customFormat="1" ht="12.75">
      <c r="A2019" s="1"/>
      <c r="C2019" s="219"/>
      <c r="E2019" s="329"/>
      <c r="F2019" s="330"/>
      <c r="G2019" s="285"/>
      <c r="H2019" s="331"/>
      <c r="I2019" s="944"/>
      <c r="J2019" s="944"/>
    </row>
    <row r="2020" spans="1:10" s="4" customFormat="1" ht="12.75">
      <c r="A2020" s="1"/>
      <c r="C2020" s="219"/>
      <c r="E2020" s="329"/>
      <c r="F2020" s="330"/>
      <c r="G2020" s="285"/>
      <c r="H2020" s="331"/>
      <c r="I2020" s="944"/>
      <c r="J2020" s="944"/>
    </row>
    <row r="2021" spans="1:10" s="4" customFormat="1" ht="12.75">
      <c r="A2021" s="1"/>
      <c r="C2021" s="219"/>
      <c r="E2021" s="329"/>
      <c r="F2021" s="330"/>
      <c r="G2021" s="285"/>
      <c r="H2021" s="331"/>
      <c r="I2021" s="944"/>
      <c r="J2021" s="944"/>
    </row>
    <row r="2022" spans="1:10" s="4" customFormat="1" ht="12.75">
      <c r="A2022" s="1"/>
      <c r="C2022" s="219"/>
      <c r="E2022" s="329"/>
      <c r="F2022" s="330"/>
      <c r="G2022" s="285"/>
      <c r="H2022" s="331"/>
      <c r="I2022" s="944"/>
      <c r="J2022" s="944"/>
    </row>
    <row r="2023" spans="1:10" s="4" customFormat="1" ht="12.75">
      <c r="A2023" s="1"/>
      <c r="C2023" s="219"/>
      <c r="E2023" s="329"/>
      <c r="F2023" s="330"/>
      <c r="G2023" s="285"/>
      <c r="H2023" s="331"/>
      <c r="I2023" s="944"/>
      <c r="J2023" s="944"/>
    </row>
    <row r="2024" spans="1:10" s="4" customFormat="1" ht="12.75">
      <c r="A2024" s="1"/>
      <c r="C2024" s="219"/>
      <c r="E2024" s="329"/>
      <c r="F2024" s="330"/>
      <c r="G2024" s="285"/>
      <c r="H2024" s="331"/>
      <c r="I2024" s="944"/>
      <c r="J2024" s="944"/>
    </row>
    <row r="2025" spans="1:10" s="4" customFormat="1" ht="12.75">
      <c r="A2025" s="1"/>
      <c r="C2025" s="219"/>
      <c r="E2025" s="329"/>
      <c r="F2025" s="330"/>
      <c r="G2025" s="285"/>
      <c r="H2025" s="331"/>
      <c r="I2025" s="944"/>
      <c r="J2025" s="944"/>
    </row>
    <row r="2026" spans="1:10" s="4" customFormat="1" ht="12.75">
      <c r="A2026" s="1"/>
      <c r="C2026" s="219"/>
      <c r="E2026" s="329"/>
      <c r="F2026" s="330"/>
      <c r="G2026" s="285"/>
      <c r="H2026" s="331"/>
      <c r="I2026" s="944"/>
      <c r="J2026" s="944"/>
    </row>
    <row r="2027" spans="1:10" s="4" customFormat="1" ht="12.75">
      <c r="A2027" s="1"/>
      <c r="C2027" s="219"/>
      <c r="E2027" s="329"/>
      <c r="F2027" s="330"/>
      <c r="G2027" s="285"/>
      <c r="H2027" s="331"/>
      <c r="I2027" s="944"/>
      <c r="J2027" s="944"/>
    </row>
    <row r="2028" spans="1:10" s="4" customFormat="1" ht="12.75">
      <c r="A2028" s="1"/>
      <c r="C2028" s="219"/>
      <c r="E2028" s="329"/>
      <c r="F2028" s="330"/>
      <c r="G2028" s="285"/>
      <c r="H2028" s="331"/>
      <c r="I2028" s="944"/>
      <c r="J2028" s="944"/>
    </row>
    <row r="2029" spans="1:10" s="4" customFormat="1" ht="12.75">
      <c r="A2029" s="1"/>
      <c r="C2029" s="219"/>
      <c r="E2029" s="329"/>
      <c r="F2029" s="330"/>
      <c r="G2029" s="285"/>
      <c r="H2029" s="331"/>
      <c r="I2029" s="944"/>
      <c r="J2029" s="944"/>
    </row>
    <row r="2030" spans="1:10" s="4" customFormat="1" ht="12.75">
      <c r="A2030" s="1"/>
      <c r="C2030" s="219"/>
      <c r="E2030" s="329"/>
      <c r="F2030" s="330"/>
      <c r="G2030" s="285"/>
      <c r="H2030" s="331"/>
      <c r="I2030" s="944"/>
      <c r="J2030" s="944"/>
    </row>
    <row r="2031" spans="1:10" s="4" customFormat="1" ht="12.75">
      <c r="A2031" s="1"/>
      <c r="C2031" s="219"/>
      <c r="E2031" s="329"/>
      <c r="F2031" s="330"/>
      <c r="G2031" s="285"/>
      <c r="H2031" s="331"/>
      <c r="I2031" s="944"/>
      <c r="J2031" s="944"/>
    </row>
    <row r="2032" spans="1:10" s="4" customFormat="1" ht="12.75">
      <c r="A2032" s="1"/>
      <c r="C2032" s="219"/>
      <c r="E2032" s="329"/>
      <c r="F2032" s="330"/>
      <c r="G2032" s="285"/>
      <c r="H2032" s="331"/>
      <c r="I2032" s="944"/>
      <c r="J2032" s="944"/>
    </row>
    <row r="2033" spans="1:10" s="4" customFormat="1" ht="12.75">
      <c r="A2033" s="1"/>
      <c r="C2033" s="219"/>
      <c r="E2033" s="329"/>
      <c r="F2033" s="330"/>
      <c r="G2033" s="285"/>
      <c r="H2033" s="331"/>
      <c r="I2033" s="944"/>
      <c r="J2033" s="944"/>
    </row>
    <row r="2034" spans="1:10" s="4" customFormat="1" ht="12.75">
      <c r="A2034" s="1"/>
      <c r="C2034" s="219"/>
      <c r="E2034" s="329"/>
      <c r="F2034" s="330"/>
      <c r="G2034" s="285"/>
      <c r="H2034" s="331"/>
      <c r="I2034" s="944"/>
      <c r="J2034" s="944"/>
    </row>
    <row r="2035" spans="1:10" s="4" customFormat="1" ht="12.75">
      <c r="A2035" s="1"/>
      <c r="C2035" s="219"/>
      <c r="E2035" s="329"/>
      <c r="F2035" s="330"/>
      <c r="G2035" s="285"/>
      <c r="H2035" s="331"/>
      <c r="I2035" s="944"/>
      <c r="J2035" s="944"/>
    </row>
    <row r="2036" spans="1:10" s="4" customFormat="1" ht="12.75">
      <c r="A2036" s="1"/>
      <c r="C2036" s="219"/>
      <c r="E2036" s="329"/>
      <c r="F2036" s="330"/>
      <c r="G2036" s="285"/>
      <c r="H2036" s="331"/>
      <c r="I2036" s="944"/>
      <c r="J2036" s="944"/>
    </row>
    <row r="2037" spans="1:10" s="4" customFormat="1" ht="12.75">
      <c r="A2037" s="1"/>
      <c r="C2037" s="219"/>
      <c r="E2037" s="329"/>
      <c r="F2037" s="330"/>
      <c r="G2037" s="285"/>
      <c r="H2037" s="331"/>
      <c r="I2037" s="944"/>
      <c r="J2037" s="944"/>
    </row>
    <row r="2038" spans="1:10" s="4" customFormat="1" ht="12.75">
      <c r="A2038" s="1"/>
      <c r="C2038" s="219"/>
      <c r="E2038" s="329"/>
      <c r="F2038" s="330"/>
      <c r="G2038" s="285"/>
      <c r="H2038" s="331"/>
      <c r="I2038" s="944"/>
      <c r="J2038" s="944"/>
    </row>
    <row r="2039" spans="1:10" s="4" customFormat="1" ht="12.75">
      <c r="A2039" s="1"/>
      <c r="C2039" s="219"/>
      <c r="E2039" s="329"/>
      <c r="F2039" s="330"/>
      <c r="G2039" s="285"/>
      <c r="H2039" s="331"/>
      <c r="I2039" s="944"/>
      <c r="J2039" s="944"/>
    </row>
    <row r="2040" spans="1:10" s="4" customFormat="1" ht="12.75">
      <c r="A2040" s="1"/>
      <c r="C2040" s="219"/>
      <c r="E2040" s="329"/>
      <c r="F2040" s="330"/>
      <c r="G2040" s="285"/>
      <c r="H2040" s="331"/>
      <c r="I2040" s="944"/>
      <c r="J2040" s="944"/>
    </row>
    <row r="2041" spans="1:10" s="4" customFormat="1" ht="12.75">
      <c r="A2041" s="1"/>
      <c r="C2041" s="219"/>
      <c r="E2041" s="329"/>
      <c r="F2041" s="330"/>
      <c r="G2041" s="285"/>
      <c r="H2041" s="331"/>
      <c r="I2041" s="944"/>
      <c r="J2041" s="944"/>
    </row>
    <row r="2042" spans="1:10" s="4" customFormat="1" ht="12.75">
      <c r="A2042" s="1"/>
      <c r="C2042" s="219"/>
      <c r="E2042" s="329"/>
      <c r="F2042" s="330"/>
      <c r="G2042" s="285"/>
      <c r="H2042" s="331"/>
      <c r="I2042" s="944"/>
      <c r="J2042" s="944"/>
    </row>
    <row r="2043" spans="1:10" s="4" customFormat="1" ht="12.75">
      <c r="A2043" s="1"/>
      <c r="C2043" s="219"/>
      <c r="E2043" s="329"/>
      <c r="F2043" s="330"/>
      <c r="G2043" s="285"/>
      <c r="H2043" s="331"/>
      <c r="I2043" s="944"/>
      <c r="J2043" s="944"/>
    </row>
    <row r="2044" spans="1:10" s="4" customFormat="1" ht="12.75">
      <c r="A2044" s="1"/>
      <c r="C2044" s="219"/>
      <c r="E2044" s="329"/>
      <c r="F2044" s="330"/>
      <c r="G2044" s="285"/>
      <c r="H2044" s="331"/>
      <c r="I2044" s="944"/>
      <c r="J2044" s="944"/>
    </row>
    <row r="2045" spans="1:10" s="4" customFormat="1" ht="12.75">
      <c r="A2045" s="1"/>
      <c r="C2045" s="219"/>
      <c r="E2045" s="329"/>
      <c r="F2045" s="330"/>
      <c r="G2045" s="285"/>
      <c r="H2045" s="331"/>
      <c r="I2045" s="944"/>
      <c r="J2045" s="944"/>
    </row>
    <row r="2046" spans="1:10" s="4" customFormat="1" ht="12.75">
      <c r="A2046" s="1"/>
      <c r="C2046" s="219"/>
      <c r="E2046" s="329"/>
      <c r="F2046" s="330"/>
      <c r="G2046" s="285"/>
      <c r="H2046" s="331"/>
      <c r="I2046" s="944"/>
      <c r="J2046" s="944"/>
    </row>
    <row r="2047" spans="1:10" s="4" customFormat="1" ht="12.75">
      <c r="A2047" s="1"/>
      <c r="C2047" s="219"/>
      <c r="E2047" s="329"/>
      <c r="F2047" s="330"/>
      <c r="G2047" s="285"/>
      <c r="H2047" s="331"/>
      <c r="I2047" s="944"/>
      <c r="J2047" s="944"/>
    </row>
    <row r="2048" spans="1:10" s="4" customFormat="1" ht="12.75">
      <c r="A2048" s="1"/>
      <c r="C2048" s="219"/>
      <c r="E2048" s="329"/>
      <c r="F2048" s="330"/>
      <c r="G2048" s="285"/>
      <c r="H2048" s="331"/>
      <c r="I2048" s="944"/>
      <c r="J2048" s="944"/>
    </row>
    <row r="2049" spans="1:10" s="4" customFormat="1" ht="12.75">
      <c r="A2049" s="1"/>
      <c r="C2049" s="219"/>
      <c r="E2049" s="329"/>
      <c r="F2049" s="330"/>
      <c r="G2049" s="285"/>
      <c r="H2049" s="331"/>
      <c r="I2049" s="944"/>
      <c r="J2049" s="944"/>
    </row>
    <row r="2050" spans="1:10" s="4" customFormat="1" ht="12.75">
      <c r="A2050" s="1"/>
      <c r="C2050" s="219"/>
      <c r="E2050" s="329"/>
      <c r="F2050" s="330"/>
      <c r="G2050" s="285"/>
      <c r="H2050" s="331"/>
      <c r="I2050" s="944"/>
      <c r="J2050" s="944"/>
    </row>
    <row r="2051" spans="1:10" s="4" customFormat="1" ht="12.75">
      <c r="A2051" s="1"/>
      <c r="C2051" s="219"/>
      <c r="E2051" s="329"/>
      <c r="F2051" s="330"/>
      <c r="G2051" s="285"/>
      <c r="H2051" s="331"/>
      <c r="I2051" s="944"/>
      <c r="J2051" s="944"/>
    </row>
    <row r="2052" spans="1:10" s="4" customFormat="1" ht="12.75">
      <c r="A2052" s="1"/>
      <c r="C2052" s="219"/>
      <c r="E2052" s="329"/>
      <c r="F2052" s="330"/>
      <c r="G2052" s="285"/>
      <c r="H2052" s="331"/>
      <c r="I2052" s="944"/>
      <c r="J2052" s="944"/>
    </row>
    <row r="2053" spans="1:10" s="4" customFormat="1" ht="12.75">
      <c r="A2053" s="1"/>
      <c r="C2053" s="219"/>
      <c r="E2053" s="329"/>
      <c r="F2053" s="330"/>
      <c r="G2053" s="285"/>
      <c r="H2053" s="331"/>
      <c r="I2053" s="944"/>
      <c r="J2053" s="944"/>
    </row>
    <row r="2054" spans="1:10" s="4" customFormat="1" ht="12.75">
      <c r="A2054" s="1"/>
      <c r="C2054" s="219"/>
      <c r="E2054" s="329"/>
      <c r="F2054" s="330"/>
      <c r="G2054" s="285"/>
      <c r="H2054" s="331"/>
      <c r="I2054" s="944"/>
      <c r="J2054" s="944"/>
    </row>
    <row r="2055" spans="1:10" s="4" customFormat="1" ht="12.75">
      <c r="A2055" s="1"/>
      <c r="C2055" s="219"/>
      <c r="E2055" s="329"/>
      <c r="F2055" s="330"/>
      <c r="G2055" s="285"/>
      <c r="H2055" s="331"/>
      <c r="I2055" s="944"/>
      <c r="J2055" s="944"/>
    </row>
    <row r="2056" spans="1:10" s="4" customFormat="1" ht="12.75">
      <c r="A2056" s="1"/>
      <c r="C2056" s="219"/>
      <c r="E2056" s="329"/>
      <c r="F2056" s="330"/>
      <c r="G2056" s="285"/>
      <c r="H2056" s="331"/>
      <c r="I2056" s="944"/>
      <c r="J2056" s="944"/>
    </row>
    <row r="2057" spans="1:10" s="4" customFormat="1" ht="12.75">
      <c r="A2057" s="1"/>
      <c r="C2057" s="219"/>
      <c r="E2057" s="329"/>
      <c r="F2057" s="330"/>
      <c r="G2057" s="285"/>
      <c r="H2057" s="331"/>
      <c r="I2057" s="944"/>
      <c r="J2057" s="944"/>
    </row>
    <row r="2058" spans="1:10" s="4" customFormat="1" ht="12.75">
      <c r="A2058" s="1"/>
      <c r="C2058" s="219"/>
      <c r="E2058" s="329"/>
      <c r="F2058" s="330"/>
      <c r="G2058" s="285"/>
      <c r="H2058" s="331"/>
      <c r="I2058" s="944"/>
      <c r="J2058" s="944"/>
    </row>
    <row r="2059" spans="2:249" ht="12.75">
      <c r="B2059" s="4"/>
      <c r="C2059" s="219"/>
      <c r="D2059" s="4"/>
      <c r="E2059" s="329"/>
      <c r="F2059" s="330"/>
      <c r="G2059" s="285"/>
      <c r="H2059" s="331"/>
      <c r="I2059" s="944"/>
      <c r="J2059" s="944"/>
      <c r="K2059" s="4"/>
      <c r="L2059" s="4"/>
      <c r="M2059" s="4"/>
      <c r="N2059" s="4"/>
      <c r="O2059" s="4"/>
      <c r="P2059" s="4"/>
      <c r="Q2059" s="4"/>
      <c r="R2059" s="4"/>
      <c r="S2059" s="4"/>
      <c r="T2059" s="4"/>
      <c r="U2059" s="4"/>
      <c r="V2059" s="4"/>
      <c r="W2059" s="4"/>
      <c r="X2059" s="4"/>
      <c r="Y2059" s="4"/>
      <c r="Z2059" s="4"/>
      <c r="AA2059" s="4"/>
      <c r="AB2059" s="4"/>
      <c r="AC2059" s="4"/>
      <c r="AD2059" s="4"/>
      <c r="AE2059" s="4"/>
      <c r="AF2059" s="4"/>
      <c r="AG2059" s="4"/>
      <c r="AH2059" s="4"/>
      <c r="AI2059" s="4"/>
      <c r="AJ2059" s="4"/>
      <c r="AK2059" s="4"/>
      <c r="AL2059" s="4"/>
      <c r="AM2059" s="4"/>
      <c r="AN2059" s="4"/>
      <c r="AO2059" s="4"/>
      <c r="AP2059" s="4"/>
      <c r="AQ2059" s="4"/>
      <c r="AR2059" s="4"/>
      <c r="AS2059" s="4"/>
      <c r="AT2059" s="4"/>
      <c r="AU2059" s="4"/>
      <c r="AV2059" s="4"/>
      <c r="AW2059" s="4"/>
      <c r="AX2059" s="4"/>
      <c r="AY2059" s="4"/>
      <c r="AZ2059" s="4"/>
      <c r="BA2059" s="4"/>
      <c r="BB2059" s="4"/>
      <c r="BC2059" s="4"/>
      <c r="BD2059" s="4"/>
      <c r="BE2059" s="4"/>
      <c r="BF2059" s="4"/>
      <c r="BG2059" s="4"/>
      <c r="BH2059" s="4"/>
      <c r="BI2059" s="4"/>
      <c r="BJ2059" s="4"/>
      <c r="BK2059" s="4"/>
      <c r="BL2059" s="4"/>
      <c r="BM2059" s="4"/>
      <c r="BN2059" s="4"/>
      <c r="BO2059" s="4"/>
      <c r="BP2059" s="4"/>
      <c r="BQ2059" s="4"/>
      <c r="BR2059" s="4"/>
      <c r="BS2059" s="4"/>
      <c r="BT2059" s="4"/>
      <c r="BU2059" s="4"/>
      <c r="BV2059" s="4"/>
      <c r="BW2059" s="4"/>
      <c r="BX2059" s="4"/>
      <c r="BY2059" s="4"/>
      <c r="BZ2059" s="4"/>
      <c r="CA2059" s="4"/>
      <c r="CB2059" s="4"/>
      <c r="CC2059" s="4"/>
      <c r="CD2059" s="4"/>
      <c r="CE2059" s="4"/>
      <c r="CF2059" s="4"/>
      <c r="CG2059" s="4"/>
      <c r="CH2059" s="4"/>
      <c r="CI2059" s="4"/>
      <c r="CJ2059" s="4"/>
      <c r="CK2059" s="4"/>
      <c r="CL2059" s="4"/>
      <c r="CM2059" s="4"/>
      <c r="CN2059" s="4"/>
      <c r="CO2059" s="4"/>
      <c r="CP2059" s="4"/>
      <c r="CQ2059" s="4"/>
      <c r="CR2059" s="4"/>
      <c r="CS2059" s="4"/>
      <c r="CT2059" s="4"/>
      <c r="CU2059" s="4"/>
      <c r="CV2059" s="4"/>
      <c r="CW2059" s="4"/>
      <c r="CX2059" s="4"/>
      <c r="CY2059" s="4"/>
      <c r="CZ2059" s="4"/>
      <c r="DA2059" s="4"/>
      <c r="DB2059" s="4"/>
      <c r="DC2059" s="4"/>
      <c r="DD2059" s="4"/>
      <c r="DE2059" s="4"/>
      <c r="DF2059" s="4"/>
      <c r="DG2059" s="4"/>
      <c r="DH2059" s="4"/>
      <c r="DI2059" s="4"/>
      <c r="DJ2059" s="4"/>
      <c r="DK2059" s="4"/>
      <c r="DL2059" s="4"/>
      <c r="DM2059" s="4"/>
      <c r="DN2059" s="4"/>
      <c r="DO2059" s="4"/>
      <c r="DP2059" s="4"/>
      <c r="DQ2059" s="4"/>
      <c r="DR2059" s="4"/>
      <c r="DS2059" s="4"/>
      <c r="DT2059" s="4"/>
      <c r="DU2059" s="4"/>
      <c r="DV2059" s="4"/>
      <c r="DW2059" s="4"/>
      <c r="DX2059" s="4"/>
      <c r="DY2059" s="4"/>
      <c r="DZ2059" s="4"/>
      <c r="EA2059" s="4"/>
      <c r="EB2059" s="4"/>
      <c r="EC2059" s="4"/>
      <c r="ED2059" s="4"/>
      <c r="EE2059" s="4"/>
      <c r="EF2059" s="4"/>
      <c r="EG2059" s="4"/>
      <c r="EH2059" s="4"/>
      <c r="EI2059" s="4"/>
      <c r="EJ2059" s="4"/>
      <c r="EK2059" s="4"/>
      <c r="EL2059" s="4"/>
      <c r="EM2059" s="4"/>
      <c r="EN2059" s="4"/>
      <c r="EO2059" s="4"/>
      <c r="EP2059" s="4"/>
      <c r="EQ2059" s="4"/>
      <c r="ER2059" s="4"/>
      <c r="ES2059" s="4"/>
      <c r="ET2059" s="4"/>
      <c r="EU2059" s="4"/>
      <c r="EV2059" s="4"/>
      <c r="EW2059" s="4"/>
      <c r="EX2059" s="4"/>
      <c r="EY2059" s="4"/>
      <c r="EZ2059" s="4"/>
      <c r="FA2059" s="4"/>
      <c r="FB2059" s="4"/>
      <c r="FC2059" s="4"/>
      <c r="FD2059" s="4"/>
      <c r="FE2059" s="4"/>
      <c r="FF2059" s="4"/>
      <c r="FG2059" s="4"/>
      <c r="FH2059" s="4"/>
      <c r="FI2059" s="4"/>
      <c r="FJ2059" s="4"/>
      <c r="FK2059" s="4"/>
      <c r="FL2059" s="4"/>
      <c r="FM2059" s="4"/>
      <c r="FN2059" s="4"/>
      <c r="FO2059" s="4"/>
      <c r="FP2059" s="4"/>
      <c r="FQ2059" s="4"/>
      <c r="FR2059" s="4"/>
      <c r="FS2059" s="4"/>
      <c r="FT2059" s="4"/>
      <c r="FU2059" s="4"/>
      <c r="FV2059" s="4"/>
      <c r="FW2059" s="4"/>
      <c r="FX2059" s="4"/>
      <c r="FY2059" s="4"/>
      <c r="FZ2059" s="4"/>
      <c r="GA2059" s="4"/>
      <c r="GB2059" s="4"/>
      <c r="GC2059" s="4"/>
      <c r="GD2059" s="4"/>
      <c r="GE2059" s="4"/>
      <c r="GF2059" s="4"/>
      <c r="GG2059" s="4"/>
      <c r="GH2059" s="4"/>
      <c r="GI2059" s="4"/>
      <c r="GJ2059" s="4"/>
      <c r="GK2059" s="4"/>
      <c r="GL2059" s="4"/>
      <c r="GM2059" s="4"/>
      <c r="GN2059" s="4"/>
      <c r="GO2059" s="4"/>
      <c r="GP2059" s="4"/>
      <c r="GQ2059" s="4"/>
      <c r="GR2059" s="4"/>
      <c r="GS2059" s="4"/>
      <c r="GT2059" s="4"/>
      <c r="GU2059" s="4"/>
      <c r="GV2059" s="4"/>
      <c r="GW2059" s="4"/>
      <c r="GX2059" s="4"/>
      <c r="GY2059" s="4"/>
      <c r="GZ2059" s="4"/>
      <c r="HA2059" s="4"/>
      <c r="HB2059" s="4"/>
      <c r="HC2059" s="4"/>
      <c r="HD2059" s="4"/>
      <c r="HE2059" s="4"/>
      <c r="HF2059" s="4"/>
      <c r="HG2059" s="4"/>
      <c r="HH2059" s="4"/>
      <c r="HI2059" s="4"/>
      <c r="HJ2059" s="4"/>
      <c r="HK2059" s="4"/>
      <c r="HL2059" s="4"/>
      <c r="HM2059" s="4"/>
      <c r="HN2059" s="4"/>
      <c r="HO2059" s="4"/>
      <c r="HP2059" s="4"/>
      <c r="HQ2059" s="4"/>
      <c r="HR2059" s="4"/>
      <c r="HS2059" s="4"/>
      <c r="HT2059" s="4"/>
      <c r="HU2059" s="4"/>
      <c r="HV2059" s="4"/>
      <c r="HW2059" s="4"/>
      <c r="HX2059" s="4"/>
      <c r="HY2059" s="4"/>
      <c r="HZ2059" s="4"/>
      <c r="IA2059" s="4"/>
      <c r="IB2059" s="4"/>
      <c r="IC2059" s="4"/>
      <c r="ID2059" s="4"/>
      <c r="IE2059" s="4"/>
      <c r="IF2059" s="4"/>
      <c r="IG2059" s="4"/>
      <c r="IH2059" s="4"/>
      <c r="II2059" s="4"/>
      <c r="IJ2059" s="4"/>
      <c r="IK2059" s="4"/>
      <c r="IL2059" s="4"/>
      <c r="IM2059" s="4"/>
      <c r="IN2059" s="4"/>
      <c r="IO2059" s="4"/>
    </row>
    <row r="2060" spans="2:249" ht="12.75">
      <c r="B2060" s="4"/>
      <c r="C2060" s="219"/>
      <c r="D2060" s="4"/>
      <c r="E2060" s="329"/>
      <c r="F2060" s="330"/>
      <c r="G2060" s="285"/>
      <c r="H2060" s="331"/>
      <c r="I2060" s="944"/>
      <c r="J2060" s="944"/>
      <c r="K2060" s="4"/>
      <c r="L2060" s="4"/>
      <c r="M2060" s="4"/>
      <c r="N2060" s="4"/>
      <c r="O2060" s="4"/>
      <c r="P2060" s="4"/>
      <c r="Q2060" s="4"/>
      <c r="R2060" s="4"/>
      <c r="S2060" s="4"/>
      <c r="T2060" s="4"/>
      <c r="U2060" s="4"/>
      <c r="V2060" s="4"/>
      <c r="W2060" s="4"/>
      <c r="X2060" s="4"/>
      <c r="Y2060" s="4"/>
      <c r="Z2060" s="4"/>
      <c r="AA2060" s="4"/>
      <c r="AB2060" s="4"/>
      <c r="AC2060" s="4"/>
      <c r="AD2060" s="4"/>
      <c r="AE2060" s="4"/>
      <c r="AF2060" s="4"/>
      <c r="AG2060" s="4"/>
      <c r="AH2060" s="4"/>
      <c r="AI2060" s="4"/>
      <c r="AJ2060" s="4"/>
      <c r="AK2060" s="4"/>
      <c r="AL2060" s="4"/>
      <c r="AM2060" s="4"/>
      <c r="AN2060" s="4"/>
      <c r="AO2060" s="4"/>
      <c r="AP2060" s="4"/>
      <c r="AQ2060" s="4"/>
      <c r="AR2060" s="4"/>
      <c r="AS2060" s="4"/>
      <c r="AT2060" s="4"/>
      <c r="AU2060" s="4"/>
      <c r="AV2060" s="4"/>
      <c r="AW2060" s="4"/>
      <c r="AX2060" s="4"/>
      <c r="AY2060" s="4"/>
      <c r="AZ2060" s="4"/>
      <c r="BA2060" s="4"/>
      <c r="BB2060" s="4"/>
      <c r="BC2060" s="4"/>
      <c r="BD2060" s="4"/>
      <c r="BE2060" s="4"/>
      <c r="BF2060" s="4"/>
      <c r="BG2060" s="4"/>
      <c r="BH2060" s="4"/>
      <c r="BI2060" s="4"/>
      <c r="BJ2060" s="4"/>
      <c r="BK2060" s="4"/>
      <c r="BL2060" s="4"/>
      <c r="BM2060" s="4"/>
      <c r="BN2060" s="4"/>
      <c r="BO2060" s="4"/>
      <c r="BP2060" s="4"/>
      <c r="BQ2060" s="4"/>
      <c r="BR2060" s="4"/>
      <c r="BS2060" s="4"/>
      <c r="BT2060" s="4"/>
      <c r="BU2060" s="4"/>
      <c r="BV2060" s="4"/>
      <c r="BW2060" s="4"/>
      <c r="BX2060" s="4"/>
      <c r="BY2060" s="4"/>
      <c r="BZ2060" s="4"/>
      <c r="CA2060" s="4"/>
      <c r="CB2060" s="4"/>
      <c r="CC2060" s="4"/>
      <c r="CD2060" s="4"/>
      <c r="CE2060" s="4"/>
      <c r="CF2060" s="4"/>
      <c r="CG2060" s="4"/>
      <c r="CH2060" s="4"/>
      <c r="CI2060" s="4"/>
      <c r="CJ2060" s="4"/>
      <c r="CK2060" s="4"/>
      <c r="CL2060" s="4"/>
      <c r="CM2060" s="4"/>
      <c r="CN2060" s="4"/>
      <c r="CO2060" s="4"/>
      <c r="CP2060" s="4"/>
      <c r="CQ2060" s="4"/>
      <c r="CR2060" s="4"/>
      <c r="CS2060" s="4"/>
      <c r="CT2060" s="4"/>
      <c r="CU2060" s="4"/>
      <c r="CV2060" s="4"/>
      <c r="CW2060" s="4"/>
      <c r="CX2060" s="4"/>
      <c r="CY2060" s="4"/>
      <c r="CZ2060" s="4"/>
      <c r="DA2060" s="4"/>
      <c r="DB2060" s="4"/>
      <c r="DC2060" s="4"/>
      <c r="DD2060" s="4"/>
      <c r="DE2060" s="4"/>
      <c r="DF2060" s="4"/>
      <c r="DG2060" s="4"/>
      <c r="DH2060" s="4"/>
      <c r="DI2060" s="4"/>
      <c r="DJ2060" s="4"/>
      <c r="DK2060" s="4"/>
      <c r="DL2060" s="4"/>
      <c r="DM2060" s="4"/>
      <c r="DN2060" s="4"/>
      <c r="DO2060" s="4"/>
      <c r="DP2060" s="4"/>
      <c r="DQ2060" s="4"/>
      <c r="DR2060" s="4"/>
      <c r="DS2060" s="4"/>
      <c r="DT2060" s="4"/>
      <c r="DU2060" s="4"/>
      <c r="DV2060" s="4"/>
      <c r="DW2060" s="4"/>
      <c r="DX2060" s="4"/>
      <c r="DY2060" s="4"/>
      <c r="DZ2060" s="4"/>
      <c r="EA2060" s="4"/>
      <c r="EB2060" s="4"/>
      <c r="EC2060" s="4"/>
      <c r="ED2060" s="4"/>
      <c r="EE2060" s="4"/>
      <c r="EF2060" s="4"/>
      <c r="EG2060" s="4"/>
      <c r="EH2060" s="4"/>
      <c r="EI2060" s="4"/>
      <c r="EJ2060" s="4"/>
      <c r="EK2060" s="4"/>
      <c r="EL2060" s="4"/>
      <c r="EM2060" s="4"/>
      <c r="EN2060" s="4"/>
      <c r="EO2060" s="4"/>
      <c r="EP2060" s="4"/>
      <c r="EQ2060" s="4"/>
      <c r="ER2060" s="4"/>
      <c r="ES2060" s="4"/>
      <c r="ET2060" s="4"/>
      <c r="EU2060" s="4"/>
      <c r="EV2060" s="4"/>
      <c r="EW2060" s="4"/>
      <c r="EX2060" s="4"/>
      <c r="EY2060" s="4"/>
      <c r="EZ2060" s="4"/>
      <c r="FA2060" s="4"/>
      <c r="FB2060" s="4"/>
      <c r="FC2060" s="4"/>
      <c r="FD2060" s="4"/>
      <c r="FE2060" s="4"/>
      <c r="FF2060" s="4"/>
      <c r="FG2060" s="4"/>
      <c r="FH2060" s="4"/>
      <c r="FI2060" s="4"/>
      <c r="FJ2060" s="4"/>
      <c r="FK2060" s="4"/>
      <c r="FL2060" s="4"/>
      <c r="FM2060" s="4"/>
      <c r="FN2060" s="4"/>
      <c r="FO2060" s="4"/>
      <c r="FP2060" s="4"/>
      <c r="FQ2060" s="4"/>
      <c r="FR2060" s="4"/>
      <c r="FS2060" s="4"/>
      <c r="FT2060" s="4"/>
      <c r="FU2060" s="4"/>
      <c r="FV2060" s="4"/>
      <c r="FW2060" s="4"/>
      <c r="FX2060" s="4"/>
      <c r="FY2060" s="4"/>
      <c r="FZ2060" s="4"/>
      <c r="GA2060" s="4"/>
      <c r="GB2060" s="4"/>
      <c r="GC2060" s="4"/>
      <c r="GD2060" s="4"/>
      <c r="GE2060" s="4"/>
      <c r="GF2060" s="4"/>
      <c r="GG2060" s="4"/>
      <c r="GH2060" s="4"/>
      <c r="GI2060" s="4"/>
      <c r="GJ2060" s="4"/>
      <c r="GK2060" s="4"/>
      <c r="GL2060" s="4"/>
      <c r="GM2060" s="4"/>
      <c r="GN2060" s="4"/>
      <c r="GO2060" s="4"/>
      <c r="GP2060" s="4"/>
      <c r="GQ2060" s="4"/>
      <c r="GR2060" s="4"/>
      <c r="GS2060" s="4"/>
      <c r="GT2060" s="4"/>
      <c r="GU2060" s="4"/>
      <c r="GV2060" s="4"/>
      <c r="GW2060" s="4"/>
      <c r="GX2060" s="4"/>
      <c r="GY2060" s="4"/>
      <c r="GZ2060" s="4"/>
      <c r="HA2060" s="4"/>
      <c r="HB2060" s="4"/>
      <c r="HC2060" s="4"/>
      <c r="HD2060" s="4"/>
      <c r="HE2060" s="4"/>
      <c r="HF2060" s="4"/>
      <c r="HG2060" s="4"/>
      <c r="HH2060" s="4"/>
      <c r="HI2060" s="4"/>
      <c r="HJ2060" s="4"/>
      <c r="HK2060" s="4"/>
      <c r="HL2060" s="4"/>
      <c r="HM2060" s="4"/>
      <c r="HN2060" s="4"/>
      <c r="HO2060" s="4"/>
      <c r="HP2060" s="4"/>
      <c r="HQ2060" s="4"/>
      <c r="HR2060" s="4"/>
      <c r="HS2060" s="4"/>
      <c r="HT2060" s="4"/>
      <c r="HU2060" s="4"/>
      <c r="HV2060" s="4"/>
      <c r="HW2060" s="4"/>
      <c r="HX2060" s="4"/>
      <c r="HY2060" s="4"/>
      <c r="HZ2060" s="4"/>
      <c r="IA2060" s="4"/>
      <c r="IB2060" s="4"/>
      <c r="IC2060" s="4"/>
      <c r="ID2060" s="4"/>
      <c r="IE2060" s="4"/>
      <c r="IF2060" s="4"/>
      <c r="IG2060" s="4"/>
      <c r="IH2060" s="4"/>
      <c r="II2060" s="4"/>
      <c r="IJ2060" s="4"/>
      <c r="IK2060" s="4"/>
      <c r="IL2060" s="4"/>
      <c r="IM2060" s="4"/>
      <c r="IN2060" s="4"/>
      <c r="IO2060" s="4"/>
    </row>
    <row r="2061" spans="2:249" ht="12.75">
      <c r="B2061" s="4"/>
      <c r="C2061" s="219"/>
      <c r="D2061" s="4"/>
      <c r="E2061" s="329"/>
      <c r="F2061" s="330"/>
      <c r="G2061" s="285"/>
      <c r="H2061" s="331"/>
      <c r="I2061" s="944"/>
      <c r="J2061" s="944"/>
      <c r="K2061" s="4"/>
      <c r="L2061" s="4"/>
      <c r="M2061" s="4"/>
      <c r="N2061" s="4"/>
      <c r="O2061" s="4"/>
      <c r="P2061" s="4"/>
      <c r="Q2061" s="4"/>
      <c r="R2061" s="4"/>
      <c r="S2061" s="4"/>
      <c r="T2061" s="4"/>
      <c r="U2061" s="4"/>
      <c r="V2061" s="4"/>
      <c r="W2061" s="4"/>
      <c r="X2061" s="4"/>
      <c r="Y2061" s="4"/>
      <c r="Z2061" s="4"/>
      <c r="AA2061" s="4"/>
      <c r="AB2061" s="4"/>
      <c r="AC2061" s="4"/>
      <c r="AD2061" s="4"/>
      <c r="AE2061" s="4"/>
      <c r="AF2061" s="4"/>
      <c r="AG2061" s="4"/>
      <c r="AH2061" s="4"/>
      <c r="AI2061" s="4"/>
      <c r="AJ2061" s="4"/>
      <c r="AK2061" s="4"/>
      <c r="AL2061" s="4"/>
      <c r="AM2061" s="4"/>
      <c r="AN2061" s="4"/>
      <c r="AO2061" s="4"/>
      <c r="AP2061" s="4"/>
      <c r="AQ2061" s="4"/>
      <c r="AR2061" s="4"/>
      <c r="AS2061" s="4"/>
      <c r="AT2061" s="4"/>
      <c r="AU2061" s="4"/>
      <c r="AV2061" s="4"/>
      <c r="AW2061" s="4"/>
      <c r="AX2061" s="4"/>
      <c r="AY2061" s="4"/>
      <c r="AZ2061" s="4"/>
      <c r="BA2061" s="4"/>
      <c r="BB2061" s="4"/>
      <c r="BC2061" s="4"/>
      <c r="BD2061" s="4"/>
      <c r="BE2061" s="4"/>
      <c r="BF2061" s="4"/>
      <c r="BG2061" s="4"/>
      <c r="BH2061" s="4"/>
      <c r="BI2061" s="4"/>
      <c r="BJ2061" s="4"/>
      <c r="BK2061" s="4"/>
      <c r="BL2061" s="4"/>
      <c r="BM2061" s="4"/>
      <c r="BN2061" s="4"/>
      <c r="BO2061" s="4"/>
      <c r="BP2061" s="4"/>
      <c r="BQ2061" s="4"/>
      <c r="BR2061" s="4"/>
      <c r="BS2061" s="4"/>
      <c r="BT2061" s="4"/>
      <c r="BU2061" s="4"/>
      <c r="BV2061" s="4"/>
      <c r="BW2061" s="4"/>
      <c r="BX2061" s="4"/>
      <c r="BY2061" s="4"/>
      <c r="BZ2061" s="4"/>
      <c r="CA2061" s="4"/>
      <c r="CB2061" s="4"/>
      <c r="CC2061" s="4"/>
      <c r="CD2061" s="4"/>
      <c r="CE2061" s="4"/>
      <c r="CF2061" s="4"/>
      <c r="CG2061" s="4"/>
      <c r="CH2061" s="4"/>
      <c r="CI2061" s="4"/>
      <c r="CJ2061" s="4"/>
      <c r="CK2061" s="4"/>
      <c r="CL2061" s="4"/>
      <c r="CM2061" s="4"/>
      <c r="CN2061" s="4"/>
      <c r="CO2061" s="4"/>
      <c r="CP2061" s="4"/>
      <c r="CQ2061" s="4"/>
      <c r="CR2061" s="4"/>
      <c r="CS2061" s="4"/>
      <c r="CT2061" s="4"/>
      <c r="CU2061" s="4"/>
      <c r="CV2061" s="4"/>
      <c r="CW2061" s="4"/>
      <c r="CX2061" s="4"/>
      <c r="CY2061" s="4"/>
      <c r="CZ2061" s="4"/>
      <c r="DA2061" s="4"/>
      <c r="DB2061" s="4"/>
      <c r="DC2061" s="4"/>
      <c r="DD2061" s="4"/>
      <c r="DE2061" s="4"/>
      <c r="DF2061" s="4"/>
      <c r="DG2061" s="4"/>
      <c r="DH2061" s="4"/>
      <c r="DI2061" s="4"/>
      <c r="DJ2061" s="4"/>
      <c r="DK2061" s="4"/>
      <c r="DL2061" s="4"/>
      <c r="DM2061" s="4"/>
      <c r="DN2061" s="4"/>
      <c r="DO2061" s="4"/>
      <c r="DP2061" s="4"/>
      <c r="DQ2061" s="4"/>
      <c r="DR2061" s="4"/>
      <c r="DS2061" s="4"/>
      <c r="DT2061" s="4"/>
      <c r="DU2061" s="4"/>
      <c r="DV2061" s="4"/>
      <c r="DW2061" s="4"/>
      <c r="DX2061" s="4"/>
      <c r="DY2061" s="4"/>
      <c r="DZ2061" s="4"/>
      <c r="EA2061" s="4"/>
      <c r="EB2061" s="4"/>
      <c r="EC2061" s="4"/>
      <c r="ED2061" s="4"/>
      <c r="EE2061" s="4"/>
      <c r="EF2061" s="4"/>
      <c r="EG2061" s="4"/>
      <c r="EH2061" s="4"/>
      <c r="EI2061" s="4"/>
      <c r="EJ2061" s="4"/>
      <c r="EK2061" s="4"/>
      <c r="EL2061" s="4"/>
      <c r="EM2061" s="4"/>
      <c r="EN2061" s="4"/>
      <c r="EO2061" s="4"/>
      <c r="EP2061" s="4"/>
      <c r="EQ2061" s="4"/>
      <c r="ER2061" s="4"/>
      <c r="ES2061" s="4"/>
      <c r="ET2061" s="4"/>
      <c r="EU2061" s="4"/>
      <c r="EV2061" s="4"/>
      <c r="EW2061" s="4"/>
      <c r="EX2061" s="4"/>
      <c r="EY2061" s="4"/>
      <c r="EZ2061" s="4"/>
      <c r="FA2061" s="4"/>
      <c r="FB2061" s="4"/>
      <c r="FC2061" s="4"/>
      <c r="FD2061" s="4"/>
      <c r="FE2061" s="4"/>
      <c r="FF2061" s="4"/>
      <c r="FG2061" s="4"/>
      <c r="FH2061" s="4"/>
      <c r="FI2061" s="4"/>
      <c r="FJ2061" s="4"/>
      <c r="FK2061" s="4"/>
      <c r="FL2061" s="4"/>
      <c r="FM2061" s="4"/>
      <c r="FN2061" s="4"/>
      <c r="FO2061" s="4"/>
      <c r="FP2061" s="4"/>
      <c r="FQ2061" s="4"/>
      <c r="FR2061" s="4"/>
      <c r="FS2061" s="4"/>
      <c r="FT2061" s="4"/>
      <c r="FU2061" s="4"/>
      <c r="FV2061" s="4"/>
      <c r="FW2061" s="4"/>
      <c r="FX2061" s="4"/>
      <c r="FY2061" s="4"/>
      <c r="FZ2061" s="4"/>
      <c r="GA2061" s="4"/>
      <c r="GB2061" s="4"/>
      <c r="GC2061" s="4"/>
      <c r="GD2061" s="4"/>
      <c r="GE2061" s="4"/>
      <c r="GF2061" s="4"/>
      <c r="GG2061" s="4"/>
      <c r="GH2061" s="4"/>
      <c r="GI2061" s="4"/>
      <c r="GJ2061" s="4"/>
      <c r="GK2061" s="4"/>
      <c r="GL2061" s="4"/>
      <c r="GM2061" s="4"/>
      <c r="GN2061" s="4"/>
      <c r="GO2061" s="4"/>
      <c r="GP2061" s="4"/>
      <c r="GQ2061" s="4"/>
      <c r="GR2061" s="4"/>
      <c r="GS2061" s="4"/>
      <c r="GT2061" s="4"/>
      <c r="GU2061" s="4"/>
      <c r="GV2061" s="4"/>
      <c r="GW2061" s="4"/>
      <c r="GX2061" s="4"/>
      <c r="GY2061" s="4"/>
      <c r="GZ2061" s="4"/>
      <c r="HA2061" s="4"/>
      <c r="HB2061" s="4"/>
      <c r="HC2061" s="4"/>
      <c r="HD2061" s="4"/>
      <c r="HE2061" s="4"/>
      <c r="HF2061" s="4"/>
      <c r="HG2061" s="4"/>
      <c r="HH2061" s="4"/>
      <c r="HI2061" s="4"/>
      <c r="HJ2061" s="4"/>
      <c r="HK2061" s="4"/>
      <c r="HL2061" s="4"/>
      <c r="HM2061" s="4"/>
      <c r="HN2061" s="4"/>
      <c r="HO2061" s="4"/>
      <c r="HP2061" s="4"/>
      <c r="HQ2061" s="4"/>
      <c r="HR2061" s="4"/>
      <c r="HS2061" s="4"/>
      <c r="HT2061" s="4"/>
      <c r="HU2061" s="4"/>
      <c r="HV2061" s="4"/>
      <c r="HW2061" s="4"/>
      <c r="HX2061" s="4"/>
      <c r="HY2061" s="4"/>
      <c r="HZ2061" s="4"/>
      <c r="IA2061" s="4"/>
      <c r="IB2061" s="4"/>
      <c r="IC2061" s="4"/>
      <c r="ID2061" s="4"/>
      <c r="IE2061" s="4"/>
      <c r="IF2061" s="4"/>
      <c r="IG2061" s="4"/>
      <c r="IH2061" s="4"/>
      <c r="II2061" s="4"/>
      <c r="IJ2061" s="4"/>
      <c r="IK2061" s="4"/>
      <c r="IL2061" s="4"/>
      <c r="IM2061" s="4"/>
      <c r="IN2061" s="4"/>
      <c r="IO2061" s="4"/>
    </row>
    <row r="2062" spans="2:249" ht="12.75">
      <c r="B2062" s="4"/>
      <c r="C2062" s="219"/>
      <c r="D2062" s="4"/>
      <c r="E2062" s="329"/>
      <c r="F2062" s="330"/>
      <c r="G2062" s="285"/>
      <c r="H2062" s="331"/>
      <c r="I2062" s="944"/>
      <c r="J2062" s="944"/>
      <c r="K2062" s="4"/>
      <c r="L2062" s="4"/>
      <c r="M2062" s="4"/>
      <c r="N2062" s="4"/>
      <c r="O2062" s="4"/>
      <c r="P2062" s="4"/>
      <c r="Q2062" s="4"/>
      <c r="R2062" s="4"/>
      <c r="S2062" s="4"/>
      <c r="T2062" s="4"/>
      <c r="U2062" s="4"/>
      <c r="V2062" s="4"/>
      <c r="W2062" s="4"/>
      <c r="X2062" s="4"/>
      <c r="Y2062" s="4"/>
      <c r="Z2062" s="4"/>
      <c r="AA2062" s="4"/>
      <c r="AB2062" s="4"/>
      <c r="AC2062" s="4"/>
      <c r="AD2062" s="4"/>
      <c r="AE2062" s="4"/>
      <c r="AF2062" s="4"/>
      <c r="AG2062" s="4"/>
      <c r="AH2062" s="4"/>
      <c r="AI2062" s="4"/>
      <c r="AJ2062" s="4"/>
      <c r="AK2062" s="4"/>
      <c r="AL2062" s="4"/>
      <c r="AM2062" s="4"/>
      <c r="AN2062" s="4"/>
      <c r="AO2062" s="4"/>
      <c r="AP2062" s="4"/>
      <c r="AQ2062" s="4"/>
      <c r="AR2062" s="4"/>
      <c r="AS2062" s="4"/>
      <c r="AT2062" s="4"/>
      <c r="AU2062" s="4"/>
      <c r="AV2062" s="4"/>
      <c r="AW2062" s="4"/>
      <c r="AX2062" s="4"/>
      <c r="AY2062" s="4"/>
      <c r="AZ2062" s="4"/>
      <c r="BA2062" s="4"/>
      <c r="BB2062" s="4"/>
      <c r="BC2062" s="4"/>
      <c r="BD2062" s="4"/>
      <c r="BE2062" s="4"/>
      <c r="BF2062" s="4"/>
      <c r="BG2062" s="4"/>
      <c r="BH2062" s="4"/>
      <c r="BI2062" s="4"/>
      <c r="BJ2062" s="4"/>
      <c r="BK2062" s="4"/>
      <c r="BL2062" s="4"/>
      <c r="BM2062" s="4"/>
      <c r="BN2062" s="4"/>
      <c r="BO2062" s="4"/>
      <c r="BP2062" s="4"/>
      <c r="BQ2062" s="4"/>
      <c r="BR2062" s="4"/>
      <c r="BS2062" s="4"/>
      <c r="BT2062" s="4"/>
      <c r="BU2062" s="4"/>
      <c r="BV2062" s="4"/>
      <c r="BW2062" s="4"/>
      <c r="BX2062" s="4"/>
      <c r="BY2062" s="4"/>
      <c r="BZ2062" s="4"/>
      <c r="CA2062" s="4"/>
      <c r="CB2062" s="4"/>
      <c r="CC2062" s="4"/>
      <c r="CD2062" s="4"/>
      <c r="CE2062" s="4"/>
      <c r="CF2062" s="4"/>
      <c r="CG2062" s="4"/>
      <c r="CH2062" s="4"/>
      <c r="CI2062" s="4"/>
      <c r="CJ2062" s="4"/>
      <c r="CK2062" s="4"/>
      <c r="CL2062" s="4"/>
      <c r="CM2062" s="4"/>
      <c r="CN2062" s="4"/>
      <c r="CO2062" s="4"/>
      <c r="CP2062" s="4"/>
      <c r="CQ2062" s="4"/>
      <c r="CR2062" s="4"/>
      <c r="CS2062" s="4"/>
      <c r="CT2062" s="4"/>
      <c r="CU2062" s="4"/>
      <c r="CV2062" s="4"/>
      <c r="CW2062" s="4"/>
      <c r="CX2062" s="4"/>
      <c r="CY2062" s="4"/>
      <c r="CZ2062" s="4"/>
      <c r="DA2062" s="4"/>
      <c r="DB2062" s="4"/>
      <c r="DC2062" s="4"/>
      <c r="DD2062" s="4"/>
      <c r="DE2062" s="4"/>
      <c r="DF2062" s="4"/>
      <c r="DG2062" s="4"/>
      <c r="DH2062" s="4"/>
      <c r="DI2062" s="4"/>
      <c r="DJ2062" s="4"/>
      <c r="DK2062" s="4"/>
      <c r="DL2062" s="4"/>
      <c r="DM2062" s="4"/>
      <c r="DN2062" s="4"/>
      <c r="DO2062" s="4"/>
      <c r="DP2062" s="4"/>
      <c r="DQ2062" s="4"/>
      <c r="DR2062" s="4"/>
      <c r="DS2062" s="4"/>
      <c r="DT2062" s="4"/>
      <c r="DU2062" s="4"/>
      <c r="DV2062" s="4"/>
      <c r="DW2062" s="4"/>
      <c r="DX2062" s="4"/>
      <c r="DY2062" s="4"/>
      <c r="DZ2062" s="4"/>
      <c r="EA2062" s="4"/>
      <c r="EB2062" s="4"/>
      <c r="EC2062" s="4"/>
      <c r="ED2062" s="4"/>
      <c r="EE2062" s="4"/>
      <c r="EF2062" s="4"/>
      <c r="EG2062" s="4"/>
      <c r="EH2062" s="4"/>
      <c r="EI2062" s="4"/>
      <c r="EJ2062" s="4"/>
      <c r="EK2062" s="4"/>
      <c r="EL2062" s="4"/>
      <c r="EM2062" s="4"/>
      <c r="EN2062" s="4"/>
      <c r="EO2062" s="4"/>
      <c r="EP2062" s="4"/>
      <c r="EQ2062" s="4"/>
      <c r="ER2062" s="4"/>
      <c r="ES2062" s="4"/>
      <c r="ET2062" s="4"/>
      <c r="EU2062" s="4"/>
      <c r="EV2062" s="4"/>
      <c r="EW2062" s="4"/>
      <c r="EX2062" s="4"/>
      <c r="EY2062" s="4"/>
      <c r="EZ2062" s="4"/>
      <c r="FA2062" s="4"/>
      <c r="FB2062" s="4"/>
      <c r="FC2062" s="4"/>
      <c r="FD2062" s="4"/>
      <c r="FE2062" s="4"/>
      <c r="FF2062" s="4"/>
      <c r="FG2062" s="4"/>
      <c r="FH2062" s="4"/>
      <c r="FI2062" s="4"/>
      <c r="FJ2062" s="4"/>
      <c r="FK2062" s="4"/>
      <c r="FL2062" s="4"/>
      <c r="FM2062" s="4"/>
      <c r="FN2062" s="4"/>
      <c r="FO2062" s="4"/>
      <c r="FP2062" s="4"/>
      <c r="FQ2062" s="4"/>
      <c r="FR2062" s="4"/>
      <c r="FS2062" s="4"/>
      <c r="FT2062" s="4"/>
      <c r="FU2062" s="4"/>
      <c r="FV2062" s="4"/>
      <c r="FW2062" s="4"/>
      <c r="FX2062" s="4"/>
      <c r="FY2062" s="4"/>
      <c r="FZ2062" s="4"/>
      <c r="GA2062" s="4"/>
      <c r="GB2062" s="4"/>
      <c r="GC2062" s="4"/>
      <c r="GD2062" s="4"/>
      <c r="GE2062" s="4"/>
      <c r="GF2062" s="4"/>
      <c r="GG2062" s="4"/>
      <c r="GH2062" s="4"/>
      <c r="GI2062" s="4"/>
      <c r="GJ2062" s="4"/>
      <c r="GK2062" s="4"/>
      <c r="GL2062" s="4"/>
      <c r="GM2062" s="4"/>
      <c r="GN2062" s="4"/>
      <c r="GO2062" s="4"/>
      <c r="GP2062" s="4"/>
      <c r="GQ2062" s="4"/>
      <c r="GR2062" s="4"/>
      <c r="GS2062" s="4"/>
      <c r="GT2062" s="4"/>
      <c r="GU2062" s="4"/>
      <c r="GV2062" s="4"/>
      <c r="GW2062" s="4"/>
      <c r="GX2062" s="4"/>
      <c r="GY2062" s="4"/>
      <c r="GZ2062" s="4"/>
      <c r="HA2062" s="4"/>
      <c r="HB2062" s="4"/>
      <c r="HC2062" s="4"/>
      <c r="HD2062" s="4"/>
      <c r="HE2062" s="4"/>
      <c r="HF2062" s="4"/>
      <c r="HG2062" s="4"/>
      <c r="HH2062" s="4"/>
      <c r="HI2062" s="4"/>
      <c r="HJ2062" s="4"/>
      <c r="HK2062" s="4"/>
      <c r="HL2062" s="4"/>
      <c r="HM2062" s="4"/>
      <c r="HN2062" s="4"/>
      <c r="HO2062" s="4"/>
      <c r="HP2062" s="4"/>
      <c r="HQ2062" s="4"/>
      <c r="HR2062" s="4"/>
      <c r="HS2062" s="4"/>
      <c r="HT2062" s="4"/>
      <c r="HU2062" s="4"/>
      <c r="HV2062" s="4"/>
      <c r="HW2062" s="4"/>
      <c r="HX2062" s="4"/>
      <c r="HY2062" s="4"/>
      <c r="HZ2062" s="4"/>
      <c r="IA2062" s="4"/>
      <c r="IB2062" s="4"/>
      <c r="IC2062" s="4"/>
      <c r="ID2062" s="4"/>
      <c r="IE2062" s="4"/>
      <c r="IF2062" s="4"/>
      <c r="IG2062" s="4"/>
      <c r="IH2062" s="4"/>
      <c r="II2062" s="4"/>
      <c r="IJ2062" s="4"/>
      <c r="IK2062" s="4"/>
      <c r="IL2062" s="4"/>
      <c r="IM2062" s="4"/>
      <c r="IN2062" s="4"/>
      <c r="IO2062" s="4"/>
    </row>
    <row r="2063" spans="2:249" ht="12.75">
      <c r="B2063" s="4"/>
      <c r="C2063" s="219"/>
      <c r="D2063" s="4"/>
      <c r="E2063" s="329"/>
      <c r="F2063" s="330"/>
      <c r="G2063" s="285"/>
      <c r="H2063" s="331"/>
      <c r="I2063" s="944"/>
      <c r="J2063" s="944"/>
      <c r="K2063" s="4"/>
      <c r="L2063" s="4"/>
      <c r="M2063" s="4"/>
      <c r="N2063" s="4"/>
      <c r="O2063" s="4"/>
      <c r="P2063" s="4"/>
      <c r="Q2063" s="4"/>
      <c r="R2063" s="4"/>
      <c r="S2063" s="4"/>
      <c r="T2063" s="4"/>
      <c r="U2063" s="4"/>
      <c r="V2063" s="4"/>
      <c r="W2063" s="4"/>
      <c r="X2063" s="4"/>
      <c r="Y2063" s="4"/>
      <c r="Z2063" s="4"/>
      <c r="AA2063" s="4"/>
      <c r="AB2063" s="4"/>
      <c r="AC2063" s="4"/>
      <c r="AD2063" s="4"/>
      <c r="AE2063" s="4"/>
      <c r="AF2063" s="4"/>
      <c r="AG2063" s="4"/>
      <c r="AH2063" s="4"/>
      <c r="AI2063" s="4"/>
      <c r="AJ2063" s="4"/>
      <c r="AK2063" s="4"/>
      <c r="AL2063" s="4"/>
      <c r="AM2063" s="4"/>
      <c r="AN2063" s="4"/>
      <c r="AO2063" s="4"/>
      <c r="AP2063" s="4"/>
      <c r="AQ2063" s="4"/>
      <c r="AR2063" s="4"/>
      <c r="AS2063" s="4"/>
      <c r="AT2063" s="4"/>
      <c r="AU2063" s="4"/>
      <c r="AV2063" s="4"/>
      <c r="AW2063" s="4"/>
      <c r="AX2063" s="4"/>
      <c r="AY2063" s="4"/>
      <c r="AZ2063" s="4"/>
      <c r="BA2063" s="4"/>
      <c r="BB2063" s="4"/>
      <c r="BC2063" s="4"/>
      <c r="BD2063" s="4"/>
      <c r="BE2063" s="4"/>
      <c r="BF2063" s="4"/>
      <c r="BG2063" s="4"/>
      <c r="BH2063" s="4"/>
      <c r="BI2063" s="4"/>
      <c r="BJ2063" s="4"/>
      <c r="BK2063" s="4"/>
      <c r="BL2063" s="4"/>
      <c r="BM2063" s="4"/>
      <c r="BN2063" s="4"/>
      <c r="BO2063" s="4"/>
      <c r="BP2063" s="4"/>
      <c r="BQ2063" s="4"/>
      <c r="BR2063" s="4"/>
      <c r="BS2063" s="4"/>
      <c r="BT2063" s="4"/>
      <c r="BU2063" s="4"/>
      <c r="BV2063" s="4"/>
      <c r="BW2063" s="4"/>
      <c r="BX2063" s="4"/>
      <c r="BY2063" s="4"/>
      <c r="BZ2063" s="4"/>
      <c r="CA2063" s="4"/>
      <c r="CB2063" s="4"/>
      <c r="CC2063" s="4"/>
      <c r="CD2063" s="4"/>
      <c r="CE2063" s="4"/>
      <c r="CF2063" s="4"/>
      <c r="CG2063" s="4"/>
      <c r="CH2063" s="4"/>
      <c r="CI2063" s="4"/>
      <c r="CJ2063" s="4"/>
      <c r="CK2063" s="4"/>
      <c r="CL2063" s="4"/>
      <c r="CM2063" s="4"/>
      <c r="CN2063" s="4"/>
      <c r="CO2063" s="4"/>
      <c r="CP2063" s="4"/>
      <c r="CQ2063" s="4"/>
      <c r="CR2063" s="4"/>
      <c r="CS2063" s="4"/>
      <c r="CT2063" s="4"/>
      <c r="CU2063" s="4"/>
      <c r="CV2063" s="4"/>
      <c r="CW2063" s="4"/>
      <c r="CX2063" s="4"/>
      <c r="CY2063" s="4"/>
      <c r="CZ2063" s="4"/>
      <c r="DA2063" s="4"/>
      <c r="DB2063" s="4"/>
      <c r="DC2063" s="4"/>
      <c r="DD2063" s="4"/>
      <c r="DE2063" s="4"/>
      <c r="DF2063" s="4"/>
      <c r="DG2063" s="4"/>
      <c r="DH2063" s="4"/>
      <c r="DI2063" s="4"/>
      <c r="DJ2063" s="4"/>
      <c r="DK2063" s="4"/>
      <c r="DL2063" s="4"/>
      <c r="DM2063" s="4"/>
      <c r="DN2063" s="4"/>
      <c r="DO2063" s="4"/>
      <c r="DP2063" s="4"/>
      <c r="DQ2063" s="4"/>
      <c r="DR2063" s="4"/>
      <c r="DS2063" s="4"/>
      <c r="DT2063" s="4"/>
      <c r="DU2063" s="4"/>
      <c r="DV2063" s="4"/>
      <c r="DW2063" s="4"/>
      <c r="DX2063" s="4"/>
      <c r="DY2063" s="4"/>
      <c r="DZ2063" s="4"/>
      <c r="EA2063" s="4"/>
      <c r="EB2063" s="4"/>
      <c r="EC2063" s="4"/>
      <c r="ED2063" s="4"/>
      <c r="EE2063" s="4"/>
      <c r="EF2063" s="4"/>
      <c r="EG2063" s="4"/>
      <c r="EH2063" s="4"/>
      <c r="EI2063" s="4"/>
      <c r="EJ2063" s="4"/>
      <c r="EK2063" s="4"/>
      <c r="EL2063" s="4"/>
      <c r="EM2063" s="4"/>
      <c r="EN2063" s="4"/>
      <c r="EO2063" s="4"/>
      <c r="EP2063" s="4"/>
      <c r="EQ2063" s="4"/>
      <c r="ER2063" s="4"/>
      <c r="ES2063" s="4"/>
      <c r="ET2063" s="4"/>
      <c r="EU2063" s="4"/>
      <c r="EV2063" s="4"/>
      <c r="EW2063" s="4"/>
      <c r="EX2063" s="4"/>
      <c r="EY2063" s="4"/>
      <c r="EZ2063" s="4"/>
      <c r="FA2063" s="4"/>
      <c r="FB2063" s="4"/>
      <c r="FC2063" s="4"/>
      <c r="FD2063" s="4"/>
      <c r="FE2063" s="4"/>
      <c r="FF2063" s="4"/>
      <c r="FG2063" s="4"/>
      <c r="FH2063" s="4"/>
      <c r="FI2063" s="4"/>
      <c r="FJ2063" s="4"/>
      <c r="FK2063" s="4"/>
      <c r="FL2063" s="4"/>
      <c r="FM2063" s="4"/>
      <c r="FN2063" s="4"/>
      <c r="FO2063" s="4"/>
      <c r="FP2063" s="4"/>
      <c r="FQ2063" s="4"/>
      <c r="FR2063" s="4"/>
      <c r="FS2063" s="4"/>
      <c r="FT2063" s="4"/>
      <c r="FU2063" s="4"/>
      <c r="FV2063" s="4"/>
      <c r="FW2063" s="4"/>
      <c r="FX2063" s="4"/>
      <c r="FY2063" s="4"/>
      <c r="FZ2063" s="4"/>
      <c r="GA2063" s="4"/>
      <c r="GB2063" s="4"/>
      <c r="GC2063" s="4"/>
      <c r="GD2063" s="4"/>
      <c r="GE2063" s="4"/>
      <c r="GF2063" s="4"/>
      <c r="GG2063" s="4"/>
      <c r="GH2063" s="4"/>
      <c r="GI2063" s="4"/>
      <c r="GJ2063" s="4"/>
      <c r="GK2063" s="4"/>
      <c r="GL2063" s="4"/>
      <c r="GM2063" s="4"/>
      <c r="GN2063" s="4"/>
      <c r="GO2063" s="4"/>
      <c r="GP2063" s="4"/>
      <c r="GQ2063" s="4"/>
      <c r="GR2063" s="4"/>
      <c r="GS2063" s="4"/>
      <c r="GT2063" s="4"/>
      <c r="GU2063" s="4"/>
      <c r="GV2063" s="4"/>
      <c r="GW2063" s="4"/>
      <c r="GX2063" s="4"/>
      <c r="GY2063" s="4"/>
      <c r="GZ2063" s="4"/>
      <c r="HA2063" s="4"/>
      <c r="HB2063" s="4"/>
      <c r="HC2063" s="4"/>
      <c r="HD2063" s="4"/>
      <c r="HE2063" s="4"/>
      <c r="HF2063" s="4"/>
      <c r="HG2063" s="4"/>
      <c r="HH2063" s="4"/>
      <c r="HI2063" s="4"/>
      <c r="HJ2063" s="4"/>
      <c r="HK2063" s="4"/>
      <c r="HL2063" s="4"/>
      <c r="HM2063" s="4"/>
      <c r="HN2063" s="4"/>
      <c r="HO2063" s="4"/>
      <c r="HP2063" s="4"/>
      <c r="HQ2063" s="4"/>
      <c r="HR2063" s="4"/>
      <c r="HS2063" s="4"/>
      <c r="HT2063" s="4"/>
      <c r="HU2063" s="4"/>
      <c r="HV2063" s="4"/>
      <c r="HW2063" s="4"/>
      <c r="HX2063" s="4"/>
      <c r="HY2063" s="4"/>
      <c r="HZ2063" s="4"/>
      <c r="IA2063" s="4"/>
      <c r="IB2063" s="4"/>
      <c r="IC2063" s="4"/>
      <c r="ID2063" s="4"/>
      <c r="IE2063" s="4"/>
      <c r="IF2063" s="4"/>
      <c r="IG2063" s="4"/>
      <c r="IH2063" s="4"/>
      <c r="II2063" s="4"/>
      <c r="IJ2063" s="4"/>
      <c r="IK2063" s="4"/>
      <c r="IL2063" s="4"/>
      <c r="IM2063" s="4"/>
      <c r="IN2063" s="4"/>
      <c r="IO2063" s="4"/>
    </row>
    <row r="2064" spans="2:249" ht="12.75">
      <c r="B2064" s="4"/>
      <c r="C2064" s="219"/>
      <c r="D2064" s="4"/>
      <c r="E2064" s="329"/>
      <c r="F2064" s="330"/>
      <c r="G2064" s="285"/>
      <c r="H2064" s="331"/>
      <c r="I2064" s="944"/>
      <c r="J2064" s="944"/>
      <c r="K2064" s="4"/>
      <c r="L2064" s="4"/>
      <c r="M2064" s="4"/>
      <c r="N2064" s="4"/>
      <c r="O2064" s="4"/>
      <c r="P2064" s="4"/>
      <c r="Q2064" s="4"/>
      <c r="R2064" s="4"/>
      <c r="S2064" s="4"/>
      <c r="T2064" s="4"/>
      <c r="U2064" s="4"/>
      <c r="V2064" s="4"/>
      <c r="W2064" s="4"/>
      <c r="X2064" s="4"/>
      <c r="Y2064" s="4"/>
      <c r="Z2064" s="4"/>
      <c r="AA2064" s="4"/>
      <c r="AB2064" s="4"/>
      <c r="AC2064" s="4"/>
      <c r="AD2064" s="4"/>
      <c r="AE2064" s="4"/>
      <c r="AF2064" s="4"/>
      <c r="AG2064" s="4"/>
      <c r="AH2064" s="4"/>
      <c r="AI2064" s="4"/>
      <c r="AJ2064" s="4"/>
      <c r="AK2064" s="4"/>
      <c r="AL2064" s="4"/>
      <c r="AM2064" s="4"/>
      <c r="AN2064" s="4"/>
      <c r="AO2064" s="4"/>
      <c r="AP2064" s="4"/>
      <c r="AQ2064" s="4"/>
      <c r="AR2064" s="4"/>
      <c r="AS2064" s="4"/>
      <c r="AT2064" s="4"/>
      <c r="AU2064" s="4"/>
      <c r="AV2064" s="4"/>
      <c r="AW2064" s="4"/>
      <c r="AX2064" s="4"/>
      <c r="AY2064" s="4"/>
      <c r="AZ2064" s="4"/>
      <c r="BA2064" s="4"/>
      <c r="BB2064" s="4"/>
      <c r="BC2064" s="4"/>
      <c r="BD2064" s="4"/>
      <c r="BE2064" s="4"/>
      <c r="BF2064" s="4"/>
      <c r="BG2064" s="4"/>
      <c r="BH2064" s="4"/>
      <c r="BI2064" s="4"/>
      <c r="BJ2064" s="4"/>
      <c r="BK2064" s="4"/>
      <c r="BL2064" s="4"/>
      <c r="BM2064" s="4"/>
      <c r="BN2064" s="4"/>
      <c r="BO2064" s="4"/>
      <c r="BP2064" s="4"/>
      <c r="BQ2064" s="4"/>
      <c r="BR2064" s="4"/>
      <c r="BS2064" s="4"/>
      <c r="BT2064" s="4"/>
      <c r="BU2064" s="4"/>
      <c r="BV2064" s="4"/>
      <c r="BW2064" s="4"/>
      <c r="BX2064" s="4"/>
      <c r="BY2064" s="4"/>
      <c r="BZ2064" s="4"/>
      <c r="CA2064" s="4"/>
      <c r="CB2064" s="4"/>
      <c r="CC2064" s="4"/>
      <c r="CD2064" s="4"/>
      <c r="CE2064" s="4"/>
      <c r="CF2064" s="4"/>
      <c r="CG2064" s="4"/>
      <c r="CH2064" s="4"/>
      <c r="CI2064" s="4"/>
      <c r="CJ2064" s="4"/>
      <c r="CK2064" s="4"/>
      <c r="CL2064" s="4"/>
      <c r="CM2064" s="4"/>
      <c r="CN2064" s="4"/>
      <c r="CO2064" s="4"/>
      <c r="CP2064" s="4"/>
      <c r="CQ2064" s="4"/>
      <c r="CR2064" s="4"/>
      <c r="CS2064" s="4"/>
      <c r="CT2064" s="4"/>
      <c r="CU2064" s="4"/>
      <c r="CV2064" s="4"/>
      <c r="CW2064" s="4"/>
      <c r="CX2064" s="4"/>
      <c r="CY2064" s="4"/>
      <c r="CZ2064" s="4"/>
      <c r="DA2064" s="4"/>
      <c r="DB2064" s="4"/>
      <c r="DC2064" s="4"/>
      <c r="DD2064" s="4"/>
      <c r="DE2064" s="4"/>
      <c r="DF2064" s="4"/>
      <c r="DG2064" s="4"/>
      <c r="DH2064" s="4"/>
      <c r="DI2064" s="4"/>
      <c r="DJ2064" s="4"/>
      <c r="DK2064" s="4"/>
      <c r="DL2064" s="4"/>
      <c r="DM2064" s="4"/>
      <c r="DN2064" s="4"/>
      <c r="DO2064" s="4"/>
      <c r="DP2064" s="4"/>
      <c r="DQ2064" s="4"/>
      <c r="DR2064" s="4"/>
      <c r="DS2064" s="4"/>
      <c r="DT2064" s="4"/>
      <c r="DU2064" s="4"/>
      <c r="DV2064" s="4"/>
      <c r="DW2064" s="4"/>
      <c r="DX2064" s="4"/>
      <c r="DY2064" s="4"/>
      <c r="DZ2064" s="4"/>
      <c r="EA2064" s="4"/>
      <c r="EB2064" s="4"/>
      <c r="EC2064" s="4"/>
      <c r="ED2064" s="4"/>
      <c r="EE2064" s="4"/>
      <c r="EF2064" s="4"/>
      <c r="EG2064" s="4"/>
      <c r="EH2064" s="4"/>
      <c r="EI2064" s="4"/>
      <c r="EJ2064" s="4"/>
      <c r="EK2064" s="4"/>
      <c r="EL2064" s="4"/>
      <c r="EM2064" s="4"/>
      <c r="EN2064" s="4"/>
      <c r="EO2064" s="4"/>
      <c r="EP2064" s="4"/>
      <c r="EQ2064" s="4"/>
      <c r="ER2064" s="4"/>
      <c r="ES2064" s="4"/>
      <c r="ET2064" s="4"/>
      <c r="EU2064" s="4"/>
      <c r="EV2064" s="4"/>
      <c r="EW2064" s="4"/>
      <c r="EX2064" s="4"/>
      <c r="EY2064" s="4"/>
      <c r="EZ2064" s="4"/>
      <c r="FA2064" s="4"/>
      <c r="FB2064" s="4"/>
      <c r="FC2064" s="4"/>
      <c r="FD2064" s="4"/>
      <c r="FE2064" s="4"/>
      <c r="FF2064" s="4"/>
      <c r="FG2064" s="4"/>
      <c r="FH2064" s="4"/>
      <c r="FI2064" s="4"/>
      <c r="FJ2064" s="4"/>
      <c r="FK2064" s="4"/>
      <c r="FL2064" s="4"/>
      <c r="FM2064" s="4"/>
      <c r="FN2064" s="4"/>
      <c r="FO2064" s="4"/>
      <c r="FP2064" s="4"/>
      <c r="FQ2064" s="4"/>
      <c r="FR2064" s="4"/>
      <c r="FS2064" s="4"/>
      <c r="FT2064" s="4"/>
      <c r="FU2064" s="4"/>
      <c r="FV2064" s="4"/>
      <c r="FW2064" s="4"/>
      <c r="FX2064" s="4"/>
      <c r="FY2064" s="4"/>
      <c r="FZ2064" s="4"/>
      <c r="GA2064" s="4"/>
      <c r="GB2064" s="4"/>
      <c r="GC2064" s="4"/>
      <c r="GD2064" s="4"/>
      <c r="GE2064" s="4"/>
      <c r="GF2064" s="4"/>
      <c r="GG2064" s="4"/>
      <c r="GH2064" s="4"/>
      <c r="GI2064" s="4"/>
      <c r="GJ2064" s="4"/>
      <c r="GK2064" s="4"/>
      <c r="GL2064" s="4"/>
      <c r="GM2064" s="4"/>
      <c r="GN2064" s="4"/>
      <c r="GO2064" s="4"/>
      <c r="GP2064" s="4"/>
      <c r="GQ2064" s="4"/>
      <c r="GR2064" s="4"/>
      <c r="GS2064" s="4"/>
      <c r="GT2064" s="4"/>
      <c r="GU2064" s="4"/>
      <c r="GV2064" s="4"/>
      <c r="GW2064" s="4"/>
      <c r="GX2064" s="4"/>
      <c r="GY2064" s="4"/>
      <c r="GZ2064" s="4"/>
      <c r="HA2064" s="4"/>
      <c r="HB2064" s="4"/>
      <c r="HC2064" s="4"/>
      <c r="HD2064" s="4"/>
      <c r="HE2064" s="4"/>
      <c r="HF2064" s="4"/>
      <c r="HG2064" s="4"/>
      <c r="HH2064" s="4"/>
      <c r="HI2064" s="4"/>
      <c r="HJ2064" s="4"/>
      <c r="HK2064" s="4"/>
      <c r="HL2064" s="4"/>
      <c r="HM2064" s="4"/>
      <c r="HN2064" s="4"/>
      <c r="HO2064" s="4"/>
      <c r="HP2064" s="4"/>
      <c r="HQ2064" s="4"/>
      <c r="HR2064" s="4"/>
      <c r="HS2064" s="4"/>
      <c r="HT2064" s="4"/>
      <c r="HU2064" s="4"/>
      <c r="HV2064" s="4"/>
      <c r="HW2064" s="4"/>
      <c r="HX2064" s="4"/>
      <c r="HY2064" s="4"/>
      <c r="HZ2064" s="4"/>
      <c r="IA2064" s="4"/>
      <c r="IB2064" s="4"/>
      <c r="IC2064" s="4"/>
      <c r="ID2064" s="4"/>
      <c r="IE2064" s="4"/>
      <c r="IF2064" s="4"/>
      <c r="IG2064" s="4"/>
      <c r="IH2064" s="4"/>
      <c r="II2064" s="4"/>
      <c r="IJ2064" s="4"/>
      <c r="IK2064" s="4"/>
      <c r="IL2064" s="4"/>
      <c r="IM2064" s="4"/>
      <c r="IN2064" s="4"/>
      <c r="IO2064" s="4"/>
    </row>
    <row r="2065" spans="2:249" ht="12.75">
      <c r="B2065" s="4"/>
      <c r="C2065" s="219"/>
      <c r="D2065" s="4"/>
      <c r="E2065" s="329"/>
      <c r="F2065" s="330"/>
      <c r="G2065" s="285"/>
      <c r="H2065" s="331"/>
      <c r="I2065" s="944"/>
      <c r="J2065" s="944"/>
      <c r="K2065" s="4"/>
      <c r="L2065" s="4"/>
      <c r="M2065" s="4"/>
      <c r="N2065" s="4"/>
      <c r="O2065" s="4"/>
      <c r="P2065" s="4"/>
      <c r="Q2065" s="4"/>
      <c r="R2065" s="4"/>
      <c r="S2065" s="4"/>
      <c r="T2065" s="4"/>
      <c r="U2065" s="4"/>
      <c r="V2065" s="4"/>
      <c r="W2065" s="4"/>
      <c r="X2065" s="4"/>
      <c r="Y2065" s="4"/>
      <c r="Z2065" s="4"/>
      <c r="AA2065" s="4"/>
      <c r="AB2065" s="4"/>
      <c r="AC2065" s="4"/>
      <c r="AD2065" s="4"/>
      <c r="AE2065" s="4"/>
      <c r="AF2065" s="4"/>
      <c r="AG2065" s="4"/>
      <c r="AH2065" s="4"/>
      <c r="AI2065" s="4"/>
      <c r="AJ2065" s="4"/>
      <c r="AK2065" s="4"/>
      <c r="AL2065" s="4"/>
      <c r="AM2065" s="4"/>
      <c r="AN2065" s="4"/>
      <c r="AO2065" s="4"/>
      <c r="AP2065" s="4"/>
      <c r="AQ2065" s="4"/>
      <c r="AR2065" s="4"/>
      <c r="AS2065" s="4"/>
      <c r="AT2065" s="4"/>
      <c r="AU2065" s="4"/>
      <c r="AV2065" s="4"/>
      <c r="AW2065" s="4"/>
      <c r="AX2065" s="4"/>
      <c r="AY2065" s="4"/>
      <c r="AZ2065" s="4"/>
      <c r="BA2065" s="4"/>
      <c r="BB2065" s="4"/>
      <c r="BC2065" s="4"/>
      <c r="BD2065" s="4"/>
      <c r="BE2065" s="4"/>
      <c r="BF2065" s="4"/>
      <c r="BG2065" s="4"/>
      <c r="BH2065" s="4"/>
      <c r="BI2065" s="4"/>
      <c r="BJ2065" s="4"/>
      <c r="BK2065" s="4"/>
      <c r="BL2065" s="4"/>
      <c r="BM2065" s="4"/>
      <c r="BN2065" s="4"/>
      <c r="BO2065" s="4"/>
      <c r="BP2065" s="4"/>
      <c r="BQ2065" s="4"/>
      <c r="BR2065" s="4"/>
      <c r="BS2065" s="4"/>
      <c r="BT2065" s="4"/>
      <c r="BU2065" s="4"/>
      <c r="BV2065" s="4"/>
      <c r="BW2065" s="4"/>
      <c r="BX2065" s="4"/>
      <c r="BY2065" s="4"/>
      <c r="BZ2065" s="4"/>
      <c r="CA2065" s="4"/>
      <c r="CB2065" s="4"/>
      <c r="CC2065" s="4"/>
      <c r="CD2065" s="4"/>
      <c r="CE2065" s="4"/>
      <c r="CF2065" s="4"/>
      <c r="CG2065" s="4"/>
      <c r="CH2065" s="4"/>
      <c r="CI2065" s="4"/>
      <c r="CJ2065" s="4"/>
      <c r="CK2065" s="4"/>
      <c r="CL2065" s="4"/>
      <c r="CM2065" s="4"/>
      <c r="CN2065" s="4"/>
      <c r="CO2065" s="4"/>
      <c r="CP2065" s="4"/>
      <c r="CQ2065" s="4"/>
      <c r="CR2065" s="4"/>
      <c r="CS2065" s="4"/>
      <c r="CT2065" s="4"/>
      <c r="CU2065" s="4"/>
      <c r="CV2065" s="4"/>
      <c r="CW2065" s="4"/>
      <c r="CX2065" s="4"/>
      <c r="CY2065" s="4"/>
      <c r="CZ2065" s="4"/>
      <c r="DA2065" s="4"/>
      <c r="DB2065" s="4"/>
      <c r="DC2065" s="4"/>
      <c r="DD2065" s="4"/>
      <c r="DE2065" s="4"/>
      <c r="DF2065" s="4"/>
      <c r="DG2065" s="4"/>
      <c r="DH2065" s="4"/>
      <c r="DI2065" s="4"/>
      <c r="DJ2065" s="4"/>
      <c r="DK2065" s="4"/>
      <c r="DL2065" s="4"/>
      <c r="DM2065" s="4"/>
      <c r="DN2065" s="4"/>
      <c r="DO2065" s="4"/>
      <c r="DP2065" s="4"/>
      <c r="DQ2065" s="4"/>
      <c r="DR2065" s="4"/>
      <c r="DS2065" s="4"/>
      <c r="DT2065" s="4"/>
      <c r="DU2065" s="4"/>
      <c r="DV2065" s="4"/>
      <c r="DW2065" s="4"/>
      <c r="DX2065" s="4"/>
      <c r="DY2065" s="4"/>
      <c r="DZ2065" s="4"/>
      <c r="EA2065" s="4"/>
      <c r="EB2065" s="4"/>
      <c r="EC2065" s="4"/>
      <c r="ED2065" s="4"/>
      <c r="EE2065" s="4"/>
      <c r="EF2065" s="4"/>
      <c r="EG2065" s="4"/>
      <c r="EH2065" s="4"/>
      <c r="EI2065" s="4"/>
      <c r="EJ2065" s="4"/>
      <c r="EK2065" s="4"/>
      <c r="EL2065" s="4"/>
      <c r="EM2065" s="4"/>
      <c r="EN2065" s="4"/>
      <c r="EO2065" s="4"/>
      <c r="EP2065" s="4"/>
      <c r="EQ2065" s="4"/>
      <c r="ER2065" s="4"/>
      <c r="ES2065" s="4"/>
      <c r="ET2065" s="4"/>
      <c r="EU2065" s="4"/>
      <c r="EV2065" s="4"/>
      <c r="EW2065" s="4"/>
      <c r="EX2065" s="4"/>
      <c r="EY2065" s="4"/>
      <c r="EZ2065" s="4"/>
      <c r="FA2065" s="4"/>
      <c r="FB2065" s="4"/>
      <c r="FC2065" s="4"/>
      <c r="FD2065" s="4"/>
      <c r="FE2065" s="4"/>
      <c r="FF2065" s="4"/>
      <c r="FG2065" s="4"/>
      <c r="FH2065" s="4"/>
      <c r="FI2065" s="4"/>
      <c r="FJ2065" s="4"/>
      <c r="FK2065" s="4"/>
      <c r="FL2065" s="4"/>
      <c r="FM2065" s="4"/>
      <c r="FN2065" s="4"/>
      <c r="FO2065" s="4"/>
      <c r="FP2065" s="4"/>
      <c r="FQ2065" s="4"/>
      <c r="FR2065" s="4"/>
      <c r="FS2065" s="4"/>
      <c r="FT2065" s="4"/>
      <c r="FU2065" s="4"/>
      <c r="FV2065" s="4"/>
      <c r="FW2065" s="4"/>
      <c r="FX2065" s="4"/>
      <c r="FY2065" s="4"/>
      <c r="FZ2065" s="4"/>
      <c r="GA2065" s="4"/>
      <c r="GB2065" s="4"/>
      <c r="GC2065" s="4"/>
      <c r="GD2065" s="4"/>
      <c r="GE2065" s="4"/>
      <c r="GF2065" s="4"/>
      <c r="GG2065" s="4"/>
      <c r="GH2065" s="4"/>
      <c r="GI2065" s="4"/>
      <c r="GJ2065" s="4"/>
      <c r="GK2065" s="4"/>
      <c r="GL2065" s="4"/>
      <c r="GM2065" s="4"/>
      <c r="GN2065" s="4"/>
      <c r="GO2065" s="4"/>
      <c r="GP2065" s="4"/>
      <c r="GQ2065" s="4"/>
      <c r="GR2065" s="4"/>
      <c r="GS2065" s="4"/>
      <c r="GT2065" s="4"/>
      <c r="GU2065" s="4"/>
      <c r="GV2065" s="4"/>
      <c r="GW2065" s="4"/>
      <c r="GX2065" s="4"/>
      <c r="GY2065" s="4"/>
      <c r="GZ2065" s="4"/>
      <c r="HA2065" s="4"/>
      <c r="HB2065" s="4"/>
      <c r="HC2065" s="4"/>
      <c r="HD2065" s="4"/>
      <c r="HE2065" s="4"/>
      <c r="HF2065" s="4"/>
      <c r="HG2065" s="4"/>
      <c r="HH2065" s="4"/>
      <c r="HI2065" s="4"/>
      <c r="HJ2065" s="4"/>
      <c r="HK2065" s="4"/>
      <c r="HL2065" s="4"/>
      <c r="HM2065" s="4"/>
      <c r="HN2065" s="4"/>
      <c r="HO2065" s="4"/>
      <c r="HP2065" s="4"/>
      <c r="HQ2065" s="4"/>
      <c r="HR2065" s="4"/>
      <c r="HS2065" s="4"/>
      <c r="HT2065" s="4"/>
      <c r="HU2065" s="4"/>
      <c r="HV2065" s="4"/>
      <c r="HW2065" s="4"/>
      <c r="HX2065" s="4"/>
      <c r="HY2065" s="4"/>
      <c r="HZ2065" s="4"/>
      <c r="IA2065" s="4"/>
      <c r="IB2065" s="4"/>
      <c r="IC2065" s="4"/>
      <c r="ID2065" s="4"/>
      <c r="IE2065" s="4"/>
      <c r="IF2065" s="4"/>
      <c r="IG2065" s="4"/>
      <c r="IH2065" s="4"/>
      <c r="II2065" s="4"/>
      <c r="IJ2065" s="4"/>
      <c r="IK2065" s="4"/>
      <c r="IL2065" s="4"/>
      <c r="IM2065" s="4"/>
      <c r="IN2065" s="4"/>
      <c r="IO2065" s="4"/>
    </row>
    <row r="2066" spans="2:249" ht="12.75">
      <c r="B2066" s="4"/>
      <c r="C2066" s="219"/>
      <c r="D2066" s="4"/>
      <c r="E2066" s="329"/>
      <c r="F2066" s="330"/>
      <c r="G2066" s="285"/>
      <c r="H2066" s="331"/>
      <c r="I2066" s="944"/>
      <c r="J2066" s="944"/>
      <c r="K2066" s="4"/>
      <c r="L2066" s="4"/>
      <c r="M2066" s="4"/>
      <c r="N2066" s="4"/>
      <c r="O2066" s="4"/>
      <c r="P2066" s="4"/>
      <c r="Q2066" s="4"/>
      <c r="R2066" s="4"/>
      <c r="S2066" s="4"/>
      <c r="T2066" s="4"/>
      <c r="U2066" s="4"/>
      <c r="V2066" s="4"/>
      <c r="W2066" s="4"/>
      <c r="X2066" s="4"/>
      <c r="Y2066" s="4"/>
      <c r="Z2066" s="4"/>
      <c r="AA2066" s="4"/>
      <c r="AB2066" s="4"/>
      <c r="AC2066" s="4"/>
      <c r="AD2066" s="4"/>
      <c r="AE2066" s="4"/>
      <c r="AF2066" s="4"/>
      <c r="AG2066" s="4"/>
      <c r="AH2066" s="4"/>
      <c r="AI2066" s="4"/>
      <c r="AJ2066" s="4"/>
      <c r="AK2066" s="4"/>
      <c r="AL2066" s="4"/>
      <c r="AM2066" s="4"/>
      <c r="AN2066" s="4"/>
      <c r="AO2066" s="4"/>
      <c r="AP2066" s="4"/>
      <c r="AQ2066" s="4"/>
      <c r="AR2066" s="4"/>
      <c r="AS2066" s="4"/>
      <c r="AT2066" s="4"/>
      <c r="AU2066" s="4"/>
      <c r="AV2066" s="4"/>
      <c r="AW2066" s="4"/>
      <c r="AX2066" s="4"/>
      <c r="AY2066" s="4"/>
      <c r="AZ2066" s="4"/>
      <c r="BA2066" s="4"/>
      <c r="BB2066" s="4"/>
      <c r="BC2066" s="4"/>
      <c r="BD2066" s="4"/>
      <c r="BE2066" s="4"/>
      <c r="BF2066" s="4"/>
      <c r="BG2066" s="4"/>
      <c r="BH2066" s="4"/>
      <c r="BI2066" s="4"/>
      <c r="BJ2066" s="4"/>
      <c r="BK2066" s="4"/>
      <c r="BL2066" s="4"/>
      <c r="BM2066" s="4"/>
      <c r="BN2066" s="4"/>
      <c r="BO2066" s="4"/>
      <c r="BP2066" s="4"/>
      <c r="BQ2066" s="4"/>
      <c r="BR2066" s="4"/>
      <c r="BS2066" s="4"/>
      <c r="BT2066" s="4"/>
      <c r="BU2066" s="4"/>
      <c r="BV2066" s="4"/>
      <c r="BW2066" s="4"/>
      <c r="BX2066" s="4"/>
      <c r="BY2066" s="4"/>
      <c r="BZ2066" s="4"/>
      <c r="CA2066" s="4"/>
      <c r="CB2066" s="4"/>
      <c r="CC2066" s="4"/>
      <c r="CD2066" s="4"/>
      <c r="CE2066" s="4"/>
      <c r="CF2066" s="4"/>
      <c r="CG2066" s="4"/>
      <c r="CH2066" s="4"/>
      <c r="CI2066" s="4"/>
      <c r="CJ2066" s="4"/>
      <c r="CK2066" s="4"/>
      <c r="CL2066" s="4"/>
      <c r="CM2066" s="4"/>
      <c r="CN2066" s="4"/>
      <c r="CO2066" s="4"/>
      <c r="CP2066" s="4"/>
      <c r="CQ2066" s="4"/>
      <c r="CR2066" s="4"/>
      <c r="CS2066" s="4"/>
      <c r="CT2066" s="4"/>
      <c r="CU2066" s="4"/>
      <c r="CV2066" s="4"/>
      <c r="CW2066" s="4"/>
      <c r="CX2066" s="4"/>
      <c r="CY2066" s="4"/>
      <c r="CZ2066" s="4"/>
      <c r="DA2066" s="4"/>
      <c r="DB2066" s="4"/>
      <c r="DC2066" s="4"/>
      <c r="DD2066" s="4"/>
      <c r="DE2066" s="4"/>
      <c r="DF2066" s="4"/>
      <c r="DG2066" s="4"/>
      <c r="DH2066" s="4"/>
      <c r="DI2066" s="4"/>
      <c r="DJ2066" s="4"/>
      <c r="DK2066" s="4"/>
      <c r="DL2066" s="4"/>
      <c r="DM2066" s="4"/>
      <c r="DN2066" s="4"/>
      <c r="DO2066" s="4"/>
      <c r="DP2066" s="4"/>
      <c r="DQ2066" s="4"/>
      <c r="DR2066" s="4"/>
      <c r="DS2066" s="4"/>
      <c r="DT2066" s="4"/>
      <c r="DU2066" s="4"/>
      <c r="DV2066" s="4"/>
      <c r="DW2066" s="4"/>
      <c r="DX2066" s="4"/>
      <c r="DY2066" s="4"/>
      <c r="DZ2066" s="4"/>
      <c r="EA2066" s="4"/>
      <c r="EB2066" s="4"/>
      <c r="EC2066" s="4"/>
      <c r="ED2066" s="4"/>
      <c r="EE2066" s="4"/>
      <c r="EF2066" s="4"/>
      <c r="EG2066" s="4"/>
      <c r="EH2066" s="4"/>
      <c r="EI2066" s="4"/>
      <c r="EJ2066" s="4"/>
      <c r="EK2066" s="4"/>
      <c r="EL2066" s="4"/>
      <c r="EM2066" s="4"/>
      <c r="EN2066" s="4"/>
      <c r="EO2066" s="4"/>
      <c r="EP2066" s="4"/>
      <c r="EQ2066" s="4"/>
      <c r="ER2066" s="4"/>
      <c r="ES2066" s="4"/>
      <c r="ET2066" s="4"/>
      <c r="EU2066" s="4"/>
      <c r="EV2066" s="4"/>
      <c r="EW2066" s="4"/>
      <c r="EX2066" s="4"/>
      <c r="EY2066" s="4"/>
      <c r="EZ2066" s="4"/>
      <c r="FA2066" s="4"/>
      <c r="FB2066" s="4"/>
      <c r="FC2066" s="4"/>
      <c r="FD2066" s="4"/>
      <c r="FE2066" s="4"/>
      <c r="FF2066" s="4"/>
      <c r="FG2066" s="4"/>
      <c r="FH2066" s="4"/>
      <c r="FI2066" s="4"/>
      <c r="FJ2066" s="4"/>
      <c r="FK2066" s="4"/>
      <c r="FL2066" s="4"/>
      <c r="FM2066" s="4"/>
      <c r="FN2066" s="4"/>
      <c r="FO2066" s="4"/>
      <c r="FP2066" s="4"/>
      <c r="FQ2066" s="4"/>
      <c r="FR2066" s="4"/>
      <c r="FS2066" s="4"/>
      <c r="FT2066" s="4"/>
      <c r="FU2066" s="4"/>
      <c r="FV2066" s="4"/>
      <c r="FW2066" s="4"/>
      <c r="FX2066" s="4"/>
      <c r="FY2066" s="4"/>
      <c r="FZ2066" s="4"/>
      <c r="GA2066" s="4"/>
      <c r="GB2066" s="4"/>
      <c r="GC2066" s="4"/>
      <c r="GD2066" s="4"/>
      <c r="GE2066" s="4"/>
      <c r="GF2066" s="4"/>
      <c r="GG2066" s="4"/>
      <c r="GH2066" s="4"/>
      <c r="GI2066" s="4"/>
      <c r="GJ2066" s="4"/>
      <c r="GK2066" s="4"/>
      <c r="GL2066" s="4"/>
      <c r="GM2066" s="4"/>
      <c r="GN2066" s="4"/>
      <c r="GO2066" s="4"/>
      <c r="GP2066" s="4"/>
      <c r="GQ2066" s="4"/>
      <c r="GR2066" s="4"/>
      <c r="GS2066" s="4"/>
      <c r="GT2066" s="4"/>
      <c r="GU2066" s="4"/>
      <c r="GV2066" s="4"/>
      <c r="GW2066" s="4"/>
      <c r="GX2066" s="4"/>
      <c r="GY2066" s="4"/>
      <c r="GZ2066" s="4"/>
      <c r="HA2066" s="4"/>
      <c r="HB2066" s="4"/>
      <c r="HC2066" s="4"/>
      <c r="HD2066" s="4"/>
      <c r="HE2066" s="4"/>
      <c r="HF2066" s="4"/>
      <c r="HG2066" s="4"/>
      <c r="HH2066" s="4"/>
      <c r="HI2066" s="4"/>
      <c r="HJ2066" s="4"/>
      <c r="HK2066" s="4"/>
      <c r="HL2066" s="4"/>
      <c r="HM2066" s="4"/>
      <c r="HN2066" s="4"/>
      <c r="HO2066" s="4"/>
      <c r="HP2066" s="4"/>
      <c r="HQ2066" s="4"/>
      <c r="HR2066" s="4"/>
      <c r="HS2066" s="4"/>
      <c r="HT2066" s="4"/>
      <c r="HU2066" s="4"/>
      <c r="HV2066" s="4"/>
      <c r="HW2066" s="4"/>
      <c r="HX2066" s="4"/>
      <c r="HY2066" s="4"/>
      <c r="HZ2066" s="4"/>
      <c r="IA2066" s="4"/>
      <c r="IB2066" s="4"/>
      <c r="IC2066" s="4"/>
      <c r="ID2066" s="4"/>
      <c r="IE2066" s="4"/>
      <c r="IF2066" s="4"/>
      <c r="IG2066" s="4"/>
      <c r="IH2066" s="4"/>
      <c r="II2066" s="4"/>
      <c r="IJ2066" s="4"/>
      <c r="IK2066" s="4"/>
      <c r="IL2066" s="4"/>
      <c r="IM2066" s="4"/>
      <c r="IN2066" s="4"/>
      <c r="IO2066" s="4"/>
    </row>
    <row r="2067" spans="2:249" ht="12.75">
      <c r="B2067" s="4"/>
      <c r="C2067" s="219"/>
      <c r="D2067" s="4"/>
      <c r="E2067" s="329"/>
      <c r="F2067" s="330"/>
      <c r="G2067" s="285"/>
      <c r="H2067" s="331"/>
      <c r="I2067" s="944"/>
      <c r="J2067" s="944"/>
      <c r="K2067" s="4"/>
      <c r="L2067" s="4"/>
      <c r="M2067" s="4"/>
      <c r="N2067" s="4"/>
      <c r="O2067" s="4"/>
      <c r="P2067" s="4"/>
      <c r="Q2067" s="4"/>
      <c r="R2067" s="4"/>
      <c r="S2067" s="4"/>
      <c r="T2067" s="4"/>
      <c r="U2067" s="4"/>
      <c r="V2067" s="4"/>
      <c r="W2067" s="4"/>
      <c r="X2067" s="4"/>
      <c r="Y2067" s="4"/>
      <c r="Z2067" s="4"/>
      <c r="AA2067" s="4"/>
      <c r="AB2067" s="4"/>
      <c r="AC2067" s="4"/>
      <c r="AD2067" s="4"/>
      <c r="AE2067" s="4"/>
      <c r="AF2067" s="4"/>
      <c r="AG2067" s="4"/>
      <c r="AH2067" s="4"/>
      <c r="AI2067" s="4"/>
      <c r="AJ2067" s="4"/>
      <c r="AK2067" s="4"/>
      <c r="AL2067" s="4"/>
      <c r="AM2067" s="4"/>
      <c r="AN2067" s="4"/>
      <c r="AO2067" s="4"/>
      <c r="AP2067" s="4"/>
      <c r="AQ2067" s="4"/>
      <c r="AR2067" s="4"/>
      <c r="AS2067" s="4"/>
      <c r="AT2067" s="4"/>
      <c r="AU2067" s="4"/>
      <c r="AV2067" s="4"/>
      <c r="AW2067" s="4"/>
      <c r="AX2067" s="4"/>
      <c r="AY2067" s="4"/>
      <c r="AZ2067" s="4"/>
      <c r="BA2067" s="4"/>
      <c r="BB2067" s="4"/>
      <c r="BC2067" s="4"/>
      <c r="BD2067" s="4"/>
      <c r="BE2067" s="4"/>
      <c r="BF2067" s="4"/>
      <c r="BG2067" s="4"/>
      <c r="BH2067" s="4"/>
      <c r="BI2067" s="4"/>
      <c r="BJ2067" s="4"/>
      <c r="BK2067" s="4"/>
      <c r="BL2067" s="4"/>
      <c r="BM2067" s="4"/>
      <c r="BN2067" s="4"/>
      <c r="BO2067" s="4"/>
      <c r="BP2067" s="4"/>
      <c r="BQ2067" s="4"/>
      <c r="BR2067" s="4"/>
      <c r="BS2067" s="4"/>
      <c r="BT2067" s="4"/>
      <c r="BU2067" s="4"/>
      <c r="BV2067" s="4"/>
      <c r="BW2067" s="4"/>
      <c r="BX2067" s="4"/>
      <c r="BY2067" s="4"/>
      <c r="BZ2067" s="4"/>
      <c r="CA2067" s="4"/>
      <c r="CB2067" s="4"/>
      <c r="CC2067" s="4"/>
      <c r="CD2067" s="4"/>
      <c r="CE2067" s="4"/>
      <c r="CF2067" s="4"/>
      <c r="CG2067" s="4"/>
      <c r="CH2067" s="4"/>
      <c r="CI2067" s="4"/>
      <c r="CJ2067" s="4"/>
      <c r="CK2067" s="4"/>
      <c r="CL2067" s="4"/>
      <c r="CM2067" s="4"/>
      <c r="CN2067" s="4"/>
      <c r="CO2067" s="4"/>
      <c r="CP2067" s="4"/>
      <c r="CQ2067" s="4"/>
      <c r="CR2067" s="4"/>
      <c r="CS2067" s="4"/>
      <c r="CT2067" s="4"/>
      <c r="CU2067" s="4"/>
      <c r="CV2067" s="4"/>
      <c r="CW2067" s="4"/>
      <c r="CX2067" s="4"/>
      <c r="CY2067" s="4"/>
      <c r="CZ2067" s="4"/>
      <c r="DA2067" s="4"/>
      <c r="DB2067" s="4"/>
      <c r="DC2067" s="4"/>
      <c r="DD2067" s="4"/>
      <c r="DE2067" s="4"/>
      <c r="DF2067" s="4"/>
      <c r="DG2067" s="4"/>
      <c r="DH2067" s="4"/>
      <c r="DI2067" s="4"/>
      <c r="DJ2067" s="4"/>
      <c r="DK2067" s="4"/>
      <c r="DL2067" s="4"/>
      <c r="DM2067" s="4"/>
      <c r="DN2067" s="4"/>
      <c r="DO2067" s="4"/>
      <c r="DP2067" s="4"/>
      <c r="DQ2067" s="4"/>
      <c r="DR2067" s="4"/>
      <c r="DS2067" s="4"/>
      <c r="DT2067" s="4"/>
      <c r="DU2067" s="4"/>
      <c r="DV2067" s="4"/>
      <c r="DW2067" s="4"/>
      <c r="DX2067" s="4"/>
      <c r="DY2067" s="4"/>
      <c r="DZ2067" s="4"/>
      <c r="EA2067" s="4"/>
      <c r="EB2067" s="4"/>
      <c r="EC2067" s="4"/>
      <c r="ED2067" s="4"/>
      <c r="EE2067" s="4"/>
      <c r="EF2067" s="4"/>
      <c r="EG2067" s="4"/>
      <c r="EH2067" s="4"/>
      <c r="EI2067" s="4"/>
      <c r="EJ2067" s="4"/>
      <c r="EK2067" s="4"/>
      <c r="EL2067" s="4"/>
      <c r="EM2067" s="4"/>
      <c r="EN2067" s="4"/>
      <c r="EO2067" s="4"/>
      <c r="EP2067" s="4"/>
      <c r="EQ2067" s="4"/>
      <c r="ER2067" s="4"/>
      <c r="ES2067" s="4"/>
      <c r="ET2067" s="4"/>
      <c r="EU2067" s="4"/>
      <c r="EV2067" s="4"/>
      <c r="EW2067" s="4"/>
      <c r="EX2067" s="4"/>
      <c r="EY2067" s="4"/>
      <c r="EZ2067" s="4"/>
      <c r="FA2067" s="4"/>
      <c r="FB2067" s="4"/>
      <c r="FC2067" s="4"/>
      <c r="FD2067" s="4"/>
      <c r="FE2067" s="4"/>
      <c r="FF2067" s="4"/>
      <c r="FG2067" s="4"/>
      <c r="FH2067" s="4"/>
      <c r="FI2067" s="4"/>
      <c r="FJ2067" s="4"/>
      <c r="FK2067" s="4"/>
      <c r="FL2067" s="4"/>
      <c r="FM2067" s="4"/>
      <c r="FN2067" s="4"/>
      <c r="FO2067" s="4"/>
      <c r="FP2067" s="4"/>
      <c r="FQ2067" s="4"/>
      <c r="FR2067" s="4"/>
      <c r="FS2067" s="4"/>
      <c r="FT2067" s="4"/>
      <c r="FU2067" s="4"/>
      <c r="FV2067" s="4"/>
      <c r="FW2067" s="4"/>
      <c r="FX2067" s="4"/>
      <c r="FY2067" s="4"/>
      <c r="FZ2067" s="4"/>
      <c r="GA2067" s="4"/>
      <c r="GB2067" s="4"/>
      <c r="GC2067" s="4"/>
      <c r="GD2067" s="4"/>
      <c r="GE2067" s="4"/>
      <c r="GF2067" s="4"/>
      <c r="GG2067" s="4"/>
      <c r="GH2067" s="4"/>
      <c r="GI2067" s="4"/>
      <c r="GJ2067" s="4"/>
      <c r="GK2067" s="4"/>
      <c r="GL2067" s="4"/>
      <c r="GM2067" s="4"/>
      <c r="GN2067" s="4"/>
      <c r="GO2067" s="4"/>
      <c r="GP2067" s="4"/>
      <c r="GQ2067" s="4"/>
      <c r="GR2067" s="4"/>
      <c r="GS2067" s="4"/>
      <c r="GT2067" s="4"/>
      <c r="GU2067" s="4"/>
      <c r="GV2067" s="4"/>
      <c r="GW2067" s="4"/>
      <c r="GX2067" s="4"/>
      <c r="GY2067" s="4"/>
      <c r="GZ2067" s="4"/>
      <c r="HA2067" s="4"/>
      <c r="HB2067" s="4"/>
      <c r="HC2067" s="4"/>
      <c r="HD2067" s="4"/>
      <c r="HE2067" s="4"/>
      <c r="HF2067" s="4"/>
      <c r="HG2067" s="4"/>
      <c r="HH2067" s="4"/>
      <c r="HI2067" s="4"/>
      <c r="HJ2067" s="4"/>
      <c r="HK2067" s="4"/>
      <c r="HL2067" s="4"/>
      <c r="HM2067" s="4"/>
      <c r="HN2067" s="4"/>
      <c r="HO2067" s="4"/>
      <c r="HP2067" s="4"/>
      <c r="HQ2067" s="4"/>
      <c r="HR2067" s="4"/>
      <c r="HS2067" s="4"/>
      <c r="HT2067" s="4"/>
      <c r="HU2067" s="4"/>
      <c r="HV2067" s="4"/>
      <c r="HW2067" s="4"/>
      <c r="HX2067" s="4"/>
      <c r="HY2067" s="4"/>
      <c r="HZ2067" s="4"/>
      <c r="IA2067" s="4"/>
      <c r="IB2067" s="4"/>
      <c r="IC2067" s="4"/>
      <c r="ID2067" s="4"/>
      <c r="IE2067" s="4"/>
      <c r="IF2067" s="4"/>
      <c r="IG2067" s="4"/>
      <c r="IH2067" s="4"/>
      <c r="II2067" s="4"/>
      <c r="IJ2067" s="4"/>
      <c r="IK2067" s="4"/>
      <c r="IL2067" s="4"/>
      <c r="IM2067" s="4"/>
      <c r="IN2067" s="4"/>
      <c r="IO2067" s="4"/>
    </row>
    <row r="2068" spans="2:249" ht="12.75">
      <c r="B2068" s="4"/>
      <c r="C2068" s="219"/>
      <c r="D2068" s="4"/>
      <c r="E2068" s="329"/>
      <c r="F2068" s="330"/>
      <c r="G2068" s="285"/>
      <c r="H2068" s="331"/>
      <c r="I2068" s="944"/>
      <c r="J2068" s="944"/>
      <c r="K2068" s="4"/>
      <c r="L2068" s="4"/>
      <c r="M2068" s="4"/>
      <c r="N2068" s="4"/>
      <c r="O2068" s="4"/>
      <c r="P2068" s="4"/>
      <c r="Q2068" s="4"/>
      <c r="R2068" s="4"/>
      <c r="S2068" s="4"/>
      <c r="T2068" s="4"/>
      <c r="U2068" s="4"/>
      <c r="V2068" s="4"/>
      <c r="W2068" s="4"/>
      <c r="X2068" s="4"/>
      <c r="Y2068" s="4"/>
      <c r="Z2068" s="4"/>
      <c r="AA2068" s="4"/>
      <c r="AB2068" s="4"/>
      <c r="AC2068" s="4"/>
      <c r="AD2068" s="4"/>
      <c r="AE2068" s="4"/>
      <c r="AF2068" s="4"/>
      <c r="AG2068" s="4"/>
      <c r="AH2068" s="4"/>
      <c r="AI2068" s="4"/>
      <c r="AJ2068" s="4"/>
      <c r="AK2068" s="4"/>
      <c r="AL2068" s="4"/>
      <c r="AM2068" s="4"/>
      <c r="AN2068" s="4"/>
      <c r="AO2068" s="4"/>
      <c r="AP2068" s="4"/>
      <c r="AQ2068" s="4"/>
      <c r="AR2068" s="4"/>
      <c r="AS2068" s="4"/>
      <c r="AT2068" s="4"/>
      <c r="AU2068" s="4"/>
      <c r="AV2068" s="4"/>
      <c r="AW2068" s="4"/>
      <c r="AX2068" s="4"/>
      <c r="AY2068" s="4"/>
      <c r="AZ2068" s="4"/>
      <c r="BA2068" s="4"/>
      <c r="BB2068" s="4"/>
      <c r="BC2068" s="4"/>
      <c r="BD2068" s="4"/>
      <c r="BE2068" s="4"/>
      <c r="BF2068" s="4"/>
      <c r="BG2068" s="4"/>
      <c r="BH2068" s="4"/>
      <c r="BI2068" s="4"/>
      <c r="BJ2068" s="4"/>
      <c r="BK2068" s="4"/>
      <c r="BL2068" s="4"/>
      <c r="BM2068" s="4"/>
      <c r="BN2068" s="4"/>
      <c r="BO2068" s="4"/>
      <c r="BP2068" s="4"/>
      <c r="BQ2068" s="4"/>
      <c r="BR2068" s="4"/>
      <c r="BS2068" s="4"/>
      <c r="BT2068" s="4"/>
      <c r="BU2068" s="4"/>
      <c r="BV2068" s="4"/>
      <c r="BW2068" s="4"/>
      <c r="BX2068" s="4"/>
      <c r="BY2068" s="4"/>
      <c r="BZ2068" s="4"/>
      <c r="CA2068" s="4"/>
      <c r="CB2068" s="4"/>
      <c r="CC2068" s="4"/>
      <c r="CD2068" s="4"/>
      <c r="CE2068" s="4"/>
      <c r="CF2068" s="4"/>
      <c r="CG2068" s="4"/>
      <c r="CH2068" s="4"/>
      <c r="CI2068" s="4"/>
      <c r="CJ2068" s="4"/>
      <c r="CK2068" s="4"/>
      <c r="CL2068" s="4"/>
      <c r="CM2068" s="4"/>
      <c r="CN2068" s="4"/>
      <c r="CO2068" s="4"/>
      <c r="CP2068" s="4"/>
      <c r="CQ2068" s="4"/>
      <c r="CR2068" s="4"/>
      <c r="CS2068" s="4"/>
      <c r="CT2068" s="4"/>
      <c r="CU2068" s="4"/>
      <c r="CV2068" s="4"/>
      <c r="CW2068" s="4"/>
      <c r="CX2068" s="4"/>
      <c r="CY2068" s="4"/>
      <c r="CZ2068" s="4"/>
      <c r="DA2068" s="4"/>
      <c r="DB2068" s="4"/>
      <c r="DC2068" s="4"/>
      <c r="DD2068" s="4"/>
      <c r="DE2068" s="4"/>
      <c r="DF2068" s="4"/>
      <c r="DG2068" s="4"/>
      <c r="DH2068" s="4"/>
      <c r="DI2068" s="4"/>
      <c r="DJ2068" s="4"/>
      <c r="DK2068" s="4"/>
      <c r="DL2068" s="4"/>
      <c r="DM2068" s="4"/>
      <c r="DN2068" s="4"/>
      <c r="DO2068" s="4"/>
      <c r="DP2068" s="4"/>
      <c r="DQ2068" s="4"/>
      <c r="DR2068" s="4"/>
      <c r="DS2068" s="4"/>
      <c r="DT2068" s="4"/>
      <c r="DU2068" s="4"/>
      <c r="DV2068" s="4"/>
      <c r="DW2068" s="4"/>
      <c r="DX2068" s="4"/>
      <c r="DY2068" s="4"/>
      <c r="DZ2068" s="4"/>
      <c r="EA2068" s="4"/>
      <c r="EB2068" s="4"/>
      <c r="EC2068" s="4"/>
      <c r="ED2068" s="4"/>
      <c r="EE2068" s="4"/>
      <c r="EF2068" s="4"/>
      <c r="EG2068" s="4"/>
      <c r="EH2068" s="4"/>
      <c r="EI2068" s="4"/>
      <c r="EJ2068" s="4"/>
      <c r="EK2068" s="4"/>
      <c r="EL2068" s="4"/>
      <c r="EM2068" s="4"/>
      <c r="EN2068" s="4"/>
      <c r="EO2068" s="4"/>
      <c r="EP2068" s="4"/>
      <c r="EQ2068" s="4"/>
      <c r="ER2068" s="4"/>
      <c r="ES2068" s="4"/>
      <c r="ET2068" s="4"/>
      <c r="EU2068" s="4"/>
      <c r="EV2068" s="4"/>
      <c r="EW2068" s="4"/>
      <c r="EX2068" s="4"/>
      <c r="EY2068" s="4"/>
      <c r="EZ2068" s="4"/>
      <c r="FA2068" s="4"/>
      <c r="FB2068" s="4"/>
      <c r="FC2068" s="4"/>
      <c r="FD2068" s="4"/>
      <c r="FE2068" s="4"/>
      <c r="FF2068" s="4"/>
      <c r="FG2068" s="4"/>
      <c r="FH2068" s="4"/>
      <c r="FI2068" s="4"/>
      <c r="FJ2068" s="4"/>
      <c r="FK2068" s="4"/>
      <c r="FL2068" s="4"/>
      <c r="FM2068" s="4"/>
      <c r="FN2068" s="4"/>
      <c r="FO2068" s="4"/>
      <c r="FP2068" s="4"/>
      <c r="FQ2068" s="4"/>
      <c r="FR2068" s="4"/>
      <c r="FS2068" s="4"/>
      <c r="FT2068" s="4"/>
      <c r="FU2068" s="4"/>
      <c r="FV2068" s="4"/>
      <c r="FW2068" s="4"/>
      <c r="FX2068" s="4"/>
      <c r="FY2068" s="4"/>
      <c r="FZ2068" s="4"/>
      <c r="GA2068" s="4"/>
      <c r="GB2068" s="4"/>
      <c r="GC2068" s="4"/>
      <c r="GD2068" s="4"/>
      <c r="GE2068" s="4"/>
      <c r="GF2068" s="4"/>
      <c r="GG2068" s="4"/>
      <c r="GH2068" s="4"/>
      <c r="GI2068" s="4"/>
      <c r="GJ2068" s="4"/>
      <c r="GK2068" s="4"/>
      <c r="GL2068" s="4"/>
      <c r="GM2068" s="4"/>
      <c r="GN2068" s="4"/>
      <c r="GO2068" s="4"/>
      <c r="GP2068" s="4"/>
      <c r="GQ2068" s="4"/>
      <c r="GR2068" s="4"/>
      <c r="GS2068" s="4"/>
      <c r="GT2068" s="4"/>
      <c r="GU2068" s="4"/>
      <c r="GV2068" s="4"/>
      <c r="GW2068" s="4"/>
      <c r="GX2068" s="4"/>
      <c r="GY2068" s="4"/>
      <c r="GZ2068" s="4"/>
      <c r="HA2068" s="4"/>
      <c r="HB2068" s="4"/>
      <c r="HC2068" s="4"/>
      <c r="HD2068" s="4"/>
      <c r="HE2068" s="4"/>
      <c r="HF2068" s="4"/>
      <c r="HG2068" s="4"/>
      <c r="HH2068" s="4"/>
      <c r="HI2068" s="4"/>
      <c r="HJ2068" s="4"/>
      <c r="HK2068" s="4"/>
      <c r="HL2068" s="4"/>
      <c r="HM2068" s="4"/>
      <c r="HN2068" s="4"/>
      <c r="HO2068" s="4"/>
      <c r="HP2068" s="4"/>
      <c r="HQ2068" s="4"/>
      <c r="HR2068" s="4"/>
      <c r="HS2068" s="4"/>
      <c r="HT2068" s="4"/>
      <c r="HU2068" s="4"/>
      <c r="HV2068" s="4"/>
      <c r="HW2068" s="4"/>
      <c r="HX2068" s="4"/>
      <c r="HY2068" s="4"/>
      <c r="HZ2068" s="4"/>
      <c r="IA2068" s="4"/>
      <c r="IB2068" s="4"/>
      <c r="IC2068" s="4"/>
      <c r="ID2068" s="4"/>
      <c r="IE2068" s="4"/>
      <c r="IF2068" s="4"/>
      <c r="IG2068" s="4"/>
      <c r="IH2068" s="4"/>
      <c r="II2068" s="4"/>
      <c r="IJ2068" s="4"/>
      <c r="IK2068" s="4"/>
      <c r="IL2068" s="4"/>
      <c r="IM2068" s="4"/>
      <c r="IN2068" s="4"/>
      <c r="IO2068" s="4"/>
    </row>
  </sheetData>
  <mergeCells count="16">
    <mergeCell ref="C22:E22"/>
    <mergeCell ref="C46:E46"/>
    <mergeCell ref="C55:E55"/>
    <mergeCell ref="C60:E60"/>
    <mergeCell ref="C94:E94"/>
    <mergeCell ref="C64:E64"/>
    <mergeCell ref="C72:E72"/>
    <mergeCell ref="I171:J171"/>
    <mergeCell ref="I172:J172"/>
    <mergeCell ref="I173:J173"/>
    <mergeCell ref="C167:E167"/>
    <mergeCell ref="C67:E67"/>
    <mergeCell ref="C68:E68"/>
    <mergeCell ref="D106:E106"/>
    <mergeCell ref="D107:E107"/>
    <mergeCell ref="C95:E95"/>
  </mergeCells>
  <printOptions/>
  <pageMargins left="0.984251968503937" right="0.787401574803149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T177"/>
  <sheetViews>
    <sheetView view="pageBreakPreview" zoomScale="90" zoomScaleSheetLayoutView="90" workbookViewId="0" topLeftCell="A1">
      <selection activeCell="K120" sqref="K1:M1048576"/>
    </sheetView>
  </sheetViews>
  <sheetFormatPr defaultColWidth="9.140625" defaultRowHeight="12.75"/>
  <cols>
    <col min="1" max="1" width="5.7109375" style="1" customWidth="1"/>
    <col min="2" max="2" width="10.7109375" style="1" customWidth="1"/>
    <col min="3" max="4" width="5.7109375" style="2" customWidth="1"/>
    <col min="5" max="5" width="70.7109375" style="2" customWidth="1"/>
    <col min="6" max="6" width="5.7109375" style="6" customWidth="1"/>
    <col min="7" max="7" width="10.7109375" style="72" customWidth="1"/>
    <col min="8" max="8" width="5.7109375" style="3" customWidth="1"/>
    <col min="9" max="9" width="14.7109375" style="69" customWidth="1"/>
    <col min="10" max="10" width="14.7109375" style="72" customWidth="1"/>
    <col min="11" max="16384" width="9.140625" style="1" customWidth="1"/>
  </cols>
  <sheetData>
    <row r="1" spans="3:10" ht="18">
      <c r="C1" s="1"/>
      <c r="D1" s="1"/>
      <c r="E1" s="59"/>
      <c r="F1" s="59"/>
      <c r="G1" s="61"/>
      <c r="H1" s="10"/>
      <c r="I1" s="911"/>
      <c r="J1" s="912" t="s">
        <v>575</v>
      </c>
    </row>
    <row r="2" spans="1:10" s="51" customFormat="1" ht="28.5" customHeight="1">
      <c r="A2" s="52" t="s">
        <v>274</v>
      </c>
      <c r="C2" s="52"/>
      <c r="D2" s="52"/>
      <c r="E2" s="52"/>
      <c r="G2" s="62"/>
      <c r="H2" s="52"/>
      <c r="I2" s="220"/>
      <c r="J2" s="220"/>
    </row>
    <row r="3" spans="2:10" s="51" customFormat="1" ht="14.25" customHeight="1">
      <c r="B3" s="52"/>
      <c r="C3" s="52"/>
      <c r="D3" s="52"/>
      <c r="E3" s="52"/>
      <c r="G3" s="62"/>
      <c r="H3" s="52"/>
      <c r="I3" s="220"/>
      <c r="J3" s="220"/>
    </row>
    <row r="4" spans="1:10" s="763" customFormat="1" ht="29.25" customHeight="1">
      <c r="A4" s="761" t="s">
        <v>501</v>
      </c>
      <c r="B4" s="761" t="s">
        <v>499</v>
      </c>
      <c r="C4" s="761" t="s">
        <v>500</v>
      </c>
      <c r="D4" s="762"/>
      <c r="E4" s="762"/>
      <c r="F4" s="764" t="s">
        <v>6</v>
      </c>
      <c r="G4" s="816" t="s">
        <v>7</v>
      </c>
      <c r="H4" s="764" t="s">
        <v>51</v>
      </c>
      <c r="I4" s="913" t="s">
        <v>9</v>
      </c>
      <c r="J4" s="913" t="s">
        <v>34</v>
      </c>
    </row>
    <row r="5" spans="1:10" s="54" customFormat="1" ht="23.25" customHeight="1">
      <c r="A5" s="230"/>
      <c r="B5" s="771" t="s">
        <v>38</v>
      </c>
      <c r="C5" s="230"/>
      <c r="D5" s="227"/>
      <c r="E5" s="227"/>
      <c r="F5" s="228"/>
      <c r="G5" s="978"/>
      <c r="H5" s="228"/>
      <c r="I5" s="950"/>
      <c r="J5" s="950"/>
    </row>
    <row r="6" spans="1:10" s="53" customFormat="1" ht="25.5" customHeight="1">
      <c r="A6" s="1077"/>
      <c r="B6" s="434" t="s">
        <v>78</v>
      </c>
      <c r="C6" s="405" t="s">
        <v>5</v>
      </c>
      <c r="D6" s="405"/>
      <c r="E6" s="435"/>
      <c r="F6" s="436"/>
      <c r="G6" s="954"/>
      <c r="H6" s="436"/>
      <c r="I6" s="954"/>
      <c r="J6" s="407">
        <f>SUM(J7:J22)</f>
        <v>0</v>
      </c>
    </row>
    <row r="7" spans="1:10" s="18" customFormat="1" ht="15" customHeight="1">
      <c r="A7" s="1035"/>
      <c r="B7" s="454" t="s">
        <v>44</v>
      </c>
      <c r="C7" s="137" t="s">
        <v>39</v>
      </c>
      <c r="D7" s="591"/>
      <c r="E7" s="163"/>
      <c r="F7" s="149"/>
      <c r="G7" s="68">
        <f>SUM(G8:G13)</f>
        <v>3</v>
      </c>
      <c r="H7" s="75"/>
      <c r="I7" s="71"/>
      <c r="J7" s="71"/>
    </row>
    <row r="8" spans="1:10" s="18" customFormat="1" ht="15" customHeight="1">
      <c r="A8" s="1035"/>
      <c r="B8" s="28"/>
      <c r="C8" s="138" t="s">
        <v>372</v>
      </c>
      <c r="D8" s="591"/>
      <c r="E8" s="163"/>
      <c r="F8" s="149"/>
      <c r="G8" s="68"/>
      <c r="H8" s="75"/>
      <c r="I8" s="71"/>
      <c r="J8" s="71"/>
    </row>
    <row r="9" spans="1:10" s="18" customFormat="1" ht="15" customHeight="1">
      <c r="A9" s="1035"/>
      <c r="B9" s="114"/>
      <c r="C9" s="138" t="s">
        <v>371</v>
      </c>
      <c r="D9" s="517"/>
      <c r="E9" s="163"/>
      <c r="F9" s="150"/>
      <c r="G9" s="68"/>
      <c r="H9" s="74"/>
      <c r="I9" s="71"/>
      <c r="J9" s="71"/>
    </row>
    <row r="10" spans="1:10" s="18" customFormat="1" ht="15" customHeight="1">
      <c r="A10" s="1035">
        <v>1</v>
      </c>
      <c r="B10" s="206" t="s">
        <v>375</v>
      </c>
      <c r="C10" s="165" t="s">
        <v>40</v>
      </c>
      <c r="D10" s="398"/>
      <c r="E10" s="155"/>
      <c r="F10" s="149" t="s">
        <v>0</v>
      </c>
      <c r="G10" s="68">
        <v>1</v>
      </c>
      <c r="H10" s="75"/>
      <c r="I10" s="71"/>
      <c r="J10" s="71">
        <f>I10*G10</f>
        <v>0</v>
      </c>
    </row>
    <row r="11" spans="1:10" s="209" customFormat="1" ht="12.75" customHeight="1">
      <c r="A11" s="1035"/>
      <c r="B11" s="206"/>
      <c r="C11" s="164"/>
      <c r="D11" s="517" t="s">
        <v>279</v>
      </c>
      <c r="E11" s="592"/>
      <c r="F11" s="151"/>
      <c r="G11" s="207"/>
      <c r="H11" s="95"/>
      <c r="I11" s="916"/>
      <c r="J11" s="916"/>
    </row>
    <row r="12" spans="1:10" s="18" customFormat="1" ht="15" customHeight="1">
      <c r="A12" s="1035">
        <v>2</v>
      </c>
      <c r="B12" s="206" t="s">
        <v>375</v>
      </c>
      <c r="C12" s="165" t="s">
        <v>41</v>
      </c>
      <c r="D12" s="333"/>
      <c r="E12" s="155"/>
      <c r="F12" s="149" t="s">
        <v>0</v>
      </c>
      <c r="G12" s="68">
        <v>2</v>
      </c>
      <c r="H12" s="75"/>
      <c r="I12" s="71"/>
      <c r="J12" s="71">
        <f>I12*G12</f>
        <v>0</v>
      </c>
    </row>
    <row r="13" spans="1:10" s="18" customFormat="1" ht="12.75" customHeight="1">
      <c r="A13" s="1035"/>
      <c r="B13" s="114"/>
      <c r="C13" s="168"/>
      <c r="D13" s="517" t="s">
        <v>278</v>
      </c>
      <c r="E13" s="155"/>
      <c r="F13" s="149"/>
      <c r="G13" s="68"/>
      <c r="H13" s="75"/>
      <c r="I13" s="71"/>
      <c r="J13" s="71"/>
    </row>
    <row r="14" spans="1:10" s="18" customFormat="1" ht="15" customHeight="1">
      <c r="A14" s="1035"/>
      <c r="B14" s="454" t="s">
        <v>53</v>
      </c>
      <c r="C14" s="139" t="s">
        <v>368</v>
      </c>
      <c r="D14" s="593"/>
      <c r="E14" s="167"/>
      <c r="F14" s="590"/>
      <c r="G14" s="65"/>
      <c r="H14" s="417"/>
      <c r="I14" s="71"/>
      <c r="J14" s="71"/>
    </row>
    <row r="15" spans="1:10" s="421" customFormat="1" ht="18" customHeight="1">
      <c r="A15" s="1036"/>
      <c r="B15" s="222"/>
      <c r="C15" s="400" t="s">
        <v>369</v>
      </c>
      <c r="D15" s="527"/>
      <c r="E15" s="166"/>
      <c r="F15" s="166"/>
      <c r="G15" s="419"/>
      <c r="H15" s="93"/>
      <c r="I15" s="402"/>
      <c r="J15" s="402"/>
    </row>
    <row r="16" spans="1:10" s="18" customFormat="1" ht="18" customHeight="1">
      <c r="A16" s="1035">
        <v>3</v>
      </c>
      <c r="B16" s="206" t="s">
        <v>375</v>
      </c>
      <c r="C16" s="168" t="s">
        <v>495</v>
      </c>
      <c r="D16" s="333"/>
      <c r="E16" s="155"/>
      <c r="F16" s="152" t="s">
        <v>135</v>
      </c>
      <c r="G16" s="68">
        <v>1</v>
      </c>
      <c r="H16" s="23"/>
      <c r="I16" s="71"/>
      <c r="J16" s="71">
        <f>I16</f>
        <v>0</v>
      </c>
    </row>
    <row r="17" spans="1:10" s="18" customFormat="1" ht="15" customHeight="1">
      <c r="A17" s="1035">
        <v>4</v>
      </c>
      <c r="B17" s="206" t="s">
        <v>375</v>
      </c>
      <c r="C17" s="168" t="s">
        <v>21</v>
      </c>
      <c r="D17" s="333"/>
      <c r="E17" s="155"/>
      <c r="F17" s="149" t="s">
        <v>1</v>
      </c>
      <c r="G17" s="65">
        <v>45.6</v>
      </c>
      <c r="H17" s="24"/>
      <c r="I17" s="71"/>
      <c r="J17" s="71">
        <f>I17*G17</f>
        <v>0</v>
      </c>
    </row>
    <row r="18" spans="1:10" s="18" customFormat="1" ht="15.75" customHeight="1">
      <c r="A18" s="1035">
        <v>5</v>
      </c>
      <c r="B18" s="206" t="s">
        <v>375</v>
      </c>
      <c r="C18" s="170" t="s">
        <v>22</v>
      </c>
      <c r="D18" s="333"/>
      <c r="E18" s="155"/>
      <c r="F18" s="149" t="s">
        <v>1</v>
      </c>
      <c r="G18" s="65">
        <v>47.7</v>
      </c>
      <c r="H18" s="24"/>
      <c r="I18" s="71"/>
      <c r="J18" s="71">
        <f>I18*G18</f>
        <v>0</v>
      </c>
    </row>
    <row r="19" spans="1:10" s="379" customFormat="1" ht="12.75" customHeight="1">
      <c r="A19" s="1036">
        <v>6</v>
      </c>
      <c r="B19" s="374" t="s">
        <v>375</v>
      </c>
      <c r="C19" s="595" t="s">
        <v>326</v>
      </c>
      <c r="D19" s="605"/>
      <c r="E19" s="587"/>
      <c r="F19" s="602" t="s">
        <v>72</v>
      </c>
      <c r="G19" s="377">
        <v>14.9</v>
      </c>
      <c r="H19" s="376" t="s">
        <v>64</v>
      </c>
      <c r="I19" s="918"/>
      <c r="J19" s="918">
        <f>I19*G19*H19</f>
        <v>0</v>
      </c>
    </row>
    <row r="20" spans="1:10" s="18" customFormat="1" ht="15" customHeight="1">
      <c r="A20" s="1035"/>
      <c r="B20" s="454" t="s">
        <v>54</v>
      </c>
      <c r="C20" s="139" t="s">
        <v>18</v>
      </c>
      <c r="D20" s="593"/>
      <c r="E20" s="167"/>
      <c r="F20" s="590"/>
      <c r="G20" s="65"/>
      <c r="H20" s="417"/>
      <c r="I20" s="71"/>
      <c r="J20" s="71"/>
    </row>
    <row r="21" spans="1:10" s="421" customFormat="1" ht="18" customHeight="1">
      <c r="A21" s="1036"/>
      <c r="B21" s="222"/>
      <c r="C21" s="400" t="s">
        <v>20</v>
      </c>
      <c r="D21" s="527"/>
      <c r="E21" s="166"/>
      <c r="F21" s="166"/>
      <c r="G21" s="419"/>
      <c r="H21" s="93"/>
      <c r="I21" s="402"/>
      <c r="J21" s="402"/>
    </row>
    <row r="22" spans="1:10" s="18" customFormat="1" ht="15" customHeight="1">
      <c r="A22" s="1035">
        <v>7</v>
      </c>
      <c r="B22" s="206" t="s">
        <v>375</v>
      </c>
      <c r="C22" s="168" t="s">
        <v>19</v>
      </c>
      <c r="D22" s="333"/>
      <c r="E22" s="155"/>
      <c r="F22" s="149" t="s">
        <v>1</v>
      </c>
      <c r="G22" s="65">
        <v>366</v>
      </c>
      <c r="H22" s="24"/>
      <c r="I22" s="71"/>
      <c r="J22" s="71">
        <f>I22*G22</f>
        <v>0</v>
      </c>
    </row>
    <row r="23" spans="1:12" s="51" customFormat="1" ht="27" customHeight="1">
      <c r="A23" s="1078"/>
      <c r="B23" s="434" t="s">
        <v>3</v>
      </c>
      <c r="C23" s="434" t="s">
        <v>10</v>
      </c>
      <c r="D23" s="405"/>
      <c r="E23" s="435"/>
      <c r="F23" s="436"/>
      <c r="G23" s="437"/>
      <c r="H23" s="436"/>
      <c r="I23" s="954"/>
      <c r="J23" s="407">
        <f>SUM(J24:J38)</f>
        <v>0</v>
      </c>
      <c r="L23" s="440"/>
    </row>
    <row r="24" spans="1:10" s="18" customFormat="1" ht="15" customHeight="1">
      <c r="A24" s="1035">
        <v>8</v>
      </c>
      <c r="B24" s="454" t="s">
        <v>74</v>
      </c>
      <c r="C24" s="139" t="s">
        <v>71</v>
      </c>
      <c r="D24" s="593"/>
      <c r="E24" s="167"/>
      <c r="F24" s="442"/>
      <c r="G24" s="443"/>
      <c r="H24" s="102"/>
      <c r="I24" s="919"/>
      <c r="J24" s="71"/>
    </row>
    <row r="25" spans="1:10" s="18" customFormat="1" ht="15" customHeight="1">
      <c r="A25" s="1035">
        <v>9</v>
      </c>
      <c r="B25" s="206" t="s">
        <v>375</v>
      </c>
      <c r="C25" s="165" t="s">
        <v>310</v>
      </c>
      <c r="D25" s="398"/>
      <c r="E25" s="155"/>
      <c r="F25" s="24" t="s">
        <v>0</v>
      </c>
      <c r="G25" s="68">
        <v>2</v>
      </c>
      <c r="H25" s="75"/>
      <c r="I25" s="71"/>
      <c r="J25" s="71">
        <f>I25*G25</f>
        <v>0</v>
      </c>
    </row>
    <row r="26" spans="1:10" s="209" customFormat="1" ht="12.75" customHeight="1">
      <c r="A26" s="1035"/>
      <c r="B26" s="206"/>
      <c r="C26" s="164"/>
      <c r="D26" s="517" t="s">
        <v>311</v>
      </c>
      <c r="E26" s="592"/>
      <c r="F26" s="47"/>
      <c r="G26" s="207"/>
      <c r="H26" s="95"/>
      <c r="I26" s="916"/>
      <c r="J26" s="916"/>
    </row>
    <row r="27" spans="1:10" s="18" customFormat="1" ht="15" customHeight="1">
      <c r="A27" s="1035">
        <v>10</v>
      </c>
      <c r="B27" s="454" t="s">
        <v>45</v>
      </c>
      <c r="C27" s="139" t="s">
        <v>312</v>
      </c>
      <c r="D27" s="593"/>
      <c r="E27" s="167"/>
      <c r="F27" s="887" t="s">
        <v>0</v>
      </c>
      <c r="G27" s="443">
        <v>1</v>
      </c>
      <c r="H27" s="102"/>
      <c r="I27" s="919"/>
      <c r="J27" s="71">
        <f>I27*G27</f>
        <v>0</v>
      </c>
    </row>
    <row r="28" spans="1:10" s="19" customFormat="1" ht="14.1" customHeight="1">
      <c r="A28" s="1035"/>
      <c r="B28" s="426"/>
      <c r="C28" s="140" t="s">
        <v>25</v>
      </c>
      <c r="D28" s="597"/>
      <c r="E28" s="427"/>
      <c r="F28" s="426"/>
      <c r="G28" s="433"/>
      <c r="H28" s="429"/>
      <c r="I28" s="121"/>
      <c r="J28" s="121"/>
    </row>
    <row r="29" spans="1:10" s="209" customFormat="1" ht="12.75" customHeight="1">
      <c r="A29" s="1035"/>
      <c r="B29" s="206"/>
      <c r="C29" s="380"/>
      <c r="D29" s="517" t="s">
        <v>313</v>
      </c>
      <c r="E29" s="592"/>
      <c r="F29" s="47"/>
      <c r="G29" s="207"/>
      <c r="H29" s="95"/>
      <c r="I29" s="916"/>
      <c r="J29" s="916"/>
    </row>
    <row r="30" spans="1:10" s="457" customFormat="1" ht="15" customHeight="1">
      <c r="A30" s="1035"/>
      <c r="B30" s="454" t="s">
        <v>55</v>
      </c>
      <c r="C30" s="583" t="s">
        <v>558</v>
      </c>
      <c r="D30" s="591"/>
      <c r="E30" s="173"/>
      <c r="F30" s="888"/>
      <c r="G30" s="461"/>
      <c r="H30" s="468"/>
      <c r="I30" s="834"/>
      <c r="J30" s="834"/>
    </row>
    <row r="31" spans="1:10" s="19" customFormat="1" ht="14.1" customHeight="1">
      <c r="A31" s="528"/>
      <c r="B31" s="426"/>
      <c r="C31" s="140" t="s">
        <v>493</v>
      </c>
      <c r="D31" s="597"/>
      <c r="E31" s="427"/>
      <c r="F31" s="426"/>
      <c r="G31" s="433"/>
      <c r="H31" s="429"/>
      <c r="I31" s="121"/>
      <c r="J31" s="121"/>
    </row>
    <row r="32" spans="1:10" s="15" customFormat="1" ht="15" customHeight="1">
      <c r="A32" s="1035">
        <v>11</v>
      </c>
      <c r="B32" s="206" t="s">
        <v>375</v>
      </c>
      <c r="C32" s="174" t="s">
        <v>494</v>
      </c>
      <c r="D32" s="332"/>
      <c r="E32" s="175"/>
      <c r="F32" s="24" t="s">
        <v>1</v>
      </c>
      <c r="G32" s="68">
        <v>2.5</v>
      </c>
      <c r="H32" s="97"/>
      <c r="I32" s="71"/>
      <c r="J32" s="71">
        <f>I32*G32</f>
        <v>0</v>
      </c>
    </row>
    <row r="33" spans="1:10" s="209" customFormat="1" ht="12.75" customHeight="1">
      <c r="A33" s="1035"/>
      <c r="B33" s="206"/>
      <c r="C33" s="164"/>
      <c r="D33" s="517" t="s">
        <v>327</v>
      </c>
      <c r="E33" s="592"/>
      <c r="F33" s="47"/>
      <c r="G33" s="207"/>
      <c r="H33" s="95"/>
      <c r="I33" s="916"/>
      <c r="J33" s="916"/>
    </row>
    <row r="34" spans="1:10" s="457" customFormat="1" ht="15" customHeight="1">
      <c r="A34" s="1035"/>
      <c r="B34" s="454" t="s">
        <v>56</v>
      </c>
      <c r="C34" s="141" t="s">
        <v>497</v>
      </c>
      <c r="D34" s="594"/>
      <c r="E34" s="173"/>
      <c r="F34" s="460"/>
      <c r="G34" s="461"/>
      <c r="H34" s="460"/>
      <c r="I34" s="834"/>
      <c r="J34" s="834"/>
    </row>
    <row r="35" spans="1:10" s="421" customFormat="1" ht="15" customHeight="1">
      <c r="A35" s="528"/>
      <c r="B35" s="222"/>
      <c r="C35" s="747" t="s">
        <v>498</v>
      </c>
      <c r="D35" s="748"/>
      <c r="E35" s="749"/>
      <c r="F35" s="752"/>
      <c r="G35" s="751"/>
      <c r="H35" s="752"/>
      <c r="I35" s="402"/>
      <c r="J35" s="402"/>
    </row>
    <row r="36" spans="1:10" s="18" customFormat="1" ht="18.75" customHeight="1">
      <c r="A36" s="1035">
        <v>12</v>
      </c>
      <c r="B36" s="206" t="s">
        <v>375</v>
      </c>
      <c r="C36" s="171" t="s">
        <v>374</v>
      </c>
      <c r="D36" s="333"/>
      <c r="E36" s="155"/>
      <c r="F36" s="25" t="s">
        <v>135</v>
      </c>
      <c r="G36" s="67">
        <v>1</v>
      </c>
      <c r="H36" s="33"/>
      <c r="I36" s="917"/>
      <c r="J36" s="71">
        <f>I36</f>
        <v>0</v>
      </c>
    </row>
    <row r="37" spans="1:10" s="18" customFormat="1" ht="20.25" customHeight="1">
      <c r="A37" s="1035">
        <v>13</v>
      </c>
      <c r="B37" s="206" t="s">
        <v>375</v>
      </c>
      <c r="C37" s="171" t="s">
        <v>496</v>
      </c>
      <c r="D37" s="333"/>
      <c r="E37" s="155"/>
      <c r="F37" s="25" t="s">
        <v>4</v>
      </c>
      <c r="G37" s="67">
        <v>1.05</v>
      </c>
      <c r="H37" s="33"/>
      <c r="I37" s="917"/>
      <c r="J37" s="71">
        <f>I37*G37</f>
        <v>0</v>
      </c>
    </row>
    <row r="38" spans="1:10" s="19" customFormat="1" ht="14.1" customHeight="1">
      <c r="A38" s="1035"/>
      <c r="B38" s="426"/>
      <c r="C38" s="650"/>
      <c r="D38" s="597" t="s">
        <v>511</v>
      </c>
      <c r="E38" s="597"/>
      <c r="F38" s="427"/>
      <c r="G38" s="979"/>
      <c r="H38" s="428"/>
      <c r="I38" s="429"/>
      <c r="J38" s="121"/>
    </row>
    <row r="39" spans="1:12" s="9" customFormat="1" ht="16.5" customHeight="1">
      <c r="A39" s="531"/>
      <c r="B39" s="448">
        <v>3</v>
      </c>
      <c r="C39" s="448" t="s">
        <v>412</v>
      </c>
      <c r="D39" s="449"/>
      <c r="E39" s="450"/>
      <c r="F39" s="320"/>
      <c r="G39" s="451"/>
      <c r="H39" s="452"/>
      <c r="I39" s="407"/>
      <c r="J39" s="407">
        <f>SUM(J40:J114)</f>
        <v>0</v>
      </c>
      <c r="L39" s="7"/>
    </row>
    <row r="40" spans="1:12" s="9" customFormat="1" ht="47.25" customHeight="1">
      <c r="A40" s="1035"/>
      <c r="B40" s="520"/>
      <c r="C40" s="1139" t="s">
        <v>377</v>
      </c>
      <c r="D40" s="1140"/>
      <c r="E40" s="1141"/>
      <c r="F40" s="24"/>
      <c r="G40" s="71"/>
      <c r="H40" s="75"/>
      <c r="I40" s="920"/>
      <c r="J40" s="920"/>
      <c r="L40" s="7"/>
    </row>
    <row r="41" spans="1:157" s="36" customFormat="1" ht="17.25" customHeight="1">
      <c r="A41" s="1035"/>
      <c r="B41" s="186" t="s">
        <v>332</v>
      </c>
      <c r="C41" s="146" t="s">
        <v>426</v>
      </c>
      <c r="D41" s="480"/>
      <c r="E41" s="603"/>
      <c r="F41" s="118"/>
      <c r="G41" s="123"/>
      <c r="H41" s="119"/>
      <c r="I41" s="579"/>
      <c r="J41" s="913"/>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row>
    <row r="42" spans="1:10" s="445" customFormat="1" ht="14.1" customHeight="1">
      <c r="A42" s="1035">
        <v>14</v>
      </c>
      <c r="B42" s="206" t="s">
        <v>375</v>
      </c>
      <c r="C42" s="148" t="s">
        <v>378</v>
      </c>
      <c r="D42" s="398"/>
      <c r="E42" s="155"/>
      <c r="F42" s="126" t="s">
        <v>0</v>
      </c>
      <c r="G42" s="65">
        <v>10</v>
      </c>
      <c r="H42" s="127"/>
      <c r="I42" s="71"/>
      <c r="J42" s="71">
        <f>I42*G42</f>
        <v>0</v>
      </c>
    </row>
    <row r="43" spans="1:10" s="386" customFormat="1" ht="15" customHeight="1">
      <c r="A43" s="1035"/>
      <c r="B43" s="381"/>
      <c r="C43" s="604" t="s">
        <v>124</v>
      </c>
      <c r="D43" s="446"/>
      <c r="E43" s="484"/>
      <c r="F43" s="383" t="s">
        <v>0</v>
      </c>
      <c r="G43" s="980">
        <v>1</v>
      </c>
      <c r="H43" s="384"/>
      <c r="I43" s="921"/>
      <c r="J43" s="922"/>
    </row>
    <row r="44" spans="1:10" s="386" customFormat="1" ht="15" customHeight="1">
      <c r="A44" s="528"/>
      <c r="B44" s="381"/>
      <c r="C44" s="604" t="s">
        <v>348</v>
      </c>
      <c r="D44" s="446"/>
      <c r="E44" s="484"/>
      <c r="F44" s="383" t="s">
        <v>0</v>
      </c>
      <c r="G44" s="980">
        <v>6</v>
      </c>
      <c r="H44" s="384"/>
      <c r="I44" s="921"/>
      <c r="J44" s="922"/>
    </row>
    <row r="45" spans="1:10" s="386" customFormat="1" ht="15" customHeight="1">
      <c r="A45" s="1035"/>
      <c r="B45" s="381"/>
      <c r="C45" s="604" t="s">
        <v>349</v>
      </c>
      <c r="D45" s="446"/>
      <c r="E45" s="484"/>
      <c r="F45" s="383" t="s">
        <v>0</v>
      </c>
      <c r="G45" s="980">
        <v>1</v>
      </c>
      <c r="H45" s="384"/>
      <c r="I45" s="921"/>
      <c r="J45" s="922"/>
    </row>
    <row r="46" spans="1:10" s="386" customFormat="1" ht="15" customHeight="1">
      <c r="A46" s="1035"/>
      <c r="B46" s="381"/>
      <c r="C46" s="604" t="s">
        <v>101</v>
      </c>
      <c r="D46" s="446"/>
      <c r="E46" s="484"/>
      <c r="F46" s="383" t="s">
        <v>0</v>
      </c>
      <c r="G46" s="980">
        <v>1</v>
      </c>
      <c r="H46" s="384"/>
      <c r="I46" s="921"/>
      <c r="J46" s="922"/>
    </row>
    <row r="47" spans="1:10" s="386" customFormat="1" ht="15" customHeight="1">
      <c r="A47" s="1035"/>
      <c r="B47" s="381"/>
      <c r="C47" s="604" t="s">
        <v>350</v>
      </c>
      <c r="D47" s="446"/>
      <c r="E47" s="484"/>
      <c r="F47" s="383" t="s">
        <v>0</v>
      </c>
      <c r="G47" s="980">
        <v>1</v>
      </c>
      <c r="H47" s="384"/>
      <c r="I47" s="921"/>
      <c r="J47" s="922"/>
    </row>
    <row r="48" spans="1:157" s="36" customFormat="1" ht="17.25" customHeight="1">
      <c r="A48" s="47"/>
      <c r="B48" s="186" t="s">
        <v>333</v>
      </c>
      <c r="C48" s="146" t="s">
        <v>502</v>
      </c>
      <c r="D48" s="480"/>
      <c r="E48" s="603"/>
      <c r="F48" s="118"/>
      <c r="G48" s="123"/>
      <c r="H48" s="119"/>
      <c r="I48" s="579"/>
      <c r="J48" s="913"/>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row>
    <row r="49" spans="1:10" s="18" customFormat="1" ht="15" customHeight="1">
      <c r="A49" s="1035">
        <v>15</v>
      </c>
      <c r="B49" s="206" t="s">
        <v>375</v>
      </c>
      <c r="C49" s="325" t="s">
        <v>382</v>
      </c>
      <c r="D49" s="333"/>
      <c r="E49" s="155"/>
      <c r="F49" s="84" t="s">
        <v>0</v>
      </c>
      <c r="G49" s="71">
        <v>1</v>
      </c>
      <c r="H49" s="76"/>
      <c r="I49" s="283"/>
      <c r="J49" s="71">
        <f>I49*G49</f>
        <v>0</v>
      </c>
    </row>
    <row r="50" spans="1:10" s="386" customFormat="1" ht="15" customHeight="1">
      <c r="A50" s="1035"/>
      <c r="B50" s="381"/>
      <c r="C50" s="604" t="s">
        <v>99</v>
      </c>
      <c r="D50" s="446"/>
      <c r="E50" s="484"/>
      <c r="F50" s="383" t="s">
        <v>0</v>
      </c>
      <c r="G50" s="980">
        <v>1</v>
      </c>
      <c r="H50" s="384"/>
      <c r="I50" s="921"/>
      <c r="J50" s="922"/>
    </row>
    <row r="51" spans="1:10" s="18" customFormat="1" ht="14.1" customHeight="1">
      <c r="A51" s="1035">
        <v>16</v>
      </c>
      <c r="B51" s="206" t="s">
        <v>375</v>
      </c>
      <c r="C51" s="174" t="s">
        <v>383</v>
      </c>
      <c r="D51" s="333"/>
      <c r="E51" s="155"/>
      <c r="F51" s="223" t="s">
        <v>0</v>
      </c>
      <c r="G51" s="65">
        <v>11</v>
      </c>
      <c r="H51" s="213">
        <v>3</v>
      </c>
      <c r="I51" s="71"/>
      <c r="J51" s="71">
        <f>I51*H51*G51</f>
        <v>0</v>
      </c>
    </row>
    <row r="52" spans="1:10" s="85" customFormat="1" ht="36.75" customHeight="1">
      <c r="A52" s="528"/>
      <c r="B52" s="106"/>
      <c r="C52" s="1139" t="s">
        <v>380</v>
      </c>
      <c r="D52" s="1140"/>
      <c r="E52" s="1141"/>
      <c r="F52" s="395"/>
      <c r="G52" s="132"/>
      <c r="H52" s="205"/>
      <c r="I52" s="107"/>
      <c r="J52" s="107"/>
    </row>
    <row r="53" spans="1:10" s="209" customFormat="1" ht="12.75" customHeight="1">
      <c r="A53" s="47"/>
      <c r="B53" s="206"/>
      <c r="C53" s="164"/>
      <c r="D53" s="527" t="s">
        <v>410</v>
      </c>
      <c r="E53" s="592"/>
      <c r="F53" s="47"/>
      <c r="G53" s="207"/>
      <c r="H53" s="95"/>
      <c r="I53" s="916"/>
      <c r="J53" s="916"/>
    </row>
    <row r="54" spans="1:10" s="379" customFormat="1" ht="12.75" customHeight="1">
      <c r="A54" s="376" t="s">
        <v>579</v>
      </c>
      <c r="B54" s="374" t="s">
        <v>375</v>
      </c>
      <c r="C54" s="595" t="s">
        <v>401</v>
      </c>
      <c r="D54" s="605"/>
      <c r="E54" s="587"/>
      <c r="F54" s="376" t="s">
        <v>0</v>
      </c>
      <c r="G54" s="377">
        <f>G51</f>
        <v>11</v>
      </c>
      <c r="H54" s="376" t="s">
        <v>64</v>
      </c>
      <c r="I54" s="918"/>
      <c r="J54" s="918">
        <f>I54*G54*H54</f>
        <v>0</v>
      </c>
    </row>
    <row r="55" spans="1:157" s="36" customFormat="1" ht="17.25" customHeight="1">
      <c r="A55" s="1040"/>
      <c r="B55" s="186" t="s">
        <v>586</v>
      </c>
      <c r="C55" s="146" t="s">
        <v>531</v>
      </c>
      <c r="D55" s="480"/>
      <c r="E55" s="603"/>
      <c r="F55" s="26"/>
      <c r="G55" s="123"/>
      <c r="H55" s="119"/>
      <c r="I55" s="579"/>
      <c r="J55" s="913"/>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row>
    <row r="56" spans="1:12" s="9" customFormat="1" ht="36" customHeight="1">
      <c r="A56" s="1035"/>
      <c r="B56" s="520"/>
      <c r="C56" s="1139" t="s">
        <v>538</v>
      </c>
      <c r="D56" s="1140"/>
      <c r="E56" s="1141"/>
      <c r="F56" s="24"/>
      <c r="G56" s="71"/>
      <c r="H56" s="75"/>
      <c r="I56" s="920"/>
      <c r="J56" s="920"/>
      <c r="L56" s="7"/>
    </row>
    <row r="57" spans="1:10" s="18" customFormat="1" ht="15" customHeight="1">
      <c r="A57" s="1035">
        <v>18</v>
      </c>
      <c r="B57" s="206" t="s">
        <v>375</v>
      </c>
      <c r="C57" s="168" t="s">
        <v>15</v>
      </c>
      <c r="D57" s="333"/>
      <c r="E57" s="155"/>
      <c r="F57" s="25" t="s">
        <v>1</v>
      </c>
      <c r="G57" s="67">
        <v>74</v>
      </c>
      <c r="H57" s="74"/>
      <c r="I57" s="71"/>
      <c r="J57" s="71">
        <f>I57*G57</f>
        <v>0</v>
      </c>
    </row>
    <row r="58" spans="1:10" s="209" customFormat="1" ht="12.75" customHeight="1">
      <c r="A58" s="47"/>
      <c r="B58" s="206"/>
      <c r="C58" s="164"/>
      <c r="D58" s="527" t="s">
        <v>528</v>
      </c>
      <c r="E58" s="592"/>
      <c r="F58" s="47"/>
      <c r="G58" s="207"/>
      <c r="H58" s="95"/>
      <c r="I58" s="916"/>
      <c r="J58" s="916"/>
    </row>
    <row r="59" spans="1:10" s="18" customFormat="1" ht="15" customHeight="1">
      <c r="A59" s="1035">
        <v>19</v>
      </c>
      <c r="B59" s="497" t="s">
        <v>375</v>
      </c>
      <c r="C59" s="165" t="s">
        <v>524</v>
      </c>
      <c r="D59" s="333"/>
      <c r="E59" s="155"/>
      <c r="F59" s="25" t="s">
        <v>0</v>
      </c>
      <c r="G59" s="68">
        <v>3</v>
      </c>
      <c r="H59" s="74"/>
      <c r="I59" s="768"/>
      <c r="J59" s="71">
        <f>I59*G59</f>
        <v>0</v>
      </c>
    </row>
    <row r="60" spans="1:10" s="386" customFormat="1" ht="15" customHeight="1">
      <c r="A60" s="528"/>
      <c r="B60" s="598"/>
      <c r="C60" s="604" t="s">
        <v>119</v>
      </c>
      <c r="D60" s="446"/>
      <c r="E60" s="649"/>
      <c r="F60" s="383" t="s">
        <v>0</v>
      </c>
      <c r="G60" s="980">
        <v>3</v>
      </c>
      <c r="H60" s="384"/>
      <c r="I60" s="921"/>
      <c r="J60" s="397"/>
    </row>
    <row r="61" spans="1:10" s="18" customFormat="1" ht="15" customHeight="1">
      <c r="A61" s="1035">
        <v>20</v>
      </c>
      <c r="B61" s="497" t="s">
        <v>375</v>
      </c>
      <c r="C61" s="165" t="s">
        <v>522</v>
      </c>
      <c r="D61" s="333"/>
      <c r="E61" s="155"/>
      <c r="F61" s="25" t="s">
        <v>0</v>
      </c>
      <c r="G61" s="68">
        <f>SUM(G62:G68)</f>
        <v>25</v>
      </c>
      <c r="H61" s="74"/>
      <c r="I61" s="768"/>
      <c r="J61" s="71">
        <f>I61*G61</f>
        <v>0</v>
      </c>
    </row>
    <row r="62" spans="1:10" s="18" customFormat="1" ht="15" customHeight="1">
      <c r="A62" s="1035"/>
      <c r="B62" s="187"/>
      <c r="C62" s="525" t="s">
        <v>351</v>
      </c>
      <c r="D62" s="333"/>
      <c r="E62" s="155"/>
      <c r="F62" s="383" t="s">
        <v>0</v>
      </c>
      <c r="G62" s="980">
        <v>2</v>
      </c>
      <c r="H62" s="76"/>
      <c r="I62" s="283"/>
      <c r="J62" s="71"/>
    </row>
    <row r="63" spans="1:10" s="18" customFormat="1" ht="15" customHeight="1">
      <c r="A63" s="1036"/>
      <c r="B63" s="187"/>
      <c r="C63" s="525" t="s">
        <v>352</v>
      </c>
      <c r="D63" s="333"/>
      <c r="E63" s="155"/>
      <c r="F63" s="383" t="s">
        <v>0</v>
      </c>
      <c r="G63" s="980">
        <v>16</v>
      </c>
      <c r="H63" s="76"/>
      <c r="I63" s="283"/>
      <c r="J63" s="71"/>
    </row>
    <row r="64" spans="1:10" s="18" customFormat="1" ht="15" customHeight="1">
      <c r="A64" s="1035"/>
      <c r="B64" s="187"/>
      <c r="C64" s="525" t="s">
        <v>113</v>
      </c>
      <c r="D64" s="333"/>
      <c r="E64" s="155"/>
      <c r="F64" s="383" t="s">
        <v>0</v>
      </c>
      <c r="G64" s="980">
        <v>2</v>
      </c>
      <c r="H64" s="76"/>
      <c r="I64" s="283"/>
      <c r="J64" s="71"/>
    </row>
    <row r="65" spans="1:10" s="18" customFormat="1" ht="15" customHeight="1">
      <c r="A65" s="574"/>
      <c r="B65" s="187"/>
      <c r="C65" s="525" t="s">
        <v>115</v>
      </c>
      <c r="D65" s="333"/>
      <c r="E65" s="155"/>
      <c r="F65" s="383" t="s">
        <v>0</v>
      </c>
      <c r="G65" s="980">
        <v>2</v>
      </c>
      <c r="H65" s="76"/>
      <c r="I65" s="283"/>
      <c r="J65" s="71"/>
    </row>
    <row r="66" spans="1:10" s="18" customFormat="1" ht="15" customHeight="1">
      <c r="A66" s="574"/>
      <c r="B66" s="187"/>
      <c r="C66" s="525" t="s">
        <v>116</v>
      </c>
      <c r="D66" s="333"/>
      <c r="E66" s="155"/>
      <c r="F66" s="383" t="s">
        <v>0</v>
      </c>
      <c r="G66" s="980">
        <v>1</v>
      </c>
      <c r="H66" s="76"/>
      <c r="I66" s="283"/>
      <c r="J66" s="71"/>
    </row>
    <row r="67" spans="1:10" s="386" customFormat="1" ht="15" customHeight="1">
      <c r="A67" s="574"/>
      <c r="B67" s="598"/>
      <c r="C67" s="604" t="s">
        <v>117</v>
      </c>
      <c r="D67" s="446"/>
      <c r="E67" s="649"/>
      <c r="F67" s="485" t="s">
        <v>0</v>
      </c>
      <c r="G67" s="980">
        <v>1</v>
      </c>
      <c r="H67" s="486"/>
      <c r="I67" s="921"/>
      <c r="J67" s="397"/>
    </row>
    <row r="68" spans="1:10" s="386" customFormat="1" ht="15" customHeight="1">
      <c r="A68" s="1035"/>
      <c r="B68" s="598"/>
      <c r="C68" s="604" t="s">
        <v>118</v>
      </c>
      <c r="D68" s="446"/>
      <c r="E68" s="649"/>
      <c r="F68" s="485" t="s">
        <v>0</v>
      </c>
      <c r="G68" s="980">
        <v>1</v>
      </c>
      <c r="H68" s="486"/>
      <c r="I68" s="921"/>
      <c r="J68" s="397"/>
    </row>
    <row r="69" spans="1:10" s="18" customFormat="1" ht="15" customHeight="1">
      <c r="A69" s="1035">
        <v>21</v>
      </c>
      <c r="B69" s="497" t="s">
        <v>375</v>
      </c>
      <c r="C69" s="165" t="s">
        <v>503</v>
      </c>
      <c r="D69" s="333"/>
      <c r="E69" s="155"/>
      <c r="F69" s="150" t="s">
        <v>0</v>
      </c>
      <c r="G69" s="68">
        <v>2</v>
      </c>
      <c r="H69" s="74"/>
      <c r="I69" s="768"/>
      <c r="J69" s="71">
        <f>I69*G69</f>
        <v>0</v>
      </c>
    </row>
    <row r="70" spans="1:10" s="18" customFormat="1" ht="15" customHeight="1">
      <c r="A70" s="1036"/>
      <c r="B70" s="187"/>
      <c r="C70" s="525" t="s">
        <v>114</v>
      </c>
      <c r="D70" s="333"/>
      <c r="E70" s="155"/>
      <c r="F70" s="485" t="s">
        <v>0</v>
      </c>
      <c r="G70" s="980">
        <v>2</v>
      </c>
      <c r="H70" s="496"/>
      <c r="I70" s="283"/>
      <c r="J70" s="71"/>
    </row>
    <row r="71" spans="1:10" s="18" customFormat="1" ht="15" customHeight="1">
      <c r="A71" s="1035">
        <v>22</v>
      </c>
      <c r="B71" s="497" t="s">
        <v>375</v>
      </c>
      <c r="C71" s="174" t="s">
        <v>525</v>
      </c>
      <c r="D71" s="333"/>
      <c r="E71" s="155"/>
      <c r="F71" s="152" t="s">
        <v>0</v>
      </c>
      <c r="G71" s="195">
        <v>16</v>
      </c>
      <c r="H71" s="76"/>
      <c r="I71" s="283"/>
      <c r="J71" s="71">
        <f>I71*G71</f>
        <v>0</v>
      </c>
    </row>
    <row r="72" spans="1:10" s="386" customFormat="1" ht="15" customHeight="1">
      <c r="A72" s="1039"/>
      <c r="B72" s="598"/>
      <c r="C72" s="604" t="s">
        <v>110</v>
      </c>
      <c r="D72" s="446"/>
      <c r="E72" s="484"/>
      <c r="F72" s="586" t="s">
        <v>0</v>
      </c>
      <c r="G72" s="397">
        <v>16</v>
      </c>
      <c r="H72" s="384"/>
      <c r="I72" s="921"/>
      <c r="J72" s="397"/>
    </row>
    <row r="73" spans="1:10" s="18" customFormat="1" ht="14.1" customHeight="1">
      <c r="A73" s="1035">
        <v>23</v>
      </c>
      <c r="B73" s="497" t="s">
        <v>375</v>
      </c>
      <c r="C73" s="174" t="s">
        <v>523</v>
      </c>
      <c r="D73" s="333"/>
      <c r="E73" s="155"/>
      <c r="F73" s="149" t="s">
        <v>0</v>
      </c>
      <c r="G73" s="65">
        <v>46</v>
      </c>
      <c r="H73" s="75" t="s">
        <v>75</v>
      </c>
      <c r="I73" s="79"/>
      <c r="J73" s="71">
        <f>I73*3*G73</f>
        <v>0</v>
      </c>
    </row>
    <row r="74" spans="1:10" s="40" customFormat="1" ht="24.75" customHeight="1">
      <c r="A74" s="1035"/>
      <c r="B74" s="516"/>
      <c r="C74" s="1154" t="s">
        <v>505</v>
      </c>
      <c r="D74" s="1155"/>
      <c r="E74" s="1156"/>
      <c r="F74" s="159"/>
      <c r="G74" s="132"/>
      <c r="H74" s="133"/>
      <c r="I74" s="956"/>
      <c r="J74" s="956"/>
    </row>
    <row r="75" spans="1:10" s="209" customFormat="1" ht="12.75" customHeight="1">
      <c r="A75" s="47"/>
      <c r="B75" s="497"/>
      <c r="C75" s="93"/>
      <c r="D75" s="418" t="s">
        <v>527</v>
      </c>
      <c r="E75" s="424"/>
      <c r="F75" s="47"/>
      <c r="G75" s="207"/>
      <c r="H75" s="95"/>
      <c r="I75" s="916"/>
      <c r="J75" s="916"/>
    </row>
    <row r="76" spans="1:157" s="36" customFormat="1" ht="21" customHeight="1">
      <c r="A76" s="1036"/>
      <c r="B76" s="229" t="s">
        <v>640</v>
      </c>
      <c r="C76" s="43" t="s">
        <v>530</v>
      </c>
      <c r="D76" s="767"/>
      <c r="E76" s="122"/>
      <c r="F76" s="118"/>
      <c r="G76" s="123"/>
      <c r="H76" s="119"/>
      <c r="I76" s="579"/>
      <c r="J76" s="913"/>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row>
    <row r="77" spans="1:12" s="9" customFormat="1" ht="36" customHeight="1">
      <c r="A77" s="1035"/>
      <c r="B77" s="447"/>
      <c r="C77" s="1159" t="s">
        <v>538</v>
      </c>
      <c r="D77" s="1159"/>
      <c r="E77" s="1159"/>
      <c r="F77" s="24"/>
      <c r="G77" s="71"/>
      <c r="H77" s="75"/>
      <c r="I77" s="920"/>
      <c r="J77" s="920"/>
      <c r="L77" s="7"/>
    </row>
    <row r="78" spans="1:10" s="18" customFormat="1" ht="15" customHeight="1">
      <c r="A78" s="1035">
        <v>24</v>
      </c>
      <c r="B78" s="497" t="s">
        <v>375</v>
      </c>
      <c r="C78" s="35" t="s">
        <v>522</v>
      </c>
      <c r="D78" s="23"/>
      <c r="E78" s="23"/>
      <c r="F78" s="25" t="s">
        <v>0</v>
      </c>
      <c r="G78" s="68">
        <v>38</v>
      </c>
      <c r="H78" s="74"/>
      <c r="I78" s="768"/>
      <c r="J78" s="71">
        <f>I78*G78</f>
        <v>0</v>
      </c>
    </row>
    <row r="79" spans="1:10" s="386" customFormat="1" ht="15" customHeight="1">
      <c r="A79" s="1035"/>
      <c r="B79" s="598"/>
      <c r="C79" s="382" t="s">
        <v>111</v>
      </c>
      <c r="D79" s="396"/>
      <c r="E79" s="396"/>
      <c r="F79" s="383" t="s">
        <v>0</v>
      </c>
      <c r="G79" s="397">
        <v>2</v>
      </c>
      <c r="H79" s="384"/>
      <c r="I79" s="921"/>
      <c r="J79" s="922"/>
    </row>
    <row r="80" spans="1:10" s="386" customFormat="1" ht="15" customHeight="1">
      <c r="A80" s="1035"/>
      <c r="B80" s="598"/>
      <c r="C80" s="604" t="s">
        <v>112</v>
      </c>
      <c r="D80" s="446"/>
      <c r="E80" s="484"/>
      <c r="F80" s="586" t="s">
        <v>0</v>
      </c>
      <c r="G80" s="397">
        <v>36</v>
      </c>
      <c r="H80" s="384"/>
      <c r="I80" s="921"/>
      <c r="J80" s="922"/>
    </row>
    <row r="81" spans="1:10" s="18" customFormat="1" ht="14.1" customHeight="1">
      <c r="A81" s="1035">
        <v>25</v>
      </c>
      <c r="B81" s="497" t="s">
        <v>375</v>
      </c>
      <c r="C81" s="174" t="s">
        <v>506</v>
      </c>
      <c r="D81" s="333"/>
      <c r="E81" s="155"/>
      <c r="F81" s="150" t="s">
        <v>1</v>
      </c>
      <c r="G81" s="65">
        <v>29</v>
      </c>
      <c r="H81" s="75" t="s">
        <v>75</v>
      </c>
      <c r="I81" s="79"/>
      <c r="J81" s="71">
        <f>I81*3*G81</f>
        <v>0</v>
      </c>
    </row>
    <row r="82" spans="1:10" s="40" customFormat="1" ht="24" customHeight="1">
      <c r="A82" s="1035"/>
      <c r="B82" s="516"/>
      <c r="C82" s="1139" t="s">
        <v>529</v>
      </c>
      <c r="D82" s="1140"/>
      <c r="E82" s="1141"/>
      <c r="F82" s="159"/>
      <c r="G82" s="132"/>
      <c r="H82" s="133"/>
      <c r="I82" s="956"/>
      <c r="J82" s="956"/>
    </row>
    <row r="83" spans="1:10" s="209" customFormat="1" ht="12.75" customHeight="1">
      <c r="A83" s="47"/>
      <c r="B83" s="497"/>
      <c r="C83" s="164"/>
      <c r="D83" s="527" t="s">
        <v>526</v>
      </c>
      <c r="E83" s="592"/>
      <c r="F83" s="151"/>
      <c r="G83" s="207"/>
      <c r="H83" s="95"/>
      <c r="I83" s="916"/>
      <c r="J83" s="916"/>
    </row>
    <row r="84" spans="1:157" s="36" customFormat="1" ht="17.25" customHeight="1">
      <c r="A84" s="1035"/>
      <c r="B84" s="229" t="s">
        <v>641</v>
      </c>
      <c r="C84" s="606" t="s">
        <v>488</v>
      </c>
      <c r="D84" s="480"/>
      <c r="E84" s="603"/>
      <c r="F84" s="481"/>
      <c r="G84" s="503"/>
      <c r="H84" s="482"/>
      <c r="I84" s="947"/>
      <c r="J84" s="306"/>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row>
    <row r="85" spans="1:12" s="9" customFormat="1" ht="36" customHeight="1">
      <c r="A85" s="1035"/>
      <c r="B85" s="447"/>
      <c r="C85" s="1159" t="s">
        <v>538</v>
      </c>
      <c r="D85" s="1159"/>
      <c r="E85" s="1159"/>
      <c r="F85" s="24"/>
      <c r="G85" s="71"/>
      <c r="H85" s="75"/>
      <c r="I85" s="920"/>
      <c r="J85" s="920"/>
      <c r="L85" s="7"/>
    </row>
    <row r="86" spans="1:157" s="211" customFormat="1" ht="17.25" customHeight="1">
      <c r="A86" s="627">
        <v>26</v>
      </c>
      <c r="B86" s="497" t="s">
        <v>375</v>
      </c>
      <c r="C86" s="165" t="s">
        <v>532</v>
      </c>
      <c r="D86" s="607"/>
      <c r="E86" s="154"/>
      <c r="F86" s="150" t="s">
        <v>0</v>
      </c>
      <c r="G86" s="283">
        <v>8</v>
      </c>
      <c r="H86" s="74"/>
      <c r="I86" s="71"/>
      <c r="J86" s="71">
        <f>I86*G86</f>
        <v>0</v>
      </c>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row>
    <row r="87" spans="1:10" s="386" customFormat="1" ht="15" customHeight="1">
      <c r="A87" s="1039"/>
      <c r="B87" s="598"/>
      <c r="C87" s="604" t="s">
        <v>354</v>
      </c>
      <c r="D87" s="446"/>
      <c r="E87" s="484"/>
      <c r="F87" s="586" t="s">
        <v>0</v>
      </c>
      <c r="G87" s="397">
        <v>8</v>
      </c>
      <c r="H87" s="384"/>
      <c r="I87" s="957"/>
      <c r="J87" s="397"/>
    </row>
    <row r="88" spans="1:10" s="17" customFormat="1" ht="14.1" customHeight="1">
      <c r="A88" s="1035">
        <v>27</v>
      </c>
      <c r="B88" s="497" t="s">
        <v>375</v>
      </c>
      <c r="C88" s="174" t="s">
        <v>544</v>
      </c>
      <c r="D88" s="333"/>
      <c r="E88" s="155"/>
      <c r="F88" s="641" t="s">
        <v>0</v>
      </c>
      <c r="G88" s="66">
        <f>G87</f>
        <v>8</v>
      </c>
      <c r="H88" s="203"/>
      <c r="I88" s="71"/>
      <c r="J88" s="128">
        <f>I88*G88</f>
        <v>0</v>
      </c>
    </row>
    <row r="89" spans="1:10" s="40" customFormat="1" ht="23.25" customHeight="1">
      <c r="A89" s="1045"/>
      <c r="B89" s="516"/>
      <c r="C89" s="1139" t="s">
        <v>535</v>
      </c>
      <c r="D89" s="1140"/>
      <c r="E89" s="1141"/>
      <c r="F89" s="159"/>
      <c r="G89" s="132"/>
      <c r="H89" s="133"/>
      <c r="I89" s="956"/>
      <c r="J89" s="956"/>
    </row>
    <row r="90" spans="1:10" s="18" customFormat="1" ht="15" customHeight="1">
      <c r="A90" s="1039"/>
      <c r="B90" s="187"/>
      <c r="C90" s="1139" t="s">
        <v>533</v>
      </c>
      <c r="D90" s="1140"/>
      <c r="E90" s="1141"/>
      <c r="F90" s="152"/>
      <c r="G90" s="71"/>
      <c r="H90" s="76"/>
      <c r="I90" s="283"/>
      <c r="J90" s="71"/>
    </row>
    <row r="91" spans="1:10" s="209" customFormat="1" ht="12.75" customHeight="1">
      <c r="A91" s="47"/>
      <c r="B91" s="497"/>
      <c r="C91" s="164"/>
      <c r="D91" s="527" t="s">
        <v>534</v>
      </c>
      <c r="E91" s="592"/>
      <c r="F91" s="151"/>
      <c r="G91" s="207"/>
      <c r="H91" s="95"/>
      <c r="I91" s="916"/>
      <c r="J91" s="916"/>
    </row>
    <row r="92" spans="1:157" s="415" customFormat="1" ht="17.25" customHeight="1">
      <c r="A92" s="1039"/>
      <c r="B92" s="1085" t="s">
        <v>642</v>
      </c>
      <c r="C92" s="606" t="s">
        <v>536</v>
      </c>
      <c r="D92" s="647"/>
      <c r="E92" s="648"/>
      <c r="F92" s="645"/>
      <c r="G92" s="985"/>
      <c r="H92" s="413"/>
      <c r="I92" s="834"/>
      <c r="J92" s="71"/>
      <c r="K92" s="414"/>
      <c r="L92" s="414"/>
      <c r="M92" s="414"/>
      <c r="N92" s="414"/>
      <c r="O92" s="414"/>
      <c r="P92" s="414"/>
      <c r="Q92" s="414"/>
      <c r="R92" s="414"/>
      <c r="S92" s="414"/>
      <c r="T92" s="414"/>
      <c r="U92" s="414"/>
      <c r="V92" s="414"/>
      <c r="W92" s="414"/>
      <c r="X92" s="414"/>
      <c r="Y92" s="414"/>
      <c r="Z92" s="414"/>
      <c r="AA92" s="414"/>
      <c r="AB92" s="414"/>
      <c r="AC92" s="414"/>
      <c r="AD92" s="414"/>
      <c r="AE92" s="414"/>
      <c r="AF92" s="414"/>
      <c r="AG92" s="414"/>
      <c r="AH92" s="414"/>
      <c r="AI92" s="414"/>
      <c r="AJ92" s="414"/>
      <c r="AK92" s="414"/>
      <c r="AL92" s="414"/>
      <c r="AM92" s="414"/>
      <c r="AN92" s="414"/>
      <c r="AO92" s="414"/>
      <c r="AP92" s="414"/>
      <c r="AQ92" s="414"/>
      <c r="AR92" s="414"/>
      <c r="AS92" s="414"/>
      <c r="AT92" s="414"/>
      <c r="AU92" s="414"/>
      <c r="AV92" s="414"/>
      <c r="AW92" s="414"/>
      <c r="AX92" s="414"/>
      <c r="AY92" s="414"/>
      <c r="AZ92" s="414"/>
      <c r="BA92" s="414"/>
      <c r="BB92" s="414"/>
      <c r="BC92" s="414"/>
      <c r="BD92" s="414"/>
      <c r="BE92" s="414"/>
      <c r="BF92" s="414"/>
      <c r="BG92" s="414"/>
      <c r="BH92" s="414"/>
      <c r="BI92" s="414"/>
      <c r="BJ92" s="414"/>
      <c r="BK92" s="414"/>
      <c r="BL92" s="414"/>
      <c r="BM92" s="414"/>
      <c r="BN92" s="414"/>
      <c r="BO92" s="414"/>
      <c r="BP92" s="414"/>
      <c r="BQ92" s="414"/>
      <c r="BR92" s="414"/>
      <c r="BS92" s="414"/>
      <c r="BT92" s="414"/>
      <c r="BU92" s="414"/>
      <c r="BV92" s="414"/>
      <c r="BW92" s="414"/>
      <c r="BX92" s="414"/>
      <c r="BY92" s="414"/>
      <c r="BZ92" s="414"/>
      <c r="CA92" s="414"/>
      <c r="CB92" s="414"/>
      <c r="CC92" s="414"/>
      <c r="CD92" s="414"/>
      <c r="CE92" s="414"/>
      <c r="CF92" s="414"/>
      <c r="CG92" s="414"/>
      <c r="CH92" s="414"/>
      <c r="CI92" s="414"/>
      <c r="CJ92" s="414"/>
      <c r="CK92" s="414"/>
      <c r="CL92" s="414"/>
      <c r="CM92" s="414"/>
      <c r="CN92" s="414"/>
      <c r="CO92" s="414"/>
      <c r="CP92" s="414"/>
      <c r="CQ92" s="414"/>
      <c r="CR92" s="414"/>
      <c r="CS92" s="414"/>
      <c r="CT92" s="414"/>
      <c r="CU92" s="414"/>
      <c r="CV92" s="414"/>
      <c r="CW92" s="414"/>
      <c r="CX92" s="414"/>
      <c r="CY92" s="414"/>
      <c r="CZ92" s="414"/>
      <c r="DA92" s="414"/>
      <c r="DB92" s="414"/>
      <c r="DC92" s="414"/>
      <c r="DD92" s="414"/>
      <c r="DE92" s="414"/>
      <c r="DF92" s="414"/>
      <c r="DG92" s="414"/>
      <c r="DH92" s="414"/>
      <c r="DI92" s="414"/>
      <c r="DJ92" s="414"/>
      <c r="DK92" s="414"/>
      <c r="DL92" s="414"/>
      <c r="DM92" s="414"/>
      <c r="DN92" s="414"/>
      <c r="DO92" s="414"/>
      <c r="DP92" s="414"/>
      <c r="DQ92" s="414"/>
      <c r="DR92" s="414"/>
      <c r="DS92" s="414"/>
      <c r="DT92" s="414"/>
      <c r="DU92" s="414"/>
      <c r="DV92" s="414"/>
      <c r="DW92" s="414"/>
      <c r="DX92" s="414"/>
      <c r="DY92" s="414"/>
      <c r="DZ92" s="414"/>
      <c r="EA92" s="414"/>
      <c r="EB92" s="414"/>
      <c r="EC92" s="414"/>
      <c r="ED92" s="414"/>
      <c r="EE92" s="414"/>
      <c r="EF92" s="414"/>
      <c r="EG92" s="414"/>
      <c r="EH92" s="414"/>
      <c r="EI92" s="414"/>
      <c r="EJ92" s="414"/>
      <c r="EK92" s="414"/>
      <c r="EL92" s="414"/>
      <c r="EM92" s="414"/>
      <c r="EN92" s="414"/>
      <c r="EO92" s="414"/>
      <c r="EP92" s="414"/>
      <c r="EQ92" s="414"/>
      <c r="ER92" s="414"/>
      <c r="ES92" s="414"/>
      <c r="ET92" s="414"/>
      <c r="EU92" s="414"/>
      <c r="EV92" s="414"/>
      <c r="EW92" s="414"/>
      <c r="EX92" s="414"/>
      <c r="EY92" s="414"/>
      <c r="EZ92" s="414"/>
      <c r="FA92" s="414"/>
    </row>
    <row r="93" spans="1:157" s="211" customFormat="1" ht="17.25" customHeight="1">
      <c r="A93" s="1039" t="s">
        <v>581</v>
      </c>
      <c r="B93" s="497" t="s">
        <v>441</v>
      </c>
      <c r="C93" s="165" t="s">
        <v>545</v>
      </c>
      <c r="D93" s="607"/>
      <c r="E93" s="154"/>
      <c r="F93" s="149" t="s">
        <v>135</v>
      </c>
      <c r="G93" s="283">
        <v>1</v>
      </c>
      <c r="H93" s="74"/>
      <c r="I93" s="71"/>
      <c r="J93" s="71">
        <f>I93*G93</f>
        <v>0</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row>
    <row r="94" spans="1:157" s="38" customFormat="1" ht="34.5" customHeight="1">
      <c r="A94" s="1039"/>
      <c r="B94" s="644"/>
      <c r="C94" s="1139" t="s">
        <v>491</v>
      </c>
      <c r="D94" s="1140"/>
      <c r="E94" s="1141"/>
      <c r="F94" s="646"/>
      <c r="G94" s="986"/>
      <c r="H94" s="134"/>
      <c r="I94" s="508"/>
      <c r="J94" s="924"/>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row>
    <row r="95" spans="1:10" s="18" customFormat="1" ht="15" customHeight="1">
      <c r="A95" s="1067" t="s">
        <v>582</v>
      </c>
      <c r="B95" s="497" t="s">
        <v>375</v>
      </c>
      <c r="C95" s="170" t="s">
        <v>355</v>
      </c>
      <c r="D95" s="333"/>
      <c r="E95" s="155"/>
      <c r="F95" s="152" t="s">
        <v>0</v>
      </c>
      <c r="G95" s="71">
        <v>400</v>
      </c>
      <c r="H95" s="76"/>
      <c r="I95" s="283"/>
      <c r="J95" s="71">
        <f>I95*G95</f>
        <v>0</v>
      </c>
    </row>
    <row r="96" spans="1:10" s="386" customFormat="1" ht="15" customHeight="1">
      <c r="A96" s="1067"/>
      <c r="B96" s="598"/>
      <c r="C96" s="604" t="s">
        <v>537</v>
      </c>
      <c r="D96" s="446"/>
      <c r="E96" s="484"/>
      <c r="F96" s="586" t="s">
        <v>0</v>
      </c>
      <c r="G96" s="397">
        <v>400</v>
      </c>
      <c r="H96" s="384"/>
      <c r="I96" s="957"/>
      <c r="J96" s="397"/>
    </row>
    <row r="97" spans="1:10" s="18" customFormat="1" ht="15" customHeight="1">
      <c r="A97" s="1067"/>
      <c r="B97" s="187"/>
      <c r="C97" s="1139" t="s">
        <v>338</v>
      </c>
      <c r="D97" s="1140"/>
      <c r="E97" s="1141"/>
      <c r="F97" s="152"/>
      <c r="G97" s="71"/>
      <c r="H97" s="76"/>
      <c r="I97" s="283"/>
      <c r="J97" s="71"/>
    </row>
    <row r="98" spans="1:10" s="17" customFormat="1" ht="14.1" customHeight="1">
      <c r="A98" s="1067" t="s">
        <v>583</v>
      </c>
      <c r="B98" s="497" t="s">
        <v>441</v>
      </c>
      <c r="C98" s="742" t="s">
        <v>489</v>
      </c>
      <c r="D98" s="623"/>
      <c r="E98" s="169"/>
      <c r="F98" s="743" t="s">
        <v>135</v>
      </c>
      <c r="G98" s="66">
        <v>1</v>
      </c>
      <c r="H98" s="203">
        <v>3</v>
      </c>
      <c r="I98" s="71"/>
      <c r="J98" s="128">
        <f>I98*3*G98</f>
        <v>0</v>
      </c>
    </row>
    <row r="99" spans="1:10" s="85" customFormat="1" ht="36" customHeight="1">
      <c r="A99" s="1090"/>
      <c r="B99" s="182"/>
      <c r="C99" s="1139" t="s">
        <v>490</v>
      </c>
      <c r="D99" s="1140"/>
      <c r="E99" s="1141"/>
      <c r="F99" s="488"/>
      <c r="G99" s="132"/>
      <c r="H99" s="205"/>
      <c r="I99" s="107"/>
      <c r="J99" s="107"/>
    </row>
    <row r="100" spans="1:157" s="89" customFormat="1" ht="15" customHeight="1">
      <c r="A100" s="1090"/>
      <c r="B100" s="601"/>
      <c r="C100" s="171"/>
      <c r="D100" s="527" t="s">
        <v>353</v>
      </c>
      <c r="E100" s="184"/>
      <c r="F100" s="149"/>
      <c r="G100" s="65"/>
      <c r="H100" s="75"/>
      <c r="I100" s="925"/>
      <c r="J100" s="71"/>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row>
    <row r="101" spans="1:157" s="36" customFormat="1" ht="17.25" customHeight="1">
      <c r="A101" s="1084"/>
      <c r="B101" s="229" t="s">
        <v>643</v>
      </c>
      <c r="C101" s="146" t="s">
        <v>542</v>
      </c>
      <c r="D101" s="480"/>
      <c r="E101" s="603"/>
      <c r="F101" s="481"/>
      <c r="G101" s="503"/>
      <c r="H101" s="482"/>
      <c r="I101" s="947"/>
      <c r="J101" s="306"/>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row>
    <row r="102" spans="1:12" s="9" customFormat="1" ht="36" customHeight="1">
      <c r="A102" s="1035"/>
      <c r="B102" s="520"/>
      <c r="C102" s="1139" t="s">
        <v>541</v>
      </c>
      <c r="D102" s="1140"/>
      <c r="E102" s="1141"/>
      <c r="F102" s="24"/>
      <c r="G102" s="71"/>
      <c r="H102" s="75"/>
      <c r="I102" s="920"/>
      <c r="J102" s="920"/>
      <c r="L102" s="7"/>
    </row>
    <row r="103" spans="1:10" s="18" customFormat="1" ht="15" customHeight="1">
      <c r="A103" s="1039" t="s">
        <v>584</v>
      </c>
      <c r="B103" s="206" t="s">
        <v>375</v>
      </c>
      <c r="C103" s="168" t="s">
        <v>16</v>
      </c>
      <c r="D103" s="333"/>
      <c r="E103" s="155"/>
      <c r="F103" s="150" t="s">
        <v>1</v>
      </c>
      <c r="G103" s="67">
        <v>36</v>
      </c>
      <c r="H103" s="74"/>
      <c r="I103" s="71"/>
      <c r="J103" s="71">
        <f>I103*G103</f>
        <v>0</v>
      </c>
    </row>
    <row r="104" spans="1:10" s="19" customFormat="1" ht="15" customHeight="1">
      <c r="A104" s="1039"/>
      <c r="B104" s="104"/>
      <c r="C104" s="172" t="s">
        <v>17</v>
      </c>
      <c r="D104" s="642"/>
      <c r="E104" s="427"/>
      <c r="F104" s="441"/>
      <c r="G104" s="123"/>
      <c r="H104" s="204"/>
      <c r="I104" s="121"/>
      <c r="J104" s="121"/>
    </row>
    <row r="105" spans="1:10" s="18" customFormat="1" ht="15" customHeight="1">
      <c r="A105" s="1035">
        <v>32</v>
      </c>
      <c r="B105" s="206" t="s">
        <v>375</v>
      </c>
      <c r="C105" s="165" t="s">
        <v>524</v>
      </c>
      <c r="D105" s="333"/>
      <c r="E105" s="155"/>
      <c r="F105" s="150" t="s">
        <v>0</v>
      </c>
      <c r="G105" s="68">
        <f>G106</f>
        <v>20</v>
      </c>
      <c r="H105" s="74"/>
      <c r="I105" s="768"/>
      <c r="J105" s="71">
        <f>I105*G105</f>
        <v>0</v>
      </c>
    </row>
    <row r="106" spans="1:10" s="386" customFormat="1" ht="15" customHeight="1">
      <c r="A106" s="1067"/>
      <c r="B106" s="381"/>
      <c r="C106" s="604" t="s">
        <v>127</v>
      </c>
      <c r="D106" s="446"/>
      <c r="E106" s="484"/>
      <c r="F106" s="586" t="s">
        <v>0</v>
      </c>
      <c r="G106" s="980">
        <v>20</v>
      </c>
      <c r="H106" s="384"/>
      <c r="I106" s="921"/>
      <c r="J106" s="397"/>
    </row>
    <row r="107" spans="1:10" s="18" customFormat="1" ht="15" customHeight="1">
      <c r="A107" s="1035">
        <v>33</v>
      </c>
      <c r="B107" s="206" t="s">
        <v>375</v>
      </c>
      <c r="C107" s="165" t="s">
        <v>522</v>
      </c>
      <c r="D107" s="333"/>
      <c r="E107" s="155"/>
      <c r="F107" s="150" t="s">
        <v>0</v>
      </c>
      <c r="G107" s="68">
        <f>SUM(G108:G111)</f>
        <v>29</v>
      </c>
      <c r="H107" s="74"/>
      <c r="I107" s="768"/>
      <c r="J107" s="71">
        <f>I107*G107</f>
        <v>0</v>
      </c>
    </row>
    <row r="108" spans="1:10" s="386" customFormat="1" ht="15" customHeight="1">
      <c r="A108" s="1067"/>
      <c r="B108" s="381"/>
      <c r="C108" s="604" t="s">
        <v>125</v>
      </c>
      <c r="D108" s="446"/>
      <c r="E108" s="484"/>
      <c r="F108" s="586" t="s">
        <v>0</v>
      </c>
      <c r="G108" s="980">
        <v>8</v>
      </c>
      <c r="H108" s="384"/>
      <c r="I108" s="921"/>
      <c r="J108" s="397"/>
    </row>
    <row r="109" spans="1:10" s="386" customFormat="1" ht="15" customHeight="1">
      <c r="A109" s="1067"/>
      <c r="B109" s="381"/>
      <c r="C109" s="604" t="s">
        <v>126</v>
      </c>
      <c r="D109" s="446"/>
      <c r="E109" s="484"/>
      <c r="F109" s="586" t="s">
        <v>0</v>
      </c>
      <c r="G109" s="980">
        <v>8</v>
      </c>
      <c r="H109" s="384"/>
      <c r="I109" s="921"/>
      <c r="J109" s="397"/>
    </row>
    <row r="110" spans="1:10" s="386" customFormat="1" ht="15" customHeight="1">
      <c r="A110" s="1035"/>
      <c r="B110" s="381"/>
      <c r="C110" s="604" t="s">
        <v>107</v>
      </c>
      <c r="D110" s="446"/>
      <c r="E110" s="484"/>
      <c r="F110" s="586" t="s">
        <v>0</v>
      </c>
      <c r="G110" s="980">
        <v>3</v>
      </c>
      <c r="H110" s="384"/>
      <c r="I110" s="921"/>
      <c r="J110" s="397"/>
    </row>
    <row r="111" spans="1:10" s="386" customFormat="1" ht="15" customHeight="1">
      <c r="A111" s="1067"/>
      <c r="B111" s="381"/>
      <c r="C111" s="604" t="s">
        <v>128</v>
      </c>
      <c r="D111" s="446"/>
      <c r="E111" s="484"/>
      <c r="F111" s="586" t="s">
        <v>0</v>
      </c>
      <c r="G111" s="980">
        <v>10</v>
      </c>
      <c r="H111" s="384"/>
      <c r="I111" s="921"/>
      <c r="J111" s="397"/>
    </row>
    <row r="112" spans="1:10" s="18" customFormat="1" ht="14.1" customHeight="1">
      <c r="A112" s="1035">
        <v>34</v>
      </c>
      <c r="B112" s="206" t="s">
        <v>375</v>
      </c>
      <c r="C112" s="174" t="s">
        <v>543</v>
      </c>
      <c r="D112" s="333"/>
      <c r="E112" s="155"/>
      <c r="F112" s="150" t="s">
        <v>1</v>
      </c>
      <c r="G112" s="65">
        <v>36</v>
      </c>
      <c r="H112" s="75" t="s">
        <v>75</v>
      </c>
      <c r="I112" s="79"/>
      <c r="J112" s="71">
        <f>I112*3*G112</f>
        <v>0</v>
      </c>
    </row>
    <row r="113" spans="1:10" s="40" customFormat="1" ht="24" customHeight="1">
      <c r="A113" s="1035"/>
      <c r="B113" s="130"/>
      <c r="C113" s="1154" t="s">
        <v>529</v>
      </c>
      <c r="D113" s="1155"/>
      <c r="E113" s="1156"/>
      <c r="F113" s="159"/>
      <c r="G113" s="132"/>
      <c r="H113" s="133"/>
      <c r="I113" s="956"/>
      <c r="J113" s="956"/>
    </row>
    <row r="114" spans="1:157" s="89" customFormat="1" ht="15" customHeight="1">
      <c r="A114" s="1067"/>
      <c r="B114" s="125"/>
      <c r="C114" s="860"/>
      <c r="D114" s="724" t="s">
        <v>353</v>
      </c>
      <c r="E114" s="861"/>
      <c r="F114" s="327"/>
      <c r="G114" s="987"/>
      <c r="H114" s="328"/>
      <c r="I114" s="958"/>
      <c r="J114" s="201"/>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row>
    <row r="115" spans="1:12" s="477" customFormat="1" ht="16.5" customHeight="1">
      <c r="A115" s="1079"/>
      <c r="B115" s="448">
        <v>4</v>
      </c>
      <c r="C115" s="448" t="s">
        <v>33</v>
      </c>
      <c r="D115" s="469"/>
      <c r="E115" s="470"/>
      <c r="F115" s="471"/>
      <c r="G115" s="472"/>
      <c r="H115" s="473"/>
      <c r="I115" s="472"/>
      <c r="J115" s="848">
        <f>SUM(J116:J124)</f>
        <v>0</v>
      </c>
      <c r="L115" s="478"/>
    </row>
    <row r="116" spans="1:12" s="477" customFormat="1" ht="38.25" customHeight="1">
      <c r="A116" s="1067"/>
      <c r="B116" s="728"/>
      <c r="C116" s="1158" t="s">
        <v>413</v>
      </c>
      <c r="D116" s="1158"/>
      <c r="E116" s="1158"/>
      <c r="F116" s="827"/>
      <c r="G116" s="828"/>
      <c r="H116" s="550"/>
      <c r="I116" s="828"/>
      <c r="J116" s="926"/>
      <c r="L116" s="478"/>
    </row>
    <row r="117" spans="1:12" s="477" customFormat="1" ht="16.5" customHeight="1">
      <c r="A117" s="1067"/>
      <c r="B117" s="556"/>
      <c r="C117" s="1143" t="s">
        <v>414</v>
      </c>
      <c r="D117" s="1144"/>
      <c r="E117" s="1145"/>
      <c r="F117" s="471"/>
      <c r="G117" s="472"/>
      <c r="H117" s="473"/>
      <c r="I117" s="472"/>
      <c r="J117" s="948"/>
      <c r="L117" s="478"/>
    </row>
    <row r="118" spans="1:12" s="477" customFormat="1" ht="16.5" customHeight="1">
      <c r="A118" s="1067" t="s">
        <v>593</v>
      </c>
      <c r="B118" s="497" t="s">
        <v>375</v>
      </c>
      <c r="C118" s="610" t="s">
        <v>415</v>
      </c>
      <c r="D118" s="611"/>
      <c r="E118" s="612"/>
      <c r="F118" s="150" t="s">
        <v>1</v>
      </c>
      <c r="G118" s="65">
        <v>602</v>
      </c>
      <c r="H118" s="473"/>
      <c r="I118" s="927"/>
      <c r="J118" s="929">
        <f>I118*G118</f>
        <v>0</v>
      </c>
      <c r="L118" s="478"/>
    </row>
    <row r="119" spans="1:12" s="558" customFormat="1" ht="16.5" customHeight="1">
      <c r="A119" s="1067"/>
      <c r="B119" s="636"/>
      <c r="C119" s="638" t="s">
        <v>418</v>
      </c>
      <c r="D119" s="639"/>
      <c r="E119" s="640"/>
      <c r="F119" s="637"/>
      <c r="G119" s="559"/>
      <c r="H119" s="560"/>
      <c r="I119" s="402"/>
      <c r="J119" s="949"/>
      <c r="L119" s="564"/>
    </row>
    <row r="120" spans="1:12" s="477" customFormat="1" ht="16.5" customHeight="1">
      <c r="A120" s="1067" t="s">
        <v>594</v>
      </c>
      <c r="B120" s="497" t="s">
        <v>375</v>
      </c>
      <c r="C120" s="610" t="s">
        <v>416</v>
      </c>
      <c r="D120" s="611"/>
      <c r="E120" s="612"/>
      <c r="F120" s="150" t="s">
        <v>1</v>
      </c>
      <c r="G120" s="65">
        <v>332</v>
      </c>
      <c r="H120" s="473"/>
      <c r="I120" s="927"/>
      <c r="J120" s="929">
        <f>I120*G120</f>
        <v>0</v>
      </c>
      <c r="L120" s="478"/>
    </row>
    <row r="121" spans="1:12" s="558" customFormat="1" ht="16.5" customHeight="1">
      <c r="A121" s="1067"/>
      <c r="B121" s="636"/>
      <c r="C121" s="638" t="s">
        <v>417</v>
      </c>
      <c r="D121" s="639"/>
      <c r="E121" s="640"/>
      <c r="F121" s="637"/>
      <c r="G121" s="559"/>
      <c r="H121" s="560"/>
      <c r="I121" s="402"/>
      <c r="J121" s="949"/>
      <c r="L121" s="564"/>
    </row>
    <row r="122" spans="1:10" s="18" customFormat="1" ht="20.1" customHeight="1">
      <c r="A122" s="1067" t="s">
        <v>639</v>
      </c>
      <c r="B122" s="497" t="s">
        <v>375</v>
      </c>
      <c r="C122" s="171" t="s">
        <v>27</v>
      </c>
      <c r="D122" s="333"/>
      <c r="E122" s="155"/>
      <c r="F122" s="150" t="s">
        <v>1</v>
      </c>
      <c r="G122" s="67">
        <f>G120+G118</f>
        <v>934</v>
      </c>
      <c r="H122" s="75" t="s">
        <v>75</v>
      </c>
      <c r="I122" s="71"/>
      <c r="J122" s="71">
        <f>I122*H122*G122</f>
        <v>0</v>
      </c>
    </row>
    <row r="123" spans="1:10" s="19" customFormat="1" ht="24" customHeight="1">
      <c r="A123" s="1067"/>
      <c r="B123" s="609"/>
      <c r="C123" s="1139" t="s">
        <v>96</v>
      </c>
      <c r="D123" s="1140"/>
      <c r="E123" s="1141"/>
      <c r="F123" s="495"/>
      <c r="G123" s="123"/>
      <c r="H123" s="429"/>
      <c r="I123" s="121"/>
      <c r="J123" s="121"/>
    </row>
    <row r="124" spans="1:10" s="19" customFormat="1" ht="12.75" customHeight="1">
      <c r="A124" s="1067"/>
      <c r="B124" s="609"/>
      <c r="C124" s="494"/>
      <c r="D124" s="527" t="s">
        <v>356</v>
      </c>
      <c r="E124" s="427"/>
      <c r="F124" s="495"/>
      <c r="G124" s="123"/>
      <c r="H124" s="429"/>
      <c r="I124" s="121"/>
      <c r="J124" s="121"/>
    </row>
    <row r="125" spans="1:10" s="54" customFormat="1" ht="23.25" customHeight="1">
      <c r="A125" s="1083"/>
      <c r="B125" s="771" t="s">
        <v>273</v>
      </c>
      <c r="C125" s="226"/>
      <c r="D125" s="227"/>
      <c r="E125" s="227"/>
      <c r="F125" s="231"/>
      <c r="G125" s="232"/>
      <c r="H125" s="233"/>
      <c r="I125" s="232"/>
      <c r="J125" s="959"/>
    </row>
    <row r="126" spans="1:10" s="683" customFormat="1" ht="15" customHeight="1">
      <c r="A126" s="1079"/>
      <c r="B126" s="844" t="s">
        <v>331</v>
      </c>
      <c r="C126" s="490" t="s">
        <v>23</v>
      </c>
      <c r="D126" s="490"/>
      <c r="E126" s="490"/>
      <c r="F126" s="849"/>
      <c r="G126" s="988"/>
      <c r="H126" s="849"/>
      <c r="I126" s="848"/>
      <c r="J126" s="848">
        <f>SUM(J127:J133)</f>
        <v>0</v>
      </c>
    </row>
    <row r="127" spans="1:10" s="363" customFormat="1" ht="15" customHeight="1">
      <c r="A127" s="1067"/>
      <c r="B127" s="114"/>
      <c r="C127" s="822" t="s">
        <v>24</v>
      </c>
      <c r="D127" s="823"/>
      <c r="E127" s="824"/>
      <c r="F127" s="411"/>
      <c r="G127" s="862"/>
      <c r="H127" s="825"/>
      <c r="I127" s="195"/>
      <c r="J127" s="195"/>
    </row>
    <row r="128" spans="1:10" s="18" customFormat="1" ht="15" customHeight="1">
      <c r="A128" s="1067" t="s">
        <v>595</v>
      </c>
      <c r="B128" s="206" t="s">
        <v>375</v>
      </c>
      <c r="C128" s="165" t="s">
        <v>40</v>
      </c>
      <c r="D128" s="398"/>
      <c r="E128" s="155"/>
      <c r="F128" s="149" t="s">
        <v>0</v>
      </c>
      <c r="G128" s="68">
        <v>1</v>
      </c>
      <c r="H128" s="75"/>
      <c r="I128" s="71"/>
      <c r="J128" s="71">
        <f>I128*G128</f>
        <v>0</v>
      </c>
    </row>
    <row r="129" spans="1:10" s="209" customFormat="1" ht="12.75" customHeight="1">
      <c r="A129" s="1067"/>
      <c r="B129" s="206"/>
      <c r="C129" s="164"/>
      <c r="D129" s="517" t="s">
        <v>279</v>
      </c>
      <c r="E129" s="592"/>
      <c r="F129" s="151"/>
      <c r="G129" s="207"/>
      <c r="H129" s="95"/>
      <c r="I129" s="916"/>
      <c r="J129" s="916"/>
    </row>
    <row r="130" spans="1:10" s="18" customFormat="1" ht="15" customHeight="1">
      <c r="A130" s="1067" t="s">
        <v>596</v>
      </c>
      <c r="B130" s="206" t="s">
        <v>375</v>
      </c>
      <c r="C130" s="165" t="s">
        <v>41</v>
      </c>
      <c r="D130" s="333"/>
      <c r="E130" s="155"/>
      <c r="F130" s="149" t="s">
        <v>0</v>
      </c>
      <c r="G130" s="68">
        <v>2</v>
      </c>
      <c r="H130" s="75"/>
      <c r="I130" s="71"/>
      <c r="J130" s="71">
        <f>I130*G130</f>
        <v>0</v>
      </c>
    </row>
    <row r="131" spans="1:10" s="18" customFormat="1" ht="12.75" customHeight="1">
      <c r="A131" s="1067"/>
      <c r="B131" s="114"/>
      <c r="C131" s="168"/>
      <c r="D131" s="517" t="s">
        <v>278</v>
      </c>
      <c r="E131" s="155"/>
      <c r="F131" s="149"/>
      <c r="G131" s="68"/>
      <c r="H131" s="75"/>
      <c r="I131" s="71"/>
      <c r="J131" s="71"/>
    </row>
    <row r="132" spans="1:11" s="363" customFormat="1" ht="12.75" customHeight="1">
      <c r="A132" s="1067" t="s">
        <v>597</v>
      </c>
      <c r="B132" s="206" t="s">
        <v>375</v>
      </c>
      <c r="C132" s="165" t="s">
        <v>57</v>
      </c>
      <c r="D132" s="333"/>
      <c r="E132" s="155"/>
      <c r="F132" s="149" t="s">
        <v>0</v>
      </c>
      <c r="G132" s="68">
        <v>1</v>
      </c>
      <c r="H132" s="75"/>
      <c r="I132" s="71"/>
      <c r="J132" s="71">
        <f>I132*G132</f>
        <v>0</v>
      </c>
      <c r="K132" s="387"/>
    </row>
    <row r="133" spans="1:10" s="17" customFormat="1" ht="12.75" customHeight="1">
      <c r="A133" s="1067"/>
      <c r="B133" s="92"/>
      <c r="C133" s="863"/>
      <c r="D133" s="820" t="s">
        <v>73</v>
      </c>
      <c r="E133" s="864"/>
      <c r="F133" s="327"/>
      <c r="G133" s="989"/>
      <c r="H133" s="865"/>
      <c r="I133" s="960"/>
      <c r="J133" s="960"/>
    </row>
    <row r="134" spans="1:10" s="491" customFormat="1" ht="21" customHeight="1">
      <c r="A134" s="1079"/>
      <c r="B134" s="448">
        <v>6</v>
      </c>
      <c r="C134" s="490" t="s">
        <v>123</v>
      </c>
      <c r="D134" s="449"/>
      <c r="E134" s="398"/>
      <c r="F134" s="320"/>
      <c r="G134" s="522"/>
      <c r="H134" s="452"/>
      <c r="I134" s="522"/>
      <c r="J134" s="848">
        <f>SUM(J135:J144)</f>
        <v>0</v>
      </c>
    </row>
    <row r="135" spans="1:157" s="22" customFormat="1" ht="17.25" customHeight="1">
      <c r="A135" s="1067"/>
      <c r="B135" s="186" t="s">
        <v>450</v>
      </c>
      <c r="C135" s="866" t="s">
        <v>233</v>
      </c>
      <c r="D135" s="867"/>
      <c r="E135" s="868"/>
      <c r="F135" s="869"/>
      <c r="G135" s="990"/>
      <c r="H135" s="870"/>
      <c r="I135" s="961"/>
      <c r="J135" s="962"/>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row>
    <row r="136" spans="1:10" s="18" customFormat="1" ht="15" customHeight="1">
      <c r="A136" s="1067" t="s">
        <v>598</v>
      </c>
      <c r="B136" s="206" t="s">
        <v>375</v>
      </c>
      <c r="C136" s="398" t="s">
        <v>339</v>
      </c>
      <c r="D136" s="333"/>
      <c r="E136" s="155"/>
      <c r="F136" s="25" t="s">
        <v>1</v>
      </c>
      <c r="G136" s="67">
        <v>49.5</v>
      </c>
      <c r="H136" s="74"/>
      <c r="I136" s="71"/>
      <c r="J136" s="71">
        <f>I136*G136</f>
        <v>0</v>
      </c>
    </row>
    <row r="137" spans="1:157" s="16" customFormat="1" ht="15.75" customHeight="1">
      <c r="A137" s="1067"/>
      <c r="B137" s="124"/>
      <c r="C137" s="596"/>
      <c r="D137" s="527" t="s">
        <v>357</v>
      </c>
      <c r="E137" s="183"/>
      <c r="F137" s="24"/>
      <c r="G137" s="66"/>
      <c r="H137" s="75"/>
      <c r="I137" s="925"/>
      <c r="J137" s="128"/>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row>
    <row r="138" spans="1:10" s="214" customFormat="1" ht="15" customHeight="1">
      <c r="A138" s="1067" t="s">
        <v>599</v>
      </c>
      <c r="B138" s="206" t="s">
        <v>375</v>
      </c>
      <c r="C138" s="885" t="s">
        <v>340</v>
      </c>
      <c r="D138" s="613"/>
      <c r="E138" s="524"/>
      <c r="F138" s="25" t="s">
        <v>1</v>
      </c>
      <c r="G138" s="68">
        <f>G136</f>
        <v>49.5</v>
      </c>
      <c r="H138" s="74"/>
      <c r="I138" s="71"/>
      <c r="J138" s="71">
        <f>I138*G138</f>
        <v>0</v>
      </c>
    </row>
    <row r="139" spans="1:10" s="18" customFormat="1" ht="15" customHeight="1">
      <c r="A139" s="1067" t="s">
        <v>600</v>
      </c>
      <c r="B139" s="206" t="s">
        <v>375</v>
      </c>
      <c r="C139" s="450" t="s">
        <v>358</v>
      </c>
      <c r="D139" s="333"/>
      <c r="E139" s="155"/>
      <c r="F139" s="84" t="s">
        <v>0</v>
      </c>
      <c r="G139" s="71">
        <v>398</v>
      </c>
      <c r="H139" s="76"/>
      <c r="I139" s="283"/>
      <c r="J139" s="71">
        <f>I139*G139</f>
        <v>0</v>
      </c>
    </row>
    <row r="140" spans="1:10" s="18" customFormat="1" ht="15" customHeight="1">
      <c r="A140" s="1067"/>
      <c r="B140" s="206"/>
      <c r="C140" s="450"/>
      <c r="D140" s="517" t="s">
        <v>546</v>
      </c>
      <c r="E140" s="155"/>
      <c r="F140" s="84"/>
      <c r="G140" s="71"/>
      <c r="H140" s="76"/>
      <c r="I140" s="283"/>
      <c r="J140" s="71"/>
    </row>
    <row r="141" spans="1:10" s="18" customFormat="1" ht="14.1" customHeight="1">
      <c r="A141" s="1067" t="s">
        <v>601</v>
      </c>
      <c r="B141" s="206" t="s">
        <v>375</v>
      </c>
      <c r="C141" s="450" t="s">
        <v>540</v>
      </c>
      <c r="D141" s="333"/>
      <c r="E141" s="155"/>
      <c r="F141" s="25" t="s">
        <v>1</v>
      </c>
      <c r="G141" s="65">
        <f>G136</f>
        <v>49.5</v>
      </c>
      <c r="H141" s="75" t="s">
        <v>75</v>
      </c>
      <c r="I141" s="79"/>
      <c r="J141" s="71">
        <f>I141*H141*G141</f>
        <v>0</v>
      </c>
    </row>
    <row r="142" spans="1:10" s="40" customFormat="1" ht="24" customHeight="1">
      <c r="A142" s="1035"/>
      <c r="B142" s="130"/>
      <c r="C142" s="1155" t="s">
        <v>529</v>
      </c>
      <c r="D142" s="1155"/>
      <c r="E142" s="1156"/>
      <c r="F142" s="131"/>
      <c r="G142" s="132"/>
      <c r="H142" s="133"/>
      <c r="I142" s="956"/>
      <c r="J142" s="956"/>
    </row>
    <row r="143" spans="1:10" s="18" customFormat="1" ht="15" customHeight="1">
      <c r="A143" s="1067"/>
      <c r="B143" s="114"/>
      <c r="C143" s="483" t="s">
        <v>539</v>
      </c>
      <c r="D143" s="98"/>
      <c r="E143" s="34"/>
      <c r="F143" s="24"/>
      <c r="G143" s="68"/>
      <c r="H143" s="24"/>
      <c r="I143" s="71"/>
      <c r="J143" s="71"/>
    </row>
    <row r="144" spans="1:157" s="89" customFormat="1" ht="15" customHeight="1">
      <c r="A144" s="1067"/>
      <c r="B144" s="125"/>
      <c r="C144" s="886"/>
      <c r="D144" s="724" t="s">
        <v>353</v>
      </c>
      <c r="E144" s="861"/>
      <c r="F144" s="24"/>
      <c r="G144" s="65"/>
      <c r="H144" s="75"/>
      <c r="I144" s="925"/>
      <c r="J144" s="71"/>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row>
    <row r="145" spans="1:10" s="568" customFormat="1" ht="15.75">
      <c r="A145" s="1079"/>
      <c r="B145" s="844" t="s">
        <v>632</v>
      </c>
      <c r="C145" s="845" t="s">
        <v>37</v>
      </c>
      <c r="D145" s="846"/>
      <c r="E145" s="846"/>
      <c r="F145" s="847"/>
      <c r="G145" s="848"/>
      <c r="H145" s="849"/>
      <c r="I145" s="848"/>
      <c r="J145" s="848">
        <f>SUM(J146:J152)</f>
        <v>0</v>
      </c>
    </row>
    <row r="146" spans="1:12" s="44" customFormat="1" ht="16.5" customHeight="1">
      <c r="A146" s="1067"/>
      <c r="B146" s="454" t="s">
        <v>644</v>
      </c>
      <c r="C146" s="871" t="s">
        <v>275</v>
      </c>
      <c r="D146" s="620"/>
      <c r="E146" s="884"/>
      <c r="F146" s="24"/>
      <c r="G146" s="71"/>
      <c r="H146" s="108"/>
      <c r="I146" s="77"/>
      <c r="J146" s="839"/>
      <c r="L146" s="45"/>
    </row>
    <row r="147" spans="1:12" s="49" customFormat="1" ht="16.5" customHeight="1">
      <c r="A147" s="1067" t="s">
        <v>602</v>
      </c>
      <c r="B147" s="206" t="s">
        <v>375</v>
      </c>
      <c r="C147" s="187" t="s">
        <v>82</v>
      </c>
      <c r="D147" s="187"/>
      <c r="E147" s="332"/>
      <c r="F147" s="729" t="s">
        <v>4</v>
      </c>
      <c r="G147" s="77">
        <v>0.65</v>
      </c>
      <c r="H147" s="700"/>
      <c r="I147" s="77"/>
      <c r="J147" s="71">
        <f>I147*G147</f>
        <v>0</v>
      </c>
      <c r="L147" s="188"/>
    </row>
    <row r="148" spans="1:10" s="209" customFormat="1" ht="12.75" customHeight="1">
      <c r="A148" s="1067"/>
      <c r="B148" s="206"/>
      <c r="C148" s="380"/>
      <c r="D148" s="166" t="s">
        <v>276</v>
      </c>
      <c r="F148" s="47"/>
      <c r="G148" s="207"/>
      <c r="H148" s="95"/>
      <c r="I148" s="916"/>
      <c r="J148" s="916"/>
    </row>
    <row r="149" spans="1:10" s="12" customFormat="1" ht="15" customHeight="1">
      <c r="A149" s="1067" t="s">
        <v>603</v>
      </c>
      <c r="B149" s="206" t="s">
        <v>375</v>
      </c>
      <c r="C149" s="179" t="s">
        <v>84</v>
      </c>
      <c r="D149" s="179"/>
      <c r="E149" s="659"/>
      <c r="F149" s="25" t="s">
        <v>4</v>
      </c>
      <c r="G149" s="77">
        <f>G147</f>
        <v>0.65</v>
      </c>
      <c r="H149" s="74"/>
      <c r="I149" s="77"/>
      <c r="J149" s="71">
        <f>I149*G149</f>
        <v>0</v>
      </c>
    </row>
    <row r="150" spans="1:10" s="12" customFormat="1" ht="15" customHeight="1">
      <c r="A150" s="1067" t="s">
        <v>604</v>
      </c>
      <c r="B150" s="206" t="s">
        <v>375</v>
      </c>
      <c r="C150" s="179" t="s">
        <v>86</v>
      </c>
      <c r="D150" s="179"/>
      <c r="E150" s="659"/>
      <c r="F150" s="24" t="s">
        <v>87</v>
      </c>
      <c r="G150" s="77">
        <v>5</v>
      </c>
      <c r="H150" s="74"/>
      <c r="I150" s="77"/>
      <c r="J150" s="71">
        <f>I150*G150</f>
        <v>0</v>
      </c>
    </row>
    <row r="151" spans="1:10" s="12" customFormat="1" ht="15" customHeight="1">
      <c r="A151" s="1067" t="s">
        <v>605</v>
      </c>
      <c r="B151" s="206" t="s">
        <v>375</v>
      </c>
      <c r="C151" s="179" t="s">
        <v>85</v>
      </c>
      <c r="D151" s="180"/>
      <c r="E151" s="659"/>
      <c r="F151" s="31" t="s">
        <v>12</v>
      </c>
      <c r="G151" s="77">
        <f>G149*2.4</f>
        <v>1.56</v>
      </c>
      <c r="H151" s="78"/>
      <c r="I151" s="77"/>
      <c r="J151" s="71">
        <f>I151*G151</f>
        <v>0</v>
      </c>
    </row>
    <row r="152" spans="1:12" s="44" customFormat="1" ht="16.5" customHeight="1">
      <c r="A152" s="1067"/>
      <c r="B152" s="106"/>
      <c r="C152" s="189"/>
      <c r="D152" s="190" t="s">
        <v>277</v>
      </c>
      <c r="F152" s="88"/>
      <c r="G152" s="107"/>
      <c r="H152" s="108"/>
      <c r="I152" s="107"/>
      <c r="J152" s="192"/>
      <c r="L152" s="45"/>
    </row>
    <row r="153" spans="1:10" s="491" customFormat="1" ht="21" customHeight="1">
      <c r="A153" s="1079"/>
      <c r="B153" s="448">
        <v>8</v>
      </c>
      <c r="C153" s="490" t="s">
        <v>95</v>
      </c>
      <c r="D153" s="449"/>
      <c r="E153" s="398"/>
      <c r="F153" s="320"/>
      <c r="G153" s="522"/>
      <c r="H153" s="452"/>
      <c r="I153" s="522"/>
      <c r="J153" s="848">
        <f>SUM(J154:J161)</f>
        <v>0</v>
      </c>
    </row>
    <row r="154" spans="1:12" s="498" customFormat="1" ht="16.5" customHeight="1">
      <c r="A154" s="1067"/>
      <c r="B154" s="454" t="s">
        <v>645</v>
      </c>
      <c r="C154" s="871" t="s">
        <v>134</v>
      </c>
      <c r="D154" s="872"/>
      <c r="E154" s="873"/>
      <c r="F154" s="691"/>
      <c r="G154" s="694"/>
      <c r="H154" s="696"/>
      <c r="I154" s="694"/>
      <c r="J154" s="963"/>
      <c r="L154" s="499"/>
    </row>
    <row r="155" spans="1:10" s="667" customFormat="1" ht="12.75">
      <c r="A155" s="1067" t="s">
        <v>606</v>
      </c>
      <c r="B155" s="882">
        <v>121112112</v>
      </c>
      <c r="C155" s="660" t="s">
        <v>129</v>
      </c>
      <c r="D155" s="663"/>
      <c r="E155" s="664"/>
      <c r="F155" s="653" t="s">
        <v>30</v>
      </c>
      <c r="G155" s="991">
        <v>2.5</v>
      </c>
      <c r="H155" s="343"/>
      <c r="I155" s="1091"/>
      <c r="J155" s="71">
        <f aca="true" t="shared" si="0" ref="J155:J161">I155*G155</f>
        <v>0</v>
      </c>
    </row>
    <row r="156" spans="1:12" s="498" customFormat="1" ht="13.5" customHeight="1">
      <c r="A156" s="1067"/>
      <c r="B156" s="883"/>
      <c r="C156" s="182"/>
      <c r="D156" s="527" t="s">
        <v>478</v>
      </c>
      <c r="E156" s="615"/>
      <c r="F156" s="191"/>
      <c r="G156" s="783"/>
      <c r="H156" s="193"/>
      <c r="I156" s="964"/>
      <c r="J156" s="71">
        <f t="shared" si="0"/>
        <v>0</v>
      </c>
      <c r="L156" s="499"/>
    </row>
    <row r="157" spans="1:10" s="667" customFormat="1" ht="13.5" customHeight="1">
      <c r="A157" s="1067" t="s">
        <v>607</v>
      </c>
      <c r="B157" s="882" t="s">
        <v>90</v>
      </c>
      <c r="C157" s="660" t="s">
        <v>130</v>
      </c>
      <c r="D157" s="663"/>
      <c r="E157" s="664"/>
      <c r="F157" s="653" t="s">
        <v>72</v>
      </c>
      <c r="G157" s="991">
        <v>25</v>
      </c>
      <c r="H157" s="343"/>
      <c r="I157" s="1091"/>
      <c r="J157" s="71">
        <f t="shared" si="0"/>
        <v>0</v>
      </c>
    </row>
    <row r="158" spans="1:10" s="667" customFormat="1" ht="17.25" customHeight="1">
      <c r="A158" s="1067" t="s">
        <v>608</v>
      </c>
      <c r="B158" s="882" t="s">
        <v>92</v>
      </c>
      <c r="C158" s="660" t="s">
        <v>93</v>
      </c>
      <c r="D158" s="663"/>
      <c r="E158" s="664"/>
      <c r="F158" s="653" t="s">
        <v>72</v>
      </c>
      <c r="G158" s="991">
        <f>G157</f>
        <v>25</v>
      </c>
      <c r="H158" s="343"/>
      <c r="I158" s="1091"/>
      <c r="J158" s="71">
        <f t="shared" si="0"/>
        <v>0</v>
      </c>
    </row>
    <row r="159" spans="1:10" s="667" customFormat="1" ht="13.5" customHeight="1">
      <c r="A159" s="1067" t="s">
        <v>609</v>
      </c>
      <c r="B159" s="882" t="s">
        <v>131</v>
      </c>
      <c r="C159" s="660" t="s">
        <v>132</v>
      </c>
      <c r="D159" s="663"/>
      <c r="E159" s="664"/>
      <c r="F159" s="653" t="s">
        <v>72</v>
      </c>
      <c r="G159" s="991">
        <f>G157</f>
        <v>25</v>
      </c>
      <c r="H159" s="343"/>
      <c r="I159" s="1091"/>
      <c r="J159" s="71">
        <f t="shared" si="0"/>
        <v>0</v>
      </c>
    </row>
    <row r="160" spans="1:10" s="667" customFormat="1" ht="13.5" customHeight="1">
      <c r="A160" s="1067" t="s">
        <v>610</v>
      </c>
      <c r="B160" s="882" t="s">
        <v>133</v>
      </c>
      <c r="C160" s="660" t="s">
        <v>435</v>
      </c>
      <c r="D160" s="663"/>
      <c r="E160" s="664"/>
      <c r="F160" s="653" t="s">
        <v>72</v>
      </c>
      <c r="G160" s="991">
        <f>G157</f>
        <v>25</v>
      </c>
      <c r="H160" s="343"/>
      <c r="I160" s="1091"/>
      <c r="J160" s="71">
        <f t="shared" si="0"/>
        <v>0</v>
      </c>
    </row>
    <row r="161" spans="1:10" s="18" customFormat="1" ht="12.75" customHeight="1">
      <c r="A161" s="1067" t="s">
        <v>611</v>
      </c>
      <c r="B161" s="206" t="s">
        <v>492</v>
      </c>
      <c r="C161" s="874" t="s">
        <v>389</v>
      </c>
      <c r="D161" s="634"/>
      <c r="E161" s="589"/>
      <c r="F161" s="875" t="s">
        <v>72</v>
      </c>
      <c r="G161" s="876">
        <v>40</v>
      </c>
      <c r="H161" s="877"/>
      <c r="I161" s="965"/>
      <c r="J161" s="201">
        <f t="shared" si="0"/>
        <v>0</v>
      </c>
    </row>
    <row r="162" spans="1:10" s="491" customFormat="1" ht="21" customHeight="1">
      <c r="A162" s="1079"/>
      <c r="B162" s="448">
        <v>9</v>
      </c>
      <c r="C162" s="490" t="s">
        <v>13</v>
      </c>
      <c r="D162" s="449"/>
      <c r="E162" s="398"/>
      <c r="F162" s="320"/>
      <c r="G162" s="522"/>
      <c r="H162" s="452"/>
      <c r="I162" s="522"/>
      <c r="J162" s="848">
        <f>SUM(J163:J168)</f>
        <v>0</v>
      </c>
    </row>
    <row r="163" spans="1:10" s="18" customFormat="1" ht="15" customHeight="1">
      <c r="A163" s="1067"/>
      <c r="B163" s="114"/>
      <c r="C163" s="859" t="s">
        <v>407</v>
      </c>
      <c r="D163" s="878"/>
      <c r="E163" s="879"/>
      <c r="F163" s="825"/>
      <c r="G163" s="862"/>
      <c r="H163" s="825"/>
      <c r="I163" s="195"/>
      <c r="J163" s="195"/>
    </row>
    <row r="164" spans="1:12" s="9" customFormat="1" ht="15.95" customHeight="1">
      <c r="A164" s="1067" t="s">
        <v>612</v>
      </c>
      <c r="B164" s="206" t="s">
        <v>441</v>
      </c>
      <c r="C164" s="91" t="s">
        <v>385</v>
      </c>
      <c r="D164" s="174" t="s">
        <v>266</v>
      </c>
      <c r="E164" s="160"/>
      <c r="F164" s="149" t="s">
        <v>0</v>
      </c>
      <c r="G164" s="71">
        <v>1</v>
      </c>
      <c r="H164" s="75"/>
      <c r="I164" s="923"/>
      <c r="J164" s="71">
        <f aca="true" t="shared" si="1" ref="J164">I164*G164</f>
        <v>0</v>
      </c>
      <c r="L164" s="7"/>
    </row>
    <row r="165" spans="1:12" s="9" customFormat="1" ht="15.95" customHeight="1">
      <c r="A165" s="1067" t="s">
        <v>613</v>
      </c>
      <c r="B165" s="206" t="s">
        <v>441</v>
      </c>
      <c r="C165" s="91" t="s">
        <v>385</v>
      </c>
      <c r="D165" s="29" t="s">
        <v>406</v>
      </c>
      <c r="E165" s="28"/>
      <c r="F165" s="24" t="s">
        <v>0</v>
      </c>
      <c r="G165" s="71">
        <v>1</v>
      </c>
      <c r="H165" s="75"/>
      <c r="I165" s="923"/>
      <c r="J165" s="71">
        <f aca="true" t="shared" si="2" ref="J165:J168">I165*G165</f>
        <v>0</v>
      </c>
      <c r="L165" s="7"/>
    </row>
    <row r="166" spans="1:10" s="534" customFormat="1" ht="15.95" customHeight="1">
      <c r="A166" s="1067" t="s">
        <v>614</v>
      </c>
      <c r="B166" s="206" t="s">
        <v>441</v>
      </c>
      <c r="C166" s="91" t="s">
        <v>385</v>
      </c>
      <c r="D166" s="28" t="s">
        <v>445</v>
      </c>
      <c r="E166" s="28"/>
      <c r="F166" s="24" t="s">
        <v>0</v>
      </c>
      <c r="G166" s="552">
        <v>3</v>
      </c>
      <c r="H166" s="75"/>
      <c r="I166" s="923"/>
      <c r="J166" s="71">
        <f>I166*G166</f>
        <v>0</v>
      </c>
    </row>
    <row r="167" spans="1:12" s="9" customFormat="1" ht="15.95" customHeight="1">
      <c r="A167" s="1067" t="s">
        <v>615</v>
      </c>
      <c r="B167" s="206" t="s">
        <v>441</v>
      </c>
      <c r="C167" s="91" t="s">
        <v>385</v>
      </c>
      <c r="D167" s="29" t="s">
        <v>444</v>
      </c>
      <c r="E167" s="28"/>
      <c r="F167" s="24" t="s">
        <v>135</v>
      </c>
      <c r="G167" s="71">
        <v>1</v>
      </c>
      <c r="H167" s="75"/>
      <c r="I167" s="923"/>
      <c r="J167" s="71">
        <f t="shared" si="2"/>
        <v>0</v>
      </c>
      <c r="L167" s="7"/>
    </row>
    <row r="168" spans="1:12" s="9" customFormat="1" ht="15.95" customHeight="1">
      <c r="A168" s="1067" t="s">
        <v>616</v>
      </c>
      <c r="B168" s="206" t="s">
        <v>441</v>
      </c>
      <c r="C168" s="880" t="s">
        <v>385</v>
      </c>
      <c r="D168" s="588" t="s">
        <v>446</v>
      </c>
      <c r="E168" s="326"/>
      <c r="F168" s="865" t="s">
        <v>0</v>
      </c>
      <c r="G168" s="201">
        <v>3</v>
      </c>
      <c r="H168" s="328"/>
      <c r="I168" s="933"/>
      <c r="J168" s="201">
        <f t="shared" si="2"/>
        <v>0</v>
      </c>
      <c r="L168" s="7"/>
    </row>
    <row r="169" spans="1:10" s="51" customFormat="1" ht="23.25" customHeight="1">
      <c r="A169" s="1079"/>
      <c r="B169" s="448">
        <v>10</v>
      </c>
      <c r="C169" s="490" t="s">
        <v>77</v>
      </c>
      <c r="D169" s="435"/>
      <c r="E169" s="435"/>
      <c r="F169" s="436"/>
      <c r="G169" s="954"/>
      <c r="H169" s="633"/>
      <c r="I169" s="954"/>
      <c r="J169" s="407">
        <f>SUM(J171:J172)</f>
        <v>0</v>
      </c>
    </row>
    <row r="170" spans="1:10" s="51" customFormat="1" ht="23.25" customHeight="1">
      <c r="A170" s="1067"/>
      <c r="B170" s="454" t="s">
        <v>646</v>
      </c>
      <c r="C170" s="34" t="s">
        <v>405</v>
      </c>
      <c r="D170" s="27"/>
      <c r="E170" s="27"/>
      <c r="F170" s="218"/>
      <c r="G170" s="966"/>
      <c r="H170" s="881"/>
      <c r="I170" s="966"/>
      <c r="J170" s="920"/>
    </row>
    <row r="171" spans="1:10" s="51" customFormat="1" ht="45" customHeight="1">
      <c r="A171" s="1067" t="s">
        <v>617</v>
      </c>
      <c r="B171" s="206" t="s">
        <v>375</v>
      </c>
      <c r="C171" s="1157" t="s">
        <v>122</v>
      </c>
      <c r="D171" s="1157"/>
      <c r="E171" s="1157"/>
      <c r="F171" s="218" t="s">
        <v>4</v>
      </c>
      <c r="G171" s="881" t="s">
        <v>121</v>
      </c>
      <c r="H171" s="218"/>
      <c r="I171" s="966"/>
      <c r="J171" s="77">
        <f>I171*G171</f>
        <v>0</v>
      </c>
    </row>
    <row r="172" spans="1:10" s="18" customFormat="1" ht="15" customHeight="1">
      <c r="A172" s="1067"/>
      <c r="B172" s="114"/>
      <c r="C172" s="172"/>
      <c r="D172" s="483" t="s">
        <v>447</v>
      </c>
      <c r="E172" s="23"/>
      <c r="F172" s="24"/>
      <c r="G172" s="68"/>
      <c r="H172" s="24"/>
      <c r="I172" s="71"/>
      <c r="J172" s="71"/>
    </row>
    <row r="174" spans="1:254" s="9" customFormat="1" ht="16.5" customHeight="1">
      <c r="A174" s="351" t="s">
        <v>253</v>
      </c>
      <c r="B174" s="351"/>
      <c r="C174" s="354"/>
      <c r="D174" s="14"/>
      <c r="E174" s="355"/>
      <c r="F174" s="336"/>
      <c r="G174" s="982"/>
      <c r="H174" s="336"/>
      <c r="I174" s="943"/>
      <c r="J174" s="94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53"/>
      <c r="HN174" s="53"/>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c r="IL174" s="53"/>
      <c r="IM174" s="53"/>
      <c r="IN174" s="53"/>
      <c r="IO174" s="53"/>
      <c r="IP174" s="53"/>
      <c r="IQ174" s="53"/>
      <c r="IR174" s="53"/>
      <c r="IS174" s="53"/>
      <c r="IT174" s="53"/>
    </row>
    <row r="175" spans="1:254" s="321" customFormat="1" ht="15.75">
      <c r="A175" s="353" t="s">
        <v>38</v>
      </c>
      <c r="B175" s="353"/>
      <c r="C175" s="671"/>
      <c r="D175" s="671"/>
      <c r="E175" s="671"/>
      <c r="F175" s="672"/>
      <c r="G175" s="967"/>
      <c r="H175" s="673"/>
      <c r="I175" s="967"/>
      <c r="J175" s="968">
        <f>J6+J23+J39+J115</f>
        <v>0</v>
      </c>
      <c r="K175" s="674"/>
      <c r="L175" s="674"/>
      <c r="M175" s="674"/>
      <c r="N175" s="674"/>
      <c r="O175" s="674"/>
      <c r="P175" s="674"/>
      <c r="Q175" s="674"/>
      <c r="R175" s="674"/>
      <c r="S175" s="674"/>
      <c r="T175" s="674"/>
      <c r="U175" s="674"/>
      <c r="V175" s="674"/>
      <c r="W175" s="674"/>
      <c r="X175" s="674"/>
      <c r="Y175" s="674"/>
      <c r="Z175" s="674"/>
      <c r="AA175" s="674"/>
      <c r="AB175" s="674"/>
      <c r="AC175" s="674"/>
      <c r="AD175" s="674"/>
      <c r="AE175" s="674"/>
      <c r="AF175" s="674"/>
      <c r="AG175" s="674"/>
      <c r="AH175" s="674"/>
      <c r="AI175" s="674"/>
      <c r="AJ175" s="674"/>
      <c r="AK175" s="674"/>
      <c r="AL175" s="674"/>
      <c r="AM175" s="674"/>
      <c r="AN175" s="674"/>
      <c r="AO175" s="674"/>
      <c r="AP175" s="674"/>
      <c r="AQ175" s="674"/>
      <c r="AR175" s="674"/>
      <c r="AS175" s="674"/>
      <c r="AT175" s="674"/>
      <c r="AU175" s="674"/>
      <c r="AV175" s="674"/>
      <c r="AW175" s="674"/>
      <c r="AX175" s="674"/>
      <c r="AY175" s="674"/>
      <c r="AZ175" s="674"/>
      <c r="BA175" s="674"/>
      <c r="BB175" s="674"/>
      <c r="BC175" s="674"/>
      <c r="BD175" s="674"/>
      <c r="BE175" s="674"/>
      <c r="BF175" s="674"/>
      <c r="BG175" s="674"/>
      <c r="BH175" s="674"/>
      <c r="BI175" s="674"/>
      <c r="BJ175" s="674"/>
      <c r="BK175" s="674"/>
      <c r="BL175" s="674"/>
      <c r="BM175" s="674"/>
      <c r="BN175" s="674"/>
      <c r="BO175" s="674"/>
      <c r="BP175" s="674"/>
      <c r="BQ175" s="674"/>
      <c r="BR175" s="674"/>
      <c r="BS175" s="674"/>
      <c r="BT175" s="674"/>
      <c r="BU175" s="674"/>
      <c r="BV175" s="674"/>
      <c r="BW175" s="674"/>
      <c r="BX175" s="674"/>
      <c r="BY175" s="674"/>
      <c r="BZ175" s="674"/>
      <c r="CA175" s="674"/>
      <c r="CB175" s="674"/>
      <c r="CC175" s="674"/>
      <c r="CD175" s="674"/>
      <c r="CE175" s="674"/>
      <c r="CF175" s="674"/>
      <c r="CG175" s="674"/>
      <c r="CH175" s="674"/>
      <c r="CI175" s="674"/>
      <c r="CJ175" s="674"/>
      <c r="CK175" s="674"/>
      <c r="CL175" s="674"/>
      <c r="CM175" s="674"/>
      <c r="CN175" s="674"/>
      <c r="CO175" s="674"/>
      <c r="CP175" s="674"/>
      <c r="CQ175" s="674"/>
      <c r="CR175" s="674"/>
      <c r="CS175" s="674"/>
      <c r="CT175" s="674"/>
      <c r="CU175" s="674"/>
      <c r="CV175" s="674"/>
      <c r="CW175" s="674"/>
      <c r="CX175" s="674"/>
      <c r="CY175" s="674"/>
      <c r="CZ175" s="674"/>
      <c r="DA175" s="674"/>
      <c r="DB175" s="674"/>
      <c r="DC175" s="674"/>
      <c r="DD175" s="674"/>
      <c r="DE175" s="674"/>
      <c r="DF175" s="674"/>
      <c r="DG175" s="674"/>
      <c r="DH175" s="674"/>
      <c r="DI175" s="674"/>
      <c r="DJ175" s="674"/>
      <c r="DK175" s="674"/>
      <c r="DL175" s="674"/>
      <c r="DM175" s="674"/>
      <c r="DN175" s="674"/>
      <c r="DO175" s="674"/>
      <c r="DP175" s="674"/>
      <c r="DQ175" s="674"/>
      <c r="DR175" s="674"/>
      <c r="DS175" s="674"/>
      <c r="DT175" s="674"/>
      <c r="DU175" s="674"/>
      <c r="DV175" s="674"/>
      <c r="DW175" s="674"/>
      <c r="DX175" s="674"/>
      <c r="DY175" s="674"/>
      <c r="DZ175" s="674"/>
      <c r="EA175" s="674"/>
      <c r="EB175" s="674"/>
      <c r="EC175" s="674"/>
      <c r="ED175" s="674"/>
      <c r="EE175" s="674"/>
      <c r="EF175" s="674"/>
      <c r="EG175" s="674"/>
      <c r="EH175" s="674"/>
      <c r="EI175" s="674"/>
      <c r="EJ175" s="674"/>
      <c r="EK175" s="674"/>
      <c r="EL175" s="674"/>
      <c r="EM175" s="674"/>
      <c r="EN175" s="674"/>
      <c r="EO175" s="674"/>
      <c r="EP175" s="674"/>
      <c r="EQ175" s="674"/>
      <c r="ER175" s="674"/>
      <c r="ES175" s="674"/>
      <c r="ET175" s="674"/>
      <c r="EU175" s="674"/>
      <c r="EV175" s="674"/>
      <c r="EW175" s="674"/>
      <c r="EX175" s="674"/>
      <c r="EY175" s="674"/>
      <c r="EZ175" s="674"/>
      <c r="FA175" s="674"/>
      <c r="FB175" s="674"/>
      <c r="FC175" s="674"/>
      <c r="FD175" s="674"/>
      <c r="FE175" s="674"/>
      <c r="FF175" s="674"/>
      <c r="FG175" s="674"/>
      <c r="FH175" s="674"/>
      <c r="FI175" s="674"/>
      <c r="FJ175" s="674"/>
      <c r="FK175" s="674"/>
      <c r="FL175" s="674"/>
      <c r="FM175" s="674"/>
      <c r="FN175" s="674"/>
      <c r="FO175" s="674"/>
      <c r="FP175" s="674"/>
      <c r="FQ175" s="674"/>
      <c r="FR175" s="674"/>
      <c r="FS175" s="674"/>
      <c r="FT175" s="674"/>
      <c r="FU175" s="674"/>
      <c r="FV175" s="674"/>
      <c r="FW175" s="674"/>
      <c r="FX175" s="674"/>
      <c r="FY175" s="674"/>
      <c r="FZ175" s="674"/>
      <c r="GA175" s="674"/>
      <c r="GB175" s="674"/>
      <c r="GC175" s="674"/>
      <c r="GD175" s="674"/>
      <c r="GE175" s="674"/>
      <c r="GF175" s="674"/>
      <c r="GG175" s="674"/>
      <c r="GH175" s="674"/>
      <c r="GI175" s="674"/>
      <c r="GJ175" s="674"/>
      <c r="GK175" s="674"/>
      <c r="GL175" s="674"/>
      <c r="GM175" s="674"/>
      <c r="GN175" s="674"/>
      <c r="GO175" s="674"/>
      <c r="GP175" s="674"/>
      <c r="GQ175" s="674"/>
      <c r="GR175" s="674"/>
      <c r="GS175" s="674"/>
      <c r="GT175" s="674"/>
      <c r="GU175" s="674"/>
      <c r="GV175" s="674"/>
      <c r="GW175" s="674"/>
      <c r="GX175" s="674"/>
      <c r="GY175" s="674"/>
      <c r="GZ175" s="674"/>
      <c r="HA175" s="674"/>
      <c r="HB175" s="674"/>
      <c r="HC175" s="674"/>
      <c r="HD175" s="674"/>
      <c r="HE175" s="674"/>
      <c r="HF175" s="674"/>
      <c r="HG175" s="674"/>
      <c r="HH175" s="674"/>
      <c r="HI175" s="674"/>
      <c r="HJ175" s="674"/>
      <c r="HK175" s="674"/>
      <c r="HL175" s="674"/>
      <c r="HM175" s="674"/>
      <c r="HN175" s="674"/>
      <c r="HO175" s="674"/>
      <c r="HP175" s="674"/>
      <c r="HQ175" s="674"/>
      <c r="HR175" s="674"/>
      <c r="HS175" s="674"/>
      <c r="HT175" s="674"/>
      <c r="HU175" s="674"/>
      <c r="HV175" s="674"/>
      <c r="HW175" s="674"/>
      <c r="HX175" s="674"/>
      <c r="HY175" s="674"/>
      <c r="HZ175" s="674"/>
      <c r="IA175" s="674"/>
      <c r="IB175" s="674"/>
      <c r="IC175" s="674"/>
      <c r="ID175" s="674"/>
      <c r="IE175" s="674"/>
      <c r="IF175" s="674"/>
      <c r="IG175" s="674"/>
      <c r="IH175" s="674"/>
      <c r="II175" s="674"/>
      <c r="IJ175" s="674"/>
      <c r="IK175" s="674"/>
      <c r="IL175" s="674"/>
      <c r="IM175" s="674"/>
      <c r="IN175" s="674"/>
      <c r="IO175" s="674"/>
      <c r="IP175" s="674"/>
      <c r="IQ175" s="674"/>
      <c r="IR175" s="674"/>
      <c r="IS175" s="674"/>
      <c r="IT175" s="674"/>
    </row>
    <row r="176" spans="1:254" s="321" customFormat="1" ht="15.75">
      <c r="A176" s="350" t="s">
        <v>273</v>
      </c>
      <c r="B176" s="350"/>
      <c r="C176" s="675"/>
      <c r="D176" s="675"/>
      <c r="E176" s="675"/>
      <c r="F176" s="676"/>
      <c r="G176" s="969"/>
      <c r="H176" s="677"/>
      <c r="I176" s="969"/>
      <c r="J176" s="970">
        <f>J126+J134+J145+J153+J162+J169</f>
        <v>0</v>
      </c>
      <c r="K176" s="674"/>
      <c r="L176" s="674"/>
      <c r="M176" s="674"/>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4"/>
      <c r="AK176" s="674"/>
      <c r="AL176" s="674"/>
      <c r="AM176" s="674"/>
      <c r="AN176" s="674"/>
      <c r="AO176" s="674"/>
      <c r="AP176" s="674"/>
      <c r="AQ176" s="674"/>
      <c r="AR176" s="674"/>
      <c r="AS176" s="674"/>
      <c r="AT176" s="674"/>
      <c r="AU176" s="674"/>
      <c r="AV176" s="674"/>
      <c r="AW176" s="674"/>
      <c r="AX176" s="674"/>
      <c r="AY176" s="674"/>
      <c r="AZ176" s="674"/>
      <c r="BA176" s="674"/>
      <c r="BB176" s="674"/>
      <c r="BC176" s="674"/>
      <c r="BD176" s="674"/>
      <c r="BE176" s="674"/>
      <c r="BF176" s="674"/>
      <c r="BG176" s="674"/>
      <c r="BH176" s="674"/>
      <c r="BI176" s="674"/>
      <c r="BJ176" s="674"/>
      <c r="BK176" s="674"/>
      <c r="BL176" s="674"/>
      <c r="BM176" s="674"/>
      <c r="BN176" s="674"/>
      <c r="BO176" s="674"/>
      <c r="BP176" s="674"/>
      <c r="BQ176" s="674"/>
      <c r="BR176" s="674"/>
      <c r="BS176" s="674"/>
      <c r="BT176" s="674"/>
      <c r="BU176" s="674"/>
      <c r="BV176" s="674"/>
      <c r="BW176" s="674"/>
      <c r="BX176" s="674"/>
      <c r="BY176" s="674"/>
      <c r="BZ176" s="674"/>
      <c r="CA176" s="674"/>
      <c r="CB176" s="674"/>
      <c r="CC176" s="674"/>
      <c r="CD176" s="674"/>
      <c r="CE176" s="674"/>
      <c r="CF176" s="674"/>
      <c r="CG176" s="674"/>
      <c r="CH176" s="674"/>
      <c r="CI176" s="674"/>
      <c r="CJ176" s="674"/>
      <c r="CK176" s="674"/>
      <c r="CL176" s="674"/>
      <c r="CM176" s="674"/>
      <c r="CN176" s="674"/>
      <c r="CO176" s="674"/>
      <c r="CP176" s="674"/>
      <c r="CQ176" s="674"/>
      <c r="CR176" s="674"/>
      <c r="CS176" s="674"/>
      <c r="CT176" s="674"/>
      <c r="CU176" s="674"/>
      <c r="CV176" s="674"/>
      <c r="CW176" s="674"/>
      <c r="CX176" s="674"/>
      <c r="CY176" s="674"/>
      <c r="CZ176" s="674"/>
      <c r="DA176" s="674"/>
      <c r="DB176" s="674"/>
      <c r="DC176" s="674"/>
      <c r="DD176" s="674"/>
      <c r="DE176" s="674"/>
      <c r="DF176" s="674"/>
      <c r="DG176" s="674"/>
      <c r="DH176" s="674"/>
      <c r="DI176" s="674"/>
      <c r="DJ176" s="674"/>
      <c r="DK176" s="674"/>
      <c r="DL176" s="674"/>
      <c r="DM176" s="674"/>
      <c r="DN176" s="674"/>
      <c r="DO176" s="674"/>
      <c r="DP176" s="674"/>
      <c r="DQ176" s="674"/>
      <c r="DR176" s="674"/>
      <c r="DS176" s="674"/>
      <c r="DT176" s="674"/>
      <c r="DU176" s="674"/>
      <c r="DV176" s="674"/>
      <c r="DW176" s="674"/>
      <c r="DX176" s="674"/>
      <c r="DY176" s="674"/>
      <c r="DZ176" s="674"/>
      <c r="EA176" s="674"/>
      <c r="EB176" s="674"/>
      <c r="EC176" s="674"/>
      <c r="ED176" s="674"/>
      <c r="EE176" s="674"/>
      <c r="EF176" s="674"/>
      <c r="EG176" s="674"/>
      <c r="EH176" s="674"/>
      <c r="EI176" s="674"/>
      <c r="EJ176" s="674"/>
      <c r="EK176" s="674"/>
      <c r="EL176" s="674"/>
      <c r="EM176" s="674"/>
      <c r="EN176" s="674"/>
      <c r="EO176" s="674"/>
      <c r="EP176" s="674"/>
      <c r="EQ176" s="674"/>
      <c r="ER176" s="674"/>
      <c r="ES176" s="674"/>
      <c r="ET176" s="674"/>
      <c r="EU176" s="674"/>
      <c r="EV176" s="674"/>
      <c r="EW176" s="674"/>
      <c r="EX176" s="674"/>
      <c r="EY176" s="674"/>
      <c r="EZ176" s="674"/>
      <c r="FA176" s="674"/>
      <c r="FB176" s="674"/>
      <c r="FC176" s="674"/>
      <c r="FD176" s="674"/>
      <c r="FE176" s="674"/>
      <c r="FF176" s="674"/>
      <c r="FG176" s="674"/>
      <c r="FH176" s="674"/>
      <c r="FI176" s="674"/>
      <c r="FJ176" s="674"/>
      <c r="FK176" s="674"/>
      <c r="FL176" s="674"/>
      <c r="FM176" s="674"/>
      <c r="FN176" s="674"/>
      <c r="FO176" s="674"/>
      <c r="FP176" s="674"/>
      <c r="FQ176" s="674"/>
      <c r="FR176" s="674"/>
      <c r="FS176" s="674"/>
      <c r="FT176" s="674"/>
      <c r="FU176" s="674"/>
      <c r="FV176" s="674"/>
      <c r="FW176" s="674"/>
      <c r="FX176" s="674"/>
      <c r="FY176" s="674"/>
      <c r="FZ176" s="674"/>
      <c r="GA176" s="674"/>
      <c r="GB176" s="674"/>
      <c r="GC176" s="674"/>
      <c r="GD176" s="674"/>
      <c r="GE176" s="674"/>
      <c r="GF176" s="674"/>
      <c r="GG176" s="674"/>
      <c r="GH176" s="674"/>
      <c r="GI176" s="674"/>
      <c r="GJ176" s="674"/>
      <c r="GK176" s="674"/>
      <c r="GL176" s="674"/>
      <c r="GM176" s="674"/>
      <c r="GN176" s="674"/>
      <c r="GO176" s="674"/>
      <c r="GP176" s="674"/>
      <c r="GQ176" s="674"/>
      <c r="GR176" s="674"/>
      <c r="GS176" s="674"/>
      <c r="GT176" s="674"/>
      <c r="GU176" s="674"/>
      <c r="GV176" s="674"/>
      <c r="GW176" s="674"/>
      <c r="GX176" s="674"/>
      <c r="GY176" s="674"/>
      <c r="GZ176" s="674"/>
      <c r="HA176" s="674"/>
      <c r="HB176" s="674"/>
      <c r="HC176" s="674"/>
      <c r="HD176" s="674"/>
      <c r="HE176" s="674"/>
      <c r="HF176" s="674"/>
      <c r="HG176" s="674"/>
      <c r="HH176" s="674"/>
      <c r="HI176" s="674"/>
      <c r="HJ176" s="674"/>
      <c r="HK176" s="674"/>
      <c r="HL176" s="674"/>
      <c r="HM176" s="674"/>
      <c r="HN176" s="674"/>
      <c r="HO176" s="674"/>
      <c r="HP176" s="674"/>
      <c r="HQ176" s="674"/>
      <c r="HR176" s="674"/>
      <c r="HS176" s="674"/>
      <c r="HT176" s="674"/>
      <c r="HU176" s="674"/>
      <c r="HV176" s="674"/>
      <c r="HW176" s="674"/>
      <c r="HX176" s="674"/>
      <c r="HY176" s="674"/>
      <c r="HZ176" s="674"/>
      <c r="IA176" s="674"/>
      <c r="IB176" s="674"/>
      <c r="IC176" s="674"/>
      <c r="ID176" s="674"/>
      <c r="IE176" s="674"/>
      <c r="IF176" s="674"/>
      <c r="IG176" s="674"/>
      <c r="IH176" s="674"/>
      <c r="II176" s="674"/>
      <c r="IJ176" s="674"/>
      <c r="IK176" s="674"/>
      <c r="IL176" s="674"/>
      <c r="IM176" s="674"/>
      <c r="IN176" s="674"/>
      <c r="IO176" s="674"/>
      <c r="IP176" s="674"/>
      <c r="IQ176" s="674"/>
      <c r="IR176" s="674"/>
      <c r="IS176" s="674"/>
      <c r="IT176" s="674"/>
    </row>
    <row r="177" spans="1:254" s="321" customFormat="1" ht="15.75">
      <c r="A177" s="351" t="s">
        <v>254</v>
      </c>
      <c r="B177" s="351"/>
      <c r="C177" s="675"/>
      <c r="D177" s="675"/>
      <c r="E177" s="675"/>
      <c r="F177" s="676"/>
      <c r="G177" s="969"/>
      <c r="H177" s="677"/>
      <c r="I177" s="969"/>
      <c r="J177" s="970">
        <f>SUM(J175:J176)</f>
        <v>0</v>
      </c>
      <c r="K177" s="674"/>
      <c r="L177" s="674"/>
      <c r="M177" s="674"/>
      <c r="N177" s="674"/>
      <c r="O177" s="674"/>
      <c r="P177" s="674"/>
      <c r="Q177" s="674"/>
      <c r="R177" s="674"/>
      <c r="S177" s="674"/>
      <c r="T177" s="674"/>
      <c r="U177" s="674"/>
      <c r="V177" s="674"/>
      <c r="W177" s="674"/>
      <c r="X177" s="674"/>
      <c r="Y177" s="674"/>
      <c r="Z177" s="674"/>
      <c r="AA177" s="674"/>
      <c r="AB177" s="674"/>
      <c r="AC177" s="674"/>
      <c r="AD177" s="674"/>
      <c r="AE177" s="674"/>
      <c r="AF177" s="674"/>
      <c r="AG177" s="674"/>
      <c r="AH177" s="674"/>
      <c r="AI177" s="674"/>
      <c r="AJ177" s="674"/>
      <c r="AK177" s="674"/>
      <c r="AL177" s="674"/>
      <c r="AM177" s="674"/>
      <c r="AN177" s="674"/>
      <c r="AO177" s="674"/>
      <c r="AP177" s="674"/>
      <c r="AQ177" s="674"/>
      <c r="AR177" s="674"/>
      <c r="AS177" s="674"/>
      <c r="AT177" s="674"/>
      <c r="AU177" s="674"/>
      <c r="AV177" s="674"/>
      <c r="AW177" s="674"/>
      <c r="AX177" s="674"/>
      <c r="AY177" s="674"/>
      <c r="AZ177" s="674"/>
      <c r="BA177" s="674"/>
      <c r="BB177" s="674"/>
      <c r="BC177" s="674"/>
      <c r="BD177" s="674"/>
      <c r="BE177" s="674"/>
      <c r="BF177" s="674"/>
      <c r="BG177" s="674"/>
      <c r="BH177" s="674"/>
      <c r="BI177" s="674"/>
      <c r="BJ177" s="674"/>
      <c r="BK177" s="674"/>
      <c r="BL177" s="674"/>
      <c r="BM177" s="674"/>
      <c r="BN177" s="674"/>
      <c r="BO177" s="674"/>
      <c r="BP177" s="674"/>
      <c r="BQ177" s="674"/>
      <c r="BR177" s="674"/>
      <c r="BS177" s="674"/>
      <c r="BT177" s="674"/>
      <c r="BU177" s="674"/>
      <c r="BV177" s="674"/>
      <c r="BW177" s="674"/>
      <c r="BX177" s="674"/>
      <c r="BY177" s="674"/>
      <c r="BZ177" s="674"/>
      <c r="CA177" s="674"/>
      <c r="CB177" s="674"/>
      <c r="CC177" s="674"/>
      <c r="CD177" s="674"/>
      <c r="CE177" s="674"/>
      <c r="CF177" s="674"/>
      <c r="CG177" s="674"/>
      <c r="CH177" s="674"/>
      <c r="CI177" s="674"/>
      <c r="CJ177" s="674"/>
      <c r="CK177" s="674"/>
      <c r="CL177" s="674"/>
      <c r="CM177" s="674"/>
      <c r="CN177" s="674"/>
      <c r="CO177" s="674"/>
      <c r="CP177" s="674"/>
      <c r="CQ177" s="674"/>
      <c r="CR177" s="674"/>
      <c r="CS177" s="674"/>
      <c r="CT177" s="674"/>
      <c r="CU177" s="674"/>
      <c r="CV177" s="674"/>
      <c r="CW177" s="674"/>
      <c r="CX177" s="674"/>
      <c r="CY177" s="674"/>
      <c r="CZ177" s="674"/>
      <c r="DA177" s="674"/>
      <c r="DB177" s="674"/>
      <c r="DC177" s="674"/>
      <c r="DD177" s="674"/>
      <c r="DE177" s="674"/>
      <c r="DF177" s="674"/>
      <c r="DG177" s="674"/>
      <c r="DH177" s="674"/>
      <c r="DI177" s="674"/>
      <c r="DJ177" s="674"/>
      <c r="DK177" s="674"/>
      <c r="DL177" s="674"/>
      <c r="DM177" s="674"/>
      <c r="DN177" s="674"/>
      <c r="DO177" s="674"/>
      <c r="DP177" s="674"/>
      <c r="DQ177" s="674"/>
      <c r="DR177" s="674"/>
      <c r="DS177" s="674"/>
      <c r="DT177" s="674"/>
      <c r="DU177" s="674"/>
      <c r="DV177" s="674"/>
      <c r="DW177" s="674"/>
      <c r="DX177" s="674"/>
      <c r="DY177" s="674"/>
      <c r="DZ177" s="674"/>
      <c r="EA177" s="674"/>
      <c r="EB177" s="674"/>
      <c r="EC177" s="674"/>
      <c r="ED177" s="674"/>
      <c r="EE177" s="674"/>
      <c r="EF177" s="674"/>
      <c r="EG177" s="674"/>
      <c r="EH177" s="674"/>
      <c r="EI177" s="674"/>
      <c r="EJ177" s="674"/>
      <c r="EK177" s="674"/>
      <c r="EL177" s="674"/>
      <c r="EM177" s="674"/>
      <c r="EN177" s="674"/>
      <c r="EO177" s="674"/>
      <c r="EP177" s="674"/>
      <c r="EQ177" s="674"/>
      <c r="ER177" s="674"/>
      <c r="ES177" s="674"/>
      <c r="ET177" s="674"/>
      <c r="EU177" s="674"/>
      <c r="EV177" s="674"/>
      <c r="EW177" s="674"/>
      <c r="EX177" s="674"/>
      <c r="EY177" s="674"/>
      <c r="EZ177" s="674"/>
      <c r="FA177" s="674"/>
      <c r="FB177" s="674"/>
      <c r="FC177" s="674"/>
      <c r="FD177" s="674"/>
      <c r="FE177" s="674"/>
      <c r="FF177" s="674"/>
      <c r="FG177" s="674"/>
      <c r="FH177" s="674"/>
      <c r="FI177" s="674"/>
      <c r="FJ177" s="674"/>
      <c r="FK177" s="674"/>
      <c r="FL177" s="674"/>
      <c r="FM177" s="674"/>
      <c r="FN177" s="674"/>
      <c r="FO177" s="674"/>
      <c r="FP177" s="674"/>
      <c r="FQ177" s="674"/>
      <c r="FR177" s="674"/>
      <c r="FS177" s="674"/>
      <c r="FT177" s="674"/>
      <c r="FU177" s="674"/>
      <c r="FV177" s="674"/>
      <c r="FW177" s="674"/>
      <c r="FX177" s="674"/>
      <c r="FY177" s="674"/>
      <c r="FZ177" s="674"/>
      <c r="GA177" s="674"/>
      <c r="GB177" s="674"/>
      <c r="GC177" s="674"/>
      <c r="GD177" s="674"/>
      <c r="GE177" s="674"/>
      <c r="GF177" s="674"/>
      <c r="GG177" s="674"/>
      <c r="GH177" s="674"/>
      <c r="GI177" s="674"/>
      <c r="GJ177" s="674"/>
      <c r="GK177" s="674"/>
      <c r="GL177" s="674"/>
      <c r="GM177" s="674"/>
      <c r="GN177" s="674"/>
      <c r="GO177" s="674"/>
      <c r="GP177" s="674"/>
      <c r="GQ177" s="674"/>
      <c r="GR177" s="674"/>
      <c r="GS177" s="674"/>
      <c r="GT177" s="674"/>
      <c r="GU177" s="674"/>
      <c r="GV177" s="674"/>
      <c r="GW177" s="674"/>
      <c r="GX177" s="674"/>
      <c r="GY177" s="674"/>
      <c r="GZ177" s="674"/>
      <c r="HA177" s="674"/>
      <c r="HB177" s="674"/>
      <c r="HC177" s="674"/>
      <c r="HD177" s="674"/>
      <c r="HE177" s="674"/>
      <c r="HF177" s="674"/>
      <c r="HG177" s="674"/>
      <c r="HH177" s="674"/>
      <c r="HI177" s="674"/>
      <c r="HJ177" s="674"/>
      <c r="HK177" s="674"/>
      <c r="HL177" s="674"/>
      <c r="HM177" s="674"/>
      <c r="HN177" s="674"/>
      <c r="HO177" s="674"/>
      <c r="HP177" s="674"/>
      <c r="HQ177" s="674"/>
      <c r="HR177" s="674"/>
      <c r="HS177" s="674"/>
      <c r="HT177" s="674"/>
      <c r="HU177" s="674"/>
      <c r="HV177" s="674"/>
      <c r="HW177" s="674"/>
      <c r="HX177" s="674"/>
      <c r="HY177" s="674"/>
      <c r="HZ177" s="674"/>
      <c r="IA177" s="674"/>
      <c r="IB177" s="674"/>
      <c r="IC177" s="674"/>
      <c r="ID177" s="674"/>
      <c r="IE177" s="674"/>
      <c r="IF177" s="674"/>
      <c r="IG177" s="674"/>
      <c r="IH177" s="674"/>
      <c r="II177" s="674"/>
      <c r="IJ177" s="674"/>
      <c r="IK177" s="674"/>
      <c r="IL177" s="674"/>
      <c r="IM177" s="674"/>
      <c r="IN177" s="674"/>
      <c r="IO177" s="674"/>
      <c r="IP177" s="674"/>
      <c r="IQ177" s="674"/>
      <c r="IR177" s="674"/>
      <c r="IS177" s="674"/>
      <c r="IT177" s="674"/>
    </row>
  </sheetData>
  <mergeCells count="19">
    <mergeCell ref="C90:E90"/>
    <mergeCell ref="C97:E97"/>
    <mergeCell ref="C77:E77"/>
    <mergeCell ref="C102:E102"/>
    <mergeCell ref="C113:E113"/>
    <mergeCell ref="C142:E142"/>
    <mergeCell ref="C171:E171"/>
    <mergeCell ref="C40:E40"/>
    <mergeCell ref="C52:E52"/>
    <mergeCell ref="C82:E82"/>
    <mergeCell ref="C94:E94"/>
    <mergeCell ref="C99:E99"/>
    <mergeCell ref="C123:E123"/>
    <mergeCell ref="C116:E116"/>
    <mergeCell ref="C117:E117"/>
    <mergeCell ref="C74:E74"/>
    <mergeCell ref="C56:E56"/>
    <mergeCell ref="C85:E85"/>
    <mergeCell ref="C89:E89"/>
  </mergeCells>
  <printOptions/>
  <pageMargins left="0.984251968503937" right="0.7874015748031497" top="0.7480314960629921" bottom="0.7480314960629921" header="0.31496062992125984" footer="0.31496062992125984"/>
  <pageSetup horizontalDpi="300" verticalDpi="300" orientation="landscape" paperSize="9" scale="85" r:id="rId1"/>
  <rowBreaks count="1" manualBreakCount="1">
    <brk id="168" max="16383" man="1"/>
  </rowBreaks>
</worksheet>
</file>

<file path=xl/worksheets/sheet7.xml><?xml version="1.0" encoding="utf-8"?>
<worksheet xmlns="http://schemas.openxmlformats.org/spreadsheetml/2006/main" xmlns:r="http://schemas.openxmlformats.org/officeDocument/2006/relationships">
  <sheetPr>
    <tabColor rgb="FFFF0000"/>
  </sheetPr>
  <dimension ref="A1:IU165"/>
  <sheetViews>
    <sheetView view="pageBreakPreview" zoomScale="90" zoomScaleSheetLayoutView="90" workbookViewId="0" topLeftCell="A71">
      <selection activeCell="J43" sqref="J43"/>
    </sheetView>
  </sheetViews>
  <sheetFormatPr defaultColWidth="9.140625" defaultRowHeight="12.75"/>
  <cols>
    <col min="1" max="1" width="5.7109375" style="1" customWidth="1"/>
    <col min="2" max="2" width="10.7109375" style="1" customWidth="1"/>
    <col min="3" max="4" width="5.7109375" style="2" customWidth="1"/>
    <col min="5" max="5" width="70.7109375" style="2" customWidth="1"/>
    <col min="6" max="6" width="5.7109375" style="6" customWidth="1"/>
    <col min="7" max="7" width="10.7109375" style="72" customWidth="1"/>
    <col min="8" max="8" width="5.7109375" style="3" customWidth="1"/>
    <col min="9" max="9" width="14.7109375" style="11" customWidth="1"/>
    <col min="10" max="10" width="14.7109375" style="3" customWidth="1"/>
    <col min="11" max="16384" width="9.140625" style="1" customWidth="1"/>
  </cols>
  <sheetData>
    <row r="1" spans="3:10" ht="18">
      <c r="C1" s="1"/>
      <c r="D1" s="1"/>
      <c r="E1" s="59"/>
      <c r="F1" s="59"/>
      <c r="G1" s="61"/>
      <c r="H1" s="10"/>
      <c r="I1" s="81"/>
      <c r="J1" s="82" t="s">
        <v>575</v>
      </c>
    </row>
    <row r="2" spans="1:10" s="51" customFormat="1" ht="28.5" customHeight="1">
      <c r="A2" s="52" t="s">
        <v>243</v>
      </c>
      <c r="C2" s="52"/>
      <c r="D2" s="52"/>
      <c r="E2" s="52"/>
      <c r="G2" s="62"/>
      <c r="H2" s="52"/>
      <c r="I2" s="83"/>
      <c r="J2" s="83"/>
    </row>
    <row r="3" spans="2:10" s="51" customFormat="1" ht="14.25" customHeight="1">
      <c r="B3" s="52"/>
      <c r="C3" s="52"/>
      <c r="D3" s="52"/>
      <c r="E3" s="52"/>
      <c r="G3" s="62"/>
      <c r="H3" s="52"/>
      <c r="I3" s="83"/>
      <c r="J3" s="83"/>
    </row>
    <row r="4" spans="1:10" s="763" customFormat="1" ht="29.25" customHeight="1">
      <c r="A4" s="761" t="s">
        <v>501</v>
      </c>
      <c r="B4" s="761" t="s">
        <v>499</v>
      </c>
      <c r="C4" s="761" t="s">
        <v>500</v>
      </c>
      <c r="D4" s="762"/>
      <c r="E4" s="762"/>
      <c r="F4" s="764" t="s">
        <v>6</v>
      </c>
      <c r="G4" s="816" t="s">
        <v>7</v>
      </c>
      <c r="H4" s="764" t="s">
        <v>51</v>
      </c>
      <c r="I4" s="766" t="s">
        <v>9</v>
      </c>
      <c r="J4" s="766" t="s">
        <v>34</v>
      </c>
    </row>
    <row r="5" spans="2:10" s="54" customFormat="1" ht="23.25" customHeight="1">
      <c r="B5" s="755" t="s">
        <v>38</v>
      </c>
      <c r="C5" s="756"/>
      <c r="D5" s="757"/>
      <c r="E5" s="757"/>
      <c r="F5" s="758"/>
      <c r="G5" s="983"/>
      <c r="H5" s="758"/>
      <c r="I5" s="759"/>
      <c r="J5" s="760"/>
    </row>
    <row r="6" spans="1:10" s="422" customFormat="1" ht="25.5" customHeight="1">
      <c r="A6" s="1077"/>
      <c r="B6" s="434">
        <v>1</v>
      </c>
      <c r="C6" s="404" t="s">
        <v>5</v>
      </c>
      <c r="D6" s="405"/>
      <c r="E6" s="405"/>
      <c r="F6" s="406"/>
      <c r="G6" s="407"/>
      <c r="H6" s="408"/>
      <c r="I6" s="409"/>
      <c r="J6" s="409">
        <f>SUM(J7:J23)</f>
        <v>0</v>
      </c>
    </row>
    <row r="7" spans="1:10" s="18" customFormat="1" ht="15" customHeight="1">
      <c r="A7" s="1035"/>
      <c r="B7" s="454" t="s">
        <v>44</v>
      </c>
      <c r="C7" s="137" t="s">
        <v>39</v>
      </c>
      <c r="D7" s="591"/>
      <c r="E7" s="163"/>
      <c r="F7" s="149" t="s">
        <v>0</v>
      </c>
      <c r="G7" s="68">
        <f>SUM(G8:G17)</f>
        <v>10</v>
      </c>
      <c r="H7" s="75"/>
      <c r="I7" s="56"/>
      <c r="J7" s="56"/>
    </row>
    <row r="8" spans="1:10" s="18" customFormat="1" ht="15" customHeight="1">
      <c r="A8" s="1035"/>
      <c r="B8" s="28"/>
      <c r="C8" s="138" t="s">
        <v>372</v>
      </c>
      <c r="D8" s="591"/>
      <c r="E8" s="163"/>
      <c r="F8" s="149"/>
      <c r="G8" s="68"/>
      <c r="H8" s="75"/>
      <c r="I8" s="56"/>
      <c r="J8" s="56"/>
    </row>
    <row r="9" spans="1:10" s="18" customFormat="1" ht="15" customHeight="1">
      <c r="A9" s="1035"/>
      <c r="B9" s="114"/>
      <c r="C9" s="138" t="s">
        <v>371</v>
      </c>
      <c r="D9" s="517"/>
      <c r="E9" s="163"/>
      <c r="F9" s="150"/>
      <c r="G9" s="68"/>
      <c r="H9" s="74"/>
      <c r="I9" s="56"/>
      <c r="J9" s="56"/>
    </row>
    <row r="10" spans="1:10" s="18" customFormat="1" ht="15" customHeight="1">
      <c r="A10" s="1035">
        <v>1</v>
      </c>
      <c r="B10" s="206" t="s">
        <v>375</v>
      </c>
      <c r="C10" s="165" t="s">
        <v>40</v>
      </c>
      <c r="D10" s="398"/>
      <c r="E10" s="155"/>
      <c r="F10" s="149" t="s">
        <v>0</v>
      </c>
      <c r="G10" s="68">
        <v>3</v>
      </c>
      <c r="H10" s="75"/>
      <c r="I10" s="56"/>
      <c r="J10" s="56">
        <f>I10*G10</f>
        <v>0</v>
      </c>
    </row>
    <row r="11" spans="1:10" s="209" customFormat="1" ht="12.75" customHeight="1">
      <c r="A11" s="1035"/>
      <c r="B11" s="206"/>
      <c r="C11" s="164"/>
      <c r="D11" s="517" t="s">
        <v>293</v>
      </c>
      <c r="E11" s="592"/>
      <c r="F11" s="151"/>
      <c r="G11" s="207"/>
      <c r="H11" s="95"/>
      <c r="I11" s="208"/>
      <c r="J11" s="208"/>
    </row>
    <row r="12" spans="1:10" s="18" customFormat="1" ht="15" customHeight="1">
      <c r="A12" s="1035">
        <v>2</v>
      </c>
      <c r="B12" s="206" t="s">
        <v>375</v>
      </c>
      <c r="C12" s="165" t="s">
        <v>41</v>
      </c>
      <c r="D12" s="333"/>
      <c r="E12" s="155"/>
      <c r="F12" s="149" t="s">
        <v>0</v>
      </c>
      <c r="G12" s="68">
        <v>2</v>
      </c>
      <c r="H12" s="75"/>
      <c r="I12" s="56"/>
      <c r="J12" s="56">
        <f>I12*G12</f>
        <v>0</v>
      </c>
    </row>
    <row r="13" spans="1:10" s="18" customFormat="1" ht="12.75" customHeight="1">
      <c r="A13" s="1035"/>
      <c r="B13" s="114"/>
      <c r="C13" s="168"/>
      <c r="D13" s="517" t="s">
        <v>294</v>
      </c>
      <c r="E13" s="155"/>
      <c r="F13" s="149"/>
      <c r="G13" s="68"/>
      <c r="H13" s="75"/>
      <c r="I13" s="56"/>
      <c r="J13" s="56"/>
    </row>
    <row r="14" spans="1:10" s="18" customFormat="1" ht="15" customHeight="1">
      <c r="A14" s="1035">
        <v>3</v>
      </c>
      <c r="B14" s="206" t="s">
        <v>375</v>
      </c>
      <c r="C14" s="165" t="s">
        <v>57</v>
      </c>
      <c r="D14" s="333"/>
      <c r="E14" s="155"/>
      <c r="F14" s="149" t="s">
        <v>0</v>
      </c>
      <c r="G14" s="68">
        <v>2</v>
      </c>
      <c r="H14" s="24"/>
      <c r="I14" s="56"/>
      <c r="J14" s="56">
        <f>I14*G14</f>
        <v>0</v>
      </c>
    </row>
    <row r="15" spans="1:10" s="18" customFormat="1" ht="12.75" customHeight="1">
      <c r="A15" s="1036"/>
      <c r="B15" s="114"/>
      <c r="C15" s="168"/>
      <c r="D15" s="517" t="s">
        <v>295</v>
      </c>
      <c r="E15" s="155"/>
      <c r="F15" s="149"/>
      <c r="G15" s="68"/>
      <c r="H15" s="24"/>
      <c r="I15" s="56"/>
      <c r="J15" s="56"/>
    </row>
    <row r="16" spans="1:10" s="18" customFormat="1" ht="15" customHeight="1">
      <c r="A16" s="1035">
        <v>4</v>
      </c>
      <c r="B16" s="206" t="s">
        <v>375</v>
      </c>
      <c r="C16" s="165" t="s">
        <v>42</v>
      </c>
      <c r="D16" s="333"/>
      <c r="E16" s="155"/>
      <c r="F16" s="149" t="s">
        <v>0</v>
      </c>
      <c r="G16" s="68">
        <v>3</v>
      </c>
      <c r="H16" s="75"/>
      <c r="I16" s="56"/>
      <c r="J16" s="56">
        <f>I16*G16</f>
        <v>0</v>
      </c>
    </row>
    <row r="17" spans="1:10" s="18" customFormat="1" ht="12.75" customHeight="1">
      <c r="A17" s="1035"/>
      <c r="B17" s="114"/>
      <c r="C17" s="168"/>
      <c r="D17" s="517" t="s">
        <v>296</v>
      </c>
      <c r="E17" s="155"/>
      <c r="F17" s="149"/>
      <c r="G17" s="68"/>
      <c r="H17" s="75"/>
      <c r="I17" s="56"/>
      <c r="J17" s="56"/>
    </row>
    <row r="18" spans="1:10" s="18" customFormat="1" ht="15" customHeight="1">
      <c r="A18" s="1036"/>
      <c r="B18" s="454" t="s">
        <v>53</v>
      </c>
      <c r="C18" s="139" t="s">
        <v>368</v>
      </c>
      <c r="D18" s="593"/>
      <c r="E18" s="167"/>
      <c r="F18" s="590"/>
      <c r="G18" s="65"/>
      <c r="H18" s="417"/>
      <c r="I18" s="56"/>
      <c r="J18" s="56"/>
    </row>
    <row r="19" spans="1:10" s="421" customFormat="1" ht="18" customHeight="1">
      <c r="A19" s="1035"/>
      <c r="B19" s="222"/>
      <c r="C19" s="400" t="s">
        <v>369</v>
      </c>
      <c r="D19" s="527"/>
      <c r="E19" s="166"/>
      <c r="F19" s="166"/>
      <c r="G19" s="419"/>
      <c r="H19" s="93"/>
      <c r="I19" s="420"/>
      <c r="J19" s="420"/>
    </row>
    <row r="20" spans="1:10" s="18" customFormat="1" ht="18" customHeight="1">
      <c r="A20" s="1035">
        <v>5</v>
      </c>
      <c r="B20" s="206" t="s">
        <v>375</v>
      </c>
      <c r="C20" s="168" t="s">
        <v>495</v>
      </c>
      <c r="D20" s="333"/>
      <c r="E20" s="155"/>
      <c r="F20" s="152" t="s">
        <v>135</v>
      </c>
      <c r="G20" s="68">
        <v>1</v>
      </c>
      <c r="H20" s="23"/>
      <c r="I20" s="56"/>
      <c r="J20" s="56">
        <f>I20</f>
        <v>0</v>
      </c>
    </row>
    <row r="21" spans="1:10" s="18" customFormat="1" ht="15" customHeight="1">
      <c r="A21" s="1035">
        <v>6</v>
      </c>
      <c r="B21" s="206" t="s">
        <v>375</v>
      </c>
      <c r="C21" s="168" t="s">
        <v>21</v>
      </c>
      <c r="D21" s="333"/>
      <c r="E21" s="155"/>
      <c r="F21" s="149" t="s">
        <v>1</v>
      </c>
      <c r="G21" s="65">
        <v>12.1</v>
      </c>
      <c r="H21" s="24"/>
      <c r="I21" s="56"/>
      <c r="J21" s="56">
        <f>I21*G21</f>
        <v>0</v>
      </c>
    </row>
    <row r="22" spans="1:10" s="18" customFormat="1" ht="15.75" customHeight="1">
      <c r="A22" s="1035">
        <v>7</v>
      </c>
      <c r="B22" s="206" t="s">
        <v>375</v>
      </c>
      <c r="C22" s="170" t="s">
        <v>22</v>
      </c>
      <c r="D22" s="333"/>
      <c r="E22" s="155"/>
      <c r="F22" s="149" t="s">
        <v>1</v>
      </c>
      <c r="G22" s="65">
        <v>108.5</v>
      </c>
      <c r="H22" s="24"/>
      <c r="I22" s="56"/>
      <c r="J22" s="56">
        <f>I22*G22</f>
        <v>0</v>
      </c>
    </row>
    <row r="23" spans="1:10" s="209" customFormat="1" ht="12.75" customHeight="1">
      <c r="A23" s="1035"/>
      <c r="B23" s="206"/>
      <c r="C23" s="164"/>
      <c r="D23" s="517" t="s">
        <v>370</v>
      </c>
      <c r="E23" s="592"/>
      <c r="F23" s="151"/>
      <c r="G23" s="207"/>
      <c r="H23" s="95"/>
      <c r="I23" s="208"/>
      <c r="J23" s="208"/>
    </row>
    <row r="24" spans="1:13" s="51" customFormat="1" ht="27" customHeight="1">
      <c r="A24" s="1078"/>
      <c r="B24" s="434" t="s">
        <v>3</v>
      </c>
      <c r="C24" s="434" t="s">
        <v>10</v>
      </c>
      <c r="D24" s="405"/>
      <c r="E24" s="435"/>
      <c r="F24" s="436"/>
      <c r="G24" s="437"/>
      <c r="H24" s="436"/>
      <c r="I24" s="438"/>
      <c r="J24" s="409">
        <f>SUM(J25:J44)</f>
        <v>0</v>
      </c>
      <c r="K24" s="439"/>
      <c r="M24" s="440"/>
    </row>
    <row r="25" spans="1:10" s="18" customFormat="1" ht="15" customHeight="1">
      <c r="A25" s="1035"/>
      <c r="B25" s="114"/>
      <c r="C25" s="138" t="s">
        <v>572</v>
      </c>
      <c r="D25" s="517"/>
      <c r="E25" s="163"/>
      <c r="F25" s="150"/>
      <c r="G25" s="68"/>
      <c r="H25" s="74"/>
      <c r="I25" s="56"/>
      <c r="J25" s="56"/>
    </row>
    <row r="26" spans="1:10" s="18" customFormat="1" ht="15" customHeight="1">
      <c r="A26" s="1035">
        <v>8</v>
      </c>
      <c r="B26" s="669" t="s">
        <v>74</v>
      </c>
      <c r="C26" s="139" t="s">
        <v>46</v>
      </c>
      <c r="D26" s="593"/>
      <c r="E26" s="167"/>
      <c r="F26" s="432" t="s">
        <v>0</v>
      </c>
      <c r="G26" s="443">
        <f>SUM(G28:G37)</f>
        <v>8</v>
      </c>
      <c r="H26" s="102"/>
      <c r="I26" s="55"/>
      <c r="J26" s="56"/>
    </row>
    <row r="27" spans="1:10" s="19" customFormat="1" ht="14.1" customHeight="1">
      <c r="A27" s="528"/>
      <c r="B27" s="650"/>
      <c r="C27" s="140" t="s">
        <v>376</v>
      </c>
      <c r="D27" s="597"/>
      <c r="E27" s="427"/>
      <c r="F27" s="427"/>
      <c r="G27" s="433"/>
      <c r="H27" s="429"/>
      <c r="I27" s="105"/>
      <c r="J27" s="105"/>
    </row>
    <row r="28" spans="1:10" s="18" customFormat="1" ht="15" customHeight="1">
      <c r="A28" s="1035">
        <v>9</v>
      </c>
      <c r="B28" s="497" t="s">
        <v>375</v>
      </c>
      <c r="C28" s="165" t="s">
        <v>67</v>
      </c>
      <c r="D28" s="398"/>
      <c r="E28" s="155"/>
      <c r="F28" s="149" t="s">
        <v>0</v>
      </c>
      <c r="G28" s="68">
        <v>1</v>
      </c>
      <c r="H28" s="24"/>
      <c r="I28" s="56"/>
      <c r="J28" s="56">
        <f>I28*G28</f>
        <v>0</v>
      </c>
    </row>
    <row r="29" spans="1:10" s="209" customFormat="1" ht="12.75" customHeight="1">
      <c r="A29" s="1035"/>
      <c r="B29" s="497"/>
      <c r="C29" s="164"/>
      <c r="D29" s="517" t="s">
        <v>565</v>
      </c>
      <c r="E29" s="592"/>
      <c r="F29" s="151"/>
      <c r="G29" s="207"/>
      <c r="H29" s="95"/>
      <c r="I29" s="208"/>
      <c r="J29" s="208"/>
    </row>
    <row r="30" spans="1:10" s="18" customFormat="1" ht="15" customHeight="1">
      <c r="A30" s="1035">
        <v>10</v>
      </c>
      <c r="B30" s="497" t="s">
        <v>375</v>
      </c>
      <c r="C30" s="165" t="s">
        <v>47</v>
      </c>
      <c r="D30" s="398"/>
      <c r="E30" s="155"/>
      <c r="F30" s="149" t="s">
        <v>0</v>
      </c>
      <c r="G30" s="68">
        <v>2</v>
      </c>
      <c r="H30" s="75"/>
      <c r="I30" s="56"/>
      <c r="J30" s="56">
        <f>I30*G30</f>
        <v>0</v>
      </c>
    </row>
    <row r="31" spans="1:10" s="209" customFormat="1" ht="12.75" customHeight="1">
      <c r="A31" s="1036"/>
      <c r="B31" s="497"/>
      <c r="C31" s="164"/>
      <c r="D31" s="517" t="s">
        <v>566</v>
      </c>
      <c r="E31" s="592"/>
      <c r="F31" s="151"/>
      <c r="G31" s="207"/>
      <c r="H31" s="95"/>
      <c r="I31" s="208"/>
      <c r="J31" s="208"/>
    </row>
    <row r="32" spans="1:10" s="18" customFormat="1" ht="15" customHeight="1">
      <c r="A32" s="1035">
        <v>11</v>
      </c>
      <c r="B32" s="497" t="s">
        <v>375</v>
      </c>
      <c r="C32" s="174" t="s">
        <v>49</v>
      </c>
      <c r="D32" s="450"/>
      <c r="E32" s="155"/>
      <c r="F32" s="149" t="s">
        <v>0</v>
      </c>
      <c r="G32" s="68">
        <v>3</v>
      </c>
      <c r="H32" s="75"/>
      <c r="I32" s="56"/>
      <c r="J32" s="56">
        <f>I32*G32</f>
        <v>0</v>
      </c>
    </row>
    <row r="33" spans="1:10" s="209" customFormat="1" ht="12.75" customHeight="1">
      <c r="A33" s="1035"/>
      <c r="B33" s="497"/>
      <c r="C33" s="400"/>
      <c r="D33" s="527" t="s">
        <v>314</v>
      </c>
      <c r="E33" s="592"/>
      <c r="F33" s="151"/>
      <c r="G33" s="207"/>
      <c r="H33" s="95"/>
      <c r="I33" s="208"/>
      <c r="J33" s="208"/>
    </row>
    <row r="34" spans="1:10" s="18" customFormat="1" ht="15" customHeight="1">
      <c r="A34" s="1035">
        <v>12</v>
      </c>
      <c r="B34" s="497" t="s">
        <v>375</v>
      </c>
      <c r="C34" s="165" t="s">
        <v>288</v>
      </c>
      <c r="D34" s="398"/>
      <c r="E34" s="155"/>
      <c r="F34" s="149" t="s">
        <v>0</v>
      </c>
      <c r="G34" s="68">
        <v>1</v>
      </c>
      <c r="H34" s="75"/>
      <c r="I34" s="56"/>
      <c r="J34" s="56">
        <f>I34*G34</f>
        <v>0</v>
      </c>
    </row>
    <row r="35" spans="1:10" s="209" customFormat="1" ht="12.75" customHeight="1">
      <c r="A35" s="528"/>
      <c r="B35" s="497"/>
      <c r="C35" s="164"/>
      <c r="D35" s="517" t="s">
        <v>315</v>
      </c>
      <c r="E35" s="592"/>
      <c r="F35" s="151"/>
      <c r="G35" s="207"/>
      <c r="H35" s="95"/>
      <c r="I35" s="208"/>
      <c r="J35" s="208"/>
    </row>
    <row r="36" spans="1:10" s="18" customFormat="1" ht="15" customHeight="1">
      <c r="A36" s="1035">
        <v>13</v>
      </c>
      <c r="B36" s="497" t="s">
        <v>375</v>
      </c>
      <c r="C36" s="165" t="s">
        <v>567</v>
      </c>
      <c r="D36" s="398"/>
      <c r="E36" s="155"/>
      <c r="F36" s="149" t="s">
        <v>0</v>
      </c>
      <c r="G36" s="68">
        <v>1</v>
      </c>
      <c r="H36" s="75"/>
      <c r="I36" s="56"/>
      <c r="J36" s="56">
        <f>I36*G36</f>
        <v>0</v>
      </c>
    </row>
    <row r="37" spans="1:10" s="209" customFormat="1" ht="12.75" customHeight="1">
      <c r="A37" s="528"/>
      <c r="B37" s="497"/>
      <c r="C37" s="164"/>
      <c r="D37" s="517" t="s">
        <v>316</v>
      </c>
      <c r="E37" s="592"/>
      <c r="F37" s="151"/>
      <c r="G37" s="207"/>
      <c r="H37" s="95"/>
      <c r="I37" s="208"/>
      <c r="J37" s="208"/>
    </row>
    <row r="38" spans="1:10" s="15" customFormat="1" ht="15" customHeight="1">
      <c r="A38" s="1035">
        <v>14</v>
      </c>
      <c r="B38" s="497" t="s">
        <v>375</v>
      </c>
      <c r="C38" s="174" t="s">
        <v>52</v>
      </c>
      <c r="D38" s="332"/>
      <c r="E38" s="175"/>
      <c r="F38" s="441" t="s">
        <v>0</v>
      </c>
      <c r="G38" s="68">
        <v>4</v>
      </c>
      <c r="H38" s="97"/>
      <c r="I38" s="56"/>
      <c r="J38" s="56">
        <f>I38*G38</f>
        <v>0</v>
      </c>
    </row>
    <row r="39" spans="1:10" s="209" customFormat="1" ht="12.75" customHeight="1">
      <c r="A39" s="1035"/>
      <c r="B39" s="497"/>
      <c r="C39" s="380"/>
      <c r="D39" s="517" t="s">
        <v>520</v>
      </c>
      <c r="E39" s="592"/>
      <c r="F39" s="151"/>
      <c r="G39" s="207"/>
      <c r="H39" s="95"/>
      <c r="I39" s="208"/>
      <c r="J39" s="208"/>
    </row>
    <row r="40" spans="1:10" s="457" customFormat="1" ht="15" customHeight="1">
      <c r="A40" s="1035"/>
      <c r="B40" s="669" t="s">
        <v>45</v>
      </c>
      <c r="C40" s="141" t="s">
        <v>497</v>
      </c>
      <c r="D40" s="594"/>
      <c r="E40" s="173"/>
      <c r="F40" s="745"/>
      <c r="G40" s="461"/>
      <c r="H40" s="460"/>
      <c r="I40" s="202"/>
      <c r="J40" s="202"/>
    </row>
    <row r="41" spans="1:10" s="421" customFormat="1" ht="15" customHeight="1">
      <c r="A41" s="528"/>
      <c r="B41" s="636"/>
      <c r="C41" s="747" t="s">
        <v>498</v>
      </c>
      <c r="D41" s="748"/>
      <c r="E41" s="749"/>
      <c r="F41" s="750"/>
      <c r="G41" s="751"/>
      <c r="H41" s="752"/>
      <c r="I41" s="420"/>
      <c r="J41" s="420"/>
    </row>
    <row r="42" spans="1:10" s="18" customFormat="1" ht="18.75" customHeight="1">
      <c r="A42" s="1035">
        <v>15</v>
      </c>
      <c r="B42" s="206" t="s">
        <v>375</v>
      </c>
      <c r="C42" s="32" t="s">
        <v>374</v>
      </c>
      <c r="D42" s="23"/>
      <c r="E42" s="23"/>
      <c r="F42" s="25" t="s">
        <v>135</v>
      </c>
      <c r="G42" s="67">
        <v>1</v>
      </c>
      <c r="H42" s="33"/>
      <c r="I42" s="101"/>
      <c r="J42" s="1161">
        <f>I42</f>
        <v>0</v>
      </c>
    </row>
    <row r="43" spans="1:10" s="18" customFormat="1" ht="20.25" customHeight="1">
      <c r="A43" s="1035">
        <v>16</v>
      </c>
      <c r="B43" s="206" t="s">
        <v>375</v>
      </c>
      <c r="C43" s="32" t="s">
        <v>496</v>
      </c>
      <c r="D43" s="23"/>
      <c r="E43" s="23"/>
      <c r="F43" s="25" t="s">
        <v>4</v>
      </c>
      <c r="G43" s="67">
        <v>4.7</v>
      </c>
      <c r="H43" s="33"/>
      <c r="I43" s="101"/>
      <c r="J43" s="56">
        <f>I43*G43</f>
        <v>0</v>
      </c>
    </row>
    <row r="44" spans="1:10" s="19" customFormat="1" ht="14.1" customHeight="1">
      <c r="A44" s="1036"/>
      <c r="B44" s="426"/>
      <c r="C44" s="426"/>
      <c r="D44" s="103" t="s">
        <v>512</v>
      </c>
      <c r="E44" s="103"/>
      <c r="F44" s="426"/>
      <c r="G44" s="429"/>
      <c r="H44" s="428"/>
      <c r="I44" s="429"/>
      <c r="J44" s="105"/>
    </row>
    <row r="45" spans="1:13" s="9" customFormat="1" ht="16.5" customHeight="1">
      <c r="A45" s="1078"/>
      <c r="B45" s="448">
        <v>3</v>
      </c>
      <c r="C45" s="448" t="s">
        <v>412</v>
      </c>
      <c r="D45" s="449"/>
      <c r="E45" s="450"/>
      <c r="F45" s="320"/>
      <c r="G45" s="451"/>
      <c r="H45" s="452"/>
      <c r="I45" s="453"/>
      <c r="J45" s="453">
        <f>SUM(J46:J66)</f>
        <v>0</v>
      </c>
      <c r="K45" s="8"/>
      <c r="M45" s="7"/>
    </row>
    <row r="46" spans="1:13" s="9" customFormat="1" ht="54.75" customHeight="1">
      <c r="A46" s="528"/>
      <c r="B46" s="447"/>
      <c r="C46" s="1139" t="s">
        <v>377</v>
      </c>
      <c r="D46" s="1140"/>
      <c r="E46" s="1141"/>
      <c r="F46" s="24"/>
      <c r="G46" s="71"/>
      <c r="H46" s="75"/>
      <c r="I46" s="521"/>
      <c r="J46" s="521"/>
      <c r="K46" s="8"/>
      <c r="M46" s="7"/>
    </row>
    <row r="47" spans="1:158" s="36" customFormat="1" ht="17.25" customHeight="1">
      <c r="A47" s="1035"/>
      <c r="B47" s="186" t="s">
        <v>332</v>
      </c>
      <c r="C47" s="86" t="s">
        <v>426</v>
      </c>
      <c r="D47" s="767"/>
      <c r="E47" s="122"/>
      <c r="F47" s="118"/>
      <c r="G47" s="123"/>
      <c r="H47" s="119"/>
      <c r="I47" s="120"/>
      <c r="J47" s="826"/>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row>
    <row r="48" spans="1:10" s="445" customFormat="1" ht="14.1" customHeight="1">
      <c r="A48" s="1035">
        <v>17</v>
      </c>
      <c r="B48" s="497" t="s">
        <v>375</v>
      </c>
      <c r="C48" s="148" t="s">
        <v>378</v>
      </c>
      <c r="D48" s="398"/>
      <c r="E48" s="155"/>
      <c r="F48" s="158" t="s">
        <v>0</v>
      </c>
      <c r="G48" s="65">
        <v>31</v>
      </c>
      <c r="H48" s="127"/>
      <c r="I48" s="56"/>
      <c r="J48" s="56">
        <f>I48*G48</f>
        <v>0</v>
      </c>
    </row>
    <row r="49" spans="1:10" s="18" customFormat="1" ht="15" customHeight="1">
      <c r="A49" s="1035"/>
      <c r="B49" s="187"/>
      <c r="C49" s="682" t="s">
        <v>258</v>
      </c>
      <c r="D49" s="333"/>
      <c r="E49" s="155"/>
      <c r="F49" s="152"/>
      <c r="G49" s="397">
        <v>17</v>
      </c>
      <c r="H49" s="76"/>
      <c r="I49" s="129"/>
      <c r="J49" s="56"/>
    </row>
    <row r="50" spans="1:10" s="18" customFormat="1" ht="15" customHeight="1">
      <c r="A50" s="528"/>
      <c r="B50" s="187"/>
      <c r="C50" s="682" t="s">
        <v>100</v>
      </c>
      <c r="D50" s="333"/>
      <c r="E50" s="155"/>
      <c r="F50" s="152"/>
      <c r="G50" s="397">
        <v>4</v>
      </c>
      <c r="H50" s="76"/>
      <c r="I50" s="129"/>
      <c r="J50" s="56"/>
    </row>
    <row r="51" spans="1:10" s="18" customFormat="1" ht="15" customHeight="1">
      <c r="A51" s="1035"/>
      <c r="B51" s="187"/>
      <c r="C51" s="682" t="s">
        <v>348</v>
      </c>
      <c r="D51" s="333"/>
      <c r="E51" s="155"/>
      <c r="F51" s="152"/>
      <c r="G51" s="397">
        <v>10</v>
      </c>
      <c r="H51" s="76"/>
      <c r="I51" s="129"/>
      <c r="J51" s="56"/>
    </row>
    <row r="52" spans="1:10" s="18" customFormat="1" ht="14.1" customHeight="1">
      <c r="A52" s="1035">
        <v>18</v>
      </c>
      <c r="B52" s="497" t="s">
        <v>375</v>
      </c>
      <c r="C52" s="174" t="s">
        <v>383</v>
      </c>
      <c r="D52" s="333"/>
      <c r="E52" s="155"/>
      <c r="F52" s="212" t="s">
        <v>0</v>
      </c>
      <c r="G52" s="65">
        <v>31</v>
      </c>
      <c r="H52" s="213">
        <v>3</v>
      </c>
      <c r="I52" s="56"/>
      <c r="J52" s="56">
        <f>I52*H52*G52</f>
        <v>0</v>
      </c>
    </row>
    <row r="53" spans="1:10" s="85" customFormat="1" ht="36.75" customHeight="1">
      <c r="A53" s="528"/>
      <c r="B53" s="106"/>
      <c r="C53" s="1159" t="s">
        <v>380</v>
      </c>
      <c r="D53" s="1159"/>
      <c r="E53" s="1159"/>
      <c r="F53" s="395"/>
      <c r="G53" s="132"/>
      <c r="H53" s="205"/>
      <c r="I53" s="109"/>
      <c r="J53" s="109"/>
    </row>
    <row r="54" spans="1:10" s="209" customFormat="1" ht="12.75" customHeight="1">
      <c r="A54" s="47"/>
      <c r="B54" s="206"/>
      <c r="C54" s="164"/>
      <c r="D54" s="401" t="s">
        <v>457</v>
      </c>
      <c r="E54" s="424"/>
      <c r="F54" s="47"/>
      <c r="G54" s="207"/>
      <c r="H54" s="95"/>
      <c r="I54" s="208"/>
      <c r="J54" s="208"/>
    </row>
    <row r="55" spans="1:10" s="379" customFormat="1" ht="12.75" customHeight="1">
      <c r="A55" s="376" t="s">
        <v>647</v>
      </c>
      <c r="B55" s="374" t="s">
        <v>375</v>
      </c>
      <c r="C55" s="375" t="s">
        <v>401</v>
      </c>
      <c r="D55" s="375"/>
      <c r="E55" s="375"/>
      <c r="F55" s="376" t="s">
        <v>0</v>
      </c>
      <c r="G55" s="377">
        <f>G52</f>
        <v>31</v>
      </c>
      <c r="H55" s="376" t="s">
        <v>64</v>
      </c>
      <c r="I55" s="378"/>
      <c r="J55" s="378">
        <f>I55*G55*H55</f>
        <v>0</v>
      </c>
    </row>
    <row r="56" spans="1:158" s="36" customFormat="1" ht="17.25" customHeight="1">
      <c r="A56" s="1040"/>
      <c r="B56" s="186" t="s">
        <v>333</v>
      </c>
      <c r="C56" s="86" t="s">
        <v>35</v>
      </c>
      <c r="D56" s="767"/>
      <c r="E56" s="122"/>
      <c r="F56" s="118"/>
      <c r="G56" s="123"/>
      <c r="H56" s="119"/>
      <c r="I56" s="120"/>
      <c r="J56" s="826"/>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row>
    <row r="57" spans="1:10" s="18" customFormat="1" ht="15" customHeight="1">
      <c r="A57" s="1035">
        <v>20</v>
      </c>
      <c r="B57" s="206" t="s">
        <v>375</v>
      </c>
      <c r="C57" s="23" t="s">
        <v>16</v>
      </c>
      <c r="D57" s="23"/>
      <c r="E57" s="23"/>
      <c r="F57" s="25" t="s">
        <v>1</v>
      </c>
      <c r="G57" s="67">
        <v>49</v>
      </c>
      <c r="H57" s="74"/>
      <c r="I57" s="56"/>
      <c r="J57" s="56">
        <f>I57*G57</f>
        <v>0</v>
      </c>
    </row>
    <row r="58" spans="1:10" s="19" customFormat="1" ht="15" customHeight="1">
      <c r="A58" s="1041"/>
      <c r="B58" s="104"/>
      <c r="C58" s="103" t="s">
        <v>17</v>
      </c>
      <c r="D58" s="426"/>
      <c r="E58" s="426"/>
      <c r="F58" s="504"/>
      <c r="G58" s="123"/>
      <c r="H58" s="204"/>
      <c r="I58" s="105"/>
      <c r="J58" s="105"/>
    </row>
    <row r="59" spans="1:10" s="18" customFormat="1" ht="15" customHeight="1">
      <c r="A59" s="1035">
        <v>21</v>
      </c>
      <c r="B59" s="206" t="s">
        <v>375</v>
      </c>
      <c r="C59" s="35" t="s">
        <v>330</v>
      </c>
      <c r="D59" s="23"/>
      <c r="E59" s="23"/>
      <c r="F59" s="25" t="s">
        <v>0</v>
      </c>
      <c r="G59" s="68">
        <v>212</v>
      </c>
      <c r="H59" s="74"/>
      <c r="I59" s="56"/>
      <c r="J59" s="56">
        <f>I59*G59</f>
        <v>0</v>
      </c>
    </row>
    <row r="60" spans="1:10" s="50" customFormat="1" ht="24" customHeight="1">
      <c r="A60" s="1036"/>
      <c r="B60" s="116"/>
      <c r="C60" s="1160" t="s">
        <v>14</v>
      </c>
      <c r="D60" s="1160"/>
      <c r="E60" s="1160"/>
      <c r="F60" s="99"/>
      <c r="G60" s="416"/>
      <c r="H60" s="100"/>
      <c r="I60" s="96"/>
      <c r="J60" s="56"/>
    </row>
    <row r="61" spans="1:10" s="18" customFormat="1" ht="15" customHeight="1">
      <c r="A61" s="1035">
        <v>22</v>
      </c>
      <c r="B61" s="497" t="s">
        <v>375</v>
      </c>
      <c r="C61" s="170" t="s">
        <v>29</v>
      </c>
      <c r="D61" s="333"/>
      <c r="E61" s="155"/>
      <c r="F61" s="152" t="s">
        <v>0</v>
      </c>
      <c r="G61" s="201">
        <v>212</v>
      </c>
      <c r="H61" s="76"/>
      <c r="I61" s="129"/>
      <c r="J61" s="56">
        <f>I61*G61</f>
        <v>0</v>
      </c>
    </row>
    <row r="62" spans="1:10" s="386" customFormat="1" ht="15" customHeight="1">
      <c r="A62" s="1036"/>
      <c r="B62" s="598"/>
      <c r="C62" s="604" t="s">
        <v>257</v>
      </c>
      <c r="D62" s="446"/>
      <c r="E62" s="484"/>
      <c r="F62" s="485" t="s">
        <v>0</v>
      </c>
      <c r="G62" s="980">
        <v>212</v>
      </c>
      <c r="H62" s="486"/>
      <c r="I62" s="385"/>
      <c r="J62" s="487"/>
    </row>
    <row r="63" spans="1:10" s="18" customFormat="1" ht="14.1" customHeight="1">
      <c r="A63" s="47" t="s">
        <v>648</v>
      </c>
      <c r="B63" s="497" t="s">
        <v>375</v>
      </c>
      <c r="C63" s="170" t="s">
        <v>36</v>
      </c>
      <c r="D63" s="333"/>
      <c r="E63" s="155"/>
      <c r="F63" s="150" t="s">
        <v>1</v>
      </c>
      <c r="G63" s="502">
        <f>G57</f>
        <v>49</v>
      </c>
      <c r="H63" s="75" t="s">
        <v>75</v>
      </c>
      <c r="I63" s="57"/>
      <c r="J63" s="56">
        <f>I63*H63*G63</f>
        <v>0</v>
      </c>
    </row>
    <row r="64" spans="1:10" s="85" customFormat="1" ht="39.75" customHeight="1">
      <c r="A64" s="574"/>
      <c r="B64" s="182"/>
      <c r="C64" s="1139" t="s">
        <v>26</v>
      </c>
      <c r="D64" s="1140"/>
      <c r="E64" s="1141"/>
      <c r="F64" s="488"/>
      <c r="G64" s="132"/>
      <c r="H64" s="205"/>
      <c r="I64" s="109"/>
      <c r="J64" s="109"/>
    </row>
    <row r="65" spans="1:10" s="15" customFormat="1" ht="15" customHeight="1">
      <c r="A65" s="47" t="s">
        <v>577</v>
      </c>
      <c r="B65" s="497" t="s">
        <v>375</v>
      </c>
      <c r="C65" s="174" t="s">
        <v>256</v>
      </c>
      <c r="D65" s="332"/>
      <c r="E65" s="175"/>
      <c r="F65" s="149" t="s">
        <v>1</v>
      </c>
      <c r="G65" s="68">
        <f>G57</f>
        <v>49</v>
      </c>
      <c r="H65" s="97">
        <v>9</v>
      </c>
      <c r="I65" s="56"/>
      <c r="J65" s="56">
        <f>I65*H65*G65</f>
        <v>0</v>
      </c>
    </row>
    <row r="66" spans="1:10" s="209" customFormat="1" ht="12.75" customHeight="1">
      <c r="A66" s="1035"/>
      <c r="B66" s="497"/>
      <c r="C66" s="164"/>
      <c r="D66" s="527" t="s">
        <v>335</v>
      </c>
      <c r="E66" s="592"/>
      <c r="F66" s="151"/>
      <c r="G66" s="207"/>
      <c r="H66" s="95"/>
      <c r="I66" s="208"/>
      <c r="J66" s="208"/>
    </row>
    <row r="67" spans="1:13" s="477" customFormat="1" ht="16.5" customHeight="1">
      <c r="A67" s="531"/>
      <c r="B67" s="448">
        <v>4</v>
      </c>
      <c r="C67" s="448" t="s">
        <v>33</v>
      </c>
      <c r="D67" s="469"/>
      <c r="E67" s="470"/>
      <c r="F67" s="471"/>
      <c r="G67" s="472"/>
      <c r="H67" s="473"/>
      <c r="I67" s="474"/>
      <c r="J67" s="818">
        <f>SUM(J68:J73)</f>
        <v>0</v>
      </c>
      <c r="K67" s="476"/>
      <c r="M67" s="478"/>
    </row>
    <row r="68" spans="1:13" s="477" customFormat="1" ht="38.25" customHeight="1">
      <c r="A68" s="528"/>
      <c r="B68" s="520"/>
      <c r="C68" s="1158" t="s">
        <v>413</v>
      </c>
      <c r="D68" s="1158"/>
      <c r="E68" s="1158"/>
      <c r="F68" s="827"/>
      <c r="G68" s="828"/>
      <c r="H68" s="550"/>
      <c r="I68" s="540"/>
      <c r="J68" s="537"/>
      <c r="K68" s="476"/>
      <c r="M68" s="478"/>
    </row>
    <row r="69" spans="1:13" s="477" customFormat="1" ht="16.5" customHeight="1">
      <c r="A69" s="1039" t="s">
        <v>588</v>
      </c>
      <c r="B69" s="497" t="s">
        <v>375</v>
      </c>
      <c r="C69" s="610" t="s">
        <v>415</v>
      </c>
      <c r="D69" s="611"/>
      <c r="E69" s="612"/>
      <c r="F69" s="150" t="s">
        <v>1</v>
      </c>
      <c r="G69" s="67">
        <v>523</v>
      </c>
      <c r="H69" s="473"/>
      <c r="I69" s="555"/>
      <c r="J69" s="334">
        <f>I69*G69</f>
        <v>0</v>
      </c>
      <c r="K69" s="476"/>
      <c r="M69" s="478"/>
    </row>
    <row r="70" spans="1:13" s="558" customFormat="1" ht="14.25" customHeight="1">
      <c r="A70" s="1067"/>
      <c r="B70" s="636"/>
      <c r="C70" s="638" t="s">
        <v>547</v>
      </c>
      <c r="D70" s="639"/>
      <c r="E70" s="640"/>
      <c r="F70" s="637"/>
      <c r="G70" s="559"/>
      <c r="H70" s="560"/>
      <c r="I70" s="420"/>
      <c r="J70" s="561"/>
      <c r="K70" s="563"/>
      <c r="M70" s="564"/>
    </row>
    <row r="71" spans="1:10" s="18" customFormat="1" ht="20.1" customHeight="1">
      <c r="A71" s="1035">
        <v>26</v>
      </c>
      <c r="B71" s="497" t="s">
        <v>375</v>
      </c>
      <c r="C71" s="171" t="s">
        <v>27</v>
      </c>
      <c r="D71" s="333"/>
      <c r="E71" s="155"/>
      <c r="F71" s="150" t="s">
        <v>1</v>
      </c>
      <c r="G71" s="67">
        <f>G69</f>
        <v>523</v>
      </c>
      <c r="H71" s="75" t="s">
        <v>75</v>
      </c>
      <c r="I71" s="56"/>
      <c r="J71" s="56">
        <f>I71*H71*G71</f>
        <v>0</v>
      </c>
    </row>
    <row r="72" spans="1:10" s="19" customFormat="1" ht="24" customHeight="1">
      <c r="A72" s="1035"/>
      <c r="B72" s="609"/>
      <c r="C72" s="1139" t="s">
        <v>96</v>
      </c>
      <c r="D72" s="1140"/>
      <c r="E72" s="1141"/>
      <c r="F72" s="495"/>
      <c r="G72" s="123"/>
      <c r="H72" s="429"/>
      <c r="I72" s="105"/>
      <c r="J72" s="105"/>
    </row>
    <row r="73" spans="1:10" s="19" customFormat="1" ht="12.75" customHeight="1">
      <c r="A73" s="1035"/>
      <c r="B73" s="609"/>
      <c r="C73" s="494"/>
      <c r="D73" s="527" t="s">
        <v>359</v>
      </c>
      <c r="E73" s="427"/>
      <c r="F73" s="495"/>
      <c r="G73" s="123"/>
      <c r="H73" s="429"/>
      <c r="I73" s="105"/>
      <c r="J73" s="105"/>
    </row>
    <row r="74" spans="1:10" s="54" customFormat="1" ht="23.25" customHeight="1">
      <c r="A74" s="1083"/>
      <c r="B74" s="771" t="s">
        <v>273</v>
      </c>
      <c r="C74" s="226"/>
      <c r="D74" s="227"/>
      <c r="E74" s="227"/>
      <c r="F74" s="231"/>
      <c r="G74" s="232"/>
      <c r="H74" s="233"/>
      <c r="I74" s="234"/>
      <c r="J74" s="393"/>
    </row>
    <row r="75" spans="1:10" s="541" customFormat="1" ht="15" customHeight="1">
      <c r="A75" s="1078"/>
      <c r="B75" s="844" t="s">
        <v>331</v>
      </c>
      <c r="C75" s="448" t="s">
        <v>23</v>
      </c>
      <c r="D75" s="490"/>
      <c r="E75" s="490"/>
      <c r="F75" s="493"/>
      <c r="G75" s="850"/>
      <c r="H75" s="473"/>
      <c r="I75" s="474"/>
      <c r="J75" s="818">
        <f>SUM(J76:J84)</f>
        <v>0</v>
      </c>
    </row>
    <row r="76" spans="1:10" s="18" customFormat="1" ht="15" customHeight="1">
      <c r="A76" s="1035"/>
      <c r="B76" s="625"/>
      <c r="C76" s="140" t="s">
        <v>24</v>
      </c>
      <c r="D76" s="614"/>
      <c r="E76" s="163"/>
      <c r="F76" s="149"/>
      <c r="G76" s="68"/>
      <c r="H76" s="75"/>
      <c r="I76" s="56"/>
      <c r="J76" s="56"/>
    </row>
    <row r="77" spans="1:10" s="18" customFormat="1" ht="15" customHeight="1">
      <c r="A77" s="1035">
        <v>27</v>
      </c>
      <c r="B77" s="833" t="s">
        <v>375</v>
      </c>
      <c r="C77" s="165" t="s">
        <v>40</v>
      </c>
      <c r="D77" s="398"/>
      <c r="E77" s="155"/>
      <c r="F77" s="149" t="s">
        <v>0</v>
      </c>
      <c r="G77" s="68">
        <v>3</v>
      </c>
      <c r="H77" s="75"/>
      <c r="I77" s="56"/>
      <c r="J77" s="56">
        <f>I77*G77</f>
        <v>0</v>
      </c>
    </row>
    <row r="78" spans="1:10" s="209" customFormat="1" ht="12.75" customHeight="1">
      <c r="A78" s="627"/>
      <c r="B78" s="833"/>
      <c r="C78" s="164"/>
      <c r="D78" s="517" t="s">
        <v>293</v>
      </c>
      <c r="E78" s="592"/>
      <c r="F78" s="151"/>
      <c r="G78" s="207"/>
      <c r="H78" s="95"/>
      <c r="I78" s="208"/>
      <c r="J78" s="208"/>
    </row>
    <row r="79" spans="1:10" s="18" customFormat="1" ht="15" customHeight="1">
      <c r="A79" s="1035">
        <v>28</v>
      </c>
      <c r="B79" s="833" t="s">
        <v>375</v>
      </c>
      <c r="C79" s="165" t="s">
        <v>41</v>
      </c>
      <c r="D79" s="333"/>
      <c r="E79" s="155"/>
      <c r="F79" s="149" t="s">
        <v>0</v>
      </c>
      <c r="G79" s="68">
        <v>2</v>
      </c>
      <c r="H79" s="75"/>
      <c r="I79" s="56"/>
      <c r="J79" s="56">
        <f>I79*G79</f>
        <v>0</v>
      </c>
    </row>
    <row r="80" spans="1:10" s="18" customFormat="1" ht="12.75" customHeight="1">
      <c r="A80" s="1039"/>
      <c r="B80" s="625"/>
      <c r="C80" s="168"/>
      <c r="D80" s="517" t="s">
        <v>294</v>
      </c>
      <c r="E80" s="155"/>
      <c r="F80" s="149"/>
      <c r="G80" s="68"/>
      <c r="H80" s="75"/>
      <c r="I80" s="56"/>
      <c r="J80" s="56"/>
    </row>
    <row r="81" spans="1:10" s="18" customFormat="1" ht="15" customHeight="1">
      <c r="A81" s="1035">
        <v>29</v>
      </c>
      <c r="B81" s="833" t="s">
        <v>375</v>
      </c>
      <c r="C81" s="165" t="s">
        <v>57</v>
      </c>
      <c r="D81" s="333"/>
      <c r="E81" s="155"/>
      <c r="F81" s="149" t="s">
        <v>0</v>
      </c>
      <c r="G81" s="68">
        <v>2</v>
      </c>
      <c r="H81" s="24"/>
      <c r="I81" s="56"/>
      <c r="J81" s="56">
        <f>I81*G81</f>
        <v>0</v>
      </c>
    </row>
    <row r="82" spans="1:10" s="18" customFormat="1" ht="12.75" customHeight="1">
      <c r="A82" s="1045"/>
      <c r="B82" s="625"/>
      <c r="C82" s="168"/>
      <c r="D82" s="517" t="s">
        <v>295</v>
      </c>
      <c r="E82" s="155"/>
      <c r="F82" s="149"/>
      <c r="G82" s="68"/>
      <c r="H82" s="24"/>
      <c r="I82" s="56"/>
      <c r="J82" s="56"/>
    </row>
    <row r="83" spans="1:10" s="18" customFormat="1" ht="15" customHeight="1">
      <c r="A83" s="1039" t="s">
        <v>583</v>
      </c>
      <c r="B83" s="833" t="s">
        <v>375</v>
      </c>
      <c r="C83" s="165" t="s">
        <v>42</v>
      </c>
      <c r="D83" s="333"/>
      <c r="E83" s="155"/>
      <c r="F83" s="149" t="s">
        <v>0</v>
      </c>
      <c r="G83" s="68">
        <v>3</v>
      </c>
      <c r="H83" s="75"/>
      <c r="I83" s="56"/>
      <c r="J83" s="56">
        <f>I83*G83</f>
        <v>0</v>
      </c>
    </row>
    <row r="84" spans="1:10" s="18" customFormat="1" ht="12.75" customHeight="1">
      <c r="A84" s="1039"/>
      <c r="B84" s="625"/>
      <c r="C84" s="168"/>
      <c r="D84" s="517" t="s">
        <v>296</v>
      </c>
      <c r="E84" s="155"/>
      <c r="F84" s="149"/>
      <c r="G84" s="68"/>
      <c r="H84" s="75"/>
      <c r="I84" s="56"/>
      <c r="J84" s="56"/>
    </row>
    <row r="85" spans="1:10" s="18" customFormat="1" ht="12.75" customHeight="1">
      <c r="A85" s="858"/>
      <c r="B85" s="545"/>
      <c r="C85" s="445"/>
      <c r="D85" s="509"/>
      <c r="F85" s="336"/>
      <c r="G85" s="546"/>
      <c r="H85" s="547"/>
      <c r="I85" s="526"/>
      <c r="J85" s="526"/>
    </row>
    <row r="86" spans="1:255" s="9" customFormat="1" ht="16.5" customHeight="1">
      <c r="A86" s="852" t="s">
        <v>253</v>
      </c>
      <c r="B86" s="852"/>
      <c r="C86" s="853"/>
      <c r="D86" s="854"/>
      <c r="E86" s="855"/>
      <c r="F86" s="856"/>
      <c r="G86" s="984"/>
      <c r="H86" s="856"/>
      <c r="I86" s="857"/>
      <c r="J86" s="857"/>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c r="IT86" s="53"/>
      <c r="IU86" s="53"/>
    </row>
    <row r="87" spans="1:255" s="321" customFormat="1" ht="15.75">
      <c r="A87" s="351" t="s">
        <v>38</v>
      </c>
      <c r="B87" s="351"/>
      <c r="C87" s="675"/>
      <c r="D87" s="675"/>
      <c r="E87" s="675"/>
      <c r="F87" s="676"/>
      <c r="G87" s="969"/>
      <c r="H87" s="677"/>
      <c r="I87" s="677"/>
      <c r="J87" s="678">
        <f>J6+J24+J45+J67</f>
        <v>0</v>
      </c>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4"/>
      <c r="AO87" s="674"/>
      <c r="AP87" s="674"/>
      <c r="AQ87" s="674"/>
      <c r="AR87" s="674"/>
      <c r="AS87" s="674"/>
      <c r="AT87" s="674"/>
      <c r="AU87" s="674"/>
      <c r="AV87" s="674"/>
      <c r="AW87" s="674"/>
      <c r="AX87" s="674"/>
      <c r="AY87" s="674"/>
      <c r="AZ87" s="674"/>
      <c r="BA87" s="674"/>
      <c r="BB87" s="674"/>
      <c r="BC87" s="674"/>
      <c r="BD87" s="674"/>
      <c r="BE87" s="674"/>
      <c r="BF87" s="674"/>
      <c r="BG87" s="674"/>
      <c r="BH87" s="674"/>
      <c r="BI87" s="674"/>
      <c r="BJ87" s="674"/>
      <c r="BK87" s="674"/>
      <c r="BL87" s="674"/>
      <c r="BM87" s="674"/>
      <c r="BN87" s="674"/>
      <c r="BO87" s="674"/>
      <c r="BP87" s="674"/>
      <c r="BQ87" s="674"/>
      <c r="BR87" s="674"/>
      <c r="BS87" s="674"/>
      <c r="BT87" s="674"/>
      <c r="BU87" s="674"/>
      <c r="BV87" s="674"/>
      <c r="BW87" s="674"/>
      <c r="BX87" s="674"/>
      <c r="BY87" s="674"/>
      <c r="BZ87" s="674"/>
      <c r="CA87" s="674"/>
      <c r="CB87" s="674"/>
      <c r="CC87" s="674"/>
      <c r="CD87" s="674"/>
      <c r="CE87" s="674"/>
      <c r="CF87" s="674"/>
      <c r="CG87" s="674"/>
      <c r="CH87" s="674"/>
      <c r="CI87" s="674"/>
      <c r="CJ87" s="674"/>
      <c r="CK87" s="674"/>
      <c r="CL87" s="674"/>
      <c r="CM87" s="674"/>
      <c r="CN87" s="674"/>
      <c r="CO87" s="674"/>
      <c r="CP87" s="674"/>
      <c r="CQ87" s="674"/>
      <c r="CR87" s="674"/>
      <c r="CS87" s="674"/>
      <c r="CT87" s="674"/>
      <c r="CU87" s="674"/>
      <c r="CV87" s="674"/>
      <c r="CW87" s="674"/>
      <c r="CX87" s="674"/>
      <c r="CY87" s="674"/>
      <c r="CZ87" s="674"/>
      <c r="DA87" s="674"/>
      <c r="DB87" s="674"/>
      <c r="DC87" s="674"/>
      <c r="DD87" s="674"/>
      <c r="DE87" s="674"/>
      <c r="DF87" s="674"/>
      <c r="DG87" s="674"/>
      <c r="DH87" s="674"/>
      <c r="DI87" s="674"/>
      <c r="DJ87" s="674"/>
      <c r="DK87" s="674"/>
      <c r="DL87" s="674"/>
      <c r="DM87" s="674"/>
      <c r="DN87" s="674"/>
      <c r="DO87" s="674"/>
      <c r="DP87" s="674"/>
      <c r="DQ87" s="674"/>
      <c r="DR87" s="674"/>
      <c r="DS87" s="674"/>
      <c r="DT87" s="674"/>
      <c r="DU87" s="674"/>
      <c r="DV87" s="674"/>
      <c r="DW87" s="674"/>
      <c r="DX87" s="674"/>
      <c r="DY87" s="674"/>
      <c r="DZ87" s="674"/>
      <c r="EA87" s="674"/>
      <c r="EB87" s="674"/>
      <c r="EC87" s="674"/>
      <c r="ED87" s="674"/>
      <c r="EE87" s="674"/>
      <c r="EF87" s="674"/>
      <c r="EG87" s="674"/>
      <c r="EH87" s="674"/>
      <c r="EI87" s="674"/>
      <c r="EJ87" s="674"/>
      <c r="EK87" s="674"/>
      <c r="EL87" s="674"/>
      <c r="EM87" s="674"/>
      <c r="EN87" s="674"/>
      <c r="EO87" s="674"/>
      <c r="EP87" s="674"/>
      <c r="EQ87" s="674"/>
      <c r="ER87" s="674"/>
      <c r="ES87" s="674"/>
      <c r="ET87" s="674"/>
      <c r="EU87" s="674"/>
      <c r="EV87" s="674"/>
      <c r="EW87" s="674"/>
      <c r="EX87" s="674"/>
      <c r="EY87" s="674"/>
      <c r="EZ87" s="674"/>
      <c r="FA87" s="674"/>
      <c r="FB87" s="674"/>
      <c r="FC87" s="674"/>
      <c r="FD87" s="674"/>
      <c r="FE87" s="674"/>
      <c r="FF87" s="674"/>
      <c r="FG87" s="674"/>
      <c r="FH87" s="674"/>
      <c r="FI87" s="674"/>
      <c r="FJ87" s="674"/>
      <c r="FK87" s="674"/>
      <c r="FL87" s="674"/>
      <c r="FM87" s="674"/>
      <c r="FN87" s="674"/>
      <c r="FO87" s="674"/>
      <c r="FP87" s="674"/>
      <c r="FQ87" s="674"/>
      <c r="FR87" s="674"/>
      <c r="FS87" s="674"/>
      <c r="FT87" s="674"/>
      <c r="FU87" s="674"/>
      <c r="FV87" s="674"/>
      <c r="FW87" s="674"/>
      <c r="FX87" s="674"/>
      <c r="FY87" s="674"/>
      <c r="FZ87" s="674"/>
      <c r="GA87" s="674"/>
      <c r="GB87" s="674"/>
      <c r="GC87" s="674"/>
      <c r="GD87" s="674"/>
      <c r="GE87" s="674"/>
      <c r="GF87" s="674"/>
      <c r="GG87" s="674"/>
      <c r="GH87" s="674"/>
      <c r="GI87" s="674"/>
      <c r="GJ87" s="674"/>
      <c r="GK87" s="674"/>
      <c r="GL87" s="674"/>
      <c r="GM87" s="674"/>
      <c r="GN87" s="674"/>
      <c r="GO87" s="674"/>
      <c r="GP87" s="674"/>
      <c r="GQ87" s="674"/>
      <c r="GR87" s="674"/>
      <c r="GS87" s="674"/>
      <c r="GT87" s="674"/>
      <c r="GU87" s="674"/>
      <c r="GV87" s="674"/>
      <c r="GW87" s="674"/>
      <c r="GX87" s="674"/>
      <c r="GY87" s="674"/>
      <c r="GZ87" s="674"/>
      <c r="HA87" s="674"/>
      <c r="HB87" s="674"/>
      <c r="HC87" s="674"/>
      <c r="HD87" s="674"/>
      <c r="HE87" s="674"/>
      <c r="HF87" s="674"/>
      <c r="HG87" s="674"/>
      <c r="HH87" s="674"/>
      <c r="HI87" s="674"/>
      <c r="HJ87" s="674"/>
      <c r="HK87" s="674"/>
      <c r="HL87" s="674"/>
      <c r="HM87" s="674"/>
      <c r="HN87" s="674"/>
      <c r="HO87" s="674"/>
      <c r="HP87" s="674"/>
      <c r="HQ87" s="674"/>
      <c r="HR87" s="674"/>
      <c r="HS87" s="674"/>
      <c r="HT87" s="674"/>
      <c r="HU87" s="674"/>
      <c r="HV87" s="674"/>
      <c r="HW87" s="674"/>
      <c r="HX87" s="674"/>
      <c r="HY87" s="674"/>
      <c r="HZ87" s="674"/>
      <c r="IA87" s="674"/>
      <c r="IB87" s="674"/>
      <c r="IC87" s="674"/>
      <c r="ID87" s="674"/>
      <c r="IE87" s="674"/>
      <c r="IF87" s="674"/>
      <c r="IG87" s="674"/>
      <c r="IH87" s="674"/>
      <c r="II87" s="674"/>
      <c r="IJ87" s="674"/>
      <c r="IK87" s="674"/>
      <c r="IL87" s="674"/>
      <c r="IM87" s="674"/>
      <c r="IN87" s="674"/>
      <c r="IO87" s="674"/>
      <c r="IP87" s="674"/>
      <c r="IQ87" s="674"/>
      <c r="IR87" s="674"/>
      <c r="IS87" s="674"/>
      <c r="IT87" s="674"/>
      <c r="IU87" s="674"/>
    </row>
    <row r="88" spans="1:255" s="321" customFormat="1" ht="15.75">
      <c r="A88" s="351" t="s">
        <v>273</v>
      </c>
      <c r="B88" s="351"/>
      <c r="C88" s="675"/>
      <c r="D88" s="675"/>
      <c r="E88" s="675"/>
      <c r="F88" s="676"/>
      <c r="G88" s="969"/>
      <c r="H88" s="677"/>
      <c r="I88" s="677"/>
      <c r="J88" s="678">
        <f>J75</f>
        <v>0</v>
      </c>
      <c r="K88" s="674"/>
      <c r="L88" s="674"/>
      <c r="M88" s="674"/>
      <c r="N88" s="674"/>
      <c r="O88" s="674"/>
      <c r="P88" s="674"/>
      <c r="Q88" s="674"/>
      <c r="R88" s="674"/>
      <c r="S88" s="674"/>
      <c r="T88" s="674"/>
      <c r="U88" s="674"/>
      <c r="V88" s="674"/>
      <c r="W88" s="674"/>
      <c r="X88" s="674"/>
      <c r="Y88" s="674"/>
      <c r="Z88" s="674"/>
      <c r="AA88" s="674"/>
      <c r="AB88" s="674"/>
      <c r="AC88" s="674"/>
      <c r="AD88" s="674"/>
      <c r="AE88" s="674"/>
      <c r="AF88" s="674"/>
      <c r="AG88" s="674"/>
      <c r="AH88" s="674"/>
      <c r="AI88" s="674"/>
      <c r="AJ88" s="674"/>
      <c r="AK88" s="674"/>
      <c r="AL88" s="674"/>
      <c r="AM88" s="674"/>
      <c r="AN88" s="674"/>
      <c r="AO88" s="674"/>
      <c r="AP88" s="674"/>
      <c r="AQ88" s="674"/>
      <c r="AR88" s="674"/>
      <c r="AS88" s="674"/>
      <c r="AT88" s="674"/>
      <c r="AU88" s="674"/>
      <c r="AV88" s="674"/>
      <c r="AW88" s="674"/>
      <c r="AX88" s="674"/>
      <c r="AY88" s="674"/>
      <c r="AZ88" s="674"/>
      <c r="BA88" s="674"/>
      <c r="BB88" s="674"/>
      <c r="BC88" s="674"/>
      <c r="BD88" s="674"/>
      <c r="BE88" s="674"/>
      <c r="BF88" s="674"/>
      <c r="BG88" s="674"/>
      <c r="BH88" s="674"/>
      <c r="BI88" s="674"/>
      <c r="BJ88" s="674"/>
      <c r="BK88" s="674"/>
      <c r="BL88" s="674"/>
      <c r="BM88" s="674"/>
      <c r="BN88" s="674"/>
      <c r="BO88" s="674"/>
      <c r="BP88" s="674"/>
      <c r="BQ88" s="674"/>
      <c r="BR88" s="674"/>
      <c r="BS88" s="674"/>
      <c r="BT88" s="674"/>
      <c r="BU88" s="674"/>
      <c r="BV88" s="674"/>
      <c r="BW88" s="674"/>
      <c r="BX88" s="674"/>
      <c r="BY88" s="674"/>
      <c r="BZ88" s="674"/>
      <c r="CA88" s="674"/>
      <c r="CB88" s="674"/>
      <c r="CC88" s="674"/>
      <c r="CD88" s="674"/>
      <c r="CE88" s="674"/>
      <c r="CF88" s="674"/>
      <c r="CG88" s="674"/>
      <c r="CH88" s="674"/>
      <c r="CI88" s="674"/>
      <c r="CJ88" s="674"/>
      <c r="CK88" s="674"/>
      <c r="CL88" s="674"/>
      <c r="CM88" s="674"/>
      <c r="CN88" s="674"/>
      <c r="CO88" s="674"/>
      <c r="CP88" s="674"/>
      <c r="CQ88" s="674"/>
      <c r="CR88" s="674"/>
      <c r="CS88" s="674"/>
      <c r="CT88" s="674"/>
      <c r="CU88" s="674"/>
      <c r="CV88" s="674"/>
      <c r="CW88" s="674"/>
      <c r="CX88" s="674"/>
      <c r="CY88" s="674"/>
      <c r="CZ88" s="674"/>
      <c r="DA88" s="674"/>
      <c r="DB88" s="674"/>
      <c r="DC88" s="674"/>
      <c r="DD88" s="674"/>
      <c r="DE88" s="674"/>
      <c r="DF88" s="674"/>
      <c r="DG88" s="674"/>
      <c r="DH88" s="674"/>
      <c r="DI88" s="674"/>
      <c r="DJ88" s="674"/>
      <c r="DK88" s="674"/>
      <c r="DL88" s="674"/>
      <c r="DM88" s="674"/>
      <c r="DN88" s="674"/>
      <c r="DO88" s="674"/>
      <c r="DP88" s="674"/>
      <c r="DQ88" s="674"/>
      <c r="DR88" s="674"/>
      <c r="DS88" s="674"/>
      <c r="DT88" s="674"/>
      <c r="DU88" s="674"/>
      <c r="DV88" s="674"/>
      <c r="DW88" s="674"/>
      <c r="DX88" s="674"/>
      <c r="DY88" s="674"/>
      <c r="DZ88" s="674"/>
      <c r="EA88" s="674"/>
      <c r="EB88" s="674"/>
      <c r="EC88" s="674"/>
      <c r="ED88" s="674"/>
      <c r="EE88" s="674"/>
      <c r="EF88" s="674"/>
      <c r="EG88" s="674"/>
      <c r="EH88" s="674"/>
      <c r="EI88" s="674"/>
      <c r="EJ88" s="674"/>
      <c r="EK88" s="674"/>
      <c r="EL88" s="674"/>
      <c r="EM88" s="674"/>
      <c r="EN88" s="674"/>
      <c r="EO88" s="674"/>
      <c r="EP88" s="674"/>
      <c r="EQ88" s="674"/>
      <c r="ER88" s="674"/>
      <c r="ES88" s="674"/>
      <c r="ET88" s="674"/>
      <c r="EU88" s="674"/>
      <c r="EV88" s="674"/>
      <c r="EW88" s="674"/>
      <c r="EX88" s="674"/>
      <c r="EY88" s="674"/>
      <c r="EZ88" s="674"/>
      <c r="FA88" s="674"/>
      <c r="FB88" s="674"/>
      <c r="FC88" s="674"/>
      <c r="FD88" s="674"/>
      <c r="FE88" s="674"/>
      <c r="FF88" s="674"/>
      <c r="FG88" s="674"/>
      <c r="FH88" s="674"/>
      <c r="FI88" s="674"/>
      <c r="FJ88" s="674"/>
      <c r="FK88" s="674"/>
      <c r="FL88" s="674"/>
      <c r="FM88" s="674"/>
      <c r="FN88" s="674"/>
      <c r="FO88" s="674"/>
      <c r="FP88" s="674"/>
      <c r="FQ88" s="674"/>
      <c r="FR88" s="674"/>
      <c r="FS88" s="674"/>
      <c r="FT88" s="674"/>
      <c r="FU88" s="674"/>
      <c r="FV88" s="674"/>
      <c r="FW88" s="674"/>
      <c r="FX88" s="674"/>
      <c r="FY88" s="674"/>
      <c r="FZ88" s="674"/>
      <c r="GA88" s="674"/>
      <c r="GB88" s="674"/>
      <c r="GC88" s="674"/>
      <c r="GD88" s="674"/>
      <c r="GE88" s="674"/>
      <c r="GF88" s="674"/>
      <c r="GG88" s="674"/>
      <c r="GH88" s="674"/>
      <c r="GI88" s="674"/>
      <c r="GJ88" s="674"/>
      <c r="GK88" s="674"/>
      <c r="GL88" s="674"/>
      <c r="GM88" s="674"/>
      <c r="GN88" s="674"/>
      <c r="GO88" s="674"/>
      <c r="GP88" s="674"/>
      <c r="GQ88" s="674"/>
      <c r="GR88" s="674"/>
      <c r="GS88" s="674"/>
      <c r="GT88" s="674"/>
      <c r="GU88" s="674"/>
      <c r="GV88" s="674"/>
      <c r="GW88" s="674"/>
      <c r="GX88" s="674"/>
      <c r="GY88" s="674"/>
      <c r="GZ88" s="674"/>
      <c r="HA88" s="674"/>
      <c r="HB88" s="674"/>
      <c r="HC88" s="674"/>
      <c r="HD88" s="674"/>
      <c r="HE88" s="674"/>
      <c r="HF88" s="674"/>
      <c r="HG88" s="674"/>
      <c r="HH88" s="674"/>
      <c r="HI88" s="674"/>
      <c r="HJ88" s="674"/>
      <c r="HK88" s="674"/>
      <c r="HL88" s="674"/>
      <c r="HM88" s="674"/>
      <c r="HN88" s="674"/>
      <c r="HO88" s="674"/>
      <c r="HP88" s="674"/>
      <c r="HQ88" s="674"/>
      <c r="HR88" s="674"/>
      <c r="HS88" s="674"/>
      <c r="HT88" s="674"/>
      <c r="HU88" s="674"/>
      <c r="HV88" s="674"/>
      <c r="HW88" s="674"/>
      <c r="HX88" s="674"/>
      <c r="HY88" s="674"/>
      <c r="HZ88" s="674"/>
      <c r="IA88" s="674"/>
      <c r="IB88" s="674"/>
      <c r="IC88" s="674"/>
      <c r="ID88" s="674"/>
      <c r="IE88" s="674"/>
      <c r="IF88" s="674"/>
      <c r="IG88" s="674"/>
      <c r="IH88" s="674"/>
      <c r="II88" s="674"/>
      <c r="IJ88" s="674"/>
      <c r="IK88" s="674"/>
      <c r="IL88" s="674"/>
      <c r="IM88" s="674"/>
      <c r="IN88" s="674"/>
      <c r="IO88" s="674"/>
      <c r="IP88" s="674"/>
      <c r="IQ88" s="674"/>
      <c r="IR88" s="674"/>
      <c r="IS88" s="674"/>
      <c r="IT88" s="674"/>
      <c r="IU88" s="674"/>
    </row>
    <row r="89" spans="1:255" s="321" customFormat="1" ht="15.75">
      <c r="A89" s="351" t="s">
        <v>254</v>
      </c>
      <c r="B89" s="351"/>
      <c r="C89" s="675"/>
      <c r="D89" s="675"/>
      <c r="E89" s="675"/>
      <c r="F89" s="676"/>
      <c r="G89" s="969"/>
      <c r="H89" s="677"/>
      <c r="I89" s="677"/>
      <c r="J89" s="678">
        <f>SUM(J87:J88)</f>
        <v>0</v>
      </c>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4"/>
      <c r="BD89" s="674"/>
      <c r="BE89" s="674"/>
      <c r="BF89" s="674"/>
      <c r="BG89" s="674"/>
      <c r="BH89" s="674"/>
      <c r="BI89" s="674"/>
      <c r="BJ89" s="674"/>
      <c r="BK89" s="674"/>
      <c r="BL89" s="674"/>
      <c r="BM89" s="674"/>
      <c r="BN89" s="674"/>
      <c r="BO89" s="674"/>
      <c r="BP89" s="674"/>
      <c r="BQ89" s="674"/>
      <c r="BR89" s="674"/>
      <c r="BS89" s="674"/>
      <c r="BT89" s="674"/>
      <c r="BU89" s="674"/>
      <c r="BV89" s="674"/>
      <c r="BW89" s="674"/>
      <c r="BX89" s="674"/>
      <c r="BY89" s="674"/>
      <c r="BZ89" s="674"/>
      <c r="CA89" s="674"/>
      <c r="CB89" s="674"/>
      <c r="CC89" s="674"/>
      <c r="CD89" s="674"/>
      <c r="CE89" s="674"/>
      <c r="CF89" s="674"/>
      <c r="CG89" s="674"/>
      <c r="CH89" s="674"/>
      <c r="CI89" s="674"/>
      <c r="CJ89" s="674"/>
      <c r="CK89" s="674"/>
      <c r="CL89" s="674"/>
      <c r="CM89" s="674"/>
      <c r="CN89" s="674"/>
      <c r="CO89" s="674"/>
      <c r="CP89" s="674"/>
      <c r="CQ89" s="674"/>
      <c r="CR89" s="674"/>
      <c r="CS89" s="674"/>
      <c r="CT89" s="674"/>
      <c r="CU89" s="674"/>
      <c r="CV89" s="674"/>
      <c r="CW89" s="674"/>
      <c r="CX89" s="674"/>
      <c r="CY89" s="674"/>
      <c r="CZ89" s="674"/>
      <c r="DA89" s="674"/>
      <c r="DB89" s="674"/>
      <c r="DC89" s="674"/>
      <c r="DD89" s="674"/>
      <c r="DE89" s="674"/>
      <c r="DF89" s="674"/>
      <c r="DG89" s="674"/>
      <c r="DH89" s="674"/>
      <c r="DI89" s="674"/>
      <c r="DJ89" s="674"/>
      <c r="DK89" s="674"/>
      <c r="DL89" s="674"/>
      <c r="DM89" s="674"/>
      <c r="DN89" s="674"/>
      <c r="DO89" s="674"/>
      <c r="DP89" s="674"/>
      <c r="DQ89" s="674"/>
      <c r="DR89" s="674"/>
      <c r="DS89" s="674"/>
      <c r="DT89" s="674"/>
      <c r="DU89" s="674"/>
      <c r="DV89" s="674"/>
      <c r="DW89" s="674"/>
      <c r="DX89" s="674"/>
      <c r="DY89" s="674"/>
      <c r="DZ89" s="674"/>
      <c r="EA89" s="674"/>
      <c r="EB89" s="674"/>
      <c r="EC89" s="674"/>
      <c r="ED89" s="674"/>
      <c r="EE89" s="674"/>
      <c r="EF89" s="674"/>
      <c r="EG89" s="674"/>
      <c r="EH89" s="674"/>
      <c r="EI89" s="674"/>
      <c r="EJ89" s="674"/>
      <c r="EK89" s="674"/>
      <c r="EL89" s="674"/>
      <c r="EM89" s="674"/>
      <c r="EN89" s="674"/>
      <c r="EO89" s="674"/>
      <c r="EP89" s="674"/>
      <c r="EQ89" s="674"/>
      <c r="ER89" s="674"/>
      <c r="ES89" s="674"/>
      <c r="ET89" s="674"/>
      <c r="EU89" s="674"/>
      <c r="EV89" s="674"/>
      <c r="EW89" s="674"/>
      <c r="EX89" s="674"/>
      <c r="EY89" s="674"/>
      <c r="EZ89" s="674"/>
      <c r="FA89" s="674"/>
      <c r="FB89" s="674"/>
      <c r="FC89" s="674"/>
      <c r="FD89" s="674"/>
      <c r="FE89" s="674"/>
      <c r="FF89" s="674"/>
      <c r="FG89" s="674"/>
      <c r="FH89" s="674"/>
      <c r="FI89" s="674"/>
      <c r="FJ89" s="674"/>
      <c r="FK89" s="674"/>
      <c r="FL89" s="674"/>
      <c r="FM89" s="674"/>
      <c r="FN89" s="674"/>
      <c r="FO89" s="674"/>
      <c r="FP89" s="674"/>
      <c r="FQ89" s="674"/>
      <c r="FR89" s="674"/>
      <c r="FS89" s="674"/>
      <c r="FT89" s="674"/>
      <c r="FU89" s="674"/>
      <c r="FV89" s="674"/>
      <c r="FW89" s="674"/>
      <c r="FX89" s="674"/>
      <c r="FY89" s="674"/>
      <c r="FZ89" s="674"/>
      <c r="GA89" s="674"/>
      <c r="GB89" s="674"/>
      <c r="GC89" s="674"/>
      <c r="GD89" s="674"/>
      <c r="GE89" s="674"/>
      <c r="GF89" s="674"/>
      <c r="GG89" s="674"/>
      <c r="GH89" s="674"/>
      <c r="GI89" s="674"/>
      <c r="GJ89" s="674"/>
      <c r="GK89" s="674"/>
      <c r="GL89" s="674"/>
      <c r="GM89" s="674"/>
      <c r="GN89" s="674"/>
      <c r="GO89" s="674"/>
      <c r="GP89" s="674"/>
      <c r="GQ89" s="674"/>
      <c r="GR89" s="674"/>
      <c r="GS89" s="674"/>
      <c r="GT89" s="674"/>
      <c r="GU89" s="674"/>
      <c r="GV89" s="674"/>
      <c r="GW89" s="674"/>
      <c r="GX89" s="674"/>
      <c r="GY89" s="674"/>
      <c r="GZ89" s="674"/>
      <c r="HA89" s="674"/>
      <c r="HB89" s="674"/>
      <c r="HC89" s="674"/>
      <c r="HD89" s="674"/>
      <c r="HE89" s="674"/>
      <c r="HF89" s="674"/>
      <c r="HG89" s="674"/>
      <c r="HH89" s="674"/>
      <c r="HI89" s="674"/>
      <c r="HJ89" s="674"/>
      <c r="HK89" s="674"/>
      <c r="HL89" s="674"/>
      <c r="HM89" s="674"/>
      <c r="HN89" s="674"/>
      <c r="HO89" s="674"/>
      <c r="HP89" s="674"/>
      <c r="HQ89" s="674"/>
      <c r="HR89" s="674"/>
      <c r="HS89" s="674"/>
      <c r="HT89" s="674"/>
      <c r="HU89" s="674"/>
      <c r="HV89" s="674"/>
      <c r="HW89" s="674"/>
      <c r="HX89" s="674"/>
      <c r="HY89" s="674"/>
      <c r="HZ89" s="674"/>
      <c r="IA89" s="674"/>
      <c r="IB89" s="674"/>
      <c r="IC89" s="674"/>
      <c r="ID89" s="674"/>
      <c r="IE89" s="674"/>
      <c r="IF89" s="674"/>
      <c r="IG89" s="674"/>
      <c r="IH89" s="674"/>
      <c r="II89" s="674"/>
      <c r="IJ89" s="674"/>
      <c r="IK89" s="674"/>
      <c r="IL89" s="674"/>
      <c r="IM89" s="674"/>
      <c r="IN89" s="674"/>
      <c r="IO89" s="674"/>
      <c r="IP89" s="674"/>
      <c r="IQ89" s="674"/>
      <c r="IR89" s="674"/>
      <c r="IS89" s="674"/>
      <c r="IT89" s="674"/>
      <c r="IU89" s="674"/>
    </row>
    <row r="94" ht="12.75">
      <c r="A94" s="18"/>
    </row>
    <row r="110" ht="12.75">
      <c r="A110" s="772"/>
    </row>
    <row r="129" ht="12.75">
      <c r="E129" s="2" t="s">
        <v>287</v>
      </c>
    </row>
    <row r="154" ht="15.75">
      <c r="A154" s="351" t="s">
        <v>253</v>
      </c>
    </row>
    <row r="155" ht="15.75">
      <c r="A155" s="353" t="s">
        <v>38</v>
      </c>
    </row>
    <row r="156" ht="15.75">
      <c r="A156" s="350" t="s">
        <v>273</v>
      </c>
    </row>
    <row r="157" ht="15.75">
      <c r="A157" s="351" t="s">
        <v>254</v>
      </c>
    </row>
    <row r="161" ht="12.75">
      <c r="A161" s="4"/>
    </row>
    <row r="162" ht="15.75">
      <c r="A162" s="351" t="s">
        <v>253</v>
      </c>
    </row>
    <row r="163" ht="15.75">
      <c r="A163" s="353" t="s">
        <v>38</v>
      </c>
    </row>
    <row r="164" ht="15.75">
      <c r="A164" s="350" t="s">
        <v>273</v>
      </c>
    </row>
    <row r="165" ht="15.75">
      <c r="A165" s="351" t="s">
        <v>254</v>
      </c>
    </row>
  </sheetData>
  <mergeCells count="6">
    <mergeCell ref="C46:E46"/>
    <mergeCell ref="C53:E53"/>
    <mergeCell ref="C60:E60"/>
    <mergeCell ref="C64:E64"/>
    <mergeCell ref="C72:E72"/>
    <mergeCell ref="C68:E68"/>
  </mergeCells>
  <printOptions/>
  <pageMargins left="0.984251968503937" right="0.7874015748031497" top="0.7480314960629921" bottom="0.7480314960629921" header="0.31496062992125984" footer="0.31496062992125984"/>
  <pageSetup horizontalDpi="300" verticalDpi="300" orientation="landscape" paperSize="9" scale="85" r:id="rId1"/>
  <rowBreaks count="1" manualBreakCount="1">
    <brk id="70" max="16383" man="1"/>
  </rowBreaks>
</worksheet>
</file>

<file path=xl/worksheets/sheet8.xml><?xml version="1.0" encoding="utf-8"?>
<worksheet xmlns="http://schemas.openxmlformats.org/spreadsheetml/2006/main" xmlns:r="http://schemas.openxmlformats.org/officeDocument/2006/relationships">
  <dimension ref="A1:IW176"/>
  <sheetViews>
    <sheetView tabSelected="1" view="pageBreakPreview" zoomScale="90" zoomScaleSheetLayoutView="90" workbookViewId="0" topLeftCell="A99">
      <selection activeCell="E199" sqref="E199"/>
    </sheetView>
  </sheetViews>
  <sheetFormatPr defaultColWidth="9.140625" defaultRowHeight="12.75"/>
  <cols>
    <col min="1" max="1" width="5.7109375" style="1" customWidth="1"/>
    <col min="2" max="2" width="10.7109375" style="1" customWidth="1"/>
    <col min="3" max="4" width="5.7109375" style="2" customWidth="1"/>
    <col min="5" max="5" width="70.7109375" style="2" customWidth="1"/>
    <col min="6" max="6" width="5.7109375" style="6" customWidth="1"/>
    <col min="7" max="7" width="10.7109375" style="69" customWidth="1"/>
    <col min="8" max="8" width="5.7109375" style="3" customWidth="1"/>
    <col min="9" max="10" width="14.7109375" style="69" customWidth="1"/>
    <col min="11" max="16384" width="9.140625" style="1" customWidth="1"/>
  </cols>
  <sheetData>
    <row r="1" spans="3:12" ht="18">
      <c r="C1" s="1"/>
      <c r="D1" s="1"/>
      <c r="E1" s="59"/>
      <c r="F1" s="59"/>
      <c r="G1" s="61"/>
      <c r="H1" s="10"/>
      <c r="I1" s="911"/>
      <c r="J1" s="912" t="s">
        <v>575</v>
      </c>
      <c r="K1" s="4"/>
      <c r="L1" s="4"/>
    </row>
    <row r="2" spans="1:11" s="51" customFormat="1" ht="28.5" customHeight="1">
      <c r="A2" s="52" t="s">
        <v>239</v>
      </c>
      <c r="C2" s="52"/>
      <c r="D2" s="52"/>
      <c r="E2" s="52"/>
      <c r="G2" s="62"/>
      <c r="H2" s="52"/>
      <c r="I2" s="220"/>
      <c r="J2" s="220"/>
      <c r="K2" s="53"/>
    </row>
    <row r="3" spans="2:11" s="51" customFormat="1" ht="14.25" customHeight="1">
      <c r="B3" s="52"/>
      <c r="C3" s="52"/>
      <c r="D3" s="52"/>
      <c r="E3" s="52"/>
      <c r="G3" s="62"/>
      <c r="H3" s="52"/>
      <c r="I3" s="220"/>
      <c r="J3" s="220"/>
      <c r="K3" s="53"/>
    </row>
    <row r="4" spans="1:11" s="763" customFormat="1" ht="29.25" customHeight="1">
      <c r="A4" s="761" t="s">
        <v>501</v>
      </c>
      <c r="B4" s="761" t="s">
        <v>499</v>
      </c>
      <c r="C4" s="761" t="s">
        <v>500</v>
      </c>
      <c r="D4" s="762"/>
      <c r="E4" s="762"/>
      <c r="F4" s="764" t="s">
        <v>6</v>
      </c>
      <c r="G4" s="816" t="s">
        <v>7</v>
      </c>
      <c r="H4" s="764" t="s">
        <v>51</v>
      </c>
      <c r="I4" s="913" t="s">
        <v>9</v>
      </c>
      <c r="J4" s="913" t="s">
        <v>34</v>
      </c>
      <c r="K4" s="352"/>
    </row>
    <row r="5" spans="1:11" s="54" customFormat="1" ht="29.25" customHeight="1">
      <c r="A5" s="781"/>
      <c r="B5" s="771" t="s">
        <v>38</v>
      </c>
      <c r="C5" s="230"/>
      <c r="D5" s="227"/>
      <c r="E5" s="227"/>
      <c r="F5" s="228"/>
      <c r="G5" s="978"/>
      <c r="H5" s="228"/>
      <c r="I5" s="950"/>
      <c r="J5" s="951"/>
      <c r="K5" s="60"/>
    </row>
    <row r="6" spans="1:10" s="422" customFormat="1" ht="25.5" customHeight="1">
      <c r="A6" s="1077"/>
      <c r="B6" s="434">
        <v>1</v>
      </c>
      <c r="C6" s="405" t="s">
        <v>5</v>
      </c>
      <c r="D6" s="405"/>
      <c r="E6" s="405"/>
      <c r="F6" s="406"/>
      <c r="G6" s="407"/>
      <c r="H6" s="406"/>
      <c r="I6" s="407"/>
      <c r="J6" s="407">
        <f>SUM(J7:J38)</f>
        <v>0</v>
      </c>
    </row>
    <row r="7" spans="1:10" s="18" customFormat="1" ht="15" customHeight="1">
      <c r="A7" s="1035"/>
      <c r="B7" s="454" t="s">
        <v>44</v>
      </c>
      <c r="C7" s="137" t="s">
        <v>39</v>
      </c>
      <c r="D7" s="34"/>
      <c r="E7" s="34"/>
      <c r="F7" s="24" t="s">
        <v>0</v>
      </c>
      <c r="G7" s="68">
        <f>G10+G12+G15+G18+G21+G24</f>
        <v>11</v>
      </c>
      <c r="H7" s="24"/>
      <c r="I7" s="71"/>
      <c r="J7" s="71"/>
    </row>
    <row r="8" spans="1:10" s="18" customFormat="1" ht="15" customHeight="1">
      <c r="A8" s="1035"/>
      <c r="B8" s="28"/>
      <c r="C8" s="138" t="s">
        <v>372</v>
      </c>
      <c r="D8" s="591"/>
      <c r="E8" s="163"/>
      <c r="F8" s="24"/>
      <c r="G8" s="68"/>
      <c r="H8" s="24"/>
      <c r="I8" s="71"/>
      <c r="J8" s="71"/>
    </row>
    <row r="9" spans="1:10" s="18" customFormat="1" ht="15" customHeight="1">
      <c r="A9" s="1035"/>
      <c r="B9" s="114"/>
      <c r="C9" s="138" t="s">
        <v>371</v>
      </c>
      <c r="D9" s="517"/>
      <c r="E9" s="163"/>
      <c r="F9" s="25"/>
      <c r="G9" s="68"/>
      <c r="H9" s="25"/>
      <c r="I9" s="71"/>
      <c r="J9" s="71"/>
    </row>
    <row r="10" spans="1:10" s="18" customFormat="1" ht="15" customHeight="1">
      <c r="A10" s="1035">
        <v>1</v>
      </c>
      <c r="B10" s="206" t="s">
        <v>375</v>
      </c>
      <c r="C10" s="165" t="s">
        <v>40</v>
      </c>
      <c r="D10" s="398"/>
      <c r="E10" s="155"/>
      <c r="F10" s="24" t="s">
        <v>0</v>
      </c>
      <c r="G10" s="68">
        <v>3</v>
      </c>
      <c r="H10" s="24"/>
      <c r="I10" s="71"/>
      <c r="J10" s="71">
        <f>I10*G10</f>
        <v>0</v>
      </c>
    </row>
    <row r="11" spans="1:10" s="209" customFormat="1" ht="12.75" customHeight="1">
      <c r="A11" s="1035"/>
      <c r="B11" s="206"/>
      <c r="C11" s="164"/>
      <c r="D11" s="517" t="s">
        <v>297</v>
      </c>
      <c r="E11" s="592"/>
      <c r="F11" s="47"/>
      <c r="G11" s="207"/>
      <c r="H11" s="47"/>
      <c r="I11" s="916"/>
      <c r="J11" s="916"/>
    </row>
    <row r="12" spans="1:10" s="18" customFormat="1" ht="15" customHeight="1">
      <c r="A12" s="1035">
        <v>2</v>
      </c>
      <c r="B12" s="206" t="s">
        <v>375</v>
      </c>
      <c r="C12" s="165" t="s">
        <v>41</v>
      </c>
      <c r="D12" s="333"/>
      <c r="E12" s="155"/>
      <c r="F12" s="24" t="s">
        <v>0</v>
      </c>
      <c r="G12" s="68">
        <v>1</v>
      </c>
      <c r="H12" s="24"/>
      <c r="I12" s="71"/>
      <c r="J12" s="71">
        <f>I12*G12</f>
        <v>0</v>
      </c>
    </row>
    <row r="13" spans="1:10" s="18" customFormat="1" ht="12.75" customHeight="1">
      <c r="A13" s="1035"/>
      <c r="B13" s="114"/>
      <c r="C13" s="168"/>
      <c r="D13" s="517" t="s">
        <v>298</v>
      </c>
      <c r="E13" s="155"/>
      <c r="F13" s="24"/>
      <c r="G13" s="68"/>
      <c r="H13" s="24"/>
      <c r="I13" s="71"/>
      <c r="J13" s="71"/>
    </row>
    <row r="14" spans="1:10" s="379" customFormat="1" ht="12.75" customHeight="1">
      <c r="A14" s="1036">
        <v>3</v>
      </c>
      <c r="B14" s="374" t="s">
        <v>375</v>
      </c>
      <c r="C14" s="595" t="s">
        <v>299</v>
      </c>
      <c r="D14" s="605"/>
      <c r="E14" s="587"/>
      <c r="F14" s="376" t="s">
        <v>0</v>
      </c>
      <c r="G14" s="377">
        <v>1</v>
      </c>
      <c r="H14" s="376" t="s">
        <v>65</v>
      </c>
      <c r="I14" s="918"/>
      <c r="J14" s="918">
        <f>I14*G14*H14</f>
        <v>0</v>
      </c>
    </row>
    <row r="15" spans="1:10" s="18" customFormat="1" ht="15" customHeight="1">
      <c r="A15" s="1035">
        <v>4</v>
      </c>
      <c r="B15" s="206" t="s">
        <v>375</v>
      </c>
      <c r="C15" s="165" t="s">
        <v>57</v>
      </c>
      <c r="D15" s="333"/>
      <c r="E15" s="155"/>
      <c r="F15" s="24" t="s">
        <v>0</v>
      </c>
      <c r="G15" s="68">
        <v>4</v>
      </c>
      <c r="H15" s="24"/>
      <c r="I15" s="71"/>
      <c r="J15" s="71">
        <f>I15*G15</f>
        <v>0</v>
      </c>
    </row>
    <row r="16" spans="1:10" s="18" customFormat="1" ht="12.75" customHeight="1">
      <c r="A16" s="1035"/>
      <c r="B16" s="114"/>
      <c r="C16" s="168"/>
      <c r="D16" s="517" t="s">
        <v>300</v>
      </c>
      <c r="E16" s="155"/>
      <c r="F16" s="24"/>
      <c r="G16" s="68"/>
      <c r="H16" s="24"/>
      <c r="I16" s="71"/>
      <c r="J16" s="71"/>
    </row>
    <row r="17" spans="1:10" s="379" customFormat="1" ht="12.75" customHeight="1">
      <c r="A17" s="1036">
        <v>5</v>
      </c>
      <c r="B17" s="374" t="s">
        <v>375</v>
      </c>
      <c r="C17" s="595" t="s">
        <v>301</v>
      </c>
      <c r="D17" s="605"/>
      <c r="E17" s="587"/>
      <c r="F17" s="376" t="s">
        <v>0</v>
      </c>
      <c r="G17" s="377">
        <v>2</v>
      </c>
      <c r="H17" s="376" t="s">
        <v>64</v>
      </c>
      <c r="I17" s="918"/>
      <c r="J17" s="918">
        <f>I17*G17*H17</f>
        <v>0</v>
      </c>
    </row>
    <row r="18" spans="1:10" s="18" customFormat="1" ht="15" customHeight="1">
      <c r="A18" s="1035">
        <v>6</v>
      </c>
      <c r="B18" s="206" t="s">
        <v>375</v>
      </c>
      <c r="C18" s="165" t="s">
        <v>42</v>
      </c>
      <c r="D18" s="333"/>
      <c r="E18" s="155"/>
      <c r="F18" s="24" t="s">
        <v>0</v>
      </c>
      <c r="G18" s="68">
        <v>1</v>
      </c>
      <c r="H18" s="24"/>
      <c r="I18" s="71"/>
      <c r="J18" s="71">
        <f>I18*G18</f>
        <v>0</v>
      </c>
    </row>
    <row r="19" spans="1:10" s="18" customFormat="1" ht="12.75" customHeight="1">
      <c r="A19" s="1035"/>
      <c r="B19" s="114"/>
      <c r="C19" s="168"/>
      <c r="D19" s="517" t="s">
        <v>302</v>
      </c>
      <c r="E19" s="155"/>
      <c r="F19" s="24"/>
      <c r="G19" s="68"/>
      <c r="H19" s="24"/>
      <c r="I19" s="71"/>
      <c r="J19" s="71"/>
    </row>
    <row r="20" spans="1:10" s="379" customFormat="1" ht="12.75" customHeight="1">
      <c r="A20" s="1036">
        <v>7</v>
      </c>
      <c r="B20" s="374" t="s">
        <v>375</v>
      </c>
      <c r="C20" s="595" t="s">
        <v>303</v>
      </c>
      <c r="D20" s="605"/>
      <c r="E20" s="587"/>
      <c r="F20" s="376" t="s">
        <v>0</v>
      </c>
      <c r="G20" s="377">
        <v>1</v>
      </c>
      <c r="H20" s="376" t="s">
        <v>64</v>
      </c>
      <c r="I20" s="918"/>
      <c r="J20" s="918">
        <f>I20*G20*H20</f>
        <v>0</v>
      </c>
    </row>
    <row r="21" spans="1:10" s="18" customFormat="1" ht="15" customHeight="1">
      <c r="A21" s="1035">
        <v>8</v>
      </c>
      <c r="B21" s="206" t="s">
        <v>375</v>
      </c>
      <c r="C21" s="165" t="s">
        <v>58</v>
      </c>
      <c r="D21" s="333"/>
      <c r="E21" s="155"/>
      <c r="F21" s="24" t="s">
        <v>0</v>
      </c>
      <c r="G21" s="68">
        <v>1</v>
      </c>
      <c r="H21" s="24"/>
      <c r="I21" s="71"/>
      <c r="J21" s="71">
        <f>I21*G21</f>
        <v>0</v>
      </c>
    </row>
    <row r="22" spans="1:10" s="18" customFormat="1" ht="12.75" customHeight="1">
      <c r="A22" s="1036"/>
      <c r="B22" s="114"/>
      <c r="C22" s="168"/>
      <c r="D22" s="517" t="s">
        <v>304</v>
      </c>
      <c r="E22" s="155"/>
      <c r="F22" s="24"/>
      <c r="G22" s="68"/>
      <c r="H22" s="24"/>
      <c r="I22" s="71"/>
      <c r="J22" s="71"/>
    </row>
    <row r="23" spans="1:10" s="379" customFormat="1" ht="12.75" customHeight="1">
      <c r="A23" s="1036">
        <v>9</v>
      </c>
      <c r="B23" s="374" t="s">
        <v>375</v>
      </c>
      <c r="C23" s="595" t="s">
        <v>305</v>
      </c>
      <c r="D23" s="605"/>
      <c r="E23" s="587"/>
      <c r="F23" s="376" t="s">
        <v>0</v>
      </c>
      <c r="G23" s="377">
        <v>1</v>
      </c>
      <c r="H23" s="376" t="s">
        <v>64</v>
      </c>
      <c r="I23" s="918"/>
      <c r="J23" s="918">
        <f>I23*G23*H23</f>
        <v>0</v>
      </c>
    </row>
    <row r="24" spans="1:10" s="18" customFormat="1" ht="15" customHeight="1">
      <c r="A24" s="1035">
        <v>10</v>
      </c>
      <c r="B24" s="206" t="s">
        <v>375</v>
      </c>
      <c r="C24" s="165" t="s">
        <v>43</v>
      </c>
      <c r="D24" s="333"/>
      <c r="E24" s="155"/>
      <c r="F24" s="24" t="s">
        <v>0</v>
      </c>
      <c r="G24" s="68">
        <v>1</v>
      </c>
      <c r="H24" s="24"/>
      <c r="I24" s="71"/>
      <c r="J24" s="71">
        <f>I24*G24</f>
        <v>0</v>
      </c>
    </row>
    <row r="25" spans="1:10" s="18" customFormat="1" ht="12.75" customHeight="1">
      <c r="A25" s="1036"/>
      <c r="B25" s="114"/>
      <c r="C25" s="168"/>
      <c r="D25" s="517" t="s">
        <v>323</v>
      </c>
      <c r="E25" s="155"/>
      <c r="F25" s="24"/>
      <c r="G25" s="68"/>
      <c r="H25" s="24"/>
      <c r="I25" s="71"/>
      <c r="J25" s="71"/>
    </row>
    <row r="26" spans="1:10" s="379" customFormat="1" ht="12.75" customHeight="1">
      <c r="A26" s="1036">
        <v>11</v>
      </c>
      <c r="B26" s="374" t="s">
        <v>375</v>
      </c>
      <c r="C26" s="595" t="s">
        <v>306</v>
      </c>
      <c r="D26" s="605"/>
      <c r="E26" s="587"/>
      <c r="F26" s="376" t="s">
        <v>0</v>
      </c>
      <c r="G26" s="377">
        <v>1</v>
      </c>
      <c r="H26" s="376" t="s">
        <v>64</v>
      </c>
      <c r="I26" s="918"/>
      <c r="J26" s="918">
        <f>I26*G26*H26</f>
        <v>0</v>
      </c>
    </row>
    <row r="27" spans="1:10" s="18" customFormat="1" ht="15" customHeight="1">
      <c r="A27" s="528"/>
      <c r="B27" s="454" t="s">
        <v>53</v>
      </c>
      <c r="C27" s="1119" t="s">
        <v>373</v>
      </c>
      <c r="D27" s="591"/>
      <c r="E27" s="163"/>
      <c r="F27" s="24"/>
      <c r="G27" s="68">
        <f>G30</f>
        <v>1</v>
      </c>
      <c r="H27" s="24"/>
      <c r="I27" s="71"/>
      <c r="J27" s="71"/>
    </row>
    <row r="28" spans="1:10" s="18" customFormat="1" ht="15" customHeight="1">
      <c r="A28" s="1035"/>
      <c r="B28" s="28"/>
      <c r="C28" s="138" t="s">
        <v>372</v>
      </c>
      <c r="D28" s="591"/>
      <c r="E28" s="163"/>
      <c r="F28" s="24"/>
      <c r="G28" s="68"/>
      <c r="H28" s="24"/>
      <c r="I28" s="71"/>
      <c r="J28" s="71"/>
    </row>
    <row r="29" spans="1:10" s="18" customFormat="1" ht="15" customHeight="1">
      <c r="A29" s="1035"/>
      <c r="B29" s="114"/>
      <c r="C29" s="138" t="s">
        <v>371</v>
      </c>
      <c r="D29" s="517"/>
      <c r="E29" s="163"/>
      <c r="F29" s="25"/>
      <c r="G29" s="68"/>
      <c r="H29" s="25"/>
      <c r="I29" s="71"/>
      <c r="J29" s="71"/>
    </row>
    <row r="30" spans="1:10" s="18" customFormat="1" ht="15" customHeight="1">
      <c r="A30" s="1035">
        <v>12</v>
      </c>
      <c r="B30" s="206" t="s">
        <v>375</v>
      </c>
      <c r="C30" s="165" t="s">
        <v>43</v>
      </c>
      <c r="D30" s="398"/>
      <c r="E30" s="155"/>
      <c r="F30" s="24" t="s">
        <v>0</v>
      </c>
      <c r="G30" s="68">
        <v>1</v>
      </c>
      <c r="H30" s="24"/>
      <c r="I30" s="71"/>
      <c r="J30" s="71">
        <f>I30*G30</f>
        <v>0</v>
      </c>
    </row>
    <row r="31" spans="1:10" s="209" customFormat="1" ht="12.75" customHeight="1">
      <c r="A31" s="1036"/>
      <c r="B31" s="206"/>
      <c r="C31" s="164"/>
      <c r="D31" s="517" t="s">
        <v>322</v>
      </c>
      <c r="E31" s="592"/>
      <c r="F31" s="47"/>
      <c r="G31" s="207"/>
      <c r="H31" s="47"/>
      <c r="I31" s="916"/>
      <c r="J31" s="916"/>
    </row>
    <row r="32" spans="1:10" s="18" customFormat="1" ht="15" customHeight="1">
      <c r="A32" s="1037"/>
      <c r="B32" s="454" t="s">
        <v>54</v>
      </c>
      <c r="C32" s="139" t="s">
        <v>368</v>
      </c>
      <c r="D32" s="593"/>
      <c r="E32" s="167"/>
      <c r="F32" s="417"/>
      <c r="G32" s="65"/>
      <c r="H32" s="417"/>
      <c r="I32" s="71"/>
      <c r="J32" s="71"/>
    </row>
    <row r="33" spans="1:10" s="421" customFormat="1" ht="18" customHeight="1">
      <c r="A33" s="1037"/>
      <c r="B33" s="222"/>
      <c r="C33" s="400" t="s">
        <v>369</v>
      </c>
      <c r="D33" s="527"/>
      <c r="E33" s="166"/>
      <c r="F33" s="93"/>
      <c r="G33" s="419"/>
      <c r="H33" s="93"/>
      <c r="I33" s="402"/>
      <c r="J33" s="402"/>
    </row>
    <row r="34" spans="1:10" s="18" customFormat="1" ht="18" customHeight="1">
      <c r="A34" s="1035">
        <v>13</v>
      </c>
      <c r="B34" s="206" t="s">
        <v>375</v>
      </c>
      <c r="C34" s="168" t="s">
        <v>495</v>
      </c>
      <c r="D34" s="333"/>
      <c r="E34" s="155"/>
      <c r="F34" s="152" t="s">
        <v>135</v>
      </c>
      <c r="G34" s="68">
        <v>1</v>
      </c>
      <c r="H34" s="23"/>
      <c r="I34" s="71"/>
      <c r="J34" s="71">
        <f>I34</f>
        <v>0</v>
      </c>
    </row>
    <row r="35" spans="1:10" s="18" customFormat="1" ht="15" customHeight="1">
      <c r="A35" s="1035">
        <v>14</v>
      </c>
      <c r="B35" s="206" t="s">
        <v>375</v>
      </c>
      <c r="C35" s="168" t="s">
        <v>21</v>
      </c>
      <c r="D35" s="333"/>
      <c r="E35" s="155"/>
      <c r="F35" s="24" t="s">
        <v>1</v>
      </c>
      <c r="G35" s="65">
        <v>23</v>
      </c>
      <c r="H35" s="24"/>
      <c r="I35" s="71"/>
      <c r="J35" s="71">
        <f>I35*G35</f>
        <v>0</v>
      </c>
    </row>
    <row r="36" spans="1:10" s="18" customFormat="1" ht="15.75" customHeight="1">
      <c r="A36" s="1035">
        <v>15</v>
      </c>
      <c r="B36" s="206" t="s">
        <v>375</v>
      </c>
      <c r="C36" s="170" t="s">
        <v>22</v>
      </c>
      <c r="D36" s="333"/>
      <c r="E36" s="155"/>
      <c r="F36" s="24" t="s">
        <v>1</v>
      </c>
      <c r="G36" s="65">
        <v>129.6</v>
      </c>
      <c r="H36" s="24"/>
      <c r="I36" s="71"/>
      <c r="J36" s="71">
        <f>I36*G36</f>
        <v>0</v>
      </c>
    </row>
    <row r="37" spans="1:10" s="18" customFormat="1" ht="15" customHeight="1">
      <c r="A37" s="1035">
        <v>16</v>
      </c>
      <c r="B37" s="206" t="s">
        <v>375</v>
      </c>
      <c r="C37" s="139" t="s">
        <v>18</v>
      </c>
      <c r="D37" s="593"/>
      <c r="E37" s="167"/>
      <c r="F37" s="24" t="s">
        <v>1</v>
      </c>
      <c r="G37" s="65">
        <v>1652.5</v>
      </c>
      <c r="H37" s="24"/>
      <c r="I37" s="71"/>
      <c r="J37" s="71">
        <f>I37*G37</f>
        <v>0</v>
      </c>
    </row>
    <row r="38" spans="1:10" s="421" customFormat="1" ht="18" customHeight="1">
      <c r="A38" s="1035"/>
      <c r="B38" s="222"/>
      <c r="C38" s="418" t="s">
        <v>20</v>
      </c>
      <c r="D38" s="418"/>
      <c r="E38" s="93"/>
      <c r="F38" s="93"/>
      <c r="G38" s="419"/>
      <c r="H38" s="93"/>
      <c r="I38" s="402"/>
      <c r="J38" s="402"/>
    </row>
    <row r="39" spans="1:15" s="51" customFormat="1" ht="27" customHeight="1">
      <c r="A39" s="531"/>
      <c r="B39" s="434" t="s">
        <v>3</v>
      </c>
      <c r="C39" s="434" t="s">
        <v>10</v>
      </c>
      <c r="D39" s="405"/>
      <c r="E39" s="435"/>
      <c r="F39" s="436" t="s">
        <v>0</v>
      </c>
      <c r="G39" s="437"/>
      <c r="H39" s="436"/>
      <c r="I39" s="954"/>
      <c r="J39" s="407">
        <f>SUM(J40:J69)</f>
        <v>0</v>
      </c>
      <c r="K39" s="211"/>
      <c r="L39" s="439"/>
      <c r="M39" s="439"/>
      <c r="O39" s="440"/>
    </row>
    <row r="40" spans="1:10" s="18" customFormat="1" ht="15" customHeight="1">
      <c r="A40" s="1035"/>
      <c r="B40" s="114"/>
      <c r="C40" s="138" t="s">
        <v>572</v>
      </c>
      <c r="D40" s="517"/>
      <c r="E40" s="163"/>
      <c r="F40" s="150"/>
      <c r="G40" s="68"/>
      <c r="H40" s="74"/>
      <c r="I40" s="71"/>
      <c r="J40" s="71"/>
    </row>
    <row r="41" spans="1:10" s="18" customFormat="1" ht="15" customHeight="1">
      <c r="A41" s="1035"/>
      <c r="B41" s="181" t="s">
        <v>74</v>
      </c>
      <c r="C41" s="139" t="s">
        <v>46</v>
      </c>
      <c r="D41" s="593"/>
      <c r="E41" s="167"/>
      <c r="F41" s="432" t="s">
        <v>0</v>
      </c>
      <c r="G41" s="443">
        <f>SUM(G43:G49)</f>
        <v>8</v>
      </c>
      <c r="H41" s="442"/>
      <c r="I41" s="919"/>
      <c r="J41" s="71"/>
    </row>
    <row r="42" spans="1:10" s="19" customFormat="1" ht="14.1" customHeight="1">
      <c r="A42" s="1036"/>
      <c r="B42" s="650"/>
      <c r="C42" s="140" t="s">
        <v>376</v>
      </c>
      <c r="D42" s="597"/>
      <c r="E42" s="427"/>
      <c r="F42" s="427"/>
      <c r="G42" s="433"/>
      <c r="H42" s="429"/>
      <c r="I42" s="121"/>
      <c r="J42" s="121"/>
    </row>
    <row r="43" spans="1:10" s="18" customFormat="1" ht="15" customHeight="1">
      <c r="A43" s="1035">
        <v>17</v>
      </c>
      <c r="B43" s="497" t="s">
        <v>375</v>
      </c>
      <c r="C43" s="165" t="s">
        <v>67</v>
      </c>
      <c r="D43" s="398"/>
      <c r="E43" s="155"/>
      <c r="F43" s="149" t="s">
        <v>0</v>
      </c>
      <c r="G43" s="68">
        <v>2</v>
      </c>
      <c r="H43" s="24"/>
      <c r="I43" s="71"/>
      <c r="J43" s="71">
        <f>I43*G43</f>
        <v>0</v>
      </c>
    </row>
    <row r="44" spans="1:10" s="209" customFormat="1" ht="12.75" customHeight="1">
      <c r="A44" s="528"/>
      <c r="B44" s="497"/>
      <c r="C44" s="164"/>
      <c r="D44" s="517" t="s">
        <v>568</v>
      </c>
      <c r="E44" s="592"/>
      <c r="F44" s="151"/>
      <c r="G44" s="207"/>
      <c r="H44" s="47"/>
      <c r="I44" s="916"/>
      <c r="J44" s="916"/>
    </row>
    <row r="45" spans="1:10" s="18" customFormat="1" ht="15" customHeight="1">
      <c r="A45" s="1035">
        <v>18</v>
      </c>
      <c r="B45" s="497" t="s">
        <v>375</v>
      </c>
      <c r="C45" s="174" t="s">
        <v>47</v>
      </c>
      <c r="D45" s="450"/>
      <c r="E45" s="155"/>
      <c r="F45" s="149" t="s">
        <v>0</v>
      </c>
      <c r="G45" s="68">
        <v>1</v>
      </c>
      <c r="H45" s="75"/>
      <c r="I45" s="71"/>
      <c r="J45" s="71">
        <f>I45*G45</f>
        <v>0</v>
      </c>
    </row>
    <row r="46" spans="1:10" s="209" customFormat="1" ht="12.75" customHeight="1">
      <c r="A46" s="1037"/>
      <c r="B46" s="497"/>
      <c r="C46" s="400"/>
      <c r="D46" s="527" t="s">
        <v>569</v>
      </c>
      <c r="E46" s="592"/>
      <c r="F46" s="151"/>
      <c r="G46" s="207"/>
      <c r="H46" s="95"/>
      <c r="I46" s="916"/>
      <c r="J46" s="916"/>
    </row>
    <row r="47" spans="1:10" s="18" customFormat="1" ht="15" customHeight="1">
      <c r="A47" s="1035">
        <v>19</v>
      </c>
      <c r="B47" s="497" t="s">
        <v>375</v>
      </c>
      <c r="C47" s="165" t="s">
        <v>48</v>
      </c>
      <c r="D47" s="398"/>
      <c r="E47" s="155"/>
      <c r="F47" s="149" t="s">
        <v>0</v>
      </c>
      <c r="G47" s="68">
        <v>3</v>
      </c>
      <c r="H47" s="24"/>
      <c r="I47" s="71"/>
      <c r="J47" s="71">
        <f>I47*G47</f>
        <v>0</v>
      </c>
    </row>
    <row r="48" spans="1:10" s="209" customFormat="1" ht="12.75" customHeight="1">
      <c r="A48" s="1035"/>
      <c r="B48" s="497"/>
      <c r="C48" s="164"/>
      <c r="D48" s="517" t="s">
        <v>570</v>
      </c>
      <c r="E48" s="592"/>
      <c r="F48" s="151"/>
      <c r="G48" s="207"/>
      <c r="H48" s="47"/>
      <c r="I48" s="916"/>
      <c r="J48" s="916"/>
    </row>
    <row r="49" spans="1:10" s="18" customFormat="1" ht="15" customHeight="1">
      <c r="A49" s="1035">
        <v>20</v>
      </c>
      <c r="B49" s="497" t="s">
        <v>375</v>
      </c>
      <c r="C49" s="165" t="s">
        <v>49</v>
      </c>
      <c r="D49" s="398"/>
      <c r="E49" s="155"/>
      <c r="F49" s="149" t="s">
        <v>0</v>
      </c>
      <c r="G49" s="68">
        <v>2</v>
      </c>
      <c r="H49" s="24"/>
      <c r="I49" s="71"/>
      <c r="J49" s="71">
        <f>I49*G49</f>
        <v>0</v>
      </c>
    </row>
    <row r="50" spans="1:10" s="209" customFormat="1" ht="12.75" customHeight="1">
      <c r="A50" s="528"/>
      <c r="B50" s="746"/>
      <c r="C50" s="164"/>
      <c r="D50" s="517" t="s">
        <v>571</v>
      </c>
      <c r="E50" s="592"/>
      <c r="F50" s="151"/>
      <c r="G50" s="207"/>
      <c r="H50" s="47"/>
      <c r="I50" s="916"/>
      <c r="J50" s="916"/>
    </row>
    <row r="51" spans="1:10" s="18" customFormat="1" ht="15" customHeight="1">
      <c r="A51" s="1035"/>
      <c r="B51" s="669" t="s">
        <v>45</v>
      </c>
      <c r="C51" s="139" t="s">
        <v>68</v>
      </c>
      <c r="D51" s="593"/>
      <c r="E51" s="167"/>
      <c r="F51" s="432" t="s">
        <v>0</v>
      </c>
      <c r="G51" s="443">
        <f>SUM(G53)</f>
        <v>2</v>
      </c>
      <c r="H51" s="442"/>
      <c r="I51" s="919"/>
      <c r="J51" s="71"/>
    </row>
    <row r="52" spans="1:10" s="19" customFormat="1" ht="14.1" customHeight="1">
      <c r="A52" s="1035"/>
      <c r="B52" s="650"/>
      <c r="C52" s="172" t="s">
        <v>25</v>
      </c>
      <c r="D52" s="597"/>
      <c r="E52" s="427"/>
      <c r="F52" s="427"/>
      <c r="G52" s="433"/>
      <c r="H52" s="426"/>
      <c r="I52" s="121"/>
      <c r="J52" s="121"/>
    </row>
    <row r="53" spans="1:10" s="18" customFormat="1" ht="15" customHeight="1">
      <c r="A53" s="1035">
        <v>21</v>
      </c>
      <c r="B53" s="497" t="s">
        <v>375</v>
      </c>
      <c r="C53" s="165" t="s">
        <v>69</v>
      </c>
      <c r="D53" s="398"/>
      <c r="E53" s="155"/>
      <c r="F53" s="149" t="s">
        <v>0</v>
      </c>
      <c r="G53" s="68">
        <v>2</v>
      </c>
      <c r="H53" s="24" t="s">
        <v>70</v>
      </c>
      <c r="I53" s="71"/>
      <c r="J53" s="71">
        <f>I53*G53*H53</f>
        <v>0</v>
      </c>
    </row>
    <row r="54" spans="1:10" s="209" customFormat="1" ht="12.75" customHeight="1">
      <c r="A54" s="47"/>
      <c r="B54" s="497"/>
      <c r="C54" s="164"/>
      <c r="D54" s="517" t="s">
        <v>317</v>
      </c>
      <c r="E54" s="592"/>
      <c r="F54" s="151"/>
      <c r="G54" s="207"/>
      <c r="H54" s="47"/>
      <c r="I54" s="916"/>
      <c r="J54" s="916"/>
    </row>
    <row r="55" spans="1:10" s="18" customFormat="1" ht="14.1" customHeight="1">
      <c r="A55" s="47" t="s">
        <v>649</v>
      </c>
      <c r="B55" s="497" t="s">
        <v>375</v>
      </c>
      <c r="C55" s="523" t="s">
        <v>408</v>
      </c>
      <c r="D55" s="333"/>
      <c r="E55" s="431"/>
      <c r="F55" s="150" t="s">
        <v>0</v>
      </c>
      <c r="G55" s="68">
        <v>2</v>
      </c>
      <c r="H55" s="25"/>
      <c r="I55" s="71"/>
      <c r="J55" s="71">
        <f>I55*G55</f>
        <v>0</v>
      </c>
    </row>
    <row r="56" spans="1:10" s="209" customFormat="1" ht="12.75" customHeight="1">
      <c r="A56" s="1040"/>
      <c r="B56" s="497"/>
      <c r="C56" s="679"/>
      <c r="D56" s="517" t="s">
        <v>321</v>
      </c>
      <c r="E56" s="592"/>
      <c r="F56" s="151"/>
      <c r="G56" s="207"/>
      <c r="H56" s="47"/>
      <c r="I56" s="916"/>
      <c r="J56" s="916"/>
    </row>
    <row r="57" spans="1:10" s="18" customFormat="1" ht="14.1" customHeight="1">
      <c r="A57" s="1035">
        <v>23</v>
      </c>
      <c r="B57" s="497" t="s">
        <v>375</v>
      </c>
      <c r="C57" s="523" t="s">
        <v>409</v>
      </c>
      <c r="D57" s="333"/>
      <c r="E57" s="431"/>
      <c r="F57" s="150" t="s">
        <v>0</v>
      </c>
      <c r="G57" s="68">
        <v>1</v>
      </c>
      <c r="H57" s="25"/>
      <c r="I57" s="71"/>
      <c r="J57" s="71">
        <f>I57*G57</f>
        <v>0</v>
      </c>
    </row>
    <row r="58" spans="1:10" s="209" customFormat="1" ht="12.75" customHeight="1">
      <c r="A58" s="1041"/>
      <c r="B58" s="497"/>
      <c r="C58" s="679"/>
      <c r="D58" s="517" t="s">
        <v>319</v>
      </c>
      <c r="E58" s="592"/>
      <c r="F58" s="151"/>
      <c r="G58" s="207"/>
      <c r="H58" s="47"/>
      <c r="I58" s="916"/>
      <c r="J58" s="916"/>
    </row>
    <row r="59" spans="1:10" s="18" customFormat="1" ht="14.1" customHeight="1">
      <c r="A59" s="1035">
        <v>24</v>
      </c>
      <c r="B59" s="497" t="s">
        <v>375</v>
      </c>
      <c r="C59" s="523" t="s">
        <v>50</v>
      </c>
      <c r="D59" s="333"/>
      <c r="E59" s="431"/>
      <c r="F59" s="441" t="s">
        <v>0</v>
      </c>
      <c r="G59" s="65">
        <v>1</v>
      </c>
      <c r="H59" s="544"/>
      <c r="I59" s="71"/>
      <c r="J59" s="71">
        <f>I59*G59</f>
        <v>0</v>
      </c>
    </row>
    <row r="60" spans="1:10" s="209" customFormat="1" ht="12.75" customHeight="1">
      <c r="A60" s="1036"/>
      <c r="B60" s="497"/>
      <c r="C60" s="679"/>
      <c r="D60" s="517" t="s">
        <v>318</v>
      </c>
      <c r="E60" s="592"/>
      <c r="F60" s="151"/>
      <c r="G60" s="207"/>
      <c r="H60" s="47"/>
      <c r="I60" s="916"/>
      <c r="J60" s="916"/>
    </row>
    <row r="61" spans="1:10" s="18" customFormat="1" ht="15" customHeight="1">
      <c r="A61" s="1035">
        <v>25</v>
      </c>
      <c r="B61" s="497" t="s">
        <v>375</v>
      </c>
      <c r="C61" s="542" t="s">
        <v>312</v>
      </c>
      <c r="D61" s="680"/>
      <c r="E61" s="543"/>
      <c r="F61" s="425" t="s">
        <v>0</v>
      </c>
      <c r="G61" s="65">
        <v>2</v>
      </c>
      <c r="H61" s="102"/>
      <c r="I61" s="919"/>
      <c r="J61" s="71">
        <f>I61*G61</f>
        <v>0</v>
      </c>
    </row>
    <row r="62" spans="1:10" s="209" customFormat="1" ht="12.75" customHeight="1">
      <c r="A62" s="1036"/>
      <c r="B62" s="497"/>
      <c r="C62" s="380"/>
      <c r="D62" s="517" t="s">
        <v>320</v>
      </c>
      <c r="E62" s="592"/>
      <c r="F62" s="151"/>
      <c r="G62" s="207"/>
      <c r="H62" s="95"/>
      <c r="I62" s="916"/>
      <c r="J62" s="916"/>
    </row>
    <row r="63" spans="1:10" s="15" customFormat="1" ht="15" customHeight="1">
      <c r="A63" s="47" t="s">
        <v>589</v>
      </c>
      <c r="B63" s="497" t="s">
        <v>375</v>
      </c>
      <c r="C63" s="174" t="s">
        <v>52</v>
      </c>
      <c r="D63" s="332"/>
      <c r="E63" s="175"/>
      <c r="F63" s="441" t="s">
        <v>0</v>
      </c>
      <c r="G63" s="68">
        <v>6</v>
      </c>
      <c r="H63" s="30"/>
      <c r="I63" s="71"/>
      <c r="J63" s="71">
        <f>I63*G63</f>
        <v>0</v>
      </c>
    </row>
    <row r="64" spans="1:10" s="209" customFormat="1" ht="12.75" customHeight="1">
      <c r="A64" s="574"/>
      <c r="B64" s="497"/>
      <c r="C64" s="164"/>
      <c r="D64" s="517" t="s">
        <v>517</v>
      </c>
      <c r="E64" s="592"/>
      <c r="F64" s="151"/>
      <c r="G64" s="207"/>
      <c r="H64" s="47"/>
      <c r="I64" s="916"/>
      <c r="J64" s="916"/>
    </row>
    <row r="65" spans="1:10" s="457" customFormat="1" ht="15" customHeight="1">
      <c r="A65" s="574"/>
      <c r="B65" s="669" t="s">
        <v>55</v>
      </c>
      <c r="C65" s="141" t="s">
        <v>497</v>
      </c>
      <c r="D65" s="594"/>
      <c r="E65" s="173"/>
      <c r="F65" s="745"/>
      <c r="G65" s="461"/>
      <c r="H65" s="460"/>
      <c r="I65" s="834"/>
      <c r="J65" s="834"/>
    </row>
    <row r="66" spans="1:10" s="421" customFormat="1" ht="15" customHeight="1">
      <c r="A66" s="1035"/>
      <c r="B66" s="636"/>
      <c r="C66" s="747" t="s">
        <v>498</v>
      </c>
      <c r="D66" s="748"/>
      <c r="E66" s="749"/>
      <c r="F66" s="750"/>
      <c r="G66" s="751"/>
      <c r="H66" s="752"/>
      <c r="I66" s="402"/>
      <c r="J66" s="402"/>
    </row>
    <row r="67" spans="1:11" s="18" customFormat="1" ht="18.75" customHeight="1">
      <c r="A67" s="1035">
        <v>27</v>
      </c>
      <c r="B67" s="497" t="s">
        <v>375</v>
      </c>
      <c r="C67" s="171" t="s">
        <v>374</v>
      </c>
      <c r="D67" s="333"/>
      <c r="E67" s="155"/>
      <c r="F67" s="150" t="s">
        <v>135</v>
      </c>
      <c r="G67" s="67">
        <v>1</v>
      </c>
      <c r="H67" s="33"/>
      <c r="I67" s="917"/>
      <c r="J67" s="71">
        <f>I67</f>
        <v>0</v>
      </c>
      <c r="K67" s="5"/>
    </row>
    <row r="68" spans="1:11" s="18" customFormat="1" ht="20.25" customHeight="1">
      <c r="A68" s="1035">
        <v>28</v>
      </c>
      <c r="B68" s="497" t="s">
        <v>375</v>
      </c>
      <c r="C68" s="171" t="s">
        <v>496</v>
      </c>
      <c r="D68" s="333"/>
      <c r="E68" s="155"/>
      <c r="F68" s="150" t="s">
        <v>4</v>
      </c>
      <c r="G68" s="67">
        <v>5.7</v>
      </c>
      <c r="H68" s="33"/>
      <c r="I68" s="917"/>
      <c r="J68" s="71">
        <f>I68*G68</f>
        <v>0</v>
      </c>
      <c r="K68" s="5"/>
    </row>
    <row r="69" spans="1:11" s="19" customFormat="1" ht="14.1" customHeight="1">
      <c r="A69" s="1039"/>
      <c r="B69" s="426"/>
      <c r="C69" s="650"/>
      <c r="D69" s="597" t="s">
        <v>513</v>
      </c>
      <c r="E69" s="597"/>
      <c r="F69" s="427"/>
      <c r="G69" s="979"/>
      <c r="H69" s="428"/>
      <c r="I69" s="429"/>
      <c r="J69" s="121"/>
      <c r="K69" s="5"/>
    </row>
    <row r="70" spans="1:15" s="9" customFormat="1" ht="16.5" customHeight="1">
      <c r="A70" s="1087"/>
      <c r="B70" s="448">
        <v>3</v>
      </c>
      <c r="C70" s="448" t="s">
        <v>412</v>
      </c>
      <c r="D70" s="449"/>
      <c r="E70" s="450"/>
      <c r="F70" s="320"/>
      <c r="G70" s="451"/>
      <c r="H70" s="452"/>
      <c r="I70" s="407"/>
      <c r="J70" s="407">
        <f>SUM(J71:J118)</f>
        <v>0</v>
      </c>
      <c r="K70" s="5"/>
      <c r="L70" s="8"/>
      <c r="M70" s="8"/>
      <c r="O70" s="7"/>
    </row>
    <row r="71" spans="1:15" s="9" customFormat="1" ht="54" customHeight="1">
      <c r="A71" s="1035"/>
      <c r="B71" s="447"/>
      <c r="C71" s="1139" t="s">
        <v>377</v>
      </c>
      <c r="D71" s="1140"/>
      <c r="E71" s="1141"/>
      <c r="F71" s="24"/>
      <c r="G71" s="71"/>
      <c r="H71" s="75"/>
      <c r="I71" s="920"/>
      <c r="J71" s="920"/>
      <c r="K71" s="5"/>
      <c r="L71" s="8"/>
      <c r="M71" s="8"/>
      <c r="O71" s="7"/>
    </row>
    <row r="72" spans="1:160" s="36" customFormat="1" ht="17.25" customHeight="1">
      <c r="A72" s="1035"/>
      <c r="B72" s="186" t="s">
        <v>332</v>
      </c>
      <c r="C72" s="146" t="s">
        <v>426</v>
      </c>
      <c r="D72" s="480"/>
      <c r="E72" s="603"/>
      <c r="F72" s="118"/>
      <c r="G72" s="123"/>
      <c r="H72" s="119"/>
      <c r="I72" s="579"/>
      <c r="J72" s="913"/>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row>
    <row r="73" spans="1:10" s="445" customFormat="1" ht="14.1" customHeight="1">
      <c r="A73" s="627">
        <v>29</v>
      </c>
      <c r="B73" s="206" t="s">
        <v>375</v>
      </c>
      <c r="C73" s="148" t="s">
        <v>378</v>
      </c>
      <c r="D73" s="398"/>
      <c r="E73" s="155"/>
      <c r="F73" s="126" t="s">
        <v>0</v>
      </c>
      <c r="G73" s="65">
        <v>26</v>
      </c>
      <c r="H73" s="127"/>
      <c r="I73" s="71"/>
      <c r="J73" s="71">
        <f>I73*G73</f>
        <v>0</v>
      </c>
    </row>
    <row r="74" spans="1:10" s="386" customFormat="1" ht="15" customHeight="1">
      <c r="A74" s="1035"/>
      <c r="B74" s="381"/>
      <c r="C74" s="604" t="s">
        <v>98</v>
      </c>
      <c r="D74" s="446"/>
      <c r="E74" s="484"/>
      <c r="F74" s="383" t="s">
        <v>0</v>
      </c>
      <c r="G74" s="980">
        <v>8</v>
      </c>
      <c r="H74" s="384"/>
      <c r="I74" s="921"/>
      <c r="J74" s="922"/>
    </row>
    <row r="75" spans="1:10" s="386" customFormat="1" ht="15" customHeight="1">
      <c r="A75" s="1035"/>
      <c r="B75" s="381"/>
      <c r="C75" s="604" t="s">
        <v>100</v>
      </c>
      <c r="D75" s="446"/>
      <c r="E75" s="484"/>
      <c r="F75" s="383" t="s">
        <v>0</v>
      </c>
      <c r="G75" s="980">
        <v>4</v>
      </c>
      <c r="H75" s="384"/>
      <c r="I75" s="921"/>
      <c r="J75" s="922"/>
    </row>
    <row r="76" spans="1:10" s="386" customFormat="1" ht="15" customHeight="1">
      <c r="A76" s="1035"/>
      <c r="B76" s="381"/>
      <c r="C76" s="604" t="s">
        <v>101</v>
      </c>
      <c r="D76" s="446"/>
      <c r="E76" s="484"/>
      <c r="F76" s="383" t="s">
        <v>0</v>
      </c>
      <c r="G76" s="980">
        <v>1</v>
      </c>
      <c r="H76" s="384"/>
      <c r="I76" s="921"/>
      <c r="J76" s="922"/>
    </row>
    <row r="77" spans="1:10" s="386" customFormat="1" ht="15" customHeight="1">
      <c r="A77" s="627"/>
      <c r="B77" s="381"/>
      <c r="C77" s="604" t="s">
        <v>103</v>
      </c>
      <c r="D77" s="446"/>
      <c r="E77" s="484"/>
      <c r="F77" s="383" t="s">
        <v>0</v>
      </c>
      <c r="G77" s="980">
        <v>13</v>
      </c>
      <c r="H77" s="384"/>
      <c r="I77" s="921"/>
      <c r="J77" s="922"/>
    </row>
    <row r="78" spans="1:160" s="36" customFormat="1" ht="17.25" customHeight="1">
      <c r="A78" s="47"/>
      <c r="B78" s="186" t="s">
        <v>333</v>
      </c>
      <c r="C78" s="146" t="s">
        <v>502</v>
      </c>
      <c r="D78" s="480"/>
      <c r="E78" s="603"/>
      <c r="F78" s="118"/>
      <c r="G78" s="123"/>
      <c r="H78" s="119"/>
      <c r="I78" s="579"/>
      <c r="J78" s="913"/>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row>
    <row r="79" spans="1:10" s="18" customFormat="1" ht="15" customHeight="1">
      <c r="A79" s="1035">
        <v>30</v>
      </c>
      <c r="B79" s="206" t="s">
        <v>375</v>
      </c>
      <c r="C79" s="325" t="s">
        <v>382</v>
      </c>
      <c r="D79" s="333"/>
      <c r="E79" s="155"/>
      <c r="F79" s="84" t="s">
        <v>0</v>
      </c>
      <c r="G79" s="71">
        <v>6</v>
      </c>
      <c r="H79" s="76"/>
      <c r="I79" s="283"/>
      <c r="J79" s="71">
        <f>I79*G79</f>
        <v>0</v>
      </c>
    </row>
    <row r="80" spans="1:10" s="386" customFormat="1" ht="15" customHeight="1">
      <c r="A80" s="1035"/>
      <c r="B80" s="381"/>
      <c r="C80" s="604" t="s">
        <v>99</v>
      </c>
      <c r="D80" s="446"/>
      <c r="E80" s="484"/>
      <c r="F80" s="383" t="s">
        <v>0</v>
      </c>
      <c r="G80" s="980">
        <v>1</v>
      </c>
      <c r="H80" s="384"/>
      <c r="I80" s="921"/>
      <c r="J80" s="922"/>
    </row>
    <row r="81" spans="1:10" s="386" customFormat="1" ht="15" customHeight="1">
      <c r="A81" s="1039"/>
      <c r="B81" s="381"/>
      <c r="C81" s="604" t="s">
        <v>102</v>
      </c>
      <c r="D81" s="446"/>
      <c r="E81" s="484"/>
      <c r="F81" s="383" t="s">
        <v>0</v>
      </c>
      <c r="G81" s="980">
        <v>1</v>
      </c>
      <c r="H81" s="384"/>
      <c r="I81" s="921"/>
      <c r="J81" s="922"/>
    </row>
    <row r="82" spans="1:10" s="386" customFormat="1" ht="15" customHeight="1">
      <c r="A82" s="1035"/>
      <c r="B82" s="381"/>
      <c r="C82" s="604" t="s">
        <v>80</v>
      </c>
      <c r="D82" s="446"/>
      <c r="E82" s="484"/>
      <c r="F82" s="383" t="s">
        <v>0</v>
      </c>
      <c r="G82" s="980">
        <v>2</v>
      </c>
      <c r="H82" s="384"/>
      <c r="I82" s="921"/>
      <c r="J82" s="922"/>
    </row>
    <row r="83" spans="1:10" s="386" customFormat="1" ht="15" customHeight="1">
      <c r="A83" s="1045"/>
      <c r="B83" s="381"/>
      <c r="C83" s="681" t="s">
        <v>360</v>
      </c>
      <c r="D83" s="446"/>
      <c r="E83" s="484"/>
      <c r="F83" s="383" t="s">
        <v>0</v>
      </c>
      <c r="G83" s="980">
        <v>2</v>
      </c>
      <c r="H83" s="384"/>
      <c r="I83" s="921"/>
      <c r="J83" s="922"/>
    </row>
    <row r="84" spans="1:10" s="18" customFormat="1" ht="14.1" customHeight="1">
      <c r="A84" s="1039" t="s">
        <v>584</v>
      </c>
      <c r="B84" s="206" t="s">
        <v>375</v>
      </c>
      <c r="C84" s="174" t="s">
        <v>383</v>
      </c>
      <c r="D84" s="333"/>
      <c r="E84" s="155"/>
      <c r="F84" s="223" t="s">
        <v>0</v>
      </c>
      <c r="G84" s="65">
        <v>32</v>
      </c>
      <c r="H84" s="213">
        <v>3</v>
      </c>
      <c r="I84" s="71"/>
      <c r="J84" s="71">
        <f>I84*H84*G84</f>
        <v>0</v>
      </c>
    </row>
    <row r="85" spans="1:10" s="85" customFormat="1" ht="36.75" customHeight="1">
      <c r="A85" s="1039"/>
      <c r="B85" s="106"/>
      <c r="C85" s="1139" t="s">
        <v>380</v>
      </c>
      <c r="D85" s="1140"/>
      <c r="E85" s="1141"/>
      <c r="F85" s="395"/>
      <c r="G85" s="132"/>
      <c r="H85" s="205"/>
      <c r="I85" s="107"/>
      <c r="J85" s="107"/>
    </row>
    <row r="86" spans="1:10" s="209" customFormat="1" ht="12.75" customHeight="1">
      <c r="A86" s="1039"/>
      <c r="B86" s="206"/>
      <c r="C86" s="164"/>
      <c r="D86" s="527" t="s">
        <v>411</v>
      </c>
      <c r="E86" s="592"/>
      <c r="F86" s="47"/>
      <c r="G86" s="207"/>
      <c r="H86" s="95"/>
      <c r="I86" s="916"/>
      <c r="J86" s="916"/>
    </row>
    <row r="87" spans="1:10" s="379" customFormat="1" ht="12.75" customHeight="1">
      <c r="A87" s="1038" t="s">
        <v>585</v>
      </c>
      <c r="B87" s="374" t="s">
        <v>375</v>
      </c>
      <c r="C87" s="595" t="s">
        <v>401</v>
      </c>
      <c r="D87" s="605"/>
      <c r="E87" s="587"/>
      <c r="F87" s="376" t="s">
        <v>0</v>
      </c>
      <c r="G87" s="377">
        <f>G84</f>
        <v>32</v>
      </c>
      <c r="H87" s="376" t="s">
        <v>64</v>
      </c>
      <c r="I87" s="918"/>
      <c r="J87" s="918">
        <f>I87*G87*H87</f>
        <v>0</v>
      </c>
    </row>
    <row r="88" spans="1:160" s="36" customFormat="1" ht="17.25" customHeight="1">
      <c r="A88" s="1039"/>
      <c r="B88" s="186" t="s">
        <v>586</v>
      </c>
      <c r="C88" s="606" t="s">
        <v>488</v>
      </c>
      <c r="D88" s="480"/>
      <c r="E88" s="603"/>
      <c r="F88" s="118"/>
      <c r="G88" s="123"/>
      <c r="H88" s="119"/>
      <c r="I88" s="579"/>
      <c r="J88" s="913"/>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row>
    <row r="89" spans="1:160" s="211" customFormat="1" ht="17.25" customHeight="1">
      <c r="A89" s="1039" t="s">
        <v>591</v>
      </c>
      <c r="B89" s="497" t="s">
        <v>375</v>
      </c>
      <c r="C89" s="165" t="s">
        <v>532</v>
      </c>
      <c r="D89" s="607"/>
      <c r="E89" s="154"/>
      <c r="F89" s="25" t="s">
        <v>0</v>
      </c>
      <c r="G89" s="283">
        <v>15</v>
      </c>
      <c r="H89" s="74"/>
      <c r="I89" s="71"/>
      <c r="J89" s="71">
        <f>I89*G89</f>
        <v>0</v>
      </c>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row>
    <row r="90" spans="1:160" s="507" customFormat="1" ht="23.25" customHeight="1">
      <c r="A90" s="1039"/>
      <c r="B90" s="505"/>
      <c r="C90" s="1139" t="s">
        <v>14</v>
      </c>
      <c r="D90" s="1140"/>
      <c r="E90" s="1141"/>
      <c r="F90" s="99"/>
      <c r="G90" s="506"/>
      <c r="H90" s="100"/>
      <c r="I90" s="508"/>
      <c r="J90" s="924"/>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row>
    <row r="91" spans="1:10" s="373" customFormat="1" ht="15" customHeight="1">
      <c r="A91" s="1067" t="s">
        <v>592</v>
      </c>
      <c r="B91" s="206" t="s">
        <v>650</v>
      </c>
      <c r="C91" s="174"/>
      <c r="D91" s="333"/>
      <c r="E91" s="155"/>
      <c r="F91" s="84"/>
      <c r="G91" s="71"/>
      <c r="H91" s="76"/>
      <c r="I91" s="71"/>
      <c r="J91" s="71"/>
    </row>
    <row r="92" spans="1:10" s="18" customFormat="1" ht="15" customHeight="1">
      <c r="A92" s="1067"/>
      <c r="B92" s="114"/>
      <c r="C92" s="604" t="s">
        <v>354</v>
      </c>
      <c r="D92" s="333"/>
      <c r="E92" s="155"/>
      <c r="F92" s="84"/>
      <c r="G92" s="71"/>
      <c r="H92" s="76"/>
      <c r="I92" s="71"/>
      <c r="J92" s="71"/>
    </row>
    <row r="93" spans="1:10" s="373" customFormat="1" ht="14.1" customHeight="1">
      <c r="A93" s="1067" t="s">
        <v>593</v>
      </c>
      <c r="B93" s="206" t="s">
        <v>375</v>
      </c>
      <c r="C93" s="742" t="s">
        <v>544</v>
      </c>
      <c r="D93" s="623"/>
      <c r="E93" s="169"/>
      <c r="F93" s="223" t="s">
        <v>0</v>
      </c>
      <c r="G93" s="65">
        <f>G91</f>
        <v>0</v>
      </c>
      <c r="H93" s="213">
        <v>3</v>
      </c>
      <c r="I93" s="71"/>
      <c r="J93" s="71">
        <f>I93*H93*G93</f>
        <v>0</v>
      </c>
    </row>
    <row r="94" spans="1:10" s="85" customFormat="1" ht="23.25" customHeight="1">
      <c r="A94" s="1039"/>
      <c r="B94" s="106"/>
      <c r="C94" s="1154" t="s">
        <v>535</v>
      </c>
      <c r="D94" s="1155"/>
      <c r="E94" s="1156"/>
      <c r="F94" s="395"/>
      <c r="G94" s="132"/>
      <c r="H94" s="205"/>
      <c r="I94" s="107"/>
      <c r="J94" s="107"/>
    </row>
    <row r="95" spans="1:11" s="18" customFormat="1" ht="15" customHeight="1">
      <c r="A95" s="1039"/>
      <c r="B95" s="187"/>
      <c r="C95" s="1139" t="s">
        <v>533</v>
      </c>
      <c r="D95" s="1140"/>
      <c r="E95" s="1141"/>
      <c r="F95" s="152"/>
      <c r="G95" s="71"/>
      <c r="H95" s="76"/>
      <c r="I95" s="283"/>
      <c r="J95" s="71"/>
      <c r="K95" s="50"/>
    </row>
    <row r="96" spans="1:10" s="209" customFormat="1" ht="12.75" customHeight="1">
      <c r="A96" s="47"/>
      <c r="B96" s="497"/>
      <c r="C96" s="164"/>
      <c r="D96" s="527" t="s">
        <v>534</v>
      </c>
      <c r="E96" s="592"/>
      <c r="F96" s="151"/>
      <c r="G96" s="207"/>
      <c r="H96" s="95"/>
      <c r="I96" s="916"/>
      <c r="J96" s="916"/>
    </row>
    <row r="97" spans="1:160" s="36" customFormat="1" ht="17.25" customHeight="1">
      <c r="A97" s="1039"/>
      <c r="B97" s="229" t="s">
        <v>640</v>
      </c>
      <c r="C97" s="146" t="s">
        <v>35</v>
      </c>
      <c r="D97" s="480"/>
      <c r="E97" s="603"/>
      <c r="F97" s="118"/>
      <c r="G97" s="123"/>
      <c r="H97" s="119"/>
      <c r="I97" s="579"/>
      <c r="J97" s="913"/>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row>
    <row r="98" spans="1:10" s="18" customFormat="1" ht="15" customHeight="1">
      <c r="A98" s="1035">
        <v>36</v>
      </c>
      <c r="B98" s="497" t="s">
        <v>375</v>
      </c>
      <c r="C98" s="168" t="s">
        <v>15</v>
      </c>
      <c r="D98" s="333"/>
      <c r="E98" s="155"/>
      <c r="F98" s="25" t="s">
        <v>1</v>
      </c>
      <c r="G98" s="67">
        <v>31</v>
      </c>
      <c r="H98" s="74"/>
      <c r="I98" s="71"/>
      <c r="J98" s="71">
        <f>I98*G98</f>
        <v>0</v>
      </c>
    </row>
    <row r="99" spans="1:10" s="209" customFormat="1" ht="12.75" customHeight="1">
      <c r="A99" s="47"/>
      <c r="B99" s="497"/>
      <c r="C99" s="172" t="s">
        <v>548</v>
      </c>
      <c r="D99" s="527"/>
      <c r="E99" s="592"/>
      <c r="F99" s="47"/>
      <c r="G99" s="207"/>
      <c r="H99" s="95"/>
      <c r="I99" s="916"/>
      <c r="J99" s="916"/>
    </row>
    <row r="100" spans="1:10" s="18" customFormat="1" ht="15" customHeight="1">
      <c r="A100" s="1039" t="s">
        <v>639</v>
      </c>
      <c r="B100" s="497" t="s">
        <v>375</v>
      </c>
      <c r="C100" s="168" t="s">
        <v>16</v>
      </c>
      <c r="D100" s="333"/>
      <c r="E100" s="155"/>
      <c r="F100" s="25" t="s">
        <v>1</v>
      </c>
      <c r="G100" s="67">
        <v>343</v>
      </c>
      <c r="H100" s="74"/>
      <c r="I100" s="71"/>
      <c r="J100" s="71">
        <f>I100*G100</f>
        <v>0</v>
      </c>
    </row>
    <row r="101" spans="1:10" s="19" customFormat="1" ht="15" customHeight="1">
      <c r="A101" s="1039"/>
      <c r="B101" s="609"/>
      <c r="C101" s="172" t="s">
        <v>549</v>
      </c>
      <c r="D101" s="642"/>
      <c r="E101" s="427"/>
      <c r="F101" s="504"/>
      <c r="G101" s="123"/>
      <c r="H101" s="204"/>
      <c r="I101" s="121"/>
      <c r="J101" s="121"/>
    </row>
    <row r="102" spans="1:10" s="18" customFormat="1" ht="15" customHeight="1">
      <c r="A102" s="1035">
        <v>38</v>
      </c>
      <c r="B102" s="497" t="s">
        <v>375</v>
      </c>
      <c r="C102" s="165" t="s">
        <v>524</v>
      </c>
      <c r="D102" s="333"/>
      <c r="E102" s="155"/>
      <c r="F102" s="25" t="s">
        <v>0</v>
      </c>
      <c r="G102" s="68">
        <f>SUM(G103)</f>
        <v>45</v>
      </c>
      <c r="H102" s="74"/>
      <c r="I102" s="768"/>
      <c r="J102" s="71">
        <f>I102*G102</f>
        <v>0</v>
      </c>
    </row>
    <row r="103" spans="1:10" s="18" customFormat="1" ht="15" customHeight="1">
      <c r="A103" s="1067"/>
      <c r="B103" s="187"/>
      <c r="C103" s="604" t="s">
        <v>127</v>
      </c>
      <c r="D103" s="333"/>
      <c r="E103" s="155"/>
      <c r="F103" s="383" t="s">
        <v>0</v>
      </c>
      <c r="G103" s="980">
        <v>45</v>
      </c>
      <c r="H103" s="76"/>
      <c r="I103" s="283"/>
      <c r="J103" s="71"/>
    </row>
    <row r="104" spans="1:10" s="18" customFormat="1" ht="15" customHeight="1">
      <c r="A104" s="1035">
        <v>39</v>
      </c>
      <c r="B104" s="497" t="s">
        <v>375</v>
      </c>
      <c r="C104" s="165" t="s">
        <v>522</v>
      </c>
      <c r="D104" s="333"/>
      <c r="E104" s="155"/>
      <c r="F104" s="25" t="s">
        <v>0</v>
      </c>
      <c r="G104" s="68">
        <f>SUM(G105:G111)</f>
        <v>440</v>
      </c>
      <c r="H104" s="74"/>
      <c r="I104" s="768"/>
      <c r="J104" s="71">
        <f>I104*G104</f>
        <v>0</v>
      </c>
    </row>
    <row r="105" spans="1:10" s="18" customFormat="1" ht="15" customHeight="1">
      <c r="A105" s="1067"/>
      <c r="B105" s="187"/>
      <c r="C105" s="604" t="s">
        <v>104</v>
      </c>
      <c r="D105" s="333"/>
      <c r="E105" s="155"/>
      <c r="F105" s="383" t="s">
        <v>0</v>
      </c>
      <c r="G105" s="980">
        <v>115</v>
      </c>
      <c r="H105" s="76"/>
      <c r="I105" s="283"/>
      <c r="J105" s="71"/>
    </row>
    <row r="106" spans="1:10" s="18" customFormat="1" ht="15" customHeight="1">
      <c r="A106" s="1067"/>
      <c r="B106" s="187"/>
      <c r="C106" s="604" t="s">
        <v>105</v>
      </c>
      <c r="D106" s="333"/>
      <c r="E106" s="155"/>
      <c r="F106" s="383" t="s">
        <v>0</v>
      </c>
      <c r="G106" s="980">
        <v>105</v>
      </c>
      <c r="H106" s="76"/>
      <c r="I106" s="283"/>
      <c r="J106" s="71"/>
    </row>
    <row r="107" spans="1:10" s="18" customFormat="1" ht="15" customHeight="1">
      <c r="A107" s="1067"/>
      <c r="B107" s="187"/>
      <c r="C107" s="604" t="s">
        <v>363</v>
      </c>
      <c r="D107" s="333"/>
      <c r="E107" s="155"/>
      <c r="F107" s="383" t="s">
        <v>0</v>
      </c>
      <c r="G107" s="980">
        <v>30</v>
      </c>
      <c r="H107" s="76"/>
      <c r="I107" s="283"/>
      <c r="J107" s="71"/>
    </row>
    <row r="108" spans="1:10" s="18" customFormat="1" ht="15" customHeight="1">
      <c r="A108" s="1067"/>
      <c r="B108" s="187"/>
      <c r="C108" s="604" t="s">
        <v>106</v>
      </c>
      <c r="D108" s="333"/>
      <c r="E108" s="155"/>
      <c r="F108" s="383" t="s">
        <v>0</v>
      </c>
      <c r="G108" s="980">
        <v>30</v>
      </c>
      <c r="H108" s="76"/>
      <c r="I108" s="283"/>
      <c r="J108" s="71"/>
    </row>
    <row r="109" spans="1:10" s="18" customFormat="1" ht="15" customHeight="1">
      <c r="A109" s="1067"/>
      <c r="B109" s="187"/>
      <c r="C109" s="604" t="s">
        <v>107</v>
      </c>
      <c r="D109" s="333"/>
      <c r="E109" s="155"/>
      <c r="F109" s="383" t="s">
        <v>0</v>
      </c>
      <c r="G109" s="980">
        <v>35</v>
      </c>
      <c r="H109" s="76"/>
      <c r="I109" s="283"/>
      <c r="J109" s="71"/>
    </row>
    <row r="110" spans="1:10" s="18" customFormat="1" ht="15" customHeight="1">
      <c r="A110" s="1067"/>
      <c r="B110" s="187"/>
      <c r="C110" s="604" t="s">
        <v>108</v>
      </c>
      <c r="D110" s="333"/>
      <c r="E110" s="155"/>
      <c r="F110" s="383" t="s">
        <v>0</v>
      </c>
      <c r="G110" s="980">
        <v>85</v>
      </c>
      <c r="H110" s="76"/>
      <c r="I110" s="283"/>
      <c r="J110" s="71"/>
    </row>
    <row r="111" spans="1:10" s="18" customFormat="1" ht="15" customHeight="1">
      <c r="A111" s="1067"/>
      <c r="B111" s="187"/>
      <c r="C111" s="604" t="s">
        <v>109</v>
      </c>
      <c r="D111" s="333"/>
      <c r="E111" s="155"/>
      <c r="F111" s="383" t="s">
        <v>0</v>
      </c>
      <c r="G111" s="980">
        <v>40</v>
      </c>
      <c r="H111" s="76"/>
      <c r="I111" s="283"/>
      <c r="J111" s="71"/>
    </row>
    <row r="112" spans="1:10" s="18" customFormat="1" ht="15" customHeight="1">
      <c r="A112" s="1035">
        <v>40</v>
      </c>
      <c r="B112" s="497" t="s">
        <v>375</v>
      </c>
      <c r="C112" s="165" t="s">
        <v>503</v>
      </c>
      <c r="D112" s="333"/>
      <c r="E112" s="155"/>
      <c r="F112" s="25" t="s">
        <v>0</v>
      </c>
      <c r="G112" s="68">
        <f>SUM(G113:G115)</f>
        <v>100</v>
      </c>
      <c r="H112" s="74"/>
      <c r="I112" s="768"/>
      <c r="J112" s="71">
        <f>I112*G112</f>
        <v>0</v>
      </c>
    </row>
    <row r="113" spans="1:10" s="18" customFormat="1" ht="15" customHeight="1">
      <c r="A113" s="1067"/>
      <c r="B113" s="187"/>
      <c r="C113" s="604" t="s">
        <v>361</v>
      </c>
      <c r="D113" s="333"/>
      <c r="E113" s="155"/>
      <c r="F113" s="383" t="s">
        <v>0</v>
      </c>
      <c r="G113" s="980">
        <v>50</v>
      </c>
      <c r="H113" s="76"/>
      <c r="I113" s="283"/>
      <c r="J113" s="71"/>
    </row>
    <row r="114" spans="1:10" s="18" customFormat="1" ht="15" customHeight="1">
      <c r="A114" s="1067"/>
      <c r="B114" s="187"/>
      <c r="C114" s="604" t="s">
        <v>362</v>
      </c>
      <c r="D114" s="333"/>
      <c r="E114" s="155"/>
      <c r="F114" s="383" t="s">
        <v>0</v>
      </c>
      <c r="G114" s="980">
        <v>30</v>
      </c>
      <c r="H114" s="76"/>
      <c r="I114" s="283"/>
      <c r="J114" s="71"/>
    </row>
    <row r="115" spans="1:10" s="18" customFormat="1" ht="15" customHeight="1">
      <c r="A115" s="1067"/>
      <c r="B115" s="187"/>
      <c r="C115" s="604" t="s">
        <v>364</v>
      </c>
      <c r="D115" s="333"/>
      <c r="E115" s="155"/>
      <c r="F115" s="383" t="s">
        <v>0</v>
      </c>
      <c r="G115" s="980">
        <v>20</v>
      </c>
      <c r="H115" s="76"/>
      <c r="I115" s="283"/>
      <c r="J115" s="71"/>
    </row>
    <row r="116" spans="1:10" s="18" customFormat="1" ht="14.1" customHeight="1">
      <c r="A116" s="1035">
        <v>41</v>
      </c>
      <c r="B116" s="497" t="s">
        <v>375</v>
      </c>
      <c r="C116" s="174" t="s">
        <v>506</v>
      </c>
      <c r="D116" s="333"/>
      <c r="E116" s="155"/>
      <c r="F116" s="25" t="s">
        <v>1</v>
      </c>
      <c r="G116" s="65">
        <v>374</v>
      </c>
      <c r="H116" s="75" t="s">
        <v>75</v>
      </c>
      <c r="I116" s="79"/>
      <c r="J116" s="71">
        <f>I116*3*G116</f>
        <v>0</v>
      </c>
    </row>
    <row r="117" spans="1:10" s="40" customFormat="1" ht="24" customHeight="1">
      <c r="A117" s="1035"/>
      <c r="B117" s="516"/>
      <c r="C117" s="1154" t="s">
        <v>529</v>
      </c>
      <c r="D117" s="1155"/>
      <c r="E117" s="1156"/>
      <c r="F117" s="131"/>
      <c r="G117" s="132"/>
      <c r="H117" s="133"/>
      <c r="I117" s="956"/>
      <c r="J117" s="956"/>
    </row>
    <row r="118" spans="1:160" s="89" customFormat="1" ht="15" customHeight="1">
      <c r="A118" s="1067"/>
      <c r="B118" s="601"/>
      <c r="C118" s="142"/>
      <c r="D118" s="527" t="s">
        <v>365</v>
      </c>
      <c r="E118" s="184"/>
      <c r="F118" s="149"/>
      <c r="G118" s="65"/>
      <c r="H118" s="75"/>
      <c r="I118" s="925"/>
      <c r="J118" s="71"/>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row>
    <row r="119" spans="1:15" s="477" customFormat="1" ht="16.5" customHeight="1">
      <c r="A119" s="1079"/>
      <c r="B119" s="448">
        <v>4</v>
      </c>
      <c r="C119" s="448" t="s">
        <v>33</v>
      </c>
      <c r="D119" s="469"/>
      <c r="E119" s="470"/>
      <c r="F119" s="493"/>
      <c r="G119" s="472"/>
      <c r="H119" s="473"/>
      <c r="I119" s="472"/>
      <c r="J119" s="848">
        <f>SUM(J120:J130)</f>
        <v>0</v>
      </c>
      <c r="K119" s="475"/>
      <c r="L119" s="476"/>
      <c r="M119" s="476"/>
      <c r="O119" s="478"/>
    </row>
    <row r="120" spans="1:15" s="477" customFormat="1" ht="38.25" customHeight="1">
      <c r="A120" s="627"/>
      <c r="B120" s="447"/>
      <c r="C120" s="1135" t="s">
        <v>413</v>
      </c>
      <c r="D120" s="1136"/>
      <c r="E120" s="1137"/>
      <c r="F120" s="827"/>
      <c r="G120" s="828"/>
      <c r="H120" s="550"/>
      <c r="I120" s="828"/>
      <c r="J120" s="926"/>
      <c r="K120" s="475"/>
      <c r="L120" s="476"/>
      <c r="M120" s="476"/>
      <c r="O120" s="478"/>
    </row>
    <row r="121" spans="1:15" s="477" customFormat="1" ht="16.5" customHeight="1">
      <c r="A121" s="1067"/>
      <c r="B121" s="556"/>
      <c r="C121" s="1143" t="s">
        <v>414</v>
      </c>
      <c r="D121" s="1144"/>
      <c r="E121" s="1145"/>
      <c r="F121" s="827"/>
      <c r="G121" s="828"/>
      <c r="H121" s="550"/>
      <c r="I121" s="828"/>
      <c r="J121" s="926"/>
      <c r="K121" s="475"/>
      <c r="L121" s="476"/>
      <c r="M121" s="476"/>
      <c r="O121" s="478"/>
    </row>
    <row r="122" spans="1:15" s="558" customFormat="1" ht="16.5" customHeight="1">
      <c r="A122" s="1067"/>
      <c r="B122" s="636"/>
      <c r="C122" s="638" t="s">
        <v>420</v>
      </c>
      <c r="D122" s="639"/>
      <c r="E122" s="640"/>
      <c r="F122" s="510"/>
      <c r="G122" s="559"/>
      <c r="H122" s="829"/>
      <c r="I122" s="402"/>
      <c r="J122" s="402"/>
      <c r="K122" s="562"/>
      <c r="L122" s="563"/>
      <c r="M122" s="563"/>
      <c r="O122" s="564"/>
    </row>
    <row r="123" spans="1:15" s="558" customFormat="1" ht="16.5" customHeight="1">
      <c r="A123" s="1067"/>
      <c r="B123" s="636"/>
      <c r="C123" s="638" t="s">
        <v>419</v>
      </c>
      <c r="D123" s="639"/>
      <c r="E123" s="640"/>
      <c r="F123" s="510"/>
      <c r="G123" s="559"/>
      <c r="H123" s="829"/>
      <c r="I123" s="402"/>
      <c r="J123" s="402"/>
      <c r="K123" s="562"/>
      <c r="L123" s="563"/>
      <c r="M123" s="563"/>
      <c r="O123" s="564"/>
    </row>
    <row r="124" spans="1:15" s="477" customFormat="1" ht="16.5" customHeight="1">
      <c r="A124" s="1067" t="s">
        <v>599</v>
      </c>
      <c r="B124" s="497" t="s">
        <v>375</v>
      </c>
      <c r="C124" s="610" t="s">
        <v>415</v>
      </c>
      <c r="D124" s="611"/>
      <c r="E124" s="612"/>
      <c r="F124" s="25" t="s">
        <v>1</v>
      </c>
      <c r="G124" s="65">
        <v>251</v>
      </c>
      <c r="H124" s="550"/>
      <c r="I124" s="927"/>
      <c r="J124" s="71">
        <f>I124*G124</f>
        <v>0</v>
      </c>
      <c r="K124" s="475"/>
      <c r="L124" s="476"/>
      <c r="M124" s="476"/>
      <c r="O124" s="478"/>
    </row>
    <row r="125" spans="1:15" s="558" customFormat="1" ht="16.5" customHeight="1">
      <c r="A125" s="1067"/>
      <c r="B125" s="636"/>
      <c r="C125" s="774"/>
      <c r="D125" s="773" t="s">
        <v>550</v>
      </c>
      <c r="E125" s="640"/>
      <c r="F125" s="510"/>
      <c r="G125" s="559"/>
      <c r="H125" s="829"/>
      <c r="I125" s="402"/>
      <c r="J125" s="402"/>
      <c r="K125" s="562"/>
      <c r="L125" s="563"/>
      <c r="M125" s="563"/>
      <c r="O125" s="564"/>
    </row>
    <row r="126" spans="1:15" s="477" customFormat="1" ht="16.5" customHeight="1">
      <c r="A126" s="47" t="s">
        <v>600</v>
      </c>
      <c r="B126" s="497" t="s">
        <v>375</v>
      </c>
      <c r="C126" s="610" t="s">
        <v>416</v>
      </c>
      <c r="D126" s="611"/>
      <c r="E126" s="612"/>
      <c r="F126" s="25" t="s">
        <v>1</v>
      </c>
      <c r="G126" s="65">
        <v>1435</v>
      </c>
      <c r="H126" s="550"/>
      <c r="I126" s="927"/>
      <c r="J126" s="71">
        <f>I126*G126</f>
        <v>0</v>
      </c>
      <c r="K126" s="475"/>
      <c r="L126" s="476"/>
      <c r="M126" s="476"/>
      <c r="O126" s="478"/>
    </row>
    <row r="127" spans="1:15" s="477" customFormat="1" ht="16.5" customHeight="1">
      <c r="A127" s="47"/>
      <c r="B127" s="497"/>
      <c r="C127" s="610"/>
      <c r="D127" s="773" t="s">
        <v>551</v>
      </c>
      <c r="E127" s="612"/>
      <c r="F127" s="25"/>
      <c r="G127" s="65"/>
      <c r="H127" s="550"/>
      <c r="I127" s="927"/>
      <c r="J127" s="71"/>
      <c r="K127" s="475"/>
      <c r="L127" s="476"/>
      <c r="M127" s="476"/>
      <c r="O127" s="478"/>
    </row>
    <row r="128" spans="1:10" s="18" customFormat="1" ht="20.1" customHeight="1">
      <c r="A128" s="1067" t="s">
        <v>601</v>
      </c>
      <c r="B128" s="497" t="s">
        <v>375</v>
      </c>
      <c r="C128" s="171" t="s">
        <v>27</v>
      </c>
      <c r="D128" s="333"/>
      <c r="E128" s="155"/>
      <c r="F128" s="25" t="s">
        <v>1</v>
      </c>
      <c r="G128" s="67">
        <v>1696</v>
      </c>
      <c r="H128" s="75" t="s">
        <v>75</v>
      </c>
      <c r="I128" s="71"/>
      <c r="J128" s="71">
        <f>I128*H128*G128</f>
        <v>0</v>
      </c>
    </row>
    <row r="129" spans="1:10" s="19" customFormat="1" ht="24" customHeight="1">
      <c r="A129" s="1067"/>
      <c r="B129" s="609"/>
      <c r="C129" s="1139" t="s">
        <v>96</v>
      </c>
      <c r="D129" s="1140"/>
      <c r="E129" s="1141"/>
      <c r="F129" s="479"/>
      <c r="G129" s="123"/>
      <c r="H129" s="429"/>
      <c r="I129" s="121"/>
      <c r="J129" s="121"/>
    </row>
    <row r="130" spans="1:10" s="19" customFormat="1" ht="12.75" customHeight="1">
      <c r="A130" s="1067"/>
      <c r="B130" s="609"/>
      <c r="C130" s="494"/>
      <c r="D130" s="527" t="s">
        <v>366</v>
      </c>
      <c r="E130" s="427"/>
      <c r="F130" s="479"/>
      <c r="G130" s="123"/>
      <c r="H130" s="429"/>
      <c r="I130" s="121"/>
      <c r="J130" s="121"/>
    </row>
    <row r="131" spans="1:11" s="54" customFormat="1" ht="23.25" customHeight="1">
      <c r="A131" s="1083"/>
      <c r="B131" s="771" t="s">
        <v>273</v>
      </c>
      <c r="C131" s="226"/>
      <c r="D131" s="227"/>
      <c r="E131" s="227"/>
      <c r="F131" s="231"/>
      <c r="G131" s="232"/>
      <c r="H131" s="233"/>
      <c r="I131" s="232"/>
      <c r="J131" s="928"/>
      <c r="K131" s="60"/>
    </row>
    <row r="132" spans="1:10" s="539" customFormat="1" ht="15" customHeight="1">
      <c r="A132" s="1079"/>
      <c r="B132" s="1088" t="s">
        <v>331</v>
      </c>
      <c r="C132" s="490" t="s">
        <v>23</v>
      </c>
      <c r="D132" s="841"/>
      <c r="E132" s="841"/>
      <c r="F132" s="842"/>
      <c r="G132" s="843"/>
      <c r="H132" s="842"/>
      <c r="I132" s="971"/>
      <c r="J132" s="972">
        <f>SUM(J133:J145)</f>
        <v>0</v>
      </c>
    </row>
    <row r="133" spans="1:10" s="17" customFormat="1" ht="15" customHeight="1">
      <c r="A133" s="1067"/>
      <c r="B133" s="92"/>
      <c r="C133" s="172" t="s">
        <v>24</v>
      </c>
      <c r="D133" s="614"/>
      <c r="E133" s="163"/>
      <c r="F133" s="24"/>
      <c r="G133" s="63"/>
      <c r="H133" s="24"/>
      <c r="I133" s="128"/>
      <c r="J133" s="128"/>
    </row>
    <row r="134" spans="1:10" s="17" customFormat="1" ht="15" customHeight="1">
      <c r="A134" s="1067" t="s">
        <v>602</v>
      </c>
      <c r="B134" s="206" t="s">
        <v>375</v>
      </c>
      <c r="C134" s="165" t="s">
        <v>40</v>
      </c>
      <c r="D134" s="398"/>
      <c r="E134" s="169"/>
      <c r="F134" s="24" t="s">
        <v>0</v>
      </c>
      <c r="G134" s="63">
        <v>3</v>
      </c>
      <c r="H134" s="24"/>
      <c r="I134" s="128"/>
      <c r="J134" s="128">
        <f>I134*G134</f>
        <v>0</v>
      </c>
    </row>
    <row r="135" spans="1:10" s="46" customFormat="1" ht="12.75" customHeight="1">
      <c r="A135" s="1067"/>
      <c r="B135" s="94"/>
      <c r="C135" s="164"/>
      <c r="D135" s="517" t="s">
        <v>59</v>
      </c>
      <c r="E135" s="656"/>
      <c r="F135" s="47"/>
      <c r="G135" s="64"/>
      <c r="H135" s="47"/>
      <c r="I135" s="973"/>
      <c r="J135" s="973"/>
    </row>
    <row r="136" spans="1:10" s="17" customFormat="1" ht="15" customHeight="1">
      <c r="A136" s="1067" t="s">
        <v>603</v>
      </c>
      <c r="B136" s="206" t="s">
        <v>375</v>
      </c>
      <c r="C136" s="165" t="s">
        <v>41</v>
      </c>
      <c r="D136" s="333"/>
      <c r="E136" s="169"/>
      <c r="F136" s="24" t="s">
        <v>0</v>
      </c>
      <c r="G136" s="63">
        <v>1</v>
      </c>
      <c r="H136" s="24"/>
      <c r="I136" s="128"/>
      <c r="J136" s="128">
        <f>I136*G136</f>
        <v>0</v>
      </c>
    </row>
    <row r="137" spans="1:10" s="17" customFormat="1" ht="12.75" customHeight="1">
      <c r="A137" s="1067"/>
      <c r="B137" s="92"/>
      <c r="C137" s="635"/>
      <c r="D137" s="517" t="s">
        <v>60</v>
      </c>
      <c r="E137" s="169"/>
      <c r="F137" s="24"/>
      <c r="G137" s="63"/>
      <c r="H137" s="24"/>
      <c r="I137" s="128"/>
      <c r="J137" s="128"/>
    </row>
    <row r="138" spans="1:10" s="17" customFormat="1" ht="15" customHeight="1">
      <c r="A138" s="1067" t="s">
        <v>604</v>
      </c>
      <c r="B138" s="206" t="s">
        <v>375</v>
      </c>
      <c r="C138" s="165" t="s">
        <v>57</v>
      </c>
      <c r="D138" s="333"/>
      <c r="E138" s="169"/>
      <c r="F138" s="24" t="s">
        <v>0</v>
      </c>
      <c r="G138" s="63">
        <v>4</v>
      </c>
      <c r="H138" s="24"/>
      <c r="I138" s="128"/>
      <c r="J138" s="128">
        <f>I138*G138</f>
        <v>0</v>
      </c>
    </row>
    <row r="139" spans="1:10" s="17" customFormat="1" ht="12.75" customHeight="1">
      <c r="A139" s="1067"/>
      <c r="B139" s="92"/>
      <c r="C139" s="635"/>
      <c r="D139" s="517" t="s">
        <v>61</v>
      </c>
      <c r="E139" s="169"/>
      <c r="F139" s="24"/>
      <c r="G139" s="63"/>
      <c r="H139" s="24"/>
      <c r="I139" s="128"/>
      <c r="J139" s="128"/>
    </row>
    <row r="140" spans="1:10" s="17" customFormat="1" ht="15" customHeight="1">
      <c r="A140" s="1067" t="s">
        <v>605</v>
      </c>
      <c r="B140" s="206" t="s">
        <v>375</v>
      </c>
      <c r="C140" s="165" t="s">
        <v>42</v>
      </c>
      <c r="D140" s="333"/>
      <c r="E140" s="169"/>
      <c r="F140" s="24" t="s">
        <v>0</v>
      </c>
      <c r="G140" s="63">
        <v>1</v>
      </c>
      <c r="H140" s="24"/>
      <c r="I140" s="128"/>
      <c r="J140" s="128">
        <f>I140*G140</f>
        <v>0</v>
      </c>
    </row>
    <row r="141" spans="1:12" s="17" customFormat="1" ht="12.75" customHeight="1">
      <c r="A141" s="1067"/>
      <c r="B141" s="92"/>
      <c r="C141" s="635"/>
      <c r="D141" s="517" t="s">
        <v>62</v>
      </c>
      <c r="E141" s="169"/>
      <c r="F141" s="24"/>
      <c r="G141" s="63"/>
      <c r="H141" s="24"/>
      <c r="I141" s="128"/>
      <c r="J141" s="128"/>
      <c r="L141" s="58"/>
    </row>
    <row r="142" spans="1:10" s="17" customFormat="1" ht="15" customHeight="1">
      <c r="A142" s="1067" t="s">
        <v>606</v>
      </c>
      <c r="B142" s="206" t="s">
        <v>375</v>
      </c>
      <c r="C142" s="165" t="s">
        <v>58</v>
      </c>
      <c r="D142" s="333"/>
      <c r="E142" s="169"/>
      <c r="F142" s="24" t="s">
        <v>0</v>
      </c>
      <c r="G142" s="63">
        <v>1</v>
      </c>
      <c r="H142" s="24"/>
      <c r="I142" s="128"/>
      <c r="J142" s="128">
        <f>I142*G142</f>
        <v>0</v>
      </c>
    </row>
    <row r="143" spans="1:10" s="17" customFormat="1" ht="12.75" customHeight="1">
      <c r="A143" s="1067"/>
      <c r="B143" s="92"/>
      <c r="C143" s="635"/>
      <c r="D143" s="517" t="s">
        <v>63</v>
      </c>
      <c r="E143" s="169"/>
      <c r="F143" s="24"/>
      <c r="G143" s="63"/>
      <c r="H143" s="24"/>
      <c r="I143" s="128"/>
      <c r="J143" s="128"/>
    </row>
    <row r="144" spans="1:10" s="17" customFormat="1" ht="15" customHeight="1">
      <c r="A144" s="1067" t="s">
        <v>607</v>
      </c>
      <c r="B144" s="206" t="s">
        <v>375</v>
      </c>
      <c r="C144" s="165" t="s">
        <v>43</v>
      </c>
      <c r="D144" s="333"/>
      <c r="E144" s="169"/>
      <c r="F144" s="24" t="s">
        <v>0</v>
      </c>
      <c r="G144" s="63">
        <v>2</v>
      </c>
      <c r="H144" s="24"/>
      <c r="I144" s="128"/>
      <c r="J144" s="128">
        <f>I144*G144</f>
        <v>0</v>
      </c>
    </row>
    <row r="145" spans="1:10" s="17" customFormat="1" ht="12.75" customHeight="1">
      <c r="A145" s="1067"/>
      <c r="B145" s="92"/>
      <c r="C145" s="635"/>
      <c r="D145" s="517" t="s">
        <v>66</v>
      </c>
      <c r="E145" s="169"/>
      <c r="F145" s="24"/>
      <c r="G145" s="63"/>
      <c r="H145" s="24"/>
      <c r="I145" s="128"/>
      <c r="J145" s="128"/>
    </row>
    <row r="146" spans="1:10" s="568" customFormat="1" ht="15.75">
      <c r="A146" s="1079"/>
      <c r="B146" s="844" t="s">
        <v>76</v>
      </c>
      <c r="C146" s="845" t="s">
        <v>37</v>
      </c>
      <c r="D146" s="846"/>
      <c r="E146" s="846"/>
      <c r="F146" s="847"/>
      <c r="G146" s="848"/>
      <c r="H146" s="849"/>
      <c r="I146" s="848"/>
      <c r="J146" s="848">
        <f>SUM(J147:J152)</f>
        <v>0</v>
      </c>
    </row>
    <row r="147" spans="1:10" s="217" customFormat="1" ht="15" customHeight="1">
      <c r="A147" s="1067" t="s">
        <v>608</v>
      </c>
      <c r="B147" s="833" t="s">
        <v>375</v>
      </c>
      <c r="C147" s="705" t="s">
        <v>82</v>
      </c>
      <c r="D147" s="342"/>
      <c r="E147" s="706"/>
      <c r="F147" s="569" t="s">
        <v>11</v>
      </c>
      <c r="G147" s="215">
        <v>0.21</v>
      </c>
      <c r="H147" s="216"/>
      <c r="I147" s="77"/>
      <c r="J147" s="71">
        <f aca="true" t="shared" si="0" ref="J147">I147*G147</f>
        <v>0</v>
      </c>
    </row>
    <row r="148" spans="1:10" s="558" customFormat="1" ht="11.25">
      <c r="A148" s="1067"/>
      <c r="B148" s="640"/>
      <c r="C148" s="707"/>
      <c r="D148" s="708" t="s">
        <v>79</v>
      </c>
      <c r="E148" s="640"/>
      <c r="F148" s="510" t="s">
        <v>387</v>
      </c>
      <c r="G148" s="402">
        <v>21</v>
      </c>
      <c r="H148" s="510"/>
      <c r="I148" s="402"/>
      <c r="J148" s="402"/>
    </row>
    <row r="149" spans="1:10" s="12" customFormat="1" ht="15" customHeight="1">
      <c r="A149" s="1067" t="s">
        <v>609</v>
      </c>
      <c r="B149" s="833" t="s">
        <v>375</v>
      </c>
      <c r="C149" s="179" t="s">
        <v>84</v>
      </c>
      <c r="D149" s="179"/>
      <c r="E149" s="153"/>
      <c r="F149" s="25" t="s">
        <v>4</v>
      </c>
      <c r="G149" s="77">
        <f>G147</f>
        <v>0.21</v>
      </c>
      <c r="H149" s="74"/>
      <c r="I149" s="77"/>
      <c r="J149" s="71">
        <f>I149*G149</f>
        <v>0</v>
      </c>
    </row>
    <row r="150" spans="1:10" s="12" customFormat="1" ht="15" customHeight="1">
      <c r="A150" s="1067" t="s">
        <v>610</v>
      </c>
      <c r="B150" s="833" t="s">
        <v>375</v>
      </c>
      <c r="C150" s="179" t="s">
        <v>86</v>
      </c>
      <c r="D150" s="179"/>
      <c r="E150" s="153"/>
      <c r="F150" s="24" t="s">
        <v>87</v>
      </c>
      <c r="G150" s="77">
        <v>5</v>
      </c>
      <c r="H150" s="74"/>
      <c r="I150" s="77"/>
      <c r="J150" s="71">
        <f>I150*G150</f>
        <v>0</v>
      </c>
    </row>
    <row r="151" spans="1:10" s="12" customFormat="1" ht="15" customHeight="1">
      <c r="A151" s="1067" t="s">
        <v>611</v>
      </c>
      <c r="B151" s="833" t="s">
        <v>375</v>
      </c>
      <c r="C151" s="179" t="s">
        <v>85</v>
      </c>
      <c r="D151" s="180"/>
      <c r="E151" s="153"/>
      <c r="F151" s="31" t="s">
        <v>12</v>
      </c>
      <c r="G151" s="77">
        <f>G149*2.4</f>
        <v>0.504</v>
      </c>
      <c r="H151" s="78"/>
      <c r="I151" s="77"/>
      <c r="J151" s="71">
        <f>I151*G151</f>
        <v>0</v>
      </c>
    </row>
    <row r="152" spans="1:10" s="44" customFormat="1" ht="12.75">
      <c r="A152" s="1067" t="s">
        <v>612</v>
      </c>
      <c r="B152" s="833" t="s">
        <v>375</v>
      </c>
      <c r="C152" s="179" t="s">
        <v>487</v>
      </c>
      <c r="D152" s="739"/>
      <c r="E152" s="740"/>
      <c r="F152" s="741" t="s">
        <v>12</v>
      </c>
      <c r="G152" s="71">
        <v>1.5</v>
      </c>
      <c r="H152" s="25"/>
      <c r="I152" s="71"/>
      <c r="J152" s="71">
        <f>I152*G152</f>
        <v>0</v>
      </c>
    </row>
    <row r="153" spans="1:10" s="44" customFormat="1" ht="12.75">
      <c r="A153" s="1067"/>
      <c r="B153" s="621"/>
      <c r="C153" s="734"/>
      <c r="D153" s="517" t="s">
        <v>486</v>
      </c>
      <c r="E153" s="735"/>
      <c r="F153" s="736"/>
      <c r="G153" s="737"/>
      <c r="H153" s="738"/>
      <c r="I153" s="737"/>
      <c r="J153" s="974"/>
    </row>
    <row r="154" spans="1:10" s="491" customFormat="1" ht="21" customHeight="1">
      <c r="A154" s="1079"/>
      <c r="B154" s="448">
        <v>7</v>
      </c>
      <c r="C154" s="490" t="s">
        <v>95</v>
      </c>
      <c r="D154" s="449"/>
      <c r="E154" s="398"/>
      <c r="F154" s="320"/>
      <c r="G154" s="522"/>
      <c r="H154" s="452"/>
      <c r="I154" s="522"/>
      <c r="J154" s="848">
        <f>SUM(J155:J160)</f>
        <v>0</v>
      </c>
    </row>
    <row r="155" spans="1:10" s="571" customFormat="1" ht="21" customHeight="1">
      <c r="A155" s="1086"/>
      <c r="B155" s="837"/>
      <c r="C155" s="570" t="s">
        <v>367</v>
      </c>
      <c r="D155" s="570"/>
      <c r="E155" s="570"/>
      <c r="F155" s="838"/>
      <c r="G155" s="839"/>
      <c r="H155" s="840"/>
      <c r="I155" s="839"/>
      <c r="J155" s="839"/>
    </row>
    <row r="156" spans="1:10" s="18" customFormat="1" ht="15" customHeight="1">
      <c r="A156" s="1067" t="s">
        <v>613</v>
      </c>
      <c r="B156" s="206" t="s">
        <v>460</v>
      </c>
      <c r="C156" s="835" t="s">
        <v>461</v>
      </c>
      <c r="D156" s="333"/>
      <c r="E156" s="333"/>
      <c r="F156" s="84" t="s">
        <v>30</v>
      </c>
      <c r="G156" s="67">
        <v>6</v>
      </c>
      <c r="H156" s="76"/>
      <c r="I156" s="71"/>
      <c r="J156" s="71">
        <f aca="true" t="shared" si="1" ref="J156">I156*G156</f>
        <v>0</v>
      </c>
    </row>
    <row r="157" spans="1:10" s="85" customFormat="1" ht="15" customHeight="1">
      <c r="A157" s="1067"/>
      <c r="B157" s="374"/>
      <c r="C157" s="836"/>
      <c r="D157" s="527" t="s">
        <v>479</v>
      </c>
      <c r="E157" s="573"/>
      <c r="F157" s="395"/>
      <c r="G157" s="132"/>
      <c r="H157" s="205"/>
      <c r="I157" s="508"/>
      <c r="J157" s="107"/>
    </row>
    <row r="158" spans="1:10" s="18" customFormat="1" ht="15" customHeight="1">
      <c r="A158" s="47" t="s">
        <v>614</v>
      </c>
      <c r="B158" s="206" t="s">
        <v>388</v>
      </c>
      <c r="C158" s="835" t="s">
        <v>458</v>
      </c>
      <c r="D158" s="333"/>
      <c r="E158" s="333"/>
      <c r="F158" s="84" t="s">
        <v>72</v>
      </c>
      <c r="G158" s="67">
        <v>100</v>
      </c>
      <c r="H158" s="76"/>
      <c r="I158" s="71"/>
      <c r="J158" s="71">
        <f aca="true" t="shared" si="2" ref="J158:J159">I158*G158</f>
        <v>0</v>
      </c>
    </row>
    <row r="159" spans="1:10" s="18" customFormat="1" ht="15" customHeight="1">
      <c r="A159" s="47" t="s">
        <v>615</v>
      </c>
      <c r="B159" s="206" t="s">
        <v>482</v>
      </c>
      <c r="C159" s="835" t="s">
        <v>459</v>
      </c>
      <c r="D159" s="333"/>
      <c r="E159" s="333"/>
      <c r="F159" s="84" t="s">
        <v>72</v>
      </c>
      <c r="G159" s="67">
        <v>100</v>
      </c>
      <c r="H159" s="76"/>
      <c r="I159" s="71"/>
      <c r="J159" s="71">
        <f t="shared" si="2"/>
        <v>0</v>
      </c>
    </row>
    <row r="160" spans="1:10" s="18" customFormat="1" ht="12.75" customHeight="1">
      <c r="A160" s="47" t="s">
        <v>616</v>
      </c>
      <c r="B160" s="206" t="s">
        <v>480</v>
      </c>
      <c r="C160" s="1089" t="s">
        <v>485</v>
      </c>
      <c r="D160" s="333"/>
      <c r="E160" s="333"/>
      <c r="F160" s="84" t="s">
        <v>72</v>
      </c>
      <c r="G160" s="67">
        <v>120</v>
      </c>
      <c r="H160" s="76"/>
      <c r="I160" s="71"/>
      <c r="J160" s="71">
        <f aca="true" t="shared" si="3" ref="J160">I160*G160</f>
        <v>0</v>
      </c>
    </row>
    <row r="161" spans="1:10" s="491" customFormat="1" ht="21" customHeight="1">
      <c r="A161" s="1079"/>
      <c r="B161" s="448">
        <v>8</v>
      </c>
      <c r="C161" s="490" t="s">
        <v>13</v>
      </c>
      <c r="D161" s="449"/>
      <c r="E161" s="398"/>
      <c r="F161" s="320"/>
      <c r="G161" s="522"/>
      <c r="H161" s="452"/>
      <c r="I161" s="522"/>
      <c r="J161" s="848">
        <f>SUM(J162:J171)</f>
        <v>0</v>
      </c>
    </row>
    <row r="162" spans="1:10" s="18" customFormat="1" ht="15" customHeight="1">
      <c r="A162" s="1067"/>
      <c r="B162" s="114"/>
      <c r="C162" s="103" t="s">
        <v>407</v>
      </c>
      <c r="D162" s="98"/>
      <c r="E162" s="34"/>
      <c r="F162" s="24"/>
      <c r="G162" s="68"/>
      <c r="H162" s="24"/>
      <c r="I162" s="71"/>
      <c r="J162" s="71"/>
    </row>
    <row r="163" spans="1:15" s="9" customFormat="1" ht="15.95" customHeight="1">
      <c r="A163" s="1067" t="s">
        <v>617</v>
      </c>
      <c r="B163" s="206" t="s">
        <v>441</v>
      </c>
      <c r="C163" s="136" t="s">
        <v>385</v>
      </c>
      <c r="D163" s="174" t="s">
        <v>451</v>
      </c>
      <c r="E163" s="160"/>
      <c r="F163" s="149" t="s">
        <v>0</v>
      </c>
      <c r="G163" s="71">
        <v>3</v>
      </c>
      <c r="H163" s="75"/>
      <c r="I163" s="923"/>
      <c r="J163" s="71">
        <f aca="true" t="shared" si="4" ref="J163:J169">I163*G163</f>
        <v>0</v>
      </c>
      <c r="K163" s="5"/>
      <c r="L163" s="8"/>
      <c r="M163" s="8"/>
      <c r="O163" s="7"/>
    </row>
    <row r="164" spans="1:15" s="9" customFormat="1" ht="15.95" customHeight="1">
      <c r="A164" s="1067" t="s">
        <v>618</v>
      </c>
      <c r="B164" s="206" t="s">
        <v>441</v>
      </c>
      <c r="C164" s="136" t="s">
        <v>385</v>
      </c>
      <c r="D164" s="174" t="s">
        <v>452</v>
      </c>
      <c r="E164" s="160"/>
      <c r="F164" s="149" t="s">
        <v>0</v>
      </c>
      <c r="G164" s="71">
        <v>4</v>
      </c>
      <c r="H164" s="75"/>
      <c r="I164" s="923"/>
      <c r="J164" s="71">
        <f>I164*G164</f>
        <v>0</v>
      </c>
      <c r="K164" s="5"/>
      <c r="L164" s="8"/>
      <c r="M164" s="8"/>
      <c r="O164" s="7"/>
    </row>
    <row r="165" spans="1:15" s="9" customFormat="1" ht="15.95" customHeight="1">
      <c r="A165" s="1067" t="s">
        <v>619</v>
      </c>
      <c r="B165" s="206" t="s">
        <v>441</v>
      </c>
      <c r="C165" s="136" t="s">
        <v>385</v>
      </c>
      <c r="D165" s="174" t="s">
        <v>454</v>
      </c>
      <c r="E165" s="160"/>
      <c r="F165" s="149" t="s">
        <v>0</v>
      </c>
      <c r="G165" s="71">
        <v>2</v>
      </c>
      <c r="H165" s="75"/>
      <c r="I165" s="923"/>
      <c r="J165" s="71">
        <f t="shared" si="4"/>
        <v>0</v>
      </c>
      <c r="K165" s="5"/>
      <c r="L165" s="8"/>
      <c r="M165" s="8"/>
      <c r="O165" s="7"/>
    </row>
    <row r="166" spans="1:15" s="9" customFormat="1" ht="15.95" customHeight="1">
      <c r="A166" s="1067" t="s">
        <v>620</v>
      </c>
      <c r="B166" s="206" t="s">
        <v>441</v>
      </c>
      <c r="C166" s="136" t="s">
        <v>385</v>
      </c>
      <c r="D166" s="174" t="s">
        <v>455</v>
      </c>
      <c r="E166" s="160"/>
      <c r="F166" s="149" t="s">
        <v>0</v>
      </c>
      <c r="G166" s="71">
        <v>1</v>
      </c>
      <c r="H166" s="75"/>
      <c r="I166" s="923"/>
      <c r="J166" s="71">
        <f>I166*G166</f>
        <v>0</v>
      </c>
      <c r="K166" s="5"/>
      <c r="L166" s="8"/>
      <c r="M166" s="8"/>
      <c r="O166" s="7"/>
    </row>
    <row r="167" spans="1:11" s="534" customFormat="1" ht="15.95" customHeight="1">
      <c r="A167" s="1067" t="s">
        <v>621</v>
      </c>
      <c r="B167" s="206" t="s">
        <v>441</v>
      </c>
      <c r="C167" s="136" t="s">
        <v>385</v>
      </c>
      <c r="D167" s="181" t="s">
        <v>445</v>
      </c>
      <c r="E167" s="160"/>
      <c r="F167" s="24" t="s">
        <v>0</v>
      </c>
      <c r="G167" s="552">
        <v>4</v>
      </c>
      <c r="H167" s="75"/>
      <c r="I167" s="923"/>
      <c r="J167" s="71">
        <f t="shared" si="4"/>
        <v>0</v>
      </c>
      <c r="K167" s="533"/>
    </row>
    <row r="168" spans="1:11" s="534" customFormat="1" ht="15.95" customHeight="1">
      <c r="A168" s="1067" t="s">
        <v>622</v>
      </c>
      <c r="B168" s="206" t="s">
        <v>441</v>
      </c>
      <c r="C168" s="136" t="s">
        <v>385</v>
      </c>
      <c r="D168" s="181" t="s">
        <v>453</v>
      </c>
      <c r="E168" s="160"/>
      <c r="F168" s="149" t="s">
        <v>0</v>
      </c>
      <c r="G168" s="552">
        <v>3</v>
      </c>
      <c r="H168" s="75"/>
      <c r="I168" s="923"/>
      <c r="J168" s="71">
        <f>I168*G168</f>
        <v>0</v>
      </c>
      <c r="K168" s="533"/>
    </row>
    <row r="169" spans="1:10" s="18" customFormat="1" ht="12.75" customHeight="1">
      <c r="A169" s="1067" t="s">
        <v>623</v>
      </c>
      <c r="B169" s="206" t="s">
        <v>441</v>
      </c>
      <c r="C169" s="136" t="s">
        <v>385</v>
      </c>
      <c r="D169" s="170" t="s">
        <v>136</v>
      </c>
      <c r="E169" s="553"/>
      <c r="F169" s="25" t="s">
        <v>1</v>
      </c>
      <c r="G169" s="67">
        <v>25</v>
      </c>
      <c r="H169" s="76"/>
      <c r="I169" s="71"/>
      <c r="J169" s="71">
        <f t="shared" si="4"/>
        <v>0</v>
      </c>
    </row>
    <row r="170" spans="1:10" s="532" customFormat="1" ht="15" customHeight="1">
      <c r="A170" s="1067"/>
      <c r="B170" s="730"/>
      <c r="C170" s="143"/>
      <c r="D170" s="703" t="s">
        <v>481</v>
      </c>
      <c r="E170" s="731"/>
      <c r="F170" s="732"/>
      <c r="G170" s="981"/>
      <c r="H170" s="733"/>
      <c r="I170" s="975"/>
      <c r="J170" s="976"/>
    </row>
    <row r="171" spans="1:10" s="18" customFormat="1" ht="12.75" customHeight="1">
      <c r="A171" s="1067" t="s">
        <v>624</v>
      </c>
      <c r="B171" s="206" t="s">
        <v>441</v>
      </c>
      <c r="C171" s="136" t="s">
        <v>385</v>
      </c>
      <c r="D171" s="174" t="s">
        <v>456</v>
      </c>
      <c r="E171" s="553"/>
      <c r="F171" s="24" t="s">
        <v>32</v>
      </c>
      <c r="G171" s="67">
        <v>25</v>
      </c>
      <c r="H171" s="76"/>
      <c r="I171" s="71"/>
      <c r="J171" s="71">
        <f aca="true" t="shared" si="5" ref="J171">I171*G171</f>
        <v>0</v>
      </c>
    </row>
    <row r="172" spans="1:10" s="40" customFormat="1" ht="12.75" customHeight="1">
      <c r="A172" s="1"/>
      <c r="B172" s="513"/>
      <c r="C172" s="514"/>
      <c r="F172" s="515"/>
      <c r="G172" s="511"/>
      <c r="H172" s="512"/>
      <c r="I172" s="977"/>
      <c r="J172" s="977"/>
    </row>
    <row r="173" spans="1:257" s="9" customFormat="1" ht="16.5" customHeight="1">
      <c r="A173" s="351" t="s">
        <v>253</v>
      </c>
      <c r="B173" s="351"/>
      <c r="C173" s="354"/>
      <c r="D173" s="14"/>
      <c r="E173" s="355"/>
      <c r="F173" s="336"/>
      <c r="G173" s="982"/>
      <c r="H173" s="336"/>
      <c r="I173" s="943"/>
      <c r="J173" s="943"/>
      <c r="K173" s="321"/>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c r="DH173" s="53"/>
      <c r="DI173" s="53"/>
      <c r="DJ173" s="53"/>
      <c r="DK173" s="53"/>
      <c r="DL173" s="53"/>
      <c r="DM173" s="53"/>
      <c r="DN173" s="53"/>
      <c r="DO173" s="53"/>
      <c r="DP173" s="53"/>
      <c r="DQ173" s="53"/>
      <c r="DR173" s="53"/>
      <c r="DS173" s="53"/>
      <c r="DT173" s="53"/>
      <c r="DU173" s="53"/>
      <c r="DV173" s="53"/>
      <c r="DW173" s="53"/>
      <c r="DX173" s="53"/>
      <c r="DY173" s="53"/>
      <c r="DZ173" s="53"/>
      <c r="EA173" s="53"/>
      <c r="EB173" s="53"/>
      <c r="EC173" s="53"/>
      <c r="ED173" s="53"/>
      <c r="EE173" s="53"/>
      <c r="EF173" s="53"/>
      <c r="EG173" s="53"/>
      <c r="EH173" s="53"/>
      <c r="EI173" s="53"/>
      <c r="EJ173" s="53"/>
      <c r="EK173" s="53"/>
      <c r="EL173" s="53"/>
      <c r="EM173" s="53"/>
      <c r="EN173" s="53"/>
      <c r="EO173" s="53"/>
      <c r="EP173" s="53"/>
      <c r="EQ173" s="53"/>
      <c r="ER173" s="53"/>
      <c r="ES173" s="53"/>
      <c r="ET173" s="53"/>
      <c r="EU173" s="53"/>
      <c r="EV173" s="53"/>
      <c r="EW173" s="53"/>
      <c r="EX173" s="53"/>
      <c r="EY173" s="53"/>
      <c r="EZ173" s="53"/>
      <c r="FA173" s="53"/>
      <c r="FB173" s="53"/>
      <c r="FC173" s="53"/>
      <c r="FD173" s="53"/>
      <c r="FE173" s="53"/>
      <c r="FF173" s="53"/>
      <c r="FG173" s="53"/>
      <c r="FH173" s="53"/>
      <c r="FI173" s="53"/>
      <c r="FJ173" s="53"/>
      <c r="FK173" s="53"/>
      <c r="FL173" s="53"/>
      <c r="FM173" s="53"/>
      <c r="FN173" s="53"/>
      <c r="FO173" s="53"/>
      <c r="FP173" s="53"/>
      <c r="FQ173" s="53"/>
      <c r="FR173" s="53"/>
      <c r="FS173" s="53"/>
      <c r="FT173" s="53"/>
      <c r="FU173" s="53"/>
      <c r="FV173" s="53"/>
      <c r="FW173" s="53"/>
      <c r="FX173" s="53"/>
      <c r="FY173" s="53"/>
      <c r="FZ173" s="53"/>
      <c r="GA173" s="53"/>
      <c r="GB173" s="53"/>
      <c r="GC173" s="53"/>
      <c r="GD173" s="53"/>
      <c r="GE173" s="53"/>
      <c r="GF173" s="53"/>
      <c r="GG173" s="53"/>
      <c r="GH173" s="53"/>
      <c r="GI173" s="53"/>
      <c r="GJ173" s="53"/>
      <c r="GK173" s="53"/>
      <c r="GL173" s="53"/>
      <c r="GM173" s="53"/>
      <c r="GN173" s="53"/>
      <c r="GO173" s="53"/>
      <c r="GP173" s="53"/>
      <c r="GQ173" s="53"/>
      <c r="GR173" s="53"/>
      <c r="GS173" s="53"/>
      <c r="GT173" s="53"/>
      <c r="GU173" s="53"/>
      <c r="GV173" s="53"/>
      <c r="GW173" s="53"/>
      <c r="GX173" s="53"/>
      <c r="GY173" s="53"/>
      <c r="GZ173" s="53"/>
      <c r="HA173" s="53"/>
      <c r="HB173" s="53"/>
      <c r="HC173" s="53"/>
      <c r="HD173" s="53"/>
      <c r="HE173" s="53"/>
      <c r="HF173" s="53"/>
      <c r="HG173" s="53"/>
      <c r="HH173" s="53"/>
      <c r="HI173" s="53"/>
      <c r="HJ173" s="53"/>
      <c r="HK173" s="53"/>
      <c r="HL173" s="53"/>
      <c r="HM173" s="53"/>
      <c r="HN173" s="53"/>
      <c r="HO173" s="53"/>
      <c r="HP173" s="53"/>
      <c r="HQ173" s="53"/>
      <c r="HR173" s="53"/>
      <c r="HS173" s="53"/>
      <c r="HT173" s="53"/>
      <c r="HU173" s="53"/>
      <c r="HV173" s="53"/>
      <c r="HW173" s="53"/>
      <c r="HX173" s="53"/>
      <c r="HY173" s="53"/>
      <c r="HZ173" s="53"/>
      <c r="IA173" s="53"/>
      <c r="IB173" s="53"/>
      <c r="IC173" s="53"/>
      <c r="ID173" s="53"/>
      <c r="IE173" s="53"/>
      <c r="IF173" s="53"/>
      <c r="IG173" s="53"/>
      <c r="IH173" s="53"/>
      <c r="II173" s="53"/>
      <c r="IJ173" s="53"/>
      <c r="IK173" s="53"/>
      <c r="IL173" s="53"/>
      <c r="IM173" s="53"/>
      <c r="IN173" s="53"/>
      <c r="IO173" s="53"/>
      <c r="IP173" s="53"/>
      <c r="IQ173" s="53"/>
      <c r="IR173" s="53"/>
      <c r="IS173" s="53"/>
      <c r="IT173" s="53"/>
      <c r="IU173" s="53"/>
      <c r="IV173" s="53"/>
      <c r="IW173" s="53"/>
    </row>
    <row r="174" spans="1:257" s="321" customFormat="1" ht="15.75">
      <c r="A174" s="851" t="s">
        <v>38</v>
      </c>
      <c r="B174" s="353"/>
      <c r="C174" s="671"/>
      <c r="D174" s="671"/>
      <c r="E174" s="671"/>
      <c r="F174" s="672"/>
      <c r="G174" s="967"/>
      <c r="H174" s="673"/>
      <c r="I174" s="967"/>
      <c r="J174" s="968">
        <f>J6+J39+J70+J119</f>
        <v>0</v>
      </c>
      <c r="K174" s="674"/>
      <c r="L174" s="674"/>
      <c r="M174" s="674"/>
      <c r="N174" s="674"/>
      <c r="O174" s="674"/>
      <c r="P174" s="674"/>
      <c r="Q174" s="674"/>
      <c r="R174" s="674"/>
      <c r="S174" s="674"/>
      <c r="T174" s="674"/>
      <c r="U174" s="674"/>
      <c r="V174" s="674"/>
      <c r="W174" s="674"/>
      <c r="X174" s="674"/>
      <c r="Y174" s="674"/>
      <c r="Z174" s="674"/>
      <c r="AA174" s="674"/>
      <c r="AB174" s="674"/>
      <c r="AC174" s="674"/>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674"/>
      <c r="AY174" s="674"/>
      <c r="AZ174" s="674"/>
      <c r="BA174" s="674"/>
      <c r="BB174" s="674"/>
      <c r="BC174" s="674"/>
      <c r="BD174" s="674"/>
      <c r="BE174" s="674"/>
      <c r="BF174" s="674"/>
      <c r="BG174" s="674"/>
      <c r="BH174" s="674"/>
      <c r="BI174" s="674"/>
      <c r="BJ174" s="674"/>
      <c r="BK174" s="674"/>
      <c r="BL174" s="674"/>
      <c r="BM174" s="674"/>
      <c r="BN174" s="674"/>
      <c r="BO174" s="674"/>
      <c r="BP174" s="674"/>
      <c r="BQ174" s="674"/>
      <c r="BR174" s="674"/>
      <c r="BS174" s="674"/>
      <c r="BT174" s="674"/>
      <c r="BU174" s="674"/>
      <c r="BV174" s="674"/>
      <c r="BW174" s="674"/>
      <c r="BX174" s="674"/>
      <c r="BY174" s="674"/>
      <c r="BZ174" s="674"/>
      <c r="CA174" s="674"/>
      <c r="CB174" s="674"/>
      <c r="CC174" s="674"/>
      <c r="CD174" s="674"/>
      <c r="CE174" s="674"/>
      <c r="CF174" s="674"/>
      <c r="CG174" s="674"/>
      <c r="CH174" s="674"/>
      <c r="CI174" s="674"/>
      <c r="CJ174" s="674"/>
      <c r="CK174" s="674"/>
      <c r="CL174" s="674"/>
      <c r="CM174" s="674"/>
      <c r="CN174" s="674"/>
      <c r="CO174" s="674"/>
      <c r="CP174" s="674"/>
      <c r="CQ174" s="674"/>
      <c r="CR174" s="674"/>
      <c r="CS174" s="674"/>
      <c r="CT174" s="674"/>
      <c r="CU174" s="674"/>
      <c r="CV174" s="674"/>
      <c r="CW174" s="674"/>
      <c r="CX174" s="674"/>
      <c r="CY174" s="674"/>
      <c r="CZ174" s="674"/>
      <c r="DA174" s="674"/>
      <c r="DB174" s="674"/>
      <c r="DC174" s="674"/>
      <c r="DD174" s="674"/>
      <c r="DE174" s="674"/>
      <c r="DF174" s="674"/>
      <c r="DG174" s="674"/>
      <c r="DH174" s="674"/>
      <c r="DI174" s="674"/>
      <c r="DJ174" s="674"/>
      <c r="DK174" s="674"/>
      <c r="DL174" s="674"/>
      <c r="DM174" s="674"/>
      <c r="DN174" s="674"/>
      <c r="DO174" s="674"/>
      <c r="DP174" s="674"/>
      <c r="DQ174" s="674"/>
      <c r="DR174" s="674"/>
      <c r="DS174" s="674"/>
      <c r="DT174" s="674"/>
      <c r="DU174" s="674"/>
      <c r="DV174" s="674"/>
      <c r="DW174" s="674"/>
      <c r="DX174" s="674"/>
      <c r="DY174" s="674"/>
      <c r="DZ174" s="674"/>
      <c r="EA174" s="674"/>
      <c r="EB174" s="674"/>
      <c r="EC174" s="674"/>
      <c r="ED174" s="674"/>
      <c r="EE174" s="674"/>
      <c r="EF174" s="674"/>
      <c r="EG174" s="674"/>
      <c r="EH174" s="674"/>
      <c r="EI174" s="674"/>
      <c r="EJ174" s="674"/>
      <c r="EK174" s="674"/>
      <c r="EL174" s="674"/>
      <c r="EM174" s="674"/>
      <c r="EN174" s="674"/>
      <c r="EO174" s="674"/>
      <c r="EP174" s="674"/>
      <c r="EQ174" s="674"/>
      <c r="ER174" s="674"/>
      <c r="ES174" s="674"/>
      <c r="ET174" s="674"/>
      <c r="EU174" s="674"/>
      <c r="EV174" s="674"/>
      <c r="EW174" s="674"/>
      <c r="EX174" s="674"/>
      <c r="EY174" s="674"/>
      <c r="EZ174" s="674"/>
      <c r="FA174" s="674"/>
      <c r="FB174" s="674"/>
      <c r="FC174" s="674"/>
      <c r="FD174" s="674"/>
      <c r="FE174" s="674"/>
      <c r="FF174" s="674"/>
      <c r="FG174" s="674"/>
      <c r="FH174" s="674"/>
      <c r="FI174" s="674"/>
      <c r="FJ174" s="674"/>
      <c r="FK174" s="674"/>
      <c r="FL174" s="674"/>
      <c r="FM174" s="674"/>
      <c r="FN174" s="674"/>
      <c r="FO174" s="674"/>
      <c r="FP174" s="674"/>
      <c r="FQ174" s="674"/>
      <c r="FR174" s="674"/>
      <c r="FS174" s="674"/>
      <c r="FT174" s="674"/>
      <c r="FU174" s="674"/>
      <c r="FV174" s="674"/>
      <c r="FW174" s="674"/>
      <c r="FX174" s="674"/>
      <c r="FY174" s="674"/>
      <c r="FZ174" s="674"/>
      <c r="GA174" s="674"/>
      <c r="GB174" s="674"/>
      <c r="GC174" s="674"/>
      <c r="GD174" s="674"/>
      <c r="GE174" s="674"/>
      <c r="GF174" s="674"/>
      <c r="GG174" s="674"/>
      <c r="GH174" s="674"/>
      <c r="GI174" s="674"/>
      <c r="GJ174" s="674"/>
      <c r="GK174" s="674"/>
      <c r="GL174" s="674"/>
      <c r="GM174" s="674"/>
      <c r="GN174" s="674"/>
      <c r="GO174" s="674"/>
      <c r="GP174" s="674"/>
      <c r="GQ174" s="674"/>
      <c r="GR174" s="674"/>
      <c r="GS174" s="674"/>
      <c r="GT174" s="674"/>
      <c r="GU174" s="674"/>
      <c r="GV174" s="674"/>
      <c r="GW174" s="674"/>
      <c r="GX174" s="674"/>
      <c r="GY174" s="674"/>
      <c r="GZ174" s="674"/>
      <c r="HA174" s="674"/>
      <c r="HB174" s="674"/>
      <c r="HC174" s="674"/>
      <c r="HD174" s="674"/>
      <c r="HE174" s="674"/>
      <c r="HF174" s="674"/>
      <c r="HG174" s="674"/>
      <c r="HH174" s="674"/>
      <c r="HI174" s="674"/>
      <c r="HJ174" s="674"/>
      <c r="HK174" s="674"/>
      <c r="HL174" s="674"/>
      <c r="HM174" s="674"/>
      <c r="HN174" s="674"/>
      <c r="HO174" s="674"/>
      <c r="HP174" s="674"/>
      <c r="HQ174" s="674"/>
      <c r="HR174" s="674"/>
      <c r="HS174" s="674"/>
      <c r="HT174" s="674"/>
      <c r="HU174" s="674"/>
      <c r="HV174" s="674"/>
      <c r="HW174" s="674"/>
      <c r="HX174" s="674"/>
      <c r="HY174" s="674"/>
      <c r="HZ174" s="674"/>
      <c r="IA174" s="674"/>
      <c r="IB174" s="674"/>
      <c r="IC174" s="674"/>
      <c r="ID174" s="674"/>
      <c r="IE174" s="674"/>
      <c r="IF174" s="674"/>
      <c r="IG174" s="674"/>
      <c r="IH174" s="674"/>
      <c r="II174" s="674"/>
      <c r="IJ174" s="674"/>
      <c r="IK174" s="674"/>
      <c r="IL174" s="674"/>
      <c r="IM174" s="674"/>
      <c r="IN174" s="674"/>
      <c r="IO174" s="674"/>
      <c r="IP174" s="674"/>
      <c r="IQ174" s="674"/>
      <c r="IR174" s="674"/>
      <c r="IS174" s="674"/>
      <c r="IT174" s="674"/>
      <c r="IU174" s="674"/>
      <c r="IV174" s="674"/>
      <c r="IW174" s="674"/>
    </row>
    <row r="175" spans="1:257" s="321" customFormat="1" ht="15.75">
      <c r="A175" s="351" t="s">
        <v>273</v>
      </c>
      <c r="B175" s="350"/>
      <c r="C175" s="675"/>
      <c r="D175" s="675"/>
      <c r="E175" s="675"/>
      <c r="F175" s="676"/>
      <c r="G175" s="969"/>
      <c r="H175" s="677"/>
      <c r="I175" s="969"/>
      <c r="J175" s="970">
        <f>J132+J146+J154+J161</f>
        <v>0</v>
      </c>
      <c r="K175" s="674"/>
      <c r="L175" s="674"/>
      <c r="M175" s="674"/>
      <c r="N175" s="674"/>
      <c r="O175" s="674"/>
      <c r="P175" s="674"/>
      <c r="Q175" s="674"/>
      <c r="R175" s="674"/>
      <c r="S175" s="674"/>
      <c r="T175" s="674"/>
      <c r="U175" s="674"/>
      <c r="V175" s="674"/>
      <c r="W175" s="674"/>
      <c r="X175" s="674"/>
      <c r="Y175" s="674"/>
      <c r="Z175" s="674"/>
      <c r="AA175" s="674"/>
      <c r="AB175" s="674"/>
      <c r="AC175" s="674"/>
      <c r="AD175" s="674"/>
      <c r="AE175" s="674"/>
      <c r="AF175" s="674"/>
      <c r="AG175" s="674"/>
      <c r="AH175" s="674"/>
      <c r="AI175" s="674"/>
      <c r="AJ175" s="674"/>
      <c r="AK175" s="674"/>
      <c r="AL175" s="674"/>
      <c r="AM175" s="674"/>
      <c r="AN175" s="674"/>
      <c r="AO175" s="674"/>
      <c r="AP175" s="674"/>
      <c r="AQ175" s="674"/>
      <c r="AR175" s="674"/>
      <c r="AS175" s="674"/>
      <c r="AT175" s="674"/>
      <c r="AU175" s="674"/>
      <c r="AV175" s="674"/>
      <c r="AW175" s="674"/>
      <c r="AX175" s="674"/>
      <c r="AY175" s="674"/>
      <c r="AZ175" s="674"/>
      <c r="BA175" s="674"/>
      <c r="BB175" s="674"/>
      <c r="BC175" s="674"/>
      <c r="BD175" s="674"/>
      <c r="BE175" s="674"/>
      <c r="BF175" s="674"/>
      <c r="BG175" s="674"/>
      <c r="BH175" s="674"/>
      <c r="BI175" s="674"/>
      <c r="BJ175" s="674"/>
      <c r="BK175" s="674"/>
      <c r="BL175" s="674"/>
      <c r="BM175" s="674"/>
      <c r="BN175" s="674"/>
      <c r="BO175" s="674"/>
      <c r="BP175" s="674"/>
      <c r="BQ175" s="674"/>
      <c r="BR175" s="674"/>
      <c r="BS175" s="674"/>
      <c r="BT175" s="674"/>
      <c r="BU175" s="674"/>
      <c r="BV175" s="674"/>
      <c r="BW175" s="674"/>
      <c r="BX175" s="674"/>
      <c r="BY175" s="674"/>
      <c r="BZ175" s="674"/>
      <c r="CA175" s="674"/>
      <c r="CB175" s="674"/>
      <c r="CC175" s="674"/>
      <c r="CD175" s="674"/>
      <c r="CE175" s="674"/>
      <c r="CF175" s="674"/>
      <c r="CG175" s="674"/>
      <c r="CH175" s="674"/>
      <c r="CI175" s="674"/>
      <c r="CJ175" s="674"/>
      <c r="CK175" s="674"/>
      <c r="CL175" s="674"/>
      <c r="CM175" s="674"/>
      <c r="CN175" s="674"/>
      <c r="CO175" s="674"/>
      <c r="CP175" s="674"/>
      <c r="CQ175" s="674"/>
      <c r="CR175" s="674"/>
      <c r="CS175" s="674"/>
      <c r="CT175" s="674"/>
      <c r="CU175" s="674"/>
      <c r="CV175" s="674"/>
      <c r="CW175" s="674"/>
      <c r="CX175" s="674"/>
      <c r="CY175" s="674"/>
      <c r="CZ175" s="674"/>
      <c r="DA175" s="674"/>
      <c r="DB175" s="674"/>
      <c r="DC175" s="674"/>
      <c r="DD175" s="674"/>
      <c r="DE175" s="674"/>
      <c r="DF175" s="674"/>
      <c r="DG175" s="674"/>
      <c r="DH175" s="674"/>
      <c r="DI175" s="674"/>
      <c r="DJ175" s="674"/>
      <c r="DK175" s="674"/>
      <c r="DL175" s="674"/>
      <c r="DM175" s="674"/>
      <c r="DN175" s="674"/>
      <c r="DO175" s="674"/>
      <c r="DP175" s="674"/>
      <c r="DQ175" s="674"/>
      <c r="DR175" s="674"/>
      <c r="DS175" s="674"/>
      <c r="DT175" s="674"/>
      <c r="DU175" s="674"/>
      <c r="DV175" s="674"/>
      <c r="DW175" s="674"/>
      <c r="DX175" s="674"/>
      <c r="DY175" s="674"/>
      <c r="DZ175" s="674"/>
      <c r="EA175" s="674"/>
      <c r="EB175" s="674"/>
      <c r="EC175" s="674"/>
      <c r="ED175" s="674"/>
      <c r="EE175" s="674"/>
      <c r="EF175" s="674"/>
      <c r="EG175" s="674"/>
      <c r="EH175" s="674"/>
      <c r="EI175" s="674"/>
      <c r="EJ175" s="674"/>
      <c r="EK175" s="674"/>
      <c r="EL175" s="674"/>
      <c r="EM175" s="674"/>
      <c r="EN175" s="674"/>
      <c r="EO175" s="674"/>
      <c r="EP175" s="674"/>
      <c r="EQ175" s="674"/>
      <c r="ER175" s="674"/>
      <c r="ES175" s="674"/>
      <c r="ET175" s="674"/>
      <c r="EU175" s="674"/>
      <c r="EV175" s="674"/>
      <c r="EW175" s="674"/>
      <c r="EX175" s="674"/>
      <c r="EY175" s="674"/>
      <c r="EZ175" s="674"/>
      <c r="FA175" s="674"/>
      <c r="FB175" s="674"/>
      <c r="FC175" s="674"/>
      <c r="FD175" s="674"/>
      <c r="FE175" s="674"/>
      <c r="FF175" s="674"/>
      <c r="FG175" s="674"/>
      <c r="FH175" s="674"/>
      <c r="FI175" s="674"/>
      <c r="FJ175" s="674"/>
      <c r="FK175" s="674"/>
      <c r="FL175" s="674"/>
      <c r="FM175" s="674"/>
      <c r="FN175" s="674"/>
      <c r="FO175" s="674"/>
      <c r="FP175" s="674"/>
      <c r="FQ175" s="674"/>
      <c r="FR175" s="674"/>
      <c r="FS175" s="674"/>
      <c r="FT175" s="674"/>
      <c r="FU175" s="674"/>
      <c r="FV175" s="674"/>
      <c r="FW175" s="674"/>
      <c r="FX175" s="674"/>
      <c r="FY175" s="674"/>
      <c r="FZ175" s="674"/>
      <c r="GA175" s="674"/>
      <c r="GB175" s="674"/>
      <c r="GC175" s="674"/>
      <c r="GD175" s="674"/>
      <c r="GE175" s="674"/>
      <c r="GF175" s="674"/>
      <c r="GG175" s="674"/>
      <c r="GH175" s="674"/>
      <c r="GI175" s="674"/>
      <c r="GJ175" s="674"/>
      <c r="GK175" s="674"/>
      <c r="GL175" s="674"/>
      <c r="GM175" s="674"/>
      <c r="GN175" s="674"/>
      <c r="GO175" s="674"/>
      <c r="GP175" s="674"/>
      <c r="GQ175" s="674"/>
      <c r="GR175" s="674"/>
      <c r="GS175" s="674"/>
      <c r="GT175" s="674"/>
      <c r="GU175" s="674"/>
      <c r="GV175" s="674"/>
      <c r="GW175" s="674"/>
      <c r="GX175" s="674"/>
      <c r="GY175" s="674"/>
      <c r="GZ175" s="674"/>
      <c r="HA175" s="674"/>
      <c r="HB175" s="674"/>
      <c r="HC175" s="674"/>
      <c r="HD175" s="674"/>
      <c r="HE175" s="674"/>
      <c r="HF175" s="674"/>
      <c r="HG175" s="674"/>
      <c r="HH175" s="674"/>
      <c r="HI175" s="674"/>
      <c r="HJ175" s="674"/>
      <c r="HK175" s="674"/>
      <c r="HL175" s="674"/>
      <c r="HM175" s="674"/>
      <c r="HN175" s="674"/>
      <c r="HO175" s="674"/>
      <c r="HP175" s="674"/>
      <c r="HQ175" s="674"/>
      <c r="HR175" s="674"/>
      <c r="HS175" s="674"/>
      <c r="HT175" s="674"/>
      <c r="HU175" s="674"/>
      <c r="HV175" s="674"/>
      <c r="HW175" s="674"/>
      <c r="HX175" s="674"/>
      <c r="HY175" s="674"/>
      <c r="HZ175" s="674"/>
      <c r="IA175" s="674"/>
      <c r="IB175" s="674"/>
      <c r="IC175" s="674"/>
      <c r="ID175" s="674"/>
      <c r="IE175" s="674"/>
      <c r="IF175" s="674"/>
      <c r="IG175" s="674"/>
      <c r="IH175" s="674"/>
      <c r="II175" s="674"/>
      <c r="IJ175" s="674"/>
      <c r="IK175" s="674"/>
      <c r="IL175" s="674"/>
      <c r="IM175" s="674"/>
      <c r="IN175" s="674"/>
      <c r="IO175" s="674"/>
      <c r="IP175" s="674"/>
      <c r="IQ175" s="674"/>
      <c r="IR175" s="674"/>
      <c r="IS175" s="674"/>
      <c r="IT175" s="674"/>
      <c r="IU175" s="674"/>
      <c r="IV175" s="674"/>
      <c r="IW175" s="674"/>
    </row>
    <row r="176" spans="1:257" s="321" customFormat="1" ht="15.75">
      <c r="A176" s="351" t="s">
        <v>254</v>
      </c>
      <c r="B176" s="351"/>
      <c r="C176" s="675"/>
      <c r="D176" s="675"/>
      <c r="E176" s="675"/>
      <c r="F176" s="676"/>
      <c r="G176" s="969"/>
      <c r="H176" s="677"/>
      <c r="I176" s="969"/>
      <c r="J176" s="970">
        <f>SUM(J174:J175)</f>
        <v>0</v>
      </c>
      <c r="K176" s="674"/>
      <c r="L176" s="674"/>
      <c r="M176" s="674"/>
      <c r="N176" s="674"/>
      <c r="O176" s="674"/>
      <c r="P176" s="674"/>
      <c r="Q176" s="674"/>
      <c r="R176" s="674"/>
      <c r="S176" s="674"/>
      <c r="T176" s="674"/>
      <c r="U176" s="674"/>
      <c r="V176" s="674"/>
      <c r="W176" s="674"/>
      <c r="X176" s="674"/>
      <c r="Y176" s="674"/>
      <c r="Z176" s="674"/>
      <c r="AA176" s="674"/>
      <c r="AB176" s="674"/>
      <c r="AC176" s="674"/>
      <c r="AD176" s="674"/>
      <c r="AE176" s="674"/>
      <c r="AF176" s="674"/>
      <c r="AG176" s="674"/>
      <c r="AH176" s="674"/>
      <c r="AI176" s="674"/>
      <c r="AJ176" s="674"/>
      <c r="AK176" s="674"/>
      <c r="AL176" s="674"/>
      <c r="AM176" s="674"/>
      <c r="AN176" s="674"/>
      <c r="AO176" s="674"/>
      <c r="AP176" s="674"/>
      <c r="AQ176" s="674"/>
      <c r="AR176" s="674"/>
      <c r="AS176" s="674"/>
      <c r="AT176" s="674"/>
      <c r="AU176" s="674"/>
      <c r="AV176" s="674"/>
      <c r="AW176" s="674"/>
      <c r="AX176" s="674"/>
      <c r="AY176" s="674"/>
      <c r="AZ176" s="674"/>
      <c r="BA176" s="674"/>
      <c r="BB176" s="674"/>
      <c r="BC176" s="674"/>
      <c r="BD176" s="674"/>
      <c r="BE176" s="674"/>
      <c r="BF176" s="674"/>
      <c r="BG176" s="674"/>
      <c r="BH176" s="674"/>
      <c r="BI176" s="674"/>
      <c r="BJ176" s="674"/>
      <c r="BK176" s="674"/>
      <c r="BL176" s="674"/>
      <c r="BM176" s="674"/>
      <c r="BN176" s="674"/>
      <c r="BO176" s="674"/>
      <c r="BP176" s="674"/>
      <c r="BQ176" s="674"/>
      <c r="BR176" s="674"/>
      <c r="BS176" s="674"/>
      <c r="BT176" s="674"/>
      <c r="BU176" s="674"/>
      <c r="BV176" s="674"/>
      <c r="BW176" s="674"/>
      <c r="BX176" s="674"/>
      <c r="BY176" s="674"/>
      <c r="BZ176" s="674"/>
      <c r="CA176" s="674"/>
      <c r="CB176" s="674"/>
      <c r="CC176" s="674"/>
      <c r="CD176" s="674"/>
      <c r="CE176" s="674"/>
      <c r="CF176" s="674"/>
      <c r="CG176" s="674"/>
      <c r="CH176" s="674"/>
      <c r="CI176" s="674"/>
      <c r="CJ176" s="674"/>
      <c r="CK176" s="674"/>
      <c r="CL176" s="674"/>
      <c r="CM176" s="674"/>
      <c r="CN176" s="674"/>
      <c r="CO176" s="674"/>
      <c r="CP176" s="674"/>
      <c r="CQ176" s="674"/>
      <c r="CR176" s="674"/>
      <c r="CS176" s="674"/>
      <c r="CT176" s="674"/>
      <c r="CU176" s="674"/>
      <c r="CV176" s="674"/>
      <c r="CW176" s="674"/>
      <c r="CX176" s="674"/>
      <c r="CY176" s="674"/>
      <c r="CZ176" s="674"/>
      <c r="DA176" s="674"/>
      <c r="DB176" s="674"/>
      <c r="DC176" s="674"/>
      <c r="DD176" s="674"/>
      <c r="DE176" s="674"/>
      <c r="DF176" s="674"/>
      <c r="DG176" s="674"/>
      <c r="DH176" s="674"/>
      <c r="DI176" s="674"/>
      <c r="DJ176" s="674"/>
      <c r="DK176" s="674"/>
      <c r="DL176" s="674"/>
      <c r="DM176" s="674"/>
      <c r="DN176" s="674"/>
      <c r="DO176" s="674"/>
      <c r="DP176" s="674"/>
      <c r="DQ176" s="674"/>
      <c r="DR176" s="674"/>
      <c r="DS176" s="674"/>
      <c r="DT176" s="674"/>
      <c r="DU176" s="674"/>
      <c r="DV176" s="674"/>
      <c r="DW176" s="674"/>
      <c r="DX176" s="674"/>
      <c r="DY176" s="674"/>
      <c r="DZ176" s="674"/>
      <c r="EA176" s="674"/>
      <c r="EB176" s="674"/>
      <c r="EC176" s="674"/>
      <c r="ED176" s="674"/>
      <c r="EE176" s="674"/>
      <c r="EF176" s="674"/>
      <c r="EG176" s="674"/>
      <c r="EH176" s="674"/>
      <c r="EI176" s="674"/>
      <c r="EJ176" s="674"/>
      <c r="EK176" s="674"/>
      <c r="EL176" s="674"/>
      <c r="EM176" s="674"/>
      <c r="EN176" s="674"/>
      <c r="EO176" s="674"/>
      <c r="EP176" s="674"/>
      <c r="EQ176" s="674"/>
      <c r="ER176" s="674"/>
      <c r="ES176" s="674"/>
      <c r="ET176" s="674"/>
      <c r="EU176" s="674"/>
      <c r="EV176" s="674"/>
      <c r="EW176" s="674"/>
      <c r="EX176" s="674"/>
      <c r="EY176" s="674"/>
      <c r="EZ176" s="674"/>
      <c r="FA176" s="674"/>
      <c r="FB176" s="674"/>
      <c r="FC176" s="674"/>
      <c r="FD176" s="674"/>
      <c r="FE176" s="674"/>
      <c r="FF176" s="674"/>
      <c r="FG176" s="674"/>
      <c r="FH176" s="674"/>
      <c r="FI176" s="674"/>
      <c r="FJ176" s="674"/>
      <c r="FK176" s="674"/>
      <c r="FL176" s="674"/>
      <c r="FM176" s="674"/>
      <c r="FN176" s="674"/>
      <c r="FO176" s="674"/>
      <c r="FP176" s="674"/>
      <c r="FQ176" s="674"/>
      <c r="FR176" s="674"/>
      <c r="FS176" s="674"/>
      <c r="FT176" s="674"/>
      <c r="FU176" s="674"/>
      <c r="FV176" s="674"/>
      <c r="FW176" s="674"/>
      <c r="FX176" s="674"/>
      <c r="FY176" s="674"/>
      <c r="FZ176" s="674"/>
      <c r="GA176" s="674"/>
      <c r="GB176" s="674"/>
      <c r="GC176" s="674"/>
      <c r="GD176" s="674"/>
      <c r="GE176" s="674"/>
      <c r="GF176" s="674"/>
      <c r="GG176" s="674"/>
      <c r="GH176" s="674"/>
      <c r="GI176" s="674"/>
      <c r="GJ176" s="674"/>
      <c r="GK176" s="674"/>
      <c r="GL176" s="674"/>
      <c r="GM176" s="674"/>
      <c r="GN176" s="674"/>
      <c r="GO176" s="674"/>
      <c r="GP176" s="674"/>
      <c r="GQ176" s="674"/>
      <c r="GR176" s="674"/>
      <c r="GS176" s="674"/>
      <c r="GT176" s="674"/>
      <c r="GU176" s="674"/>
      <c r="GV176" s="674"/>
      <c r="GW176" s="674"/>
      <c r="GX176" s="674"/>
      <c r="GY176" s="674"/>
      <c r="GZ176" s="674"/>
      <c r="HA176" s="674"/>
      <c r="HB176" s="674"/>
      <c r="HC176" s="674"/>
      <c r="HD176" s="674"/>
      <c r="HE176" s="674"/>
      <c r="HF176" s="674"/>
      <c r="HG176" s="674"/>
      <c r="HH176" s="674"/>
      <c r="HI176" s="674"/>
      <c r="HJ176" s="674"/>
      <c r="HK176" s="674"/>
      <c r="HL176" s="674"/>
      <c r="HM176" s="674"/>
      <c r="HN176" s="674"/>
      <c r="HO176" s="674"/>
      <c r="HP176" s="674"/>
      <c r="HQ176" s="674"/>
      <c r="HR176" s="674"/>
      <c r="HS176" s="674"/>
      <c r="HT176" s="674"/>
      <c r="HU176" s="674"/>
      <c r="HV176" s="674"/>
      <c r="HW176" s="674"/>
      <c r="HX176" s="674"/>
      <c r="HY176" s="674"/>
      <c r="HZ176" s="674"/>
      <c r="IA176" s="674"/>
      <c r="IB176" s="674"/>
      <c r="IC176" s="674"/>
      <c r="ID176" s="674"/>
      <c r="IE176" s="674"/>
      <c r="IF176" s="674"/>
      <c r="IG176" s="674"/>
      <c r="IH176" s="674"/>
      <c r="II176" s="674"/>
      <c r="IJ176" s="674"/>
      <c r="IK176" s="674"/>
      <c r="IL176" s="674"/>
      <c r="IM176" s="674"/>
      <c r="IN176" s="674"/>
      <c r="IO176" s="674"/>
      <c r="IP176" s="674"/>
      <c r="IQ176" s="674"/>
      <c r="IR176" s="674"/>
      <c r="IS176" s="674"/>
      <c r="IT176" s="674"/>
      <c r="IU176" s="674"/>
      <c r="IV176" s="674"/>
      <c r="IW176" s="674"/>
    </row>
  </sheetData>
  <mergeCells count="9">
    <mergeCell ref="C85:E85"/>
    <mergeCell ref="C71:E71"/>
    <mergeCell ref="C120:E120"/>
    <mergeCell ref="C121:E121"/>
    <mergeCell ref="C129:E129"/>
    <mergeCell ref="C90:E90"/>
    <mergeCell ref="C94:E94"/>
    <mergeCell ref="C117:E117"/>
    <mergeCell ref="C95:E95"/>
  </mergeCells>
  <printOptions/>
  <pageMargins left="0.984251968503937" right="0.787401574803149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Irena</dc:creator>
  <cp:keywords/>
  <dc:description/>
  <cp:lastModifiedBy>Irena</cp:lastModifiedBy>
  <cp:lastPrinted>2017-03-30T06:25:43Z</cp:lastPrinted>
  <dcterms:created xsi:type="dcterms:W3CDTF">2016-01-13T20:47:47Z</dcterms:created>
  <dcterms:modified xsi:type="dcterms:W3CDTF">2017-04-20T22:45:58Z</dcterms:modified>
  <cp:category/>
  <cp:version/>
  <cp:contentType/>
  <cp:contentStatus/>
</cp:coreProperties>
</file>