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JanaPlachetská\Desktop\"/>
    </mc:Choice>
  </mc:AlternateContent>
  <xr:revisionPtr revIDLastSave="0" documentId="13_ncr:1_{71DF04C0-BB12-4C71-B035-20F8C50FAE68}" xr6:coauthVersionLast="46" xr6:coauthVersionMax="46" xr10:uidLastSave="{00000000-0000-0000-0000-000000000000}"/>
  <bookViews>
    <workbookView xWindow="-110" yWindow="-110" windowWidth="19420" windowHeight="10420" xr2:uid="{00000000-000D-0000-FFFF-FFFF00000000}"/>
  </bookViews>
  <sheets>
    <sheet name="Priklad" sheetId="1" r:id="rId1"/>
  </sheets>
  <definedNames>
    <definedName name="_ftn1" localSheetId="0">Priklad!$A$50</definedName>
    <definedName name="_ftn2" localSheetId="0">Priklad!$A$51</definedName>
    <definedName name="_ftnref1" localSheetId="0">Priklad!$A$47</definedName>
    <definedName name="_ftnref2" localSheetId="0">Priklad!$E$47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2" i="1" l="1"/>
  <c r="D34" i="1"/>
  <c r="D43" i="1"/>
  <c r="D44" i="1" s="1"/>
  <c r="D36" i="1"/>
  <c r="D35" i="1"/>
  <c r="N15" i="1"/>
  <c r="M15" i="1"/>
  <c r="L15" i="1"/>
  <c r="K15" i="1"/>
  <c r="N24" i="1"/>
  <c r="M24" i="1"/>
  <c r="L24" i="1"/>
  <c r="K24" i="1"/>
  <c r="N21" i="1"/>
  <c r="M21" i="1"/>
  <c r="L21" i="1"/>
  <c r="K21" i="1"/>
  <c r="N18" i="1"/>
  <c r="M18" i="1"/>
  <c r="L18" i="1"/>
  <c r="K18" i="1"/>
  <c r="N9" i="1"/>
  <c r="M9" i="1"/>
  <c r="L9" i="1"/>
  <c r="K9" i="1"/>
  <c r="L27" i="1" l="1"/>
  <c r="M27" i="1"/>
  <c r="N27" i="1"/>
  <c r="K27" i="1"/>
  <c r="N14" i="1"/>
  <c r="N8" i="1"/>
  <c r="F24" i="1"/>
  <c r="E24" i="1"/>
  <c r="D24" i="1"/>
  <c r="C24" i="1"/>
  <c r="F21" i="1"/>
  <c r="E21" i="1"/>
  <c r="D21" i="1"/>
  <c r="C21" i="1"/>
  <c r="F18" i="1"/>
  <c r="E18" i="1"/>
  <c r="D18" i="1"/>
  <c r="C18" i="1"/>
  <c r="F14" i="1"/>
  <c r="F8" i="1"/>
  <c r="M14" i="1" l="1"/>
  <c r="L14" i="1"/>
  <c r="K14" i="1"/>
  <c r="M8" i="1"/>
  <c r="L8" i="1"/>
  <c r="K8" i="1"/>
  <c r="C8" i="1" l="1"/>
  <c r="E14" i="1"/>
  <c r="D14" i="1"/>
  <c r="C14" i="1"/>
  <c r="E15" i="1" l="1"/>
  <c r="F15" i="1"/>
  <c r="D15" i="1"/>
  <c r="C15" i="1"/>
  <c r="E8" i="1"/>
  <c r="D8" i="1"/>
  <c r="F9" i="1" s="1"/>
  <c r="F27" i="1" s="1"/>
  <c r="D9" i="1" l="1"/>
  <c r="D27" i="1" s="1"/>
  <c r="E9" i="1"/>
  <c r="E27" i="1" s="1"/>
  <c r="C9" i="1"/>
  <c r="C27" i="1" s="1"/>
</calcChain>
</file>

<file path=xl/sharedStrings.xml><?xml version="1.0" encoding="utf-8"?>
<sst xmlns="http://schemas.openxmlformats.org/spreadsheetml/2006/main" count="60" uniqueCount="29">
  <si>
    <t>Odborná úroveň</t>
  </si>
  <si>
    <t>Nabídka č.</t>
  </si>
  <si>
    <t>Průměr</t>
  </si>
  <si>
    <t>Vážený počet bodů</t>
  </si>
  <si>
    <t>Váha</t>
  </si>
  <si>
    <t>CELKEM</t>
  </si>
  <si>
    <t>Pokročilé řešení</t>
  </si>
  <si>
    <t>VÝSLEDKY PŮVODNÍHO VÝBĚRU</t>
  </si>
  <si>
    <t>VÝSLEDKY NOVÉHO HODNOCENÍ</t>
  </si>
  <si>
    <t>Počet bodů nového hodnocení</t>
  </si>
  <si>
    <t>Základ kompenzace</t>
  </si>
  <si>
    <t>Výše kompenzace</t>
  </si>
  <si>
    <t>Kč</t>
  </si>
  <si>
    <t>Pachtovné</t>
  </si>
  <si>
    <t>Pohovor</t>
  </si>
  <si>
    <t>Postup pro kompenzaci rozdílu mezi kvalitou uvedenou v nabídce a skutečností – kritéria Odborná úroveň a Pokročilé řešení</t>
  </si>
  <si>
    <t>Postup pro kompenzaci rozdílu mezi kvalitou uvedenou v nabídce a skutečností – kritérium Pohovor</t>
  </si>
  <si>
    <t>Podíl z tržeb</t>
  </si>
  <si>
    <t>Výše kompenzace musí odpovídat navýšení Pachtovného, kterého by bývalo bylo zapotřebí, aby při hodnocení dle pravidel při zadání Záměru Pachtýř dosáhl na stejný bodový zisk, na jaký při hodnocení nabídek při zadání Záměru skutečně dosáhl.</t>
  </si>
  <si>
    <t>Ve vztahu k bodu č. A.1 Účelu záměru: …</t>
  </si>
  <si>
    <t>Ve vztahu k bodu č. A.2 Účelu záměru: …</t>
  </si>
  <si>
    <t>Ve vztahu k bodu č. A.3 Účelu záměru: …</t>
  </si>
  <si>
    <t>Ve vztahu k bodu č. A.4 Účelu záměru: …</t>
  </si>
  <si>
    <t>Ve vztahu k bodu č. A.5 Účelu záměru: …</t>
  </si>
  <si>
    <t>Ve vztahu k bodu B.1 Účelu záměru: …</t>
  </si>
  <si>
    <t>Ve vztahu k bodu B.2 Účelu záměru: …</t>
  </si>
  <si>
    <t>Ve vztahu k bodu B.3 Účelu záměru: …</t>
  </si>
  <si>
    <t>Ve vztahu k bodu č. A.2 Účelu záměru:…</t>
  </si>
  <si>
    <t>Ve vztahu k bodu č. A.3 Účelu záměru:…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</si>
</sst>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K_č_-;\-* #,##0.00\ _K_č_-;_-* &quot;-&quot;??\ _K_č_-;_-@_-"/>
  </numFmts>
  <fonts count="7" x14ac:knownFonts="1">
    <font>
      <sz val="11"/>
      <color theme="1"/>
      <name val="Calibri"/>
      <family val="2"/>
      <charset val="238"/>
      <scheme val="minor"/>
    </font>
    <font>
      <sz val="11"/>
      <color theme="1"/>
      <name val="Calibri"/>
      <family val="2"/>
      <charset val="238"/>
      <scheme val="minor"/>
    </font>
    <font>
      <sz val="11"/>
      <color theme="1"/>
      <name val="Times New Roman"/>
      <family val="1"/>
      <charset val="238"/>
    </font>
    <font>
      <b/>
      <sz val="11"/>
      <color theme="1"/>
      <name val="Times New Roman"/>
      <family val="1"/>
      <charset val="238"/>
    </font>
    <font>
      <sz val="11"/>
      <name val="Times New Roman"/>
      <family val="1"/>
      <charset val="238"/>
    </font>
    <font>
      <sz val="11"/>
      <color rgb="FFFF0000"/>
      <name val="Times New Roman"/>
      <family val="1"/>
      <charset val="238"/>
    </font>
    <font>
      <b/>
      <sz val="12"/>
      <color theme="1"/>
      <name val="Times New Roman"/>
      <family val="1"/>
      <charset val="238"/>
    </font>
  </fonts>
  <fills count="12">
    <fill>
      <patternFill patternType="none"/>
    </fill>
    <fill>
      <patternFill patternType="gray125"/>
    </fill>
    <fill>
      <patternFill patternType="solid">
        <fgColor theme="0" tint="-0.14999847407452621"/>
        <bgColor indexed="64"/>
      </patternFill>
    </fill>
    <fill>
      <patternFill patternType="solid">
        <fgColor rgb="FF92D050"/>
        <bgColor indexed="64"/>
      </patternFill>
    </fill>
    <fill>
      <patternFill patternType="solid">
        <fgColor theme="0" tint="-4.9989318521683403E-2"/>
        <bgColor indexed="64"/>
      </patternFill>
    </fill>
    <fill>
      <patternFill patternType="solid">
        <fgColor rgb="FF00B050"/>
        <bgColor indexed="64"/>
      </patternFill>
    </fill>
    <fill>
      <patternFill patternType="solid">
        <fgColor rgb="FFFF0000"/>
        <bgColor indexed="64"/>
      </patternFill>
    </fill>
    <fill>
      <patternFill patternType="solid">
        <fgColor theme="9" tint="0.39997558519241921"/>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7" tint="0.59999389629810485"/>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s>
  <cellStyleXfs count="2">
    <xf numFmtId="0" fontId="0" fillId="0" borderId="0"/>
    <xf numFmtId="164" fontId="1" fillId="0" borderId="0" applyFont="0" applyFill="0" applyBorder="0" applyAlignment="0" applyProtection="0"/>
  </cellStyleXfs>
  <cellXfs count="64">
    <xf numFmtId="0" fontId="0" fillId="0" borderId="0" xfId="0"/>
    <xf numFmtId="0" fontId="2" fillId="0" borderId="0" xfId="0" applyFont="1"/>
    <xf numFmtId="0" fontId="3" fillId="7" borderId="0" xfId="0" applyFont="1" applyFill="1"/>
    <xf numFmtId="0" fontId="2" fillId="8" borderId="0" xfId="0" applyFont="1" applyFill="1"/>
    <xf numFmtId="0" fontId="3" fillId="8" borderId="0" xfId="0" applyFont="1" applyFill="1"/>
    <xf numFmtId="0" fontId="2" fillId="2" borderId="0" xfId="0" applyFont="1" applyFill="1"/>
    <xf numFmtId="0" fontId="3" fillId="2" borderId="1" xfId="0" applyFont="1" applyFill="1" applyBorder="1"/>
    <xf numFmtId="0" fontId="3" fillId="2" borderId="1" xfId="0" applyFont="1" applyFill="1" applyBorder="1" applyAlignment="1">
      <alignment horizontal="center" vertical="center"/>
    </xf>
    <xf numFmtId="0" fontId="2" fillId="0" borderId="0" xfId="0" applyFont="1" applyFill="1"/>
    <xf numFmtId="0" fontId="2" fillId="4" borderId="1" xfId="0" applyFont="1" applyFill="1" applyBorder="1"/>
    <xf numFmtId="0" fontId="2" fillId="0" borderId="1" xfId="0" applyFont="1" applyBorder="1"/>
    <xf numFmtId="0" fontId="4" fillId="0" borderId="1" xfId="0" applyFont="1" applyBorder="1"/>
    <xf numFmtId="0" fontId="2" fillId="0" borderId="1" xfId="0" applyFont="1" applyFill="1" applyBorder="1"/>
    <xf numFmtId="0" fontId="2" fillId="0" borderId="3" xfId="0" applyFont="1" applyFill="1" applyBorder="1"/>
    <xf numFmtId="164" fontId="2" fillId="2" borderId="3" xfId="1" applyFont="1" applyFill="1" applyBorder="1"/>
    <xf numFmtId="0" fontId="3" fillId="3" borderId="6" xfId="0" applyFont="1" applyFill="1" applyBorder="1"/>
    <xf numFmtId="164" fontId="2" fillId="0" borderId="2" xfId="1" applyFont="1" applyBorder="1"/>
    <xf numFmtId="164" fontId="2" fillId="0" borderId="2" xfId="1" applyFont="1" applyFill="1" applyBorder="1"/>
    <xf numFmtId="164" fontId="2" fillId="0" borderId="10" xfId="1" applyFont="1" applyFill="1" applyBorder="1"/>
    <xf numFmtId="0" fontId="2" fillId="2" borderId="0" xfId="0" applyFont="1" applyFill="1" applyAlignment="1">
      <alignment horizontal="center" vertical="center" textRotation="90"/>
    </xf>
    <xf numFmtId="0" fontId="3" fillId="3" borderId="1" xfId="0" applyFont="1" applyFill="1" applyBorder="1"/>
    <xf numFmtId="164" fontId="2" fillId="0" borderId="10" xfId="1" applyFont="1" applyBorder="1"/>
    <xf numFmtId="164" fontId="2" fillId="0" borderId="3" xfId="1" applyFont="1" applyBorder="1"/>
    <xf numFmtId="164" fontId="2" fillId="0" borderId="5" xfId="1" applyFont="1" applyBorder="1"/>
    <xf numFmtId="164" fontId="2" fillId="0" borderId="0" xfId="1" applyFont="1" applyBorder="1"/>
    <xf numFmtId="0" fontId="5" fillId="0" borderId="0" xfId="0" applyFont="1" applyFill="1"/>
    <xf numFmtId="0" fontId="3" fillId="3" borderId="3" xfId="0" applyFont="1" applyFill="1" applyBorder="1"/>
    <xf numFmtId="0" fontId="3" fillId="5" borderId="0" xfId="0" applyFont="1" applyFill="1"/>
    <xf numFmtId="0" fontId="2" fillId="5" borderId="0" xfId="0" applyFont="1" applyFill="1"/>
    <xf numFmtId="164" fontId="2" fillId="0" borderId="2" xfId="0" applyNumberFormat="1" applyFont="1" applyBorder="1"/>
    <xf numFmtId="164" fontId="2" fillId="0" borderId="7" xfId="0" applyNumberFormat="1" applyFont="1" applyFill="1" applyBorder="1"/>
    <xf numFmtId="164" fontId="2" fillId="0" borderId="2" xfId="0" applyNumberFormat="1" applyFont="1" applyFill="1" applyBorder="1"/>
    <xf numFmtId="0" fontId="6" fillId="9" borderId="0" xfId="0" applyFont="1" applyFill="1"/>
    <xf numFmtId="0" fontId="2" fillId="9" borderId="0" xfId="0" applyFont="1" applyFill="1"/>
    <xf numFmtId="0" fontId="3" fillId="0" borderId="0" xfId="0" applyFont="1"/>
    <xf numFmtId="164" fontId="2" fillId="0" borderId="0" xfId="0" applyNumberFormat="1" applyFont="1"/>
    <xf numFmtId="0" fontId="3" fillId="9" borderId="7" xfId="0" applyFont="1" applyFill="1" applyBorder="1"/>
    <xf numFmtId="0" fontId="2" fillId="9" borderId="8" xfId="0" applyFont="1" applyFill="1" applyBorder="1"/>
    <xf numFmtId="0" fontId="6" fillId="11" borderId="0" xfId="0" applyFont="1" applyFill="1"/>
    <xf numFmtId="0" fontId="2" fillId="11" borderId="0" xfId="0" applyFont="1" applyFill="1"/>
    <xf numFmtId="0" fontId="3" fillId="11" borderId="7" xfId="0" applyFont="1" applyFill="1" applyBorder="1"/>
    <xf numFmtId="0" fontId="2" fillId="11" borderId="8" xfId="0" applyFont="1" applyFill="1" applyBorder="1"/>
    <xf numFmtId="164" fontId="3" fillId="11" borderId="2" xfId="0" applyNumberFormat="1" applyFont="1" applyFill="1" applyBorder="1"/>
    <xf numFmtId="0" fontId="4" fillId="6" borderId="1" xfId="0" applyFont="1" applyFill="1" applyBorder="1"/>
    <xf numFmtId="0" fontId="2" fillId="6" borderId="3" xfId="0" applyFont="1" applyFill="1" applyBorder="1"/>
    <xf numFmtId="164" fontId="2" fillId="6" borderId="5" xfId="1" applyFont="1" applyFill="1" applyBorder="1"/>
    <xf numFmtId="164" fontId="2" fillId="6" borderId="10" xfId="0" applyNumberFormat="1" applyFont="1" applyFill="1" applyBorder="1"/>
    <xf numFmtId="0" fontId="3" fillId="0" borderId="2" xfId="0" applyFont="1" applyBorder="1" applyAlignment="1">
      <alignment horizontal="center"/>
    </xf>
    <xf numFmtId="164" fontId="2" fillId="0" borderId="0" xfId="0" applyNumberFormat="1" applyFont="1" applyAlignment="1">
      <alignment horizontal="center"/>
    </xf>
    <xf numFmtId="164" fontId="3" fillId="10" borderId="2" xfId="0" applyNumberFormat="1" applyFont="1" applyFill="1" applyBorder="1" applyAlignment="1">
      <alignment horizontal="center"/>
    </xf>
    <xf numFmtId="0" fontId="2" fillId="0" borderId="0" xfId="0" applyFont="1" applyAlignment="1">
      <alignment horizontal="left"/>
    </xf>
    <xf numFmtId="0" fontId="2" fillId="0" borderId="0" xfId="0" applyFont="1" applyAlignment="1">
      <alignment horizontal="left" wrapText="1"/>
    </xf>
    <xf numFmtId="164" fontId="3" fillId="2" borderId="1" xfId="1" applyFont="1" applyFill="1" applyBorder="1" applyAlignment="1">
      <alignment horizontal="left" vertical="top" wrapText="1"/>
    </xf>
    <xf numFmtId="0" fontId="3" fillId="2" borderId="3"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5" xfId="0" applyFont="1" applyFill="1" applyBorder="1" applyAlignment="1">
      <alignment horizontal="center" vertical="center" textRotation="90"/>
    </xf>
    <xf numFmtId="0" fontId="3" fillId="2" borderId="0" xfId="0" applyFont="1" applyFill="1" applyBorder="1" applyAlignment="1">
      <alignment horizontal="center" vertical="center" textRotation="90"/>
    </xf>
    <xf numFmtId="0" fontId="3" fillId="2" borderId="1"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 xfId="0" applyFont="1" applyFill="1" applyBorder="1" applyAlignment="1">
      <alignment horizontal="center" vertical="center" textRotation="90"/>
    </xf>
    <xf numFmtId="0" fontId="3" fillId="2" borderId="11" xfId="0" applyFont="1" applyFill="1" applyBorder="1" applyAlignment="1">
      <alignment horizontal="center" vertical="center"/>
    </xf>
    <xf numFmtId="0" fontId="3" fillId="2" borderId="3" xfId="0" applyFont="1" applyFill="1" applyBorder="1" applyAlignment="1">
      <alignment horizontal="center" vertical="center" textRotation="90"/>
    </xf>
    <xf numFmtId="0" fontId="3" fillId="2" borderId="4" xfId="0" applyFont="1" applyFill="1" applyBorder="1" applyAlignment="1">
      <alignment horizontal="center" vertical="center" textRotation="90"/>
    </xf>
    <xf numFmtId="0" fontId="3" fillId="2" borderId="6" xfId="0" applyFont="1" applyFill="1" applyBorder="1" applyAlignment="1">
      <alignment horizontal="center" vertical="center" textRotation="90"/>
    </xf>
  </cellXfs>
  <cellStyles count="2">
    <cellStyle name="Čárka" xfId="1" builtinId="3"/>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7"/>
  <sheetViews>
    <sheetView tabSelected="1" zoomScale="40" zoomScaleNormal="40" zoomScaleSheetLayoutView="20" workbookViewId="0">
      <pane ySplit="2" topLeftCell="A3" activePane="bottomLeft" state="frozen"/>
      <selection pane="bottomLeft" activeCell="K32" sqref="K32"/>
    </sheetView>
  </sheetViews>
  <sheetFormatPr defaultRowHeight="14" x14ac:dyDescent="0.3"/>
  <cols>
    <col min="1" max="1" width="3.7265625" style="1" bestFit="1" customWidth="1"/>
    <col min="2" max="2" width="74" style="1" bestFit="1" customWidth="1"/>
    <col min="3" max="3" width="17.1796875" style="1" bestFit="1" customWidth="1"/>
    <col min="4" max="4" width="21.7265625" style="1" customWidth="1"/>
    <col min="5" max="6" width="17.1796875" style="1" bestFit="1" customWidth="1"/>
    <col min="7" max="7" width="5.453125" style="1" bestFit="1" customWidth="1"/>
    <col min="8" max="8" width="8.7265625" style="1"/>
    <col min="9" max="9" width="5" style="1" customWidth="1"/>
    <col min="10" max="10" width="74" style="1" bestFit="1" customWidth="1"/>
    <col min="11" max="14" width="17.1796875" style="1" bestFit="1" customWidth="1"/>
    <col min="15" max="16384" width="8.7265625" style="1"/>
  </cols>
  <sheetData>
    <row r="1" spans="1:15" ht="29.25" customHeight="1" x14ac:dyDescent="0.3">
      <c r="A1" s="2"/>
      <c r="B1" s="2" t="s">
        <v>7</v>
      </c>
      <c r="C1" s="2"/>
      <c r="D1" s="2"/>
      <c r="E1" s="2"/>
      <c r="F1" s="2"/>
      <c r="G1" s="2"/>
      <c r="I1" s="3"/>
      <c r="J1" s="4" t="s">
        <v>8</v>
      </c>
      <c r="K1" s="3"/>
      <c r="L1" s="3"/>
      <c r="M1" s="3"/>
      <c r="N1" s="3"/>
      <c r="O1" s="3"/>
    </row>
    <row r="2" spans="1:15" x14ac:dyDescent="0.3">
      <c r="A2" s="5"/>
      <c r="B2" s="6" t="s">
        <v>1</v>
      </c>
      <c r="C2" s="7">
        <v>1</v>
      </c>
      <c r="D2" s="7">
        <v>2</v>
      </c>
      <c r="E2" s="7">
        <v>3</v>
      </c>
      <c r="F2" s="7">
        <v>4</v>
      </c>
      <c r="G2" s="6" t="s">
        <v>4</v>
      </c>
      <c r="H2" s="8"/>
      <c r="I2" s="5"/>
      <c r="J2" s="6" t="s">
        <v>1</v>
      </c>
      <c r="K2" s="7">
        <v>1</v>
      </c>
      <c r="L2" s="7">
        <v>2</v>
      </c>
      <c r="M2" s="7">
        <v>3</v>
      </c>
      <c r="N2" s="7">
        <v>4</v>
      </c>
      <c r="O2" s="6" t="s">
        <v>4</v>
      </c>
    </row>
    <row r="3" spans="1:15" ht="15" customHeight="1" x14ac:dyDescent="0.3">
      <c r="A3" s="61" t="s">
        <v>0</v>
      </c>
      <c r="B3" s="9" t="s">
        <v>19</v>
      </c>
      <c r="C3" s="10">
        <v>10</v>
      </c>
      <c r="D3" s="10">
        <v>10</v>
      </c>
      <c r="E3" s="11">
        <v>10</v>
      </c>
      <c r="F3" s="11">
        <v>10</v>
      </c>
      <c r="G3" s="57">
        <v>35</v>
      </c>
      <c r="H3" s="8"/>
      <c r="I3" s="61" t="s">
        <v>0</v>
      </c>
      <c r="J3" s="9" t="s">
        <v>19</v>
      </c>
      <c r="K3" s="10">
        <v>10</v>
      </c>
      <c r="L3" s="10">
        <v>10</v>
      </c>
      <c r="M3" s="11">
        <v>10</v>
      </c>
      <c r="N3" s="11">
        <v>10</v>
      </c>
      <c r="O3" s="57">
        <v>35</v>
      </c>
    </row>
    <row r="4" spans="1:15" x14ac:dyDescent="0.3">
      <c r="A4" s="62"/>
      <c r="B4" s="9" t="s">
        <v>27</v>
      </c>
      <c r="C4" s="10">
        <v>6</v>
      </c>
      <c r="D4" s="10">
        <v>8</v>
      </c>
      <c r="E4" s="11">
        <v>6</v>
      </c>
      <c r="F4" s="11">
        <v>8</v>
      </c>
      <c r="G4" s="57"/>
      <c r="H4" s="8"/>
      <c r="I4" s="62"/>
      <c r="J4" s="9" t="s">
        <v>20</v>
      </c>
      <c r="K4" s="10">
        <v>6</v>
      </c>
      <c r="L4" s="10">
        <v>8</v>
      </c>
      <c r="M4" s="11">
        <v>6</v>
      </c>
      <c r="N4" s="43">
        <v>6</v>
      </c>
      <c r="O4" s="57"/>
    </row>
    <row r="5" spans="1:15" x14ac:dyDescent="0.3">
      <c r="A5" s="62"/>
      <c r="B5" s="9" t="s">
        <v>28</v>
      </c>
      <c r="C5" s="10">
        <v>6</v>
      </c>
      <c r="D5" s="10">
        <v>6</v>
      </c>
      <c r="E5" s="10">
        <v>6</v>
      </c>
      <c r="F5" s="10">
        <v>6</v>
      </c>
      <c r="G5" s="57"/>
      <c r="H5" s="8"/>
      <c r="I5" s="62"/>
      <c r="J5" s="9" t="s">
        <v>21</v>
      </c>
      <c r="K5" s="10">
        <v>6</v>
      </c>
      <c r="L5" s="10">
        <v>6</v>
      </c>
      <c r="M5" s="10">
        <v>6</v>
      </c>
      <c r="N5" s="10">
        <v>6</v>
      </c>
      <c r="O5" s="57"/>
    </row>
    <row r="6" spans="1:15" x14ac:dyDescent="0.3">
      <c r="A6" s="62"/>
      <c r="B6" s="9" t="s">
        <v>22</v>
      </c>
      <c r="C6" s="10">
        <v>6</v>
      </c>
      <c r="D6" s="10">
        <v>6</v>
      </c>
      <c r="E6" s="10">
        <v>6</v>
      </c>
      <c r="F6" s="10">
        <v>6</v>
      </c>
      <c r="G6" s="57"/>
      <c r="H6" s="8"/>
      <c r="I6" s="62"/>
      <c r="J6" s="9" t="s">
        <v>22</v>
      </c>
      <c r="K6" s="10">
        <v>6</v>
      </c>
      <c r="L6" s="10">
        <v>6</v>
      </c>
      <c r="M6" s="10">
        <v>6</v>
      </c>
      <c r="N6" s="10">
        <v>6</v>
      </c>
      <c r="O6" s="57"/>
    </row>
    <row r="7" spans="1:15" x14ac:dyDescent="0.3">
      <c r="A7" s="62"/>
      <c r="B7" s="9" t="s">
        <v>23</v>
      </c>
      <c r="C7" s="10">
        <v>6</v>
      </c>
      <c r="D7" s="10">
        <v>10</v>
      </c>
      <c r="E7" s="13">
        <v>10</v>
      </c>
      <c r="F7" s="13">
        <v>10</v>
      </c>
      <c r="G7" s="57"/>
      <c r="H7" s="8"/>
      <c r="I7" s="62"/>
      <c r="J7" s="9" t="s">
        <v>23</v>
      </c>
      <c r="K7" s="10">
        <v>6</v>
      </c>
      <c r="L7" s="10">
        <v>10</v>
      </c>
      <c r="M7" s="13">
        <v>10</v>
      </c>
      <c r="N7" s="44">
        <v>6</v>
      </c>
      <c r="O7" s="57"/>
    </row>
    <row r="8" spans="1:15" ht="14.5" thickBot="1" x14ac:dyDescent="0.35">
      <c r="A8" s="62"/>
      <c r="B8" s="6" t="s">
        <v>2</v>
      </c>
      <c r="C8" s="14">
        <f t="shared" ref="C8:F8" si="0">AVERAGE(C3:C7)</f>
        <v>6.8</v>
      </c>
      <c r="D8" s="14">
        <f t="shared" si="0"/>
        <v>8</v>
      </c>
      <c r="E8" s="14">
        <f t="shared" si="0"/>
        <v>7.6</v>
      </c>
      <c r="F8" s="14">
        <f t="shared" si="0"/>
        <v>8</v>
      </c>
      <c r="G8" s="57"/>
      <c r="H8" s="8"/>
      <c r="I8" s="62"/>
      <c r="J8" s="6" t="s">
        <v>2</v>
      </c>
      <c r="K8" s="14">
        <f>AVERAGE(K3:K7)</f>
        <v>6.8</v>
      </c>
      <c r="L8" s="14">
        <f>AVERAGE(L3:L7)</f>
        <v>8</v>
      </c>
      <c r="M8" s="14">
        <f>AVERAGE(M3:M7)</f>
        <v>7.6</v>
      </c>
      <c r="N8" s="14">
        <f t="shared" ref="N8" si="1">AVERAGE(N3:N7)</f>
        <v>6.8</v>
      </c>
      <c r="O8" s="57"/>
    </row>
    <row r="9" spans="1:15" ht="14.5" thickBot="1" x14ac:dyDescent="0.35">
      <c r="A9" s="63"/>
      <c r="B9" s="15" t="s">
        <v>3</v>
      </c>
      <c r="C9" s="16">
        <f>C8/$D8*$G3</f>
        <v>29.75</v>
      </c>
      <c r="D9" s="16">
        <f>D8/$D8*$G3</f>
        <v>35</v>
      </c>
      <c r="E9" s="16">
        <f>E8/$D8*$G3</f>
        <v>33.25</v>
      </c>
      <c r="F9" s="16">
        <f>F8/$D8*$G3</f>
        <v>35</v>
      </c>
      <c r="G9" s="58"/>
      <c r="H9" s="8"/>
      <c r="I9" s="63"/>
      <c r="J9" s="15" t="s">
        <v>3</v>
      </c>
      <c r="K9" s="17">
        <f>K8/L8*O3</f>
        <v>29.75</v>
      </c>
      <c r="L9" s="17">
        <f>L8/L8*O3</f>
        <v>35</v>
      </c>
      <c r="M9" s="17">
        <f>M8/L8*O3</f>
        <v>33.25</v>
      </c>
      <c r="N9" s="18">
        <f>N8/L8*O3</f>
        <v>29.75</v>
      </c>
      <c r="O9" s="58"/>
    </row>
    <row r="10" spans="1:15" x14ac:dyDescent="0.3">
      <c r="A10" s="19"/>
      <c r="B10" s="5"/>
      <c r="C10" s="5"/>
      <c r="D10" s="5"/>
      <c r="E10" s="5"/>
      <c r="F10" s="5"/>
      <c r="H10" s="8"/>
      <c r="I10" s="19"/>
      <c r="J10" s="5"/>
      <c r="K10" s="5"/>
      <c r="L10" s="5"/>
      <c r="M10" s="5"/>
      <c r="N10" s="5"/>
    </row>
    <row r="11" spans="1:15" ht="15" customHeight="1" x14ac:dyDescent="0.3">
      <c r="A11" s="55" t="s">
        <v>6</v>
      </c>
      <c r="B11" s="9" t="s">
        <v>24</v>
      </c>
      <c r="C11" s="10">
        <v>10</v>
      </c>
      <c r="D11" s="12">
        <v>10</v>
      </c>
      <c r="E11" s="10">
        <v>10</v>
      </c>
      <c r="F11" s="10">
        <v>10</v>
      </c>
      <c r="G11" s="57">
        <v>15</v>
      </c>
      <c r="H11" s="8"/>
      <c r="I11" s="59" t="s">
        <v>6</v>
      </c>
      <c r="J11" s="9" t="s">
        <v>24</v>
      </c>
      <c r="K11" s="10">
        <v>10</v>
      </c>
      <c r="L11" s="12">
        <v>10</v>
      </c>
      <c r="M11" s="10">
        <v>10</v>
      </c>
      <c r="N11" s="10">
        <v>10</v>
      </c>
      <c r="O11" s="57">
        <v>15</v>
      </c>
    </row>
    <row r="12" spans="1:15" ht="15" customHeight="1" x14ac:dyDescent="0.3">
      <c r="A12" s="56"/>
      <c r="B12" s="9" t="s">
        <v>25</v>
      </c>
      <c r="C12" s="10">
        <v>6</v>
      </c>
      <c r="D12" s="12">
        <v>8</v>
      </c>
      <c r="E12" s="10">
        <v>10</v>
      </c>
      <c r="F12" s="10">
        <v>6</v>
      </c>
      <c r="G12" s="57"/>
      <c r="H12" s="8"/>
      <c r="I12" s="59"/>
      <c r="J12" s="9" t="s">
        <v>25</v>
      </c>
      <c r="K12" s="10">
        <v>6</v>
      </c>
      <c r="L12" s="12">
        <v>8</v>
      </c>
      <c r="M12" s="10">
        <v>10</v>
      </c>
      <c r="N12" s="10">
        <v>6</v>
      </c>
      <c r="O12" s="57"/>
    </row>
    <row r="13" spans="1:15" ht="15" customHeight="1" x14ac:dyDescent="0.3">
      <c r="A13" s="56"/>
      <c r="B13" s="9" t="s">
        <v>26</v>
      </c>
      <c r="C13" s="10">
        <v>6</v>
      </c>
      <c r="D13" s="12">
        <v>6</v>
      </c>
      <c r="E13" s="10">
        <v>10</v>
      </c>
      <c r="F13" s="10">
        <v>10</v>
      </c>
      <c r="G13" s="57"/>
      <c r="H13" s="8"/>
      <c r="I13" s="59"/>
      <c r="J13" s="9" t="s">
        <v>26</v>
      </c>
      <c r="K13" s="10">
        <v>6</v>
      </c>
      <c r="L13" s="12">
        <v>6</v>
      </c>
      <c r="M13" s="10">
        <v>10</v>
      </c>
      <c r="N13" s="10">
        <v>10</v>
      </c>
      <c r="O13" s="57"/>
    </row>
    <row r="14" spans="1:15" ht="19.5" customHeight="1" thickBot="1" x14ac:dyDescent="0.35">
      <c r="A14" s="56"/>
      <c r="B14" s="6" t="s">
        <v>2</v>
      </c>
      <c r="C14" s="14">
        <f t="shared" ref="C14:F14" si="2">AVERAGE(C11:C13)</f>
        <v>7.333333333333333</v>
      </c>
      <c r="D14" s="14">
        <f t="shared" si="2"/>
        <v>8</v>
      </c>
      <c r="E14" s="14">
        <f t="shared" si="2"/>
        <v>10</v>
      </c>
      <c r="F14" s="14">
        <f t="shared" si="2"/>
        <v>8.6666666666666661</v>
      </c>
      <c r="G14" s="57"/>
      <c r="H14" s="8"/>
      <c r="I14" s="59"/>
      <c r="J14" s="6" t="s">
        <v>2</v>
      </c>
      <c r="K14" s="14">
        <f t="shared" ref="K14:N14" si="3">AVERAGE(K11:K13)</f>
        <v>7.333333333333333</v>
      </c>
      <c r="L14" s="14">
        <f t="shared" si="3"/>
        <v>8</v>
      </c>
      <c r="M14" s="14">
        <f t="shared" si="3"/>
        <v>10</v>
      </c>
      <c r="N14" s="14">
        <f t="shared" si="3"/>
        <v>8.6666666666666661</v>
      </c>
      <c r="O14" s="57"/>
    </row>
    <row r="15" spans="1:15" ht="16" customHeight="1" thickBot="1" x14ac:dyDescent="0.35">
      <c r="A15" s="56"/>
      <c r="B15" s="20" t="s">
        <v>3</v>
      </c>
      <c r="C15" s="16">
        <f>C14/$E14*$G11</f>
        <v>11</v>
      </c>
      <c r="D15" s="16">
        <f>D14/$E14*$G11</f>
        <v>12</v>
      </c>
      <c r="E15" s="16">
        <f>E14/$E14*$G11</f>
        <v>15</v>
      </c>
      <c r="F15" s="16">
        <f>F14/$E14*$G11</f>
        <v>12.999999999999998</v>
      </c>
      <c r="G15" s="58"/>
      <c r="H15" s="8"/>
      <c r="I15" s="59"/>
      <c r="J15" s="20" t="s">
        <v>3</v>
      </c>
      <c r="K15" s="16">
        <f>K14/M14*O11</f>
        <v>11</v>
      </c>
      <c r="L15" s="16">
        <f>L14/M14*O11</f>
        <v>12</v>
      </c>
      <c r="M15" s="16">
        <f>M14/M14*O11</f>
        <v>15</v>
      </c>
      <c r="N15" s="21">
        <f>N14/M14*O11</f>
        <v>12.999999999999998</v>
      </c>
      <c r="O15" s="58"/>
    </row>
    <row r="16" spans="1:15" x14ac:dyDescent="0.3">
      <c r="H16" s="8"/>
    </row>
    <row r="17" spans="1:15" ht="28.5" customHeight="1" thickBot="1" x14ac:dyDescent="0.35">
      <c r="A17" s="52" t="s">
        <v>14</v>
      </c>
      <c r="B17" s="52"/>
      <c r="C17" s="22">
        <v>10</v>
      </c>
      <c r="D17" s="22">
        <v>9.5</v>
      </c>
      <c r="E17" s="22">
        <v>10</v>
      </c>
      <c r="F17" s="23">
        <v>10</v>
      </c>
      <c r="G17" s="53">
        <v>10</v>
      </c>
      <c r="H17" s="8"/>
      <c r="I17" s="52" t="s">
        <v>14</v>
      </c>
      <c r="J17" s="52"/>
      <c r="K17" s="22">
        <v>10</v>
      </c>
      <c r="L17" s="22">
        <v>9.5</v>
      </c>
      <c r="M17" s="22">
        <v>10</v>
      </c>
      <c r="N17" s="45">
        <v>8.5</v>
      </c>
      <c r="O17" s="57">
        <v>10</v>
      </c>
    </row>
    <row r="18" spans="1:15" ht="14.5" thickBot="1" x14ac:dyDescent="0.35">
      <c r="A18" s="24"/>
      <c r="B18" s="20" t="s">
        <v>3</v>
      </c>
      <c r="C18" s="16">
        <f>C17/$C17*$G17</f>
        <v>10</v>
      </c>
      <c r="D18" s="16">
        <f>D17/$C17*$G17</f>
        <v>9.5</v>
      </c>
      <c r="E18" s="16">
        <f>E17/$C17*$G17</f>
        <v>10</v>
      </c>
      <c r="F18" s="16">
        <f>F17/$C17*$G17</f>
        <v>10</v>
      </c>
      <c r="G18" s="54"/>
      <c r="H18" s="8"/>
      <c r="I18" s="24"/>
      <c r="J18" s="20" t="s">
        <v>3</v>
      </c>
      <c r="K18" s="16">
        <f>K17/K17*O17</f>
        <v>10</v>
      </c>
      <c r="L18" s="17">
        <f>L17/K17*O17</f>
        <v>9.5</v>
      </c>
      <c r="M18" s="16">
        <f>M17/K17*O17</f>
        <v>10</v>
      </c>
      <c r="N18" s="21">
        <f>N17/K17*O17</f>
        <v>8.5</v>
      </c>
      <c r="O18" s="58"/>
    </row>
    <row r="19" spans="1:15" x14ac:dyDescent="0.3">
      <c r="A19" s="19"/>
      <c r="B19" s="5"/>
      <c r="C19" s="5"/>
      <c r="D19" s="5"/>
      <c r="E19" s="5"/>
      <c r="F19" s="5"/>
      <c r="H19" s="8"/>
      <c r="I19" s="19"/>
      <c r="J19" s="5"/>
      <c r="K19" s="5"/>
      <c r="L19" s="5"/>
      <c r="M19" s="5"/>
      <c r="N19" s="5"/>
    </row>
    <row r="20" spans="1:15" ht="28.5" customHeight="1" thickBot="1" x14ac:dyDescent="0.35">
      <c r="A20" s="52" t="s">
        <v>13</v>
      </c>
      <c r="B20" s="52"/>
      <c r="C20" s="22">
        <v>700000</v>
      </c>
      <c r="D20" s="22">
        <v>900000</v>
      </c>
      <c r="E20" s="22">
        <v>1100000</v>
      </c>
      <c r="F20" s="23">
        <v>1400000</v>
      </c>
      <c r="G20" s="53">
        <v>30</v>
      </c>
      <c r="H20" s="25"/>
      <c r="I20" s="52" t="s">
        <v>13</v>
      </c>
      <c r="J20" s="52"/>
      <c r="K20" s="22">
        <v>700000</v>
      </c>
      <c r="L20" s="22">
        <v>900000</v>
      </c>
      <c r="M20" s="22">
        <v>1100000</v>
      </c>
      <c r="N20" s="23">
        <v>1400000</v>
      </c>
      <c r="O20" s="57">
        <v>30</v>
      </c>
    </row>
    <row r="21" spans="1:15" ht="14.5" thickBot="1" x14ac:dyDescent="0.35">
      <c r="A21" s="24"/>
      <c r="B21" s="26" t="s">
        <v>3</v>
      </c>
      <c r="C21" s="16">
        <f>C20/F20*G20</f>
        <v>15</v>
      </c>
      <c r="D21" s="16">
        <f>D20/F20*G20</f>
        <v>19.285714285714288</v>
      </c>
      <c r="E21" s="16">
        <f>E20/F20*G20</f>
        <v>23.571428571428569</v>
      </c>
      <c r="F21" s="16">
        <f>F20/F20*G20</f>
        <v>30</v>
      </c>
      <c r="G21" s="54"/>
      <c r="H21" s="8"/>
      <c r="I21" s="24"/>
      <c r="J21" s="26" t="s">
        <v>3</v>
      </c>
      <c r="K21" s="16">
        <f>K20/N20*O20</f>
        <v>15</v>
      </c>
      <c r="L21" s="16">
        <f>L20/N20*O20</f>
        <v>19.285714285714288</v>
      </c>
      <c r="M21" s="16">
        <f>M20/N20*O20</f>
        <v>23.571428571428569</v>
      </c>
      <c r="N21" s="21">
        <f>N20/N20*O20</f>
        <v>30</v>
      </c>
      <c r="O21" s="58"/>
    </row>
    <row r="22" spans="1:15" x14ac:dyDescent="0.3">
      <c r="A22" s="19"/>
      <c r="B22" s="5"/>
      <c r="C22" s="5"/>
      <c r="D22" s="5"/>
      <c r="E22" s="5"/>
      <c r="F22" s="5"/>
      <c r="H22" s="8"/>
      <c r="I22" s="19"/>
      <c r="J22" s="5"/>
      <c r="K22" s="5"/>
      <c r="L22" s="5"/>
      <c r="M22" s="5"/>
      <c r="N22" s="5"/>
      <c r="O22" s="8"/>
    </row>
    <row r="23" spans="1:15" ht="14.5" thickBot="1" x14ac:dyDescent="0.35">
      <c r="A23" s="52" t="s">
        <v>17</v>
      </c>
      <c r="B23" s="52"/>
      <c r="C23" s="22">
        <v>1</v>
      </c>
      <c r="D23" s="22">
        <v>3</v>
      </c>
      <c r="E23" s="22">
        <v>5</v>
      </c>
      <c r="F23" s="23">
        <v>2</v>
      </c>
      <c r="G23" s="53">
        <v>10</v>
      </c>
      <c r="H23" s="8"/>
      <c r="I23" s="52" t="s">
        <v>17</v>
      </c>
      <c r="J23" s="52"/>
      <c r="K23" s="22">
        <v>1</v>
      </c>
      <c r="L23" s="22">
        <v>3</v>
      </c>
      <c r="M23" s="22">
        <v>5</v>
      </c>
      <c r="N23" s="23">
        <v>2</v>
      </c>
      <c r="O23" s="53">
        <v>10</v>
      </c>
    </row>
    <row r="24" spans="1:15" ht="14.5" thickBot="1" x14ac:dyDescent="0.35">
      <c r="A24" s="24"/>
      <c r="B24" s="26" t="s">
        <v>3</v>
      </c>
      <c r="C24" s="16">
        <f>C23/E23*G23</f>
        <v>2</v>
      </c>
      <c r="D24" s="16">
        <f>D23/E23*G23</f>
        <v>6</v>
      </c>
      <c r="E24" s="16">
        <f>E23/E23*G23</f>
        <v>10</v>
      </c>
      <c r="F24" s="16">
        <f>F23/E23*G23</f>
        <v>4</v>
      </c>
      <c r="G24" s="54"/>
      <c r="H24" s="8"/>
      <c r="I24" s="24"/>
      <c r="J24" s="26" t="s">
        <v>3</v>
      </c>
      <c r="K24" s="16">
        <f>K23/M23*O23</f>
        <v>2</v>
      </c>
      <c r="L24" s="16">
        <f>L23/M23*O23</f>
        <v>6</v>
      </c>
      <c r="M24" s="16">
        <f>M23/M23*O23</f>
        <v>10</v>
      </c>
      <c r="N24" s="21">
        <f>N23/M23*O23</f>
        <v>4</v>
      </c>
      <c r="O24" s="60"/>
    </row>
    <row r="25" spans="1:15" ht="15" customHeight="1" x14ac:dyDescent="0.3">
      <c r="H25" s="8"/>
    </row>
    <row r="26" spans="1:15" ht="14.5" thickBot="1" x14ac:dyDescent="0.35">
      <c r="H26" s="8"/>
    </row>
    <row r="27" spans="1:15" ht="14.5" thickBot="1" x14ac:dyDescent="0.35">
      <c r="A27" s="27" t="s">
        <v>5</v>
      </c>
      <c r="B27" s="28"/>
      <c r="C27" s="29">
        <f>C9+C15+C18+C21+C24</f>
        <v>67.75</v>
      </c>
      <c r="D27" s="29">
        <f t="shared" ref="D27:F27" si="4">D9+D15+D18+D21+D24</f>
        <v>81.785714285714292</v>
      </c>
      <c r="E27" s="29">
        <f t="shared" si="4"/>
        <v>91.821428571428569</v>
      </c>
      <c r="F27" s="46">
        <f t="shared" si="4"/>
        <v>92</v>
      </c>
      <c r="H27" s="8"/>
      <c r="I27" s="27" t="s">
        <v>5</v>
      </c>
      <c r="J27" s="28"/>
      <c r="K27" s="30">
        <f>K9+K15+K18+K21+K24</f>
        <v>67.75</v>
      </c>
      <c r="L27" s="31">
        <f>L9+L15+L18+L21+L24</f>
        <v>81.785714285714292</v>
      </c>
      <c r="M27" s="31">
        <f>M9+M15+M18+M21+M24</f>
        <v>91.821428571428569</v>
      </c>
      <c r="N27" s="46">
        <f>N9+N15+N18+N21+N24</f>
        <v>85.25</v>
      </c>
    </row>
    <row r="28" spans="1:15" x14ac:dyDescent="0.3">
      <c r="H28" s="8"/>
    </row>
    <row r="31" spans="1:15" ht="17" customHeight="1" x14ac:dyDescent="0.3">
      <c r="A31" s="32" t="s">
        <v>15</v>
      </c>
      <c r="B31" s="33"/>
      <c r="C31" s="33"/>
      <c r="D31" s="33"/>
      <c r="E31" s="33"/>
      <c r="F31" s="33"/>
      <c r="G31" s="33"/>
      <c r="H31" s="8"/>
      <c r="I31" s="8"/>
      <c r="J31" s="8"/>
      <c r="K31" s="8"/>
      <c r="L31" s="8"/>
      <c r="M31" s="8"/>
      <c r="N31" s="8"/>
      <c r="O31" s="8"/>
    </row>
    <row r="32" spans="1:15" ht="31" customHeight="1" x14ac:dyDescent="0.3">
      <c r="A32" s="51" t="s">
        <v>18</v>
      </c>
      <c r="B32" s="51"/>
      <c r="C32" s="51"/>
      <c r="D32" s="51"/>
      <c r="E32" s="51"/>
      <c r="F32" s="51"/>
      <c r="G32" s="51"/>
      <c r="H32" s="8"/>
      <c r="I32" s="8"/>
      <c r="J32" s="8"/>
      <c r="K32" s="8"/>
      <c r="L32" s="8"/>
      <c r="M32" s="8"/>
      <c r="N32" s="8"/>
      <c r="O32" s="8"/>
    </row>
    <row r="33" spans="1:15" ht="14.5" thickBot="1" x14ac:dyDescent="0.35">
      <c r="H33" s="8"/>
      <c r="I33" s="8"/>
      <c r="J33" s="8"/>
      <c r="K33" s="8"/>
      <c r="L33" s="8"/>
      <c r="M33" s="8"/>
      <c r="N33" s="8"/>
      <c r="O33" s="8"/>
    </row>
    <row r="34" spans="1:15" ht="14.5" thickBot="1" x14ac:dyDescent="0.35">
      <c r="B34" s="34" t="s">
        <v>9</v>
      </c>
      <c r="D34" s="47">
        <f>N8/F8*G3</f>
        <v>29.75</v>
      </c>
      <c r="H34" s="8"/>
      <c r="I34" s="8"/>
      <c r="J34" s="8"/>
      <c r="K34" s="8"/>
      <c r="L34" s="8"/>
      <c r="M34" s="8"/>
      <c r="N34" s="8"/>
      <c r="O34" s="8"/>
    </row>
    <row r="35" spans="1:15" ht="14.5" thickBot="1" x14ac:dyDescent="0.35">
      <c r="B35" s="1" t="s">
        <v>10</v>
      </c>
      <c r="D35" s="48">
        <f>F9-D34</f>
        <v>5.25</v>
      </c>
      <c r="H35" s="8"/>
      <c r="I35" s="8"/>
      <c r="J35" s="8"/>
      <c r="K35" s="8"/>
      <c r="L35" s="8"/>
      <c r="M35" s="8"/>
      <c r="N35" s="8"/>
      <c r="O35" s="8"/>
    </row>
    <row r="36" spans="1:15" ht="14.5" thickBot="1" x14ac:dyDescent="0.35">
      <c r="B36" s="36" t="s">
        <v>11</v>
      </c>
      <c r="C36" s="37"/>
      <c r="D36" s="49">
        <f>F20/35*D35</f>
        <v>210000</v>
      </c>
      <c r="E36" s="1" t="s">
        <v>12</v>
      </c>
      <c r="H36" s="8"/>
      <c r="I36" s="8"/>
      <c r="J36" s="8"/>
      <c r="K36" s="8"/>
      <c r="L36" s="8"/>
      <c r="M36" s="8"/>
      <c r="N36" s="8"/>
      <c r="O36" s="8"/>
    </row>
    <row r="39" spans="1:15" ht="15" x14ac:dyDescent="0.3">
      <c r="A39" s="38" t="s">
        <v>16</v>
      </c>
      <c r="B39" s="39"/>
      <c r="C39" s="39"/>
      <c r="D39" s="39"/>
      <c r="E39" s="39"/>
      <c r="F39" s="39"/>
      <c r="G39" s="39"/>
    </row>
    <row r="40" spans="1:15" ht="29" customHeight="1" x14ac:dyDescent="0.3">
      <c r="A40" s="51" t="s">
        <v>18</v>
      </c>
      <c r="B40" s="51"/>
      <c r="C40" s="51"/>
      <c r="D40" s="51"/>
      <c r="E40" s="51"/>
      <c r="F40" s="51"/>
      <c r="G40" s="51"/>
    </row>
    <row r="41" spans="1:15" ht="14.5" thickBot="1" x14ac:dyDescent="0.35"/>
    <row r="42" spans="1:15" ht="14.5" thickBot="1" x14ac:dyDescent="0.35">
      <c r="B42" s="34" t="s">
        <v>9</v>
      </c>
      <c r="D42" s="47">
        <f>N17/F17*G17</f>
        <v>8.5</v>
      </c>
    </row>
    <row r="43" spans="1:15" ht="14.5" thickBot="1" x14ac:dyDescent="0.35">
      <c r="B43" s="1" t="s">
        <v>10</v>
      </c>
      <c r="D43" s="35">
        <f>F18-D42</f>
        <v>1.5</v>
      </c>
    </row>
    <row r="44" spans="1:15" ht="14.5" thickBot="1" x14ac:dyDescent="0.35">
      <c r="B44" s="40" t="s">
        <v>11</v>
      </c>
      <c r="C44" s="41"/>
      <c r="D44" s="42">
        <f>F20/15*D43</f>
        <v>140000</v>
      </c>
      <c r="E44" s="1" t="s">
        <v>12</v>
      </c>
    </row>
    <row r="45" spans="1:15" ht="32.5" customHeight="1" x14ac:dyDescent="0.3"/>
    <row r="46" spans="1:15" x14ac:dyDescent="0.3">
      <c r="A46" s="50"/>
      <c r="B46" s="50"/>
    </row>
    <row r="47" spans="1:15" x14ac:dyDescent="0.3">
      <c r="A47" s="51"/>
      <c r="B47" s="51"/>
      <c r="C47" s="51"/>
      <c r="D47" s="51"/>
      <c r="E47" s="51"/>
      <c r="F47" s="51"/>
      <c r="G47" s="51"/>
    </row>
  </sheetData>
  <mergeCells count="24">
    <mergeCell ref="I17:J17"/>
    <mergeCell ref="O17:O18"/>
    <mergeCell ref="I20:J20"/>
    <mergeCell ref="O20:O21"/>
    <mergeCell ref="I3:I9"/>
    <mergeCell ref="O3:O9"/>
    <mergeCell ref="I11:I15"/>
    <mergeCell ref="O11:O15"/>
    <mergeCell ref="A17:B17"/>
    <mergeCell ref="G17:G18"/>
    <mergeCell ref="A20:B20"/>
    <mergeCell ref="G20:G21"/>
    <mergeCell ref="G3:G9"/>
    <mergeCell ref="A3:A9"/>
    <mergeCell ref="A11:A15"/>
    <mergeCell ref="G11:G15"/>
    <mergeCell ref="O23:O24"/>
    <mergeCell ref="A47:G47"/>
    <mergeCell ref="A32:G32"/>
    <mergeCell ref="A40:G40"/>
    <mergeCell ref="A23:B23"/>
    <mergeCell ref="G23:G24"/>
    <mergeCell ref="A46:B46"/>
    <mergeCell ref="I23:J23"/>
  </mergeCells>
  <pageMargins left="0.7" right="0.7" top="0.78740157499999996" bottom="0.78740157499999996" header="0.3" footer="0.3"/>
  <pageSetup paperSize="9" scale="39" orientation="landscape" horizontalDpi="1200" verticalDpi="1200" r:id="rId1"/>
  <ignoredErrors>
    <ignoredError sqref="C8:E8" formulaRange="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7FDCAB1AD2C524D81B5D1DEBB203F9F" ma:contentTypeVersion="6" ma:contentTypeDescription="Vytvoří nový dokument" ma:contentTypeScope="" ma:versionID="c1523f0e033aa44c155bcc134743ac4d">
  <xsd:schema xmlns:xsd="http://www.w3.org/2001/XMLSchema" xmlns:xs="http://www.w3.org/2001/XMLSchema" xmlns:p="http://schemas.microsoft.com/office/2006/metadata/properties" xmlns:ns2="9b2dbd08-b145-4eaf-a8c1-66d53ee0934d" targetNamespace="http://schemas.microsoft.com/office/2006/metadata/properties" ma:root="true" ma:fieldsID="68d47f183cecad80d4834f329b80cee5" ns2:_="">
    <xsd:import namespace="9b2dbd08-b145-4eaf-a8c1-66d53ee0934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b2dbd08-b145-4eaf-a8c1-66d53ee093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A6E76E-5ECE-4766-9DA3-A7C5CB039D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2dbd08-b145-4eaf-a8c1-66d53ee093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496F187-443F-45E9-B84A-2AF03C76628F}">
  <ds:schemaRefs>
    <ds:schemaRef ds:uri="http://purl.org/dc/dcmitype/"/>
    <ds:schemaRef ds:uri="http://schemas.microsoft.com/office/2006/documentManagement/types"/>
    <ds:schemaRef ds:uri="http://schemas.microsoft.com/office/2006/metadata/properties"/>
    <ds:schemaRef ds:uri="a0cbc649-3f0e-4187-942f-477b5ddd8902"/>
    <ds:schemaRef ds:uri="http://purl.org/dc/elements/1.1/"/>
    <ds:schemaRef ds:uri="http://schemas.microsoft.com/office/infopath/2007/PartnerControls"/>
    <ds:schemaRef ds:uri="http://schemas.openxmlformats.org/package/2006/metadata/core-properties"/>
    <ds:schemaRef ds:uri="http://www.w3.org/XML/1998/namespace"/>
    <ds:schemaRef ds:uri="http://purl.org/dc/terms/"/>
  </ds:schemaRefs>
</ds:datastoreItem>
</file>

<file path=customXml/itemProps3.xml><?xml version="1.0" encoding="utf-8"?>
<ds:datastoreItem xmlns:ds="http://schemas.openxmlformats.org/officeDocument/2006/customXml" ds:itemID="{738F7AE6-6267-4EED-8C13-761750D4EA7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4</vt:i4>
      </vt:variant>
    </vt:vector>
  </HeadingPairs>
  <TitlesOfParts>
    <vt:vector size="5" baseType="lpstr">
      <vt:lpstr>Priklad</vt:lpstr>
      <vt:lpstr>Priklad!_ftn1</vt:lpstr>
      <vt:lpstr>Priklad!_ftn2</vt:lpstr>
      <vt:lpstr>Priklad!_ftnref1</vt:lpstr>
      <vt:lpstr>Priklad!_ftnref2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Jelínek Petr</dc:creator>
  <cp:lastModifiedBy>Jana Plachetská</cp:lastModifiedBy>
  <dcterms:created xsi:type="dcterms:W3CDTF">2018-09-20T18:11:39Z</dcterms:created>
  <dcterms:modified xsi:type="dcterms:W3CDTF">2021-04-07T20:21:06Z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0x01010097FDCAB1AD2C524D81B5D1DEBB203F9F</vt:lpwstr>
  </property>
</Properties>
</file>