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28680" yWindow="65416" windowWidth="29040" windowHeight="164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<sst xmlns="http://schemas.openxmlformats.org/spreadsheetml/2006/main" count="233" uniqueCount="116">
  <si>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</si>
  <si>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</si>
  <si>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</si>
  <si>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</si>
  <si>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</si>
  <si>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</si>
  <si>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</si>
  <si>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</si>
  <si>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</si>
  <si>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</si>
  <si>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ks</t>
  </si>
  <si>
    <t>x</t>
  </si>
  <si>
    <t>m</t>
  </si>
  <si>
    <t>kpl</t>
  </si>
  <si>
    <t>2.</t>
  </si>
  <si>
    <t>Montážní práce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</si>
  <si>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</si>
  <si>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</si>
  <si>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</si>
  <si>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</si>
  <si>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</si>
  <si>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</si>
  <si>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</si>
  <si>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</si>
  <si>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</si>
  <si>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</si>
  <si>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</si>
  <si>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</si>
  <si>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</si>
  <si>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</si>
  <si>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Demontáž svítidla</t>
  </si>
  <si>
    <t>Montáž svítidla</t>
  </si>
  <si>
    <t>DPH 21%</t>
  </si>
  <si>
    <t>Výdaje v Kč s DPH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</si>
  <si>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</si>
  <si>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</si>
  <si>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</si>
  <si>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</si>
  <si>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</si>
  <si>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</si>
  <si>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</si>
  <si>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</si>
  <si>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</si>
  <si>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</si>
  <si>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</si>
  <si>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CYKY 3x1,5</t>
  </si>
  <si>
    <t>Podružný materiál /neuvedený výše, který je nutný zahrnout do celkového rozsahu prací</t>
  </si>
  <si>
    <t>Montáž kabelu CYKY 3x1,5, vrchní vedení</t>
  </si>
  <si>
    <t>Montáž kabelu CYKY 3x1,5, sloupem</t>
  </si>
  <si>
    <t>Montáž stožárové výzbroje 3F/1f do svítidla vč osazení pojistkou</t>
  </si>
  <si>
    <t>Pronájem plošiny</t>
  </si>
  <si>
    <t>Odvoz a likvidace vzniklého odpadního materiálu</t>
  </si>
  <si>
    <t>Podružné práce /neuvedené výše, které jsou nutné zahrnout do celkového rozsahu prací/</t>
  </si>
  <si>
    <t>2.1.</t>
  </si>
  <si>
    <t>2.5.</t>
  </si>
  <si>
    <t>2.2.</t>
  </si>
  <si>
    <t>2.3.</t>
  </si>
  <si>
    <t>2.7.</t>
  </si>
  <si>
    <t>2.9.</t>
  </si>
  <si>
    <t>2.8.</t>
  </si>
  <si>
    <t>1.12.</t>
  </si>
  <si>
    <t>1.13.</t>
  </si>
  <si>
    <t>2.10.</t>
  </si>
  <si>
    <t>2.11.</t>
  </si>
  <si>
    <t>Svorka proudová AES</t>
  </si>
  <si>
    <t>hod</t>
  </si>
  <si>
    <t>Výchozí revize</t>
  </si>
  <si>
    <t>1.14.</t>
  </si>
  <si>
    <t>1.16.</t>
  </si>
  <si>
    <t>1.18.</t>
  </si>
  <si>
    <t>1.19.</t>
  </si>
  <si>
    <t>1.20.</t>
  </si>
  <si>
    <t>2.12.</t>
  </si>
  <si>
    <t>1.15.</t>
  </si>
  <si>
    <t>1.17.</t>
  </si>
  <si>
    <t>2.4.</t>
  </si>
  <si>
    <t>2.6.</t>
  </si>
  <si>
    <t>Stožárová výzbroj vč. jištění - rezerva - při poškození</t>
  </si>
  <si>
    <t>Sloup SB6 včetně výzbroje</t>
  </si>
  <si>
    <t>Demontáž sloupu včetně výkopu základů a odpojení</t>
  </si>
  <si>
    <t>Vybetonování nové patky sloupu</t>
  </si>
  <si>
    <t>Postavení a zapojení sloupu</t>
  </si>
  <si>
    <t>Odvoz a likvidace stavebního odpadu</t>
  </si>
  <si>
    <t>2.13.</t>
  </si>
  <si>
    <t>2.14.</t>
  </si>
  <si>
    <t>Výkaz výměr - Žďár nad Sázavou</t>
  </si>
  <si>
    <t>Svítidlo pro úsek 6 - 55W 2700K</t>
  </si>
  <si>
    <t>Svítidlo pro úsek 9 - 41W 2700K</t>
  </si>
  <si>
    <t>Svítidlo pro úsek 10 - 28W 2700K</t>
  </si>
  <si>
    <t>Svítidlo pro úsek 12 - 70W 2700K</t>
  </si>
  <si>
    <t>Svítidlo pro úsek 12 - 28W 2700K</t>
  </si>
  <si>
    <t>Svítidlo pro úsek 13 - 70W 2700K</t>
  </si>
  <si>
    <t>Svítidlo pro úsek 14 - 47W 2700K</t>
  </si>
  <si>
    <t>Svítidlo pro úsek 17 - 41W 2700K</t>
  </si>
  <si>
    <t>Svítidlo pro úsek 22 - 41W 2700K, parkové symetrické</t>
  </si>
  <si>
    <t>Svítidlo pro úsek 24 - 30W 2700K, parkové asymetrické</t>
  </si>
  <si>
    <t>Svítidlo pro úsek 25 - 30W 2700K, parkové symetrické</t>
  </si>
  <si>
    <t>Montáž proudové svorky aes</t>
  </si>
  <si>
    <t>Svítidlo pro úsek 8 - 35W 2700K</t>
  </si>
  <si>
    <t>Svítidlo pro úsek 26 - 28W 2700K</t>
  </si>
  <si>
    <t>1.21.</t>
  </si>
  <si>
    <t>1.22.</t>
  </si>
  <si>
    <t>Svítidlo pro úsek 7 - 80W 2700K</t>
  </si>
  <si>
    <t>1.23.</t>
  </si>
  <si>
    <t>Svítidlo pro úsek 18 - 20W 2700K (T)</t>
  </si>
  <si>
    <t>Svítidlo pro úsek 19 - 38W 2700K (T)</t>
  </si>
  <si>
    <t>Svítidlo pro úsek 20 - 20W 2700K (T)</t>
  </si>
  <si>
    <t>Svítidlo pro úsek 21 - 27W 2700K (T)</t>
  </si>
  <si>
    <t>2.15.</t>
  </si>
  <si>
    <t>2.16.</t>
  </si>
  <si>
    <t>2.17.</t>
  </si>
  <si>
    <t>Infoplachta</t>
  </si>
  <si>
    <t>Fotodokumentace</t>
  </si>
  <si>
    <t>Dopravně inženýrská opatření</t>
  </si>
  <si>
    <t xml:space="preserve">Akce: </t>
  </si>
  <si>
    <t>Výměna svítidel veřejného osvětlení - Žďár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</si>
</sst>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0" fillId="0" borderId="1" xfId="22" applyFont="1" applyFill="1" applyBorder="1" applyAlignment="1">
      <alignment horizontal="center"/>
      <protection/>
    </xf>
    <xf numFmtId="44" fontId="0" fillId="0" borderId="1" xfId="20" applyFont="1" applyFill="1" applyBorder="1"/>
    <xf numFmtId="44" fontId="0" fillId="0" borderId="1" xfId="20" applyFont="1" applyFill="1" applyBorder="1" applyAlignment="1">
      <alignment horizontal="center"/>
    </xf>
    <xf numFmtId="0" fontId="0" fillId="0" borderId="0" xfId="22" applyFont="1" applyBorder="1" applyAlignment="1">
      <alignment horizontal="center"/>
      <protection/>
    </xf>
    <xf numFmtId="44" fontId="0" fillId="0" borderId="0" xfId="20" applyFont="1" applyBorder="1"/>
    <xf numFmtId="44" fontId="0" fillId="0" borderId="0" xfId="20" applyFont="1" applyBorder="1" applyAlignment="1">
      <alignment horizontal="center"/>
    </xf>
    <xf numFmtId="44" fontId="0" fillId="0" borderId="2" xfId="20" applyFont="1" applyBorder="1"/>
    <xf numFmtId="0" fontId="0" fillId="0" borderId="1" xfId="22" applyFont="1" applyBorder="1" applyAlignment="1">
      <alignment horizontal="center"/>
      <protection/>
    </xf>
    <xf numFmtId="44" fontId="0" fillId="0" borderId="1" xfId="20" applyFont="1" applyBorder="1"/>
    <xf numFmtId="44" fontId="0" fillId="0" borderId="1" xfId="20" applyFont="1" applyBorder="1" applyAlignment="1">
      <alignment horizontal="center"/>
    </xf>
    <xf numFmtId="0" fontId="0" fillId="0" borderId="0" xfId="23" applyFont="1" applyBorder="1" applyAlignment="1">
      <alignment wrapText="1"/>
      <protection/>
    </xf>
    <xf numFmtId="0" fontId="4" fillId="0" borderId="1" xfId="23" applyFont="1" applyFill="1" applyBorder="1" applyAlignment="1">
      <alignment wrapText="1"/>
      <protection/>
    </xf>
    <xf numFmtId="10" fontId="4" fillId="0" borderId="1" xfId="21" applyNumberFormat="1" applyFont="1" applyFill="1" applyBorder="1" applyAlignment="1">
      <alignment wrapText="1"/>
    </xf>
    <xf numFmtId="44" fontId="4" fillId="0" borderId="1" xfId="20" applyFont="1" applyFill="1" applyBorder="1" applyAlignment="1">
      <alignment wrapText="1"/>
    </xf>
    <xf numFmtId="0" fontId="4" fillId="0" borderId="0" xfId="22" applyFont="1" applyFill="1" applyBorder="1" applyAlignment="1">
      <alignment wrapText="1"/>
      <protection/>
    </xf>
    <xf numFmtId="14" fontId="4" fillId="0" borderId="3" xfId="22" applyNumberFormat="1" applyFont="1" applyFill="1" applyBorder="1" applyAlignment="1">
      <alignment horizontal="left" wrapText="1"/>
      <protection/>
    </xf>
    <xf numFmtId="0" fontId="0" fillId="0" borderId="3" xfId="22" applyFont="1" applyBorder="1" applyAlignment="1">
      <alignment horizontal="center"/>
      <protection/>
    </xf>
    <xf numFmtId="44" fontId="0" fillId="0" borderId="3" xfId="20" applyFont="1" applyBorder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22" applyNumberFormat="1" applyFont="1" applyBorder="1" applyAlignment="1">
      <alignment horizontal="center" vertical="center"/>
      <protection/>
    </xf>
    <xf numFmtId="49" fontId="0" fillId="0" borderId="1" xfId="22" applyNumberFormat="1" applyFont="1" applyBorder="1" applyAlignment="1">
      <alignment horizontal="center" vertical="center"/>
      <protection/>
    </xf>
    <xf numFmtId="49" fontId="0" fillId="0" borderId="3" xfId="22" applyNumberFormat="1" applyFont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44" fontId="0" fillId="2" borderId="1" xfId="20" applyFont="1" applyFill="1" applyBorder="1"/>
    <xf numFmtId="44" fontId="0" fillId="2" borderId="1" xfId="20" applyFont="1" applyFill="1" applyBorder="1" applyAlignment="1">
      <alignment horizontal="center"/>
    </xf>
    <xf numFmtId="0" fontId="2" fillId="2" borderId="1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>
      <alignment/>
      <protection/>
    </xf>
    <xf numFmtId="44" fontId="2" fillId="2" borderId="1" xfId="20" applyFont="1" applyFill="1" applyBorder="1"/>
    <xf numFmtId="0" fontId="2" fillId="2" borderId="1" xfId="22" applyFont="1" applyFill="1" applyBorder="1" applyAlignment="1">
      <alignment horizontal="left"/>
      <protection/>
    </xf>
    <xf numFmtId="0" fontId="2" fillId="2" borderId="1" xfId="22" applyFont="1" applyFill="1" applyBorder="1" applyAlignment="1">
      <alignment horizontal="center"/>
      <protection/>
    </xf>
    <xf numFmtId="44" fontId="2" fillId="2" borderId="1" xfId="20" applyFont="1" applyFill="1" applyBorder="1" applyAlignment="1">
      <alignment horizontal="center"/>
    </xf>
    <xf numFmtId="44" fontId="0" fillId="0" borderId="0" xfId="20" applyFont="1" applyFill="1" applyBorder="1" applyAlignment="1">
      <alignment horizontal="center"/>
    </xf>
    <xf numFmtId="49" fontId="2" fillId="0" borderId="0" xfId="22" applyNumberFormat="1" applyFont="1" applyFill="1" applyBorder="1" applyAlignment="1">
      <alignment horizontal="center" wrapText="1"/>
      <protection/>
    </xf>
    <xf numFmtId="44" fontId="3" fillId="0" borderId="0" xfId="20" applyFont="1" applyFill="1" applyBorder="1" applyAlignment="1">
      <alignment horizontal="center" vertical="center" wrapText="1"/>
    </xf>
    <xf numFmtId="44" fontId="2" fillId="0" borderId="0" xfId="22" applyNumberFormat="1" applyFont="1" applyFill="1" applyBorder="1">
      <alignment/>
      <protection/>
    </xf>
    <xf numFmtId="0" fontId="2" fillId="0" borderId="0" xfId="22" applyFont="1" applyFill="1" applyBorder="1" applyAlignment="1">
      <alignment horizontal="center"/>
      <protection/>
    </xf>
    <xf numFmtId="44" fontId="0" fillId="0" borderId="0" xfId="20" applyFont="1" applyFill="1" applyBorder="1" applyAlignment="1">
      <alignment horizontal="left"/>
    </xf>
    <xf numFmtId="0" fontId="0" fillId="0" borderId="0" xfId="0" applyFill="1" applyBorder="1"/>
    <xf numFmtId="44" fontId="0" fillId="0" borderId="3" xfId="20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44" fontId="0" fillId="0" borderId="0" xfId="2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44" fontId="0" fillId="0" borderId="4" xfId="20" applyFont="1" applyFill="1" applyBorder="1" applyAlignment="1">
      <alignment horizontal="center"/>
    </xf>
    <xf numFmtId="0" fontId="2" fillId="0" borderId="5" xfId="22" applyFont="1" applyFill="1" applyBorder="1" applyAlignment="1">
      <alignment/>
      <protection/>
    </xf>
    <xf numFmtId="0" fontId="2" fillId="0" borderId="0" xfId="22" applyFont="1" applyFill="1" applyBorder="1" applyAlignment="1">
      <alignment/>
      <protection/>
    </xf>
    <xf numFmtId="0" fontId="2" fillId="0" borderId="1" xfId="0" applyFont="1" applyFill="1" applyBorder="1" applyAlignment="1">
      <alignment horizontal="center" wrapText="1"/>
    </xf>
    <xf numFmtId="44" fontId="3" fillId="0" borderId="1" xfId="20" applyFont="1" applyFill="1" applyBorder="1" applyAlignment="1">
      <alignment horizontal="center" vertical="center" wrapText="1"/>
    </xf>
    <xf numFmtId="44" fontId="2" fillId="0" borderId="1" xfId="22" applyNumberFormat="1" applyFont="1" applyFill="1" applyBorder="1">
      <alignment/>
      <protection/>
    </xf>
    <xf numFmtId="44" fontId="0" fillId="3" borderId="1" xfId="20" applyFon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0" xfId="20" applyFont="1" applyAlignment="1">
      <alignment horizontal="center"/>
    </xf>
    <xf numFmtId="2" fontId="0" fillId="0" borderId="1" xfId="22" applyNumberFormat="1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1" xfId="0" applyFont="1" applyBorder="1" applyProtection="1">
      <protection locked="0"/>
    </xf>
    <xf numFmtId="44" fontId="0" fillId="0" borderId="0" xfId="0" applyNumberFormat="1"/>
    <xf numFmtId="0" fontId="0" fillId="0" borderId="1" xfId="22" applyFont="1" applyBorder="1">
      <alignment/>
      <protection/>
    </xf>
    <xf numFmtId="2" fontId="0" fillId="0" borderId="4" xfId="22" applyNumberFormat="1" applyFont="1" applyBorder="1" applyAlignment="1">
      <alignment horizontal="center" vertical="center"/>
      <protection/>
    </xf>
    <xf numFmtId="44" fontId="2" fillId="0" borderId="0" xfId="22" applyNumberFormat="1" applyFont="1" applyFill="1" applyBorder="1" applyAlignment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1" xfId="22" applyFont="1" applyBorder="1">
      <alignment/>
      <protection/>
    </xf>
    <xf numFmtId="0" fontId="4" fillId="0" borderId="1" xfId="0" applyFont="1" applyFill="1" applyBorder="1" applyProtection="1">
      <protection locked="0"/>
    </xf>
    <xf numFmtId="0" fontId="0" fillId="0" borderId="1" xfId="22" applyFont="1" applyBorder="1">
      <alignment/>
      <protection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/>
    <xf numFmtId="49" fontId="2" fillId="2" borderId="1" xfId="22" applyNumberFormat="1" applyFont="1" applyFill="1" applyBorder="1" applyAlignment="1">
      <alignment horizontal="center" wrapText="1"/>
      <protection/>
    </xf>
    <xf numFmtId="44" fontId="0" fillId="0" borderId="3" xfId="20" applyFont="1" applyBorder="1" applyAlignment="1">
      <alignment horizontal="left"/>
    </xf>
    <xf numFmtId="49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abSelected="1" workbookViewId="0" topLeftCell="A1">
      <selection activeCell="C22" sqref="C22"/>
    </sheetView>
  </sheetViews>
  <sheetFormatPr defaultColWidth="9.140625" defaultRowHeight="15"/>
  <cols>
    <col min="1" max="1" width="3.140625" style="0" customWidth="1"/>
    <col min="2" max="2" width="12.8515625" style="19" bestFit="1" customWidth="1"/>
    <col min="3" max="3" width="73.421875" style="0" bestFit="1" customWidth="1"/>
    <col min="4" max="8" width="19.28125" style="0" customWidth="1"/>
    <col min="9" max="9" width="3.00390625" style="0" customWidth="1"/>
    <col min="10" max="12" width="19.28125" style="0" customWidth="1"/>
    <col min="13" max="13" width="5.7109375" style="41" customWidth="1"/>
    <col min="15" max="15" width="15.421875" style="0" bestFit="1" customWidth="1"/>
  </cols>
  <sheetData>
    <row r="1" spans="2:3" ht="15.75">
      <c r="B1" s="70" t="s">
        <v>114</v>
      </c>
      <c r="C1" s="71" t="s">
        <v>115</v>
      </c>
    </row>
    <row r="3" spans="2:13" ht="14.45" customHeight="1">
      <c r="B3" s="72" t="s">
        <v>85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36"/>
    </row>
    <row r="4" spans="2:13" ht="15">
      <c r="B4" s="74" t="s">
        <v>0</v>
      </c>
      <c r="C4" s="75" t="s">
        <v>1</v>
      </c>
      <c r="D4" s="75" t="s">
        <v>2</v>
      </c>
      <c r="E4" s="75" t="s">
        <v>3</v>
      </c>
      <c r="F4" s="76" t="s">
        <v>4</v>
      </c>
      <c r="G4" s="76"/>
      <c r="H4" s="76"/>
      <c r="I4" s="49"/>
      <c r="J4" s="76" t="s">
        <v>33</v>
      </c>
      <c r="K4" s="76"/>
      <c r="L4" s="77" t="s">
        <v>32</v>
      </c>
      <c r="M4" s="45"/>
    </row>
    <row r="5" spans="2:13" ht="15">
      <c r="B5" s="74"/>
      <c r="C5" s="75"/>
      <c r="D5" s="75"/>
      <c r="E5" s="75"/>
      <c r="F5" s="23" t="s">
        <v>5</v>
      </c>
      <c r="G5" s="23" t="s">
        <v>6</v>
      </c>
      <c r="H5" s="23" t="s">
        <v>7</v>
      </c>
      <c r="I5" s="50"/>
      <c r="J5" s="23" t="s">
        <v>6</v>
      </c>
      <c r="K5" s="23" t="s">
        <v>7</v>
      </c>
      <c r="L5" s="77"/>
      <c r="M5" s="37"/>
    </row>
    <row r="6" spans="2:13" ht="15">
      <c r="B6" s="24" t="s">
        <v>8</v>
      </c>
      <c r="C6" s="25" t="s">
        <v>9</v>
      </c>
      <c r="D6" s="26"/>
      <c r="E6" s="26"/>
      <c r="F6" s="27"/>
      <c r="G6" s="28"/>
      <c r="H6" s="28"/>
      <c r="I6" s="3"/>
      <c r="J6" s="28"/>
      <c r="K6" s="28"/>
      <c r="L6" s="77"/>
      <c r="M6" s="35"/>
    </row>
    <row r="7" spans="2:13" ht="15">
      <c r="B7" s="58" t="s">
        <v>34</v>
      </c>
      <c r="C7" s="61" t="s">
        <v>86</v>
      </c>
      <c r="D7" s="54">
        <v>8</v>
      </c>
      <c r="E7" s="8" t="s">
        <v>10</v>
      </c>
      <c r="F7" s="2"/>
      <c r="G7" s="3">
        <f aca="true" t="shared" si="0" ref="G7:G8">D7*F7</f>
        <v>0</v>
      </c>
      <c r="H7" s="3" t="s">
        <v>11</v>
      </c>
      <c r="I7" s="3"/>
      <c r="J7" s="3">
        <f aca="true" t="shared" si="1" ref="J7:J8">G7*1.21</f>
        <v>0</v>
      </c>
      <c r="K7" s="3" t="s">
        <v>11</v>
      </c>
      <c r="L7" s="3">
        <f aca="true" t="shared" si="2" ref="L7:L8">D7*F7*0.21</f>
        <v>0</v>
      </c>
      <c r="M7" s="35"/>
    </row>
    <row r="8" spans="2:13" ht="15">
      <c r="B8" s="58" t="s">
        <v>35</v>
      </c>
      <c r="C8" s="61" t="s">
        <v>102</v>
      </c>
      <c r="D8" s="54">
        <v>4</v>
      </c>
      <c r="E8" s="8" t="s">
        <v>10</v>
      </c>
      <c r="F8" s="2"/>
      <c r="G8" s="3">
        <f t="shared" si="0"/>
        <v>0</v>
      </c>
      <c r="H8" s="3" t="s">
        <v>11</v>
      </c>
      <c r="I8" s="3"/>
      <c r="J8" s="3">
        <f t="shared" si="1"/>
        <v>0</v>
      </c>
      <c r="K8" s="3" t="s">
        <v>11</v>
      </c>
      <c r="L8" s="3">
        <f t="shared" si="2"/>
        <v>0</v>
      </c>
      <c r="M8" s="35"/>
    </row>
    <row r="9" spans="2:13" ht="15">
      <c r="B9" s="58" t="s">
        <v>36</v>
      </c>
      <c r="C9" s="61" t="s">
        <v>98</v>
      </c>
      <c r="D9" s="54">
        <v>34</v>
      </c>
      <c r="E9" s="8" t="s">
        <v>10</v>
      </c>
      <c r="F9" s="2"/>
      <c r="G9" s="3">
        <f aca="true" t="shared" si="3" ref="G9">D9*F9</f>
        <v>0</v>
      </c>
      <c r="H9" s="3" t="s">
        <v>11</v>
      </c>
      <c r="I9" s="3"/>
      <c r="J9" s="3">
        <f aca="true" t="shared" si="4" ref="J9">G9*1.21</f>
        <v>0</v>
      </c>
      <c r="K9" s="3" t="s">
        <v>11</v>
      </c>
      <c r="L9" s="3">
        <f aca="true" t="shared" si="5" ref="L9">D9*F9*0.21</f>
        <v>0</v>
      </c>
      <c r="M9" s="35"/>
    </row>
    <row r="10" spans="2:13" ht="15.75" customHeight="1">
      <c r="B10" s="58" t="s">
        <v>37</v>
      </c>
      <c r="C10" s="61" t="s">
        <v>87</v>
      </c>
      <c r="D10" s="54">
        <v>11</v>
      </c>
      <c r="E10" s="8" t="s">
        <v>10</v>
      </c>
      <c r="F10" s="2"/>
      <c r="G10" s="46">
        <f>D10*F10</f>
        <v>0</v>
      </c>
      <c r="H10" s="46" t="s">
        <v>11</v>
      </c>
      <c r="I10" s="46"/>
      <c r="J10" s="46">
        <f>G10*1.21</f>
        <v>0</v>
      </c>
      <c r="K10" s="46" t="s">
        <v>11</v>
      </c>
      <c r="L10" s="3">
        <f>D10*F10*0.21</f>
        <v>0</v>
      </c>
      <c r="M10" s="35"/>
    </row>
    <row r="11" spans="2:13" ht="15">
      <c r="B11" s="58" t="s">
        <v>38</v>
      </c>
      <c r="C11" s="61" t="s">
        <v>88</v>
      </c>
      <c r="D11" s="54">
        <v>30</v>
      </c>
      <c r="E11" s="8" t="s">
        <v>10</v>
      </c>
      <c r="F11" s="2"/>
      <c r="G11" s="3">
        <f aca="true" t="shared" si="6" ref="G11">D11*F11</f>
        <v>0</v>
      </c>
      <c r="H11" s="3" t="s">
        <v>11</v>
      </c>
      <c r="I11" s="3"/>
      <c r="J11" s="3">
        <f aca="true" t="shared" si="7" ref="J11">G11*1.21</f>
        <v>0</v>
      </c>
      <c r="K11" s="3" t="s">
        <v>11</v>
      </c>
      <c r="L11" s="3">
        <f aca="true" t="shared" si="8" ref="L11">D11*F11*0.21</f>
        <v>0</v>
      </c>
      <c r="M11" s="35"/>
    </row>
    <row r="12" spans="2:13" ht="15">
      <c r="B12" s="58" t="s">
        <v>39</v>
      </c>
      <c r="C12" s="61" t="s">
        <v>89</v>
      </c>
      <c r="D12" s="54">
        <v>4</v>
      </c>
      <c r="E12" s="8" t="s">
        <v>10</v>
      </c>
      <c r="F12" s="2"/>
      <c r="G12" s="46">
        <f>D12*F12</f>
        <v>0</v>
      </c>
      <c r="H12" s="46" t="s">
        <v>11</v>
      </c>
      <c r="I12" s="46"/>
      <c r="J12" s="46">
        <f>G12*1.21</f>
        <v>0</v>
      </c>
      <c r="K12" s="46" t="s">
        <v>11</v>
      </c>
      <c r="L12" s="3">
        <f>D12*F12*0.21</f>
        <v>0</v>
      </c>
      <c r="M12" s="35"/>
    </row>
    <row r="13" spans="2:13" ht="15">
      <c r="B13" s="64" t="s">
        <v>40</v>
      </c>
      <c r="C13" s="61" t="s">
        <v>90</v>
      </c>
      <c r="D13" s="54">
        <v>4</v>
      </c>
      <c r="E13" s="8" t="s">
        <v>10</v>
      </c>
      <c r="F13" s="2"/>
      <c r="G13" s="3">
        <f>D13*F13</f>
        <v>0</v>
      </c>
      <c r="H13" s="3" t="s">
        <v>11</v>
      </c>
      <c r="I13" s="3"/>
      <c r="J13" s="3">
        <f aca="true" t="shared" si="9" ref="J13">G13*1.21</f>
        <v>0</v>
      </c>
      <c r="K13" s="3" t="s">
        <v>11</v>
      </c>
      <c r="L13" s="3">
        <f aca="true" t="shared" si="10" ref="L13">D13*F13*0.21</f>
        <v>0</v>
      </c>
      <c r="M13" s="35"/>
    </row>
    <row r="14" spans="2:13" ht="15">
      <c r="B14" s="56" t="s">
        <v>41</v>
      </c>
      <c r="C14" s="61" t="s">
        <v>91</v>
      </c>
      <c r="D14" s="54">
        <v>8</v>
      </c>
      <c r="E14" s="8" t="s">
        <v>10</v>
      </c>
      <c r="F14" s="2"/>
      <c r="G14" s="46">
        <f aca="true" t="shared" si="11" ref="G14:G20">D14*F14</f>
        <v>0</v>
      </c>
      <c r="H14" s="46" t="s">
        <v>11</v>
      </c>
      <c r="I14" s="46"/>
      <c r="J14" s="46">
        <f>G14*1.21</f>
        <v>0</v>
      </c>
      <c r="K14" s="46" t="s">
        <v>11</v>
      </c>
      <c r="L14" s="3">
        <f>D14*F14*0.21</f>
        <v>0</v>
      </c>
      <c r="M14" s="35"/>
    </row>
    <row r="15" spans="2:13" ht="15">
      <c r="B15" s="56" t="s">
        <v>42</v>
      </c>
      <c r="C15" s="61" t="s">
        <v>92</v>
      </c>
      <c r="D15" s="54">
        <v>18</v>
      </c>
      <c r="E15" s="8" t="s">
        <v>10</v>
      </c>
      <c r="F15" s="2"/>
      <c r="G15" s="46">
        <f t="shared" si="11"/>
        <v>0</v>
      </c>
      <c r="H15" s="46" t="s">
        <v>11</v>
      </c>
      <c r="I15" s="46"/>
      <c r="J15" s="46">
        <f>G15*1.21</f>
        <v>0</v>
      </c>
      <c r="K15" s="46" t="s">
        <v>11</v>
      </c>
      <c r="L15" s="3">
        <f>D15*F15*0.21</f>
        <v>0</v>
      </c>
      <c r="M15" s="35"/>
    </row>
    <row r="16" spans="2:13" ht="15">
      <c r="B16" s="56" t="s">
        <v>43</v>
      </c>
      <c r="C16" s="61" t="s">
        <v>93</v>
      </c>
      <c r="D16" s="54">
        <v>23</v>
      </c>
      <c r="E16" s="8" t="s">
        <v>10</v>
      </c>
      <c r="F16" s="2"/>
      <c r="G16" s="46">
        <f t="shared" si="11"/>
        <v>0</v>
      </c>
      <c r="H16" s="46" t="s">
        <v>11</v>
      </c>
      <c r="I16" s="46"/>
      <c r="J16" s="46">
        <f>G16*1.21</f>
        <v>0</v>
      </c>
      <c r="K16" s="46" t="s">
        <v>11</v>
      </c>
      <c r="L16" s="3">
        <f>D16*F16*0.21</f>
        <v>0</v>
      </c>
      <c r="M16" s="35"/>
    </row>
    <row r="17" spans="2:13" ht="15">
      <c r="B17" s="58" t="s">
        <v>44</v>
      </c>
      <c r="C17" s="68" t="s">
        <v>104</v>
      </c>
      <c r="D17" s="54">
        <v>6</v>
      </c>
      <c r="E17" s="8" t="s">
        <v>10</v>
      </c>
      <c r="F17" s="2"/>
      <c r="G17" s="46">
        <f t="shared" si="11"/>
        <v>0</v>
      </c>
      <c r="H17" s="46" t="s">
        <v>11</v>
      </c>
      <c r="I17" s="46"/>
      <c r="J17" s="46">
        <f aca="true" t="shared" si="12" ref="J17:J20">G17*1.21</f>
        <v>0</v>
      </c>
      <c r="K17" s="46" t="s">
        <v>11</v>
      </c>
      <c r="L17" s="3">
        <f aca="true" t="shared" si="13" ref="L17:L20">D17*F17*0.21</f>
        <v>0</v>
      </c>
      <c r="M17" s="35"/>
    </row>
    <row r="18" spans="2:13" ht="15">
      <c r="B18" s="58" t="s">
        <v>60</v>
      </c>
      <c r="C18" s="68" t="s">
        <v>105</v>
      </c>
      <c r="D18" s="54">
        <v>3</v>
      </c>
      <c r="E18" s="8" t="s">
        <v>10</v>
      </c>
      <c r="F18" s="2"/>
      <c r="G18" s="3">
        <f t="shared" si="11"/>
        <v>0</v>
      </c>
      <c r="H18" s="3" t="s">
        <v>11</v>
      </c>
      <c r="I18" s="3"/>
      <c r="J18" s="3">
        <f t="shared" si="12"/>
        <v>0</v>
      </c>
      <c r="K18" s="3" t="s">
        <v>11</v>
      </c>
      <c r="L18" s="3">
        <f t="shared" si="13"/>
        <v>0</v>
      </c>
      <c r="M18" s="35"/>
    </row>
    <row r="19" spans="2:13" ht="15">
      <c r="B19" s="64" t="s">
        <v>61</v>
      </c>
      <c r="C19" s="68" t="s">
        <v>106</v>
      </c>
      <c r="D19" s="54">
        <v>30</v>
      </c>
      <c r="E19" s="8" t="s">
        <v>10</v>
      </c>
      <c r="F19" s="2"/>
      <c r="G19" s="46">
        <f t="shared" si="11"/>
        <v>0</v>
      </c>
      <c r="H19" s="46" t="s">
        <v>11</v>
      </c>
      <c r="I19" s="46"/>
      <c r="J19" s="46">
        <f t="shared" si="12"/>
        <v>0</v>
      </c>
      <c r="K19" s="46" t="s">
        <v>11</v>
      </c>
      <c r="L19" s="3">
        <f t="shared" si="13"/>
        <v>0</v>
      </c>
      <c r="M19" s="35"/>
    </row>
    <row r="20" spans="2:13" ht="15">
      <c r="B20" s="64" t="s">
        <v>67</v>
      </c>
      <c r="C20" s="68" t="s">
        <v>107</v>
      </c>
      <c r="D20" s="54">
        <v>16</v>
      </c>
      <c r="E20" s="8" t="s">
        <v>10</v>
      </c>
      <c r="F20" s="2"/>
      <c r="G20" s="46">
        <f t="shared" si="11"/>
        <v>0</v>
      </c>
      <c r="H20" s="46" t="s">
        <v>11</v>
      </c>
      <c r="I20" s="46"/>
      <c r="J20" s="46">
        <f t="shared" si="12"/>
        <v>0</v>
      </c>
      <c r="K20" s="46" t="s">
        <v>11</v>
      </c>
      <c r="L20" s="3">
        <f t="shared" si="13"/>
        <v>0</v>
      </c>
      <c r="M20" s="35"/>
    </row>
    <row r="21" spans="2:13" ht="15">
      <c r="B21" s="64" t="s">
        <v>73</v>
      </c>
      <c r="C21" s="61" t="s">
        <v>94</v>
      </c>
      <c r="D21" s="54">
        <v>30</v>
      </c>
      <c r="E21" s="8" t="s">
        <v>10</v>
      </c>
      <c r="F21" s="2"/>
      <c r="G21" s="46">
        <f aca="true" t="shared" si="14" ref="G21:G22">D21*F21</f>
        <v>0</v>
      </c>
      <c r="H21" s="46" t="s">
        <v>11</v>
      </c>
      <c r="I21" s="46"/>
      <c r="J21" s="46">
        <f aca="true" t="shared" si="15" ref="J21:J22">G21*1.21</f>
        <v>0</v>
      </c>
      <c r="K21" s="46" t="s">
        <v>11</v>
      </c>
      <c r="L21" s="3">
        <f aca="true" t="shared" si="16" ref="L21:L22">D21*F21*0.21</f>
        <v>0</v>
      </c>
      <c r="M21" s="35"/>
    </row>
    <row r="22" spans="2:13" ht="15">
      <c r="B22" s="58" t="s">
        <v>68</v>
      </c>
      <c r="C22" s="61" t="s">
        <v>95</v>
      </c>
      <c r="D22" s="54">
        <v>77</v>
      </c>
      <c r="E22" s="8" t="s">
        <v>10</v>
      </c>
      <c r="F22" s="2"/>
      <c r="G22" s="46">
        <f t="shared" si="14"/>
        <v>0</v>
      </c>
      <c r="H22" s="46" t="s">
        <v>11</v>
      </c>
      <c r="I22" s="46"/>
      <c r="J22" s="46">
        <f t="shared" si="15"/>
        <v>0</v>
      </c>
      <c r="K22" s="46" t="s">
        <v>11</v>
      </c>
      <c r="L22" s="3">
        <f t="shared" si="16"/>
        <v>0</v>
      </c>
      <c r="M22" s="35"/>
    </row>
    <row r="23" spans="2:13" ht="15">
      <c r="B23" s="64" t="s">
        <v>74</v>
      </c>
      <c r="C23" s="61" t="s">
        <v>96</v>
      </c>
      <c r="D23" s="54">
        <v>46</v>
      </c>
      <c r="E23" s="8" t="s">
        <v>10</v>
      </c>
      <c r="F23" s="2"/>
      <c r="G23" s="46">
        <f aca="true" t="shared" si="17" ref="G23:G24">D23*F23</f>
        <v>0</v>
      </c>
      <c r="H23" s="46" t="s">
        <v>11</v>
      </c>
      <c r="I23" s="46"/>
      <c r="J23" s="46">
        <f aca="true" t="shared" si="18" ref="J23:J24">G23*1.21</f>
        <v>0</v>
      </c>
      <c r="K23" s="46" t="s">
        <v>11</v>
      </c>
      <c r="L23" s="3">
        <f aca="true" t="shared" si="19" ref="L23:L28">D23*F23*0.21</f>
        <v>0</v>
      </c>
      <c r="M23" s="35"/>
    </row>
    <row r="24" spans="2:13" ht="15">
      <c r="B24" s="58" t="s">
        <v>69</v>
      </c>
      <c r="C24" s="61" t="s">
        <v>99</v>
      </c>
      <c r="D24" s="54">
        <v>21</v>
      </c>
      <c r="E24" s="8" t="s">
        <v>10</v>
      </c>
      <c r="F24" s="2"/>
      <c r="G24" s="46">
        <f t="shared" si="17"/>
        <v>0</v>
      </c>
      <c r="H24" s="46" t="s">
        <v>11</v>
      </c>
      <c r="I24" s="46"/>
      <c r="J24" s="46">
        <f t="shared" si="18"/>
        <v>0</v>
      </c>
      <c r="K24" s="46" t="s">
        <v>11</v>
      </c>
      <c r="L24" s="3">
        <f t="shared" si="19"/>
        <v>0</v>
      </c>
      <c r="M24" s="35"/>
    </row>
    <row r="25" spans="2:13" ht="15">
      <c r="B25" s="64" t="s">
        <v>70</v>
      </c>
      <c r="C25" s="60" t="s">
        <v>77</v>
      </c>
      <c r="D25" s="43">
        <v>95</v>
      </c>
      <c r="E25" s="1" t="s">
        <v>10</v>
      </c>
      <c r="F25" s="2"/>
      <c r="G25" s="53" t="s">
        <v>11</v>
      </c>
      <c r="H25" s="3">
        <f>D25*F25</f>
        <v>0</v>
      </c>
      <c r="I25" s="3"/>
      <c r="J25" s="53" t="s">
        <v>11</v>
      </c>
      <c r="K25" s="3">
        <f>H25*1.21</f>
        <v>0</v>
      </c>
      <c r="L25" s="3">
        <f t="shared" si="19"/>
        <v>0</v>
      </c>
      <c r="M25" s="57"/>
    </row>
    <row r="26" spans="2:13" ht="15">
      <c r="B26" s="64" t="s">
        <v>71</v>
      </c>
      <c r="C26" s="60" t="s">
        <v>45</v>
      </c>
      <c r="D26" s="43">
        <v>2658</v>
      </c>
      <c r="E26" s="1" t="s">
        <v>12</v>
      </c>
      <c r="F26" s="52"/>
      <c r="G26" s="3">
        <f aca="true" t="shared" si="20" ref="G26:G27">D26*F26</f>
        <v>0</v>
      </c>
      <c r="H26" s="3" t="s">
        <v>11</v>
      </c>
      <c r="I26" s="3"/>
      <c r="J26" s="3">
        <f aca="true" t="shared" si="21" ref="J26:J27">G26*1.21</f>
        <v>0</v>
      </c>
      <c r="K26" s="3" t="s">
        <v>11</v>
      </c>
      <c r="L26" s="3">
        <f t="shared" si="19"/>
        <v>0</v>
      </c>
      <c r="M26" s="57"/>
    </row>
    <row r="27" spans="2:13" ht="15">
      <c r="B27" s="64" t="s">
        <v>100</v>
      </c>
      <c r="C27" s="60" t="s">
        <v>64</v>
      </c>
      <c r="D27" s="43">
        <v>16</v>
      </c>
      <c r="E27" s="1" t="s">
        <v>10</v>
      </c>
      <c r="F27" s="52"/>
      <c r="G27" s="3">
        <f t="shared" si="20"/>
        <v>0</v>
      </c>
      <c r="H27" s="3" t="s">
        <v>11</v>
      </c>
      <c r="I27" s="3"/>
      <c r="J27" s="3">
        <f t="shared" si="21"/>
        <v>0</v>
      </c>
      <c r="K27" s="3" t="s">
        <v>11</v>
      </c>
      <c r="L27" s="3">
        <f t="shared" si="19"/>
        <v>0</v>
      </c>
      <c r="M27" s="35"/>
    </row>
    <row r="28" spans="2:13" ht="15">
      <c r="B28" s="64" t="s">
        <v>101</v>
      </c>
      <c r="C28" s="61" t="s">
        <v>78</v>
      </c>
      <c r="D28" s="66">
        <v>1</v>
      </c>
      <c r="E28" s="8" t="s">
        <v>10</v>
      </c>
      <c r="F28" s="52"/>
      <c r="G28" s="3" t="s">
        <v>11</v>
      </c>
      <c r="H28" s="3">
        <f aca="true" t="shared" si="22" ref="H28">D28*F28</f>
        <v>0</v>
      </c>
      <c r="I28" s="3"/>
      <c r="J28" s="3" t="s">
        <v>11</v>
      </c>
      <c r="K28" s="3">
        <f aca="true" t="shared" si="23" ref="K28">H28*1.21</f>
        <v>0</v>
      </c>
      <c r="L28" s="3">
        <f t="shared" si="19"/>
        <v>0</v>
      </c>
      <c r="M28" s="35"/>
    </row>
    <row r="29" spans="2:13" ht="15">
      <c r="B29" s="64" t="s">
        <v>103</v>
      </c>
      <c r="C29" s="60" t="s">
        <v>46</v>
      </c>
      <c r="D29" s="43">
        <v>1</v>
      </c>
      <c r="E29" s="1" t="s">
        <v>13</v>
      </c>
      <c r="F29" s="2"/>
      <c r="G29" s="3" t="s">
        <v>11</v>
      </c>
      <c r="H29" s="55">
        <f>F29*D29</f>
        <v>0</v>
      </c>
      <c r="I29" s="3"/>
      <c r="J29" s="3" t="s">
        <v>11</v>
      </c>
      <c r="K29" s="55">
        <f>H29*1.21</f>
        <v>0</v>
      </c>
      <c r="L29" s="3">
        <f aca="true" t="shared" si="24" ref="L29">D29*F29*0.21</f>
        <v>0</v>
      </c>
      <c r="M29" s="35"/>
    </row>
    <row r="30" spans="2:13" ht="15">
      <c r="B30" s="20"/>
      <c r="C30" s="59"/>
      <c r="D30" s="4"/>
      <c r="E30" s="4"/>
      <c r="F30" s="5"/>
      <c r="G30" s="6"/>
      <c r="H30" s="6"/>
      <c r="I30" s="35"/>
      <c r="J30" s="6"/>
      <c r="K30" s="6"/>
      <c r="L30" s="6"/>
      <c r="M30" s="35"/>
    </row>
    <row r="31" spans="2:13" ht="15">
      <c r="B31" s="24" t="s">
        <v>14</v>
      </c>
      <c r="C31" s="25" t="s">
        <v>15</v>
      </c>
      <c r="D31" s="26"/>
      <c r="E31" s="26"/>
      <c r="F31" s="26"/>
      <c r="G31" s="28"/>
      <c r="H31" s="28"/>
      <c r="I31" s="3"/>
      <c r="J31" s="28"/>
      <c r="K31" s="28"/>
      <c r="L31" s="28"/>
      <c r="M31" s="35"/>
    </row>
    <row r="32" spans="2:13" ht="15">
      <c r="B32" s="21" t="s">
        <v>53</v>
      </c>
      <c r="C32" s="60" t="s">
        <v>30</v>
      </c>
      <c r="D32" s="1">
        <v>373</v>
      </c>
      <c r="E32" s="1" t="s">
        <v>10</v>
      </c>
      <c r="F32" s="2"/>
      <c r="G32" s="3">
        <f aca="true" t="shared" si="25" ref="G32">D32*F32</f>
        <v>0</v>
      </c>
      <c r="H32" s="3" t="s">
        <v>11</v>
      </c>
      <c r="I32" s="3"/>
      <c r="J32" s="3">
        <f>G32*1.21</f>
        <v>0</v>
      </c>
      <c r="K32" s="3" t="s">
        <v>11</v>
      </c>
      <c r="L32" s="3">
        <f aca="true" t="shared" si="26" ref="L32:L48">D32*F32*0.21</f>
        <v>0</v>
      </c>
      <c r="M32" s="35"/>
    </row>
    <row r="33" spans="2:13" ht="15">
      <c r="B33" s="21" t="s">
        <v>55</v>
      </c>
      <c r="C33" s="60" t="s">
        <v>31</v>
      </c>
      <c r="D33" s="1">
        <v>373</v>
      </c>
      <c r="E33" s="1" t="s">
        <v>10</v>
      </c>
      <c r="F33" s="2"/>
      <c r="G33" s="3">
        <f>D33*F33</f>
        <v>0</v>
      </c>
      <c r="H33" s="3" t="s">
        <v>11</v>
      </c>
      <c r="I33" s="3"/>
      <c r="J33" s="3">
        <f>G33*1.21</f>
        <v>0</v>
      </c>
      <c r="K33" s="3" t="s">
        <v>11</v>
      </c>
      <c r="L33" s="3">
        <f t="shared" si="26"/>
        <v>0</v>
      </c>
      <c r="M33" s="35"/>
    </row>
    <row r="34" spans="2:13" ht="15">
      <c r="B34" s="21" t="s">
        <v>56</v>
      </c>
      <c r="C34" s="60" t="s">
        <v>47</v>
      </c>
      <c r="D34" s="8">
        <v>30</v>
      </c>
      <c r="E34" s="8" t="s">
        <v>12</v>
      </c>
      <c r="F34" s="9"/>
      <c r="G34" s="10">
        <f>F34*D34</f>
        <v>0</v>
      </c>
      <c r="H34" s="10" t="s">
        <v>11</v>
      </c>
      <c r="I34" s="10"/>
      <c r="J34" s="10">
        <f>G34*1.21</f>
        <v>0</v>
      </c>
      <c r="K34" s="10" t="s">
        <v>11</v>
      </c>
      <c r="L34" s="10">
        <f aca="true" t="shared" si="27" ref="L34">D34*F34*0.21</f>
        <v>0</v>
      </c>
      <c r="M34" s="57"/>
    </row>
    <row r="35" spans="2:13" ht="15">
      <c r="B35" s="21" t="s">
        <v>75</v>
      </c>
      <c r="C35" s="60" t="s">
        <v>48</v>
      </c>
      <c r="D35" s="1">
        <v>2628</v>
      </c>
      <c r="E35" s="1" t="s">
        <v>12</v>
      </c>
      <c r="F35" s="2"/>
      <c r="G35" s="3">
        <f aca="true" t="shared" si="28" ref="G35">D35*F35</f>
        <v>0</v>
      </c>
      <c r="H35" s="3" t="s">
        <v>11</v>
      </c>
      <c r="I35" s="3"/>
      <c r="J35" s="3">
        <f>G35*1.21</f>
        <v>0</v>
      </c>
      <c r="K35" s="3" t="s">
        <v>11</v>
      </c>
      <c r="L35" s="3">
        <f aca="true" t="shared" si="29" ref="L35:L37">D35*F35*0.21</f>
        <v>0</v>
      </c>
      <c r="M35" s="35"/>
    </row>
    <row r="36" spans="2:13" ht="15">
      <c r="B36" s="21" t="s">
        <v>54</v>
      </c>
      <c r="C36" s="60" t="s">
        <v>97</v>
      </c>
      <c r="D36" s="1">
        <v>16</v>
      </c>
      <c r="E36" s="1" t="s">
        <v>10</v>
      </c>
      <c r="F36" s="2"/>
      <c r="G36" s="3">
        <f>F36*D36</f>
        <v>0</v>
      </c>
      <c r="H36" s="3" t="s">
        <v>11</v>
      </c>
      <c r="I36" s="3"/>
      <c r="J36" s="3">
        <f>G36*1.21</f>
        <v>0</v>
      </c>
      <c r="K36" s="3" t="s">
        <v>11</v>
      </c>
      <c r="L36" s="3">
        <f t="shared" si="29"/>
        <v>0</v>
      </c>
      <c r="M36" s="35"/>
    </row>
    <row r="37" spans="2:13" ht="15">
      <c r="B37" s="21" t="s">
        <v>76</v>
      </c>
      <c r="C37" s="60" t="s">
        <v>49</v>
      </c>
      <c r="D37" s="1">
        <v>95</v>
      </c>
      <c r="E37" s="1" t="s">
        <v>10</v>
      </c>
      <c r="F37" s="2"/>
      <c r="G37" s="3" t="s">
        <v>11</v>
      </c>
      <c r="H37" s="3">
        <f>F37*D37</f>
        <v>0</v>
      </c>
      <c r="I37" s="3"/>
      <c r="J37" s="3" t="s">
        <v>11</v>
      </c>
      <c r="K37" s="3">
        <f>H37*1.21</f>
        <v>0</v>
      </c>
      <c r="L37" s="3">
        <f t="shared" si="29"/>
        <v>0</v>
      </c>
      <c r="M37" s="35"/>
    </row>
    <row r="38" spans="2:13" ht="15">
      <c r="B38" s="21" t="s">
        <v>57</v>
      </c>
      <c r="C38" s="60" t="s">
        <v>50</v>
      </c>
      <c r="D38" s="1">
        <v>156</v>
      </c>
      <c r="E38" s="1" t="s">
        <v>65</v>
      </c>
      <c r="F38" s="2"/>
      <c r="G38" s="3">
        <f>F38*D38</f>
        <v>0</v>
      </c>
      <c r="H38" s="3" t="s">
        <v>11</v>
      </c>
      <c r="I38" s="3"/>
      <c r="J38" s="3">
        <f>G38*1.21</f>
        <v>0</v>
      </c>
      <c r="K38" s="3" t="s">
        <v>11</v>
      </c>
      <c r="L38" s="3">
        <f t="shared" si="26"/>
        <v>0</v>
      </c>
      <c r="M38" s="35"/>
    </row>
    <row r="39" spans="2:13" ht="15">
      <c r="B39" s="21" t="s">
        <v>59</v>
      </c>
      <c r="C39" s="60" t="s">
        <v>51</v>
      </c>
      <c r="D39" s="1">
        <v>1</v>
      </c>
      <c r="E39" s="1" t="s">
        <v>13</v>
      </c>
      <c r="F39" s="2"/>
      <c r="G39" s="3" t="s">
        <v>11</v>
      </c>
      <c r="H39" s="3">
        <f>D39*F39</f>
        <v>0</v>
      </c>
      <c r="I39" s="3"/>
      <c r="J39" s="3" t="s">
        <v>11</v>
      </c>
      <c r="K39" s="3">
        <f>H39*1.21</f>
        <v>0</v>
      </c>
      <c r="L39" s="3">
        <f t="shared" si="26"/>
        <v>0</v>
      </c>
      <c r="M39" s="35"/>
    </row>
    <row r="40" spans="2:13" ht="15">
      <c r="B40" s="21" t="s">
        <v>58</v>
      </c>
      <c r="C40" s="61" t="s">
        <v>79</v>
      </c>
      <c r="D40" s="8">
        <v>1</v>
      </c>
      <c r="E40" s="8" t="s">
        <v>10</v>
      </c>
      <c r="F40" s="2"/>
      <c r="G40" s="3" t="s">
        <v>11</v>
      </c>
      <c r="H40" s="3">
        <f aca="true" t="shared" si="30" ref="H40:H43">D40*F40</f>
        <v>0</v>
      </c>
      <c r="I40" s="3"/>
      <c r="J40" s="3" t="s">
        <v>11</v>
      </c>
      <c r="K40" s="3">
        <f aca="true" t="shared" si="31" ref="K40:K43">H40*1.21</f>
        <v>0</v>
      </c>
      <c r="L40" s="3">
        <f t="shared" si="26"/>
        <v>0</v>
      </c>
      <c r="M40" s="35"/>
    </row>
    <row r="41" spans="2:13" ht="15">
      <c r="B41" s="21" t="s">
        <v>62</v>
      </c>
      <c r="C41" s="67" t="s">
        <v>80</v>
      </c>
      <c r="D41" s="8">
        <v>1</v>
      </c>
      <c r="E41" s="8" t="s">
        <v>10</v>
      </c>
      <c r="F41" s="2"/>
      <c r="G41" s="3" t="s">
        <v>11</v>
      </c>
      <c r="H41" s="3">
        <f t="shared" si="30"/>
        <v>0</v>
      </c>
      <c r="I41" s="3"/>
      <c r="J41" s="3" t="s">
        <v>11</v>
      </c>
      <c r="K41" s="3">
        <f t="shared" si="31"/>
        <v>0</v>
      </c>
      <c r="L41" s="3">
        <f t="shared" si="26"/>
        <v>0</v>
      </c>
      <c r="M41" s="35"/>
    </row>
    <row r="42" spans="2:13" ht="15">
      <c r="B42" s="21" t="s">
        <v>63</v>
      </c>
      <c r="C42" s="67" t="s">
        <v>81</v>
      </c>
      <c r="D42" s="8">
        <v>1</v>
      </c>
      <c r="E42" s="8" t="s">
        <v>10</v>
      </c>
      <c r="F42" s="2"/>
      <c r="G42" s="3" t="s">
        <v>11</v>
      </c>
      <c r="H42" s="3">
        <f t="shared" si="30"/>
        <v>0</v>
      </c>
      <c r="I42" s="3"/>
      <c r="J42" s="3" t="s">
        <v>11</v>
      </c>
      <c r="K42" s="3">
        <f t="shared" si="31"/>
        <v>0</v>
      </c>
      <c r="L42" s="3">
        <f t="shared" si="26"/>
        <v>0</v>
      </c>
      <c r="M42" s="35"/>
    </row>
    <row r="43" spans="2:13" ht="15">
      <c r="B43" s="21" t="s">
        <v>72</v>
      </c>
      <c r="C43" s="67" t="s">
        <v>82</v>
      </c>
      <c r="D43" s="8">
        <v>1</v>
      </c>
      <c r="E43" s="8" t="s">
        <v>13</v>
      </c>
      <c r="F43" s="2"/>
      <c r="G43" s="3" t="s">
        <v>11</v>
      </c>
      <c r="H43" s="3">
        <f t="shared" si="30"/>
        <v>0</v>
      </c>
      <c r="I43" s="3"/>
      <c r="J43" s="3" t="s">
        <v>11</v>
      </c>
      <c r="K43" s="3">
        <f t="shared" si="31"/>
        <v>0</v>
      </c>
      <c r="L43" s="3">
        <f t="shared" si="26"/>
        <v>0</v>
      </c>
      <c r="M43" s="35"/>
    </row>
    <row r="44" spans="2:13" ht="15">
      <c r="B44" s="21" t="s">
        <v>83</v>
      </c>
      <c r="C44" s="63" t="s">
        <v>66</v>
      </c>
      <c r="D44" s="8">
        <v>1</v>
      </c>
      <c r="E44" s="8" t="s">
        <v>13</v>
      </c>
      <c r="F44" s="10"/>
      <c r="G44" s="10">
        <f>F44*D44</f>
        <v>0</v>
      </c>
      <c r="H44" s="10" t="s">
        <v>11</v>
      </c>
      <c r="I44" s="10"/>
      <c r="J44" s="10">
        <f aca="true" t="shared" si="32" ref="J44">G44*1.21</f>
        <v>0</v>
      </c>
      <c r="K44" s="10" t="s">
        <v>11</v>
      </c>
      <c r="L44" s="10">
        <f>D44*F44*0.21</f>
        <v>0</v>
      </c>
      <c r="M44" s="57"/>
    </row>
    <row r="45" spans="2:13" ht="15">
      <c r="B45" s="21" t="s">
        <v>84</v>
      </c>
      <c r="C45" s="60" t="s">
        <v>52</v>
      </c>
      <c r="D45" s="1">
        <v>1</v>
      </c>
      <c r="E45" s="1" t="s">
        <v>13</v>
      </c>
      <c r="F45" s="2"/>
      <c r="G45" s="3" t="s">
        <v>11</v>
      </c>
      <c r="H45" s="3">
        <f>F45*D45</f>
        <v>0</v>
      </c>
      <c r="I45" s="3"/>
      <c r="J45" s="3" t="s">
        <v>11</v>
      </c>
      <c r="K45" s="3">
        <f>H45*1.21</f>
        <v>0</v>
      </c>
      <c r="L45" s="3">
        <f aca="true" t="shared" si="33" ref="L45:L47">D45*F45*0.21</f>
        <v>0</v>
      </c>
      <c r="M45" s="35"/>
    </row>
    <row r="46" spans="2:13" ht="15">
      <c r="B46" s="21" t="s">
        <v>108</v>
      </c>
      <c r="C46" s="69" t="s">
        <v>111</v>
      </c>
      <c r="D46" s="8">
        <v>1</v>
      </c>
      <c r="E46" s="8" t="s">
        <v>13</v>
      </c>
      <c r="F46" s="10"/>
      <c r="G46" s="10" t="s">
        <v>11</v>
      </c>
      <c r="H46" s="3">
        <f aca="true" t="shared" si="34" ref="H46:H48">F46*D46</f>
        <v>0</v>
      </c>
      <c r="I46" s="10"/>
      <c r="J46" s="10" t="s">
        <v>11</v>
      </c>
      <c r="K46" s="3">
        <f aca="true" t="shared" si="35" ref="K46:K48">H46*1.21</f>
        <v>0</v>
      </c>
      <c r="L46" s="10">
        <f t="shared" si="33"/>
        <v>0</v>
      </c>
      <c r="M46" s="57"/>
    </row>
    <row r="47" spans="2:13" ht="15">
      <c r="B47" s="21" t="s">
        <v>109</v>
      </c>
      <c r="C47" s="69" t="s">
        <v>112</v>
      </c>
      <c r="D47" s="8">
        <v>1</v>
      </c>
      <c r="E47" s="8" t="s">
        <v>13</v>
      </c>
      <c r="F47" s="10"/>
      <c r="G47" s="10" t="s">
        <v>11</v>
      </c>
      <c r="H47" s="3">
        <f t="shared" si="34"/>
        <v>0</v>
      </c>
      <c r="I47" s="10"/>
      <c r="J47" s="10" t="s">
        <v>11</v>
      </c>
      <c r="K47" s="3">
        <f t="shared" si="35"/>
        <v>0</v>
      </c>
      <c r="L47" s="10">
        <f t="shared" si="33"/>
        <v>0</v>
      </c>
      <c r="M47" s="57"/>
    </row>
    <row r="48" spans="2:13" ht="15">
      <c r="B48" s="21" t="s">
        <v>110</v>
      </c>
      <c r="C48" s="60" t="s">
        <v>113</v>
      </c>
      <c r="D48" s="1">
        <v>1</v>
      </c>
      <c r="E48" s="1" t="s">
        <v>13</v>
      </c>
      <c r="F48" s="2"/>
      <c r="G48" s="3" t="s">
        <v>11</v>
      </c>
      <c r="H48" s="3">
        <f t="shared" si="34"/>
        <v>0</v>
      </c>
      <c r="I48" s="3"/>
      <c r="J48" s="3" t="s">
        <v>11</v>
      </c>
      <c r="K48" s="3">
        <f t="shared" si="35"/>
        <v>0</v>
      </c>
      <c r="L48" s="3">
        <f t="shared" si="26"/>
        <v>0</v>
      </c>
      <c r="M48" s="35"/>
    </row>
    <row r="49" spans="2:13" ht="15">
      <c r="B49" s="20"/>
      <c r="C49" s="59"/>
      <c r="D49" s="4"/>
      <c r="E49" s="4"/>
      <c r="F49" s="7"/>
      <c r="G49" s="6"/>
      <c r="H49" s="6"/>
      <c r="I49" s="35"/>
      <c r="J49" s="6"/>
      <c r="K49" s="6"/>
      <c r="L49" s="6"/>
      <c r="M49" s="35"/>
    </row>
    <row r="50" spans="2:15" ht="15">
      <c r="B50" s="29" t="s">
        <v>16</v>
      </c>
      <c r="C50" s="30">
        <f>SUM(G7:H49)</f>
        <v>0</v>
      </c>
      <c r="D50" s="25"/>
      <c r="E50" s="25"/>
      <c r="F50" s="31"/>
      <c r="G50" s="30">
        <f>SUM(G7:G49)</f>
        <v>0</v>
      </c>
      <c r="H50" s="30">
        <f>SUM(H7:H49)</f>
        <v>0</v>
      </c>
      <c r="I50" s="51"/>
      <c r="J50" s="30">
        <f>SUM(J7:J49)</f>
        <v>0</v>
      </c>
      <c r="K50" s="30">
        <f>SUM(K7:K49)</f>
        <v>0</v>
      </c>
      <c r="L50" s="30">
        <f>SUM(L7:L49)</f>
        <v>0</v>
      </c>
      <c r="M50" s="35"/>
      <c r="O50" s="62"/>
    </row>
    <row r="51" spans="2:13" ht="15">
      <c r="B51" s="20"/>
      <c r="C51" s="11"/>
      <c r="D51" s="4"/>
      <c r="E51" s="4"/>
      <c r="F51" s="5"/>
      <c r="G51" s="6"/>
      <c r="H51" s="6"/>
      <c r="I51" s="35"/>
      <c r="J51" s="6"/>
      <c r="K51" s="6"/>
      <c r="L51" s="6"/>
      <c r="M51" s="35"/>
    </row>
    <row r="52" spans="2:13" ht="15">
      <c r="B52" s="29"/>
      <c r="C52" s="32" t="s">
        <v>17</v>
      </c>
      <c r="D52" s="33"/>
      <c r="E52" s="33" t="s">
        <v>18</v>
      </c>
      <c r="F52" s="34" t="s">
        <v>19</v>
      </c>
      <c r="G52" s="33" t="s">
        <v>20</v>
      </c>
      <c r="H52" s="33" t="s">
        <v>21</v>
      </c>
      <c r="I52" s="47"/>
      <c r="J52" s="48"/>
      <c r="K52" s="48"/>
      <c r="L52" s="48"/>
      <c r="M52" s="38"/>
    </row>
    <row r="53" spans="2:13" ht="15">
      <c r="B53" s="21" t="s">
        <v>22</v>
      </c>
      <c r="C53" s="12" t="s">
        <v>23</v>
      </c>
      <c r="D53" s="8"/>
      <c r="E53" s="8"/>
      <c r="F53" s="9">
        <f>C50</f>
        <v>0</v>
      </c>
      <c r="G53" s="10">
        <f>H53-F53</f>
        <v>0</v>
      </c>
      <c r="H53" s="10">
        <f>F53*1.21</f>
        <v>0</v>
      </c>
      <c r="I53" s="47"/>
      <c r="J53" s="65"/>
      <c r="K53" s="48"/>
      <c r="L53" s="48"/>
      <c r="M53" s="35"/>
    </row>
    <row r="54" spans="2:13" ht="15">
      <c r="B54" s="21" t="s">
        <v>24</v>
      </c>
      <c r="C54" s="12" t="s">
        <v>25</v>
      </c>
      <c r="D54" s="12"/>
      <c r="E54" s="13" t="e">
        <f>F54/F53</f>
        <v>#DIV/0!</v>
      </c>
      <c r="F54" s="14">
        <f>G50</f>
        <v>0</v>
      </c>
      <c r="G54" s="10">
        <f>H54-F54</f>
        <v>0</v>
      </c>
      <c r="H54" s="10">
        <f>F54*1.21</f>
        <v>0</v>
      </c>
      <c r="I54" s="47"/>
      <c r="J54" s="65"/>
      <c r="K54" s="48"/>
      <c r="L54" s="48"/>
      <c r="M54" s="39"/>
    </row>
    <row r="55" spans="2:13" ht="15">
      <c r="B55" s="21" t="s">
        <v>26</v>
      </c>
      <c r="C55" s="12" t="s">
        <v>27</v>
      </c>
      <c r="D55" s="12"/>
      <c r="E55" s="13" t="e">
        <f>F55/F53</f>
        <v>#DIV/0!</v>
      </c>
      <c r="F55" s="14">
        <f>H50</f>
        <v>0</v>
      </c>
      <c r="G55" s="10">
        <f aca="true" t="shared" si="36" ref="G55">H55-F55</f>
        <v>0</v>
      </c>
      <c r="H55" s="10">
        <f aca="true" t="shared" si="37" ref="H55">F55*1.21</f>
        <v>0</v>
      </c>
      <c r="I55" s="47"/>
      <c r="J55" s="65"/>
      <c r="K55" s="48"/>
      <c r="L55" s="48"/>
      <c r="M55" s="35"/>
    </row>
    <row r="56" spans="2:13" ht="15">
      <c r="B56" s="20"/>
      <c r="C56" s="15"/>
      <c r="D56" s="4"/>
      <c r="E56" s="4"/>
      <c r="F56" s="5"/>
      <c r="G56" s="6"/>
      <c r="H56" s="6"/>
      <c r="I56" s="6"/>
      <c r="J56" s="6"/>
      <c r="K56" s="6"/>
      <c r="L56" s="6"/>
      <c r="M56" s="35"/>
    </row>
    <row r="57" spans="2:13" ht="15.75" thickBot="1">
      <c r="B57" s="22" t="s">
        <v>28</v>
      </c>
      <c r="C57" s="16">
        <f ca="1">TODAY()</f>
        <v>44389</v>
      </c>
      <c r="D57" s="17"/>
      <c r="E57" s="17"/>
      <c r="F57" s="18" t="s">
        <v>29</v>
      </c>
      <c r="G57" s="73"/>
      <c r="H57" s="73"/>
      <c r="I57" s="42"/>
      <c r="J57" s="73"/>
      <c r="K57" s="73"/>
      <c r="L57" s="44"/>
      <c r="M57" s="35"/>
    </row>
    <row r="58" spans="10:13" ht="15">
      <c r="J58" s="62"/>
      <c r="M58" s="35"/>
    </row>
    <row r="59" spans="10:13" ht="15">
      <c r="J59" s="62"/>
      <c r="M59" s="40"/>
    </row>
    <row r="60" ht="15">
      <c r="G60" s="62"/>
    </row>
    <row r="61" spans="6:7" ht="15">
      <c r="F61" s="62"/>
      <c r="G61" s="62"/>
    </row>
  </sheetData>
  <mergeCells count="10">
    <mergeCell ref="B3:L3"/>
    <mergeCell ref="G57:H57"/>
    <mergeCell ref="B4:B5"/>
    <mergeCell ref="C4:C5"/>
    <mergeCell ref="D4:D5"/>
    <mergeCell ref="E4:E5"/>
    <mergeCell ref="F4:H4"/>
    <mergeCell ref="J57:K57"/>
    <mergeCell ref="J4:K4"/>
    <mergeCell ref="L4:L6"/>
  </mergeCells>
  <printOptions/>
  <pageMargins left="0.25" right="0.25" top="0.75" bottom="0.75" header="0.3" footer="0.3"/>
  <pageSetup fitToHeight="1" fitToWidth="1" horizontalDpi="360" verticalDpi="36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2021-07-12T09:13:54Z</dcterms:modified>
  <cp:category/>
  <cp:version/>
  <cp:contentType/>
  <cp:contentStatus/>
</cp:coreProperties>
</file>