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2287_Centrum sociálních služeb_Žďár nad Sázavou\Centrum sociálních služeb_interiér 02.03.2022\"/>
    </mc:Choice>
  </mc:AlternateContent>
  <xr:revisionPtr revIDLastSave="0" documentId="8_{0D5646EF-7D86-4462-98B8-6D240BD476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.5.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D.1.5.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D.1.5. Pol'!$A$1:$X$154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3" i="1" l="1"/>
  <c r="G42" i="1"/>
  <c r="H42" i="1" s="1"/>
  <c r="I42" i="1" s="1"/>
  <c r="F42" i="1"/>
  <c r="G41" i="1"/>
  <c r="H41" i="1" s="1"/>
  <c r="I41" i="1" s="1"/>
  <c r="F41" i="1"/>
  <c r="G39" i="1"/>
  <c r="F39" i="1"/>
  <c r="G153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2" i="12"/>
  <c r="I12" i="12"/>
  <c r="K12" i="12"/>
  <c r="M12" i="12"/>
  <c r="O12" i="12"/>
  <c r="Q12" i="12"/>
  <c r="V12" i="12"/>
  <c r="G15" i="12"/>
  <c r="AF153" i="12" s="1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G8" i="12" s="1"/>
  <c r="I24" i="12"/>
  <c r="K24" i="12"/>
  <c r="O24" i="12"/>
  <c r="Q24" i="12"/>
  <c r="V24" i="12"/>
  <c r="V8" i="12" s="1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5" i="12"/>
  <c r="I35" i="12"/>
  <c r="K35" i="12"/>
  <c r="M35" i="12"/>
  <c r="O35" i="12"/>
  <c r="Q35" i="12"/>
  <c r="V35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49" i="12"/>
  <c r="I49" i="12"/>
  <c r="K49" i="12"/>
  <c r="M49" i="12"/>
  <c r="O49" i="12"/>
  <c r="Q49" i="12"/>
  <c r="V49" i="12"/>
  <c r="G52" i="12"/>
  <c r="I52" i="12"/>
  <c r="K52" i="12"/>
  <c r="M52" i="12"/>
  <c r="O52" i="12"/>
  <c r="Q52" i="12"/>
  <c r="V52" i="12"/>
  <c r="G55" i="12"/>
  <c r="I55" i="12"/>
  <c r="K55" i="12"/>
  <c r="M55" i="12"/>
  <c r="O55" i="12"/>
  <c r="Q55" i="12"/>
  <c r="V55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67" i="12"/>
  <c r="M67" i="12" s="1"/>
  <c r="I67" i="12"/>
  <c r="K67" i="12"/>
  <c r="O67" i="12"/>
  <c r="Q67" i="12"/>
  <c r="V67" i="12"/>
  <c r="G72" i="12"/>
  <c r="I72" i="12"/>
  <c r="K72" i="12"/>
  <c r="M72" i="12"/>
  <c r="O72" i="12"/>
  <c r="Q72" i="12"/>
  <c r="V72" i="12"/>
  <c r="G77" i="12"/>
  <c r="I77" i="12"/>
  <c r="K77" i="12"/>
  <c r="M77" i="12"/>
  <c r="O77" i="12"/>
  <c r="Q77" i="12"/>
  <c r="V77" i="12"/>
  <c r="G80" i="12"/>
  <c r="I80" i="12"/>
  <c r="K80" i="12"/>
  <c r="M80" i="12"/>
  <c r="O80" i="12"/>
  <c r="Q80" i="12"/>
  <c r="V80" i="12"/>
  <c r="G83" i="12"/>
  <c r="M83" i="12" s="1"/>
  <c r="I83" i="12"/>
  <c r="K83" i="12"/>
  <c r="O83" i="12"/>
  <c r="Q83" i="12"/>
  <c r="V83" i="12"/>
  <c r="G86" i="12"/>
  <c r="M86" i="12" s="1"/>
  <c r="I86" i="12"/>
  <c r="K86" i="12"/>
  <c r="O86" i="12"/>
  <c r="Q86" i="12"/>
  <c r="V86" i="12"/>
  <c r="G89" i="12"/>
  <c r="M89" i="12" s="1"/>
  <c r="I89" i="12"/>
  <c r="K89" i="12"/>
  <c r="O89" i="12"/>
  <c r="Q89" i="12"/>
  <c r="V89" i="12"/>
  <c r="G92" i="12"/>
  <c r="I92" i="12"/>
  <c r="K92" i="12"/>
  <c r="M92" i="12"/>
  <c r="O92" i="12"/>
  <c r="Q92" i="12"/>
  <c r="V92" i="12"/>
  <c r="G95" i="12"/>
  <c r="I95" i="12"/>
  <c r="K95" i="12"/>
  <c r="M95" i="12"/>
  <c r="O95" i="12"/>
  <c r="Q95" i="12"/>
  <c r="V95" i="12"/>
  <c r="G100" i="12"/>
  <c r="I100" i="12"/>
  <c r="K100" i="12"/>
  <c r="M100" i="12"/>
  <c r="O100" i="12"/>
  <c r="Q100" i="12"/>
  <c r="V100" i="12"/>
  <c r="G103" i="12"/>
  <c r="M103" i="12" s="1"/>
  <c r="I103" i="12"/>
  <c r="K103" i="12"/>
  <c r="O103" i="12"/>
  <c r="Q103" i="12"/>
  <c r="V103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2" i="12"/>
  <c r="I112" i="12"/>
  <c r="K112" i="12"/>
  <c r="M112" i="12"/>
  <c r="O112" i="12"/>
  <c r="Q112" i="12"/>
  <c r="V112" i="12"/>
  <c r="G115" i="12"/>
  <c r="I115" i="12"/>
  <c r="K115" i="12"/>
  <c r="M115" i="12"/>
  <c r="O115" i="12"/>
  <c r="Q115" i="12"/>
  <c r="V115" i="12"/>
  <c r="G119" i="12"/>
  <c r="M119" i="12" s="1"/>
  <c r="I119" i="12"/>
  <c r="K119" i="12"/>
  <c r="O119" i="12"/>
  <c r="Q119" i="12"/>
  <c r="V119" i="12"/>
  <c r="G122" i="12"/>
  <c r="M122" i="12" s="1"/>
  <c r="I122" i="12"/>
  <c r="K122" i="12"/>
  <c r="O122" i="12"/>
  <c r="Q122" i="12"/>
  <c r="V122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G131" i="12"/>
  <c r="I131" i="12"/>
  <c r="K131" i="12"/>
  <c r="M131" i="12"/>
  <c r="O131" i="12"/>
  <c r="Q131" i="12"/>
  <c r="V131" i="12"/>
  <c r="G134" i="12"/>
  <c r="I134" i="12"/>
  <c r="K134" i="12"/>
  <c r="M134" i="12"/>
  <c r="O134" i="12"/>
  <c r="Q134" i="12"/>
  <c r="V134" i="12"/>
  <c r="G137" i="12"/>
  <c r="I137" i="12"/>
  <c r="K137" i="12"/>
  <c r="M137" i="12"/>
  <c r="O137" i="12"/>
  <c r="Q137" i="12"/>
  <c r="V137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6" i="12"/>
  <c r="M146" i="12" s="1"/>
  <c r="I146" i="12"/>
  <c r="K146" i="12"/>
  <c r="O146" i="12"/>
  <c r="Q146" i="12"/>
  <c r="V146" i="12"/>
  <c r="G149" i="12"/>
  <c r="I149" i="12"/>
  <c r="K149" i="12"/>
  <c r="M149" i="12"/>
  <c r="O149" i="12"/>
  <c r="Q149" i="12"/>
  <c r="V149" i="12"/>
  <c r="AE153" i="12"/>
  <c r="I20" i="1"/>
  <c r="I19" i="1"/>
  <c r="I18" i="1"/>
  <c r="I17" i="1"/>
  <c r="I16" i="1"/>
  <c r="I54" i="1"/>
  <c r="J53" i="1" s="1"/>
  <c r="J54" i="1" s="1"/>
  <c r="F43" i="1"/>
  <c r="G23" i="1" s="1"/>
  <c r="G43" i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G28" i="1" l="1"/>
  <c r="G25" i="1"/>
  <c r="A25" i="1" s="1"/>
  <c r="A23" i="1"/>
  <c r="M24" i="12"/>
  <c r="M8" i="12" s="1"/>
  <c r="I21" i="1"/>
  <c r="J41" i="1"/>
  <c r="J42" i="1"/>
  <c r="J39" i="1"/>
  <c r="J43" i="1" s="1"/>
  <c r="H43" i="1"/>
  <c r="G26" i="1" l="1"/>
  <c r="A26" i="1"/>
  <c r="A24" i="1"/>
  <c r="G24" i="1"/>
  <c r="A27" i="1" l="1"/>
  <c r="G29" i="1" s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B0CADABC-D00D-4764-873E-38A4C946F8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41092C-F59F-4339-BB85-4149D04C48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<sst xmlns="http://schemas.openxmlformats.org/spreadsheetml/2006/main" count="647" uniqueCount="211">
  <si>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</si>
  <si>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</si>
  <si>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</si>
  <si>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</si>
  <si>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</si>
  <si>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</si>
  <si>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</si>
  <si>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</si>
  <si>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</si>
  <si>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</si>
  <si>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</si>
  <si>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</si>
  <si>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</si>
  <si>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</si>
  <si>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</si>
  <si>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</si>
  <si>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</si>
  <si>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</si>
  <si>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</si>
  <si>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</si>
  <si>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</si>
  <si>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</si>
  <si>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</si>
  <si>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</si>
  <si>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</si>
  <si>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</si>
  <si>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</si>
  <si>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</si>
  <si>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</si>
  <si>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</si>
  <si>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</si>
  <si>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</si>
  <si>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</si>
  <si>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</si>
  <si>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</si>
  <si>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</si>
  <si>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</si>
  <si>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</si>
  <si>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</si>
  <si>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</si>
  <si>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</si>
  <si>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</si>
  <si>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</si>
  <si>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D.1.5.</t>
  </si>
  <si>
    <t>Vnitřní vybavení, Interiér</t>
  </si>
  <si>
    <t>SO 01</t>
  </si>
  <si>
    <t>Hlavní objekt</t>
  </si>
  <si>
    <t>Objekt:</t>
  </si>
  <si>
    <t>Rozpočet:</t>
  </si>
  <si>
    <t>2287_1</t>
  </si>
  <si>
    <t>Centrum sociálních služeb, Žďár nad Sázavou_vnitřní vybavení, interiér</t>
  </si>
  <si>
    <t>Město Žďár nad Sázavou</t>
  </si>
  <si>
    <t>Žižkova 227/1</t>
  </si>
  <si>
    <t>Žďár nad Sázavou-Žďár nad Sázavou 1</t>
  </si>
  <si>
    <t>59101</t>
  </si>
  <si>
    <t>00295841</t>
  </si>
  <si>
    <t>CZ00295841</t>
  </si>
  <si>
    <t>2.3.2022</t>
  </si>
  <si>
    <t>Stavba</t>
  </si>
  <si>
    <t>Stavební objekt</t>
  </si>
  <si>
    <t>Celkem za stavbu</t>
  </si>
  <si>
    <t>CZK</t>
  </si>
  <si>
    <t>#POPS</t>
  </si>
  <si>
    <t>Popis stavby: 2287_1 - Centrum sociálních služeb, Žďár nad Sázavou_vnitřní vybavení, interiér</t>
  </si>
  <si>
    <t>#POPO</t>
  </si>
  <si>
    <t>Popis objektu: SO 01 - Hlavní objekt</t>
  </si>
  <si>
    <t>#POPR</t>
  </si>
  <si>
    <t>Popis rozpočtu: D.1.5. - Vnitřní vybavení, Interiér</t>
  </si>
  <si>
    <t>Rekapitulace dílů</t>
  </si>
  <si>
    <t>Typ dílu</t>
  </si>
  <si>
    <t>796</t>
  </si>
  <si>
    <t>Vnitřní vybavení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</si>
  <si>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</si>
  <si>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</si>
  <si>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</si>
  <si>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</si>
  <si>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</si>
  <si>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</si>
  <si>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</si>
  <si>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</si>
  <si>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</si>
  <si>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</si>
  <si>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</si>
  <si>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</si>
  <si>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</si>
  <si>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</si>
  <si>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</si>
  <si>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</si>
  <si>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</si>
  <si>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</si>
  <si>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</si>
  <si>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</si>
  <si>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</si>
  <si>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</si>
  <si>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</si>
  <si>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</si>
  <si>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</si>
  <si>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</si>
  <si>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</si>
  <si>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</si>
  <si>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</si>
  <si>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</si>
  <si>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001A/N</t>
  </si>
  <si>
    <t>D+M jednolůžko s úložným prostorem, vnější rozměr 2050x950 mm</t>
  </si>
  <si>
    <t>kus</t>
  </si>
  <si>
    <t>Vlastní</t>
  </si>
  <si>
    <t>Indiv</t>
  </si>
  <si>
    <t>Práce</t>
  </si>
  <si>
    <t>POL1_1</t>
  </si>
  <si>
    <t xml:space="preserve">přesná specifikace, popis, rozměry dle projektové dokumentace a výpisu nábytku : </t>
  </si>
  <si>
    <t>VV</t>
  </si>
  <si>
    <t>20,00</t>
  </si>
  <si>
    <t>001B/N</t>
  </si>
  <si>
    <t>D+M matrace pro jednolůžko, rozměr 2000x900x150 mm</t>
  </si>
  <si>
    <t>26,00</t>
  </si>
  <si>
    <t>001C/N</t>
  </si>
  <si>
    <t>D+M obklad stěny za jednolůžko_tvar přímý, rozměr 2150x600 mm</t>
  </si>
  <si>
    <t>4,00</t>
  </si>
  <si>
    <t>001D/N</t>
  </si>
  <si>
    <t>D+M obklad stěny za jednolůžko_tvar "L", rozměr 2100+950x600 mm</t>
  </si>
  <si>
    <t>22,00</t>
  </si>
  <si>
    <t>002/N</t>
  </si>
  <si>
    <t>D+M noční stolek k lůžku, mobilní, rozměr 400x350x600 mm</t>
  </si>
  <si>
    <t>003A/N</t>
  </si>
  <si>
    <t>D+M police nad lůžko, závěsná, vodorovná, rozměr 1000x300x400 mm</t>
  </si>
  <si>
    <t>18,00</t>
  </si>
  <si>
    <t>003B/N</t>
  </si>
  <si>
    <t>D+M police k lůžku, stojatá, svislá, rozměr 400x300x1000 mm</t>
  </si>
  <si>
    <t>2,00</t>
  </si>
  <si>
    <t>004/N</t>
  </si>
  <si>
    <t>D+M šatní skříň, rozměr 750x600x1800 mm</t>
  </si>
  <si>
    <t>23,00</t>
  </si>
  <si>
    <t xml:space="preserve">služebna MP : </t>
  </si>
  <si>
    <t>1,00</t>
  </si>
  <si>
    <t>004B/N</t>
  </si>
  <si>
    <t>D+M nástavec šatní skříně, rozměr 750x600x700 mm</t>
  </si>
  <si>
    <t>005/N</t>
  </si>
  <si>
    <t>D+M stůl jídelní čtvercový, rozměr 750x750x740 mm</t>
  </si>
  <si>
    <t>006/N</t>
  </si>
  <si>
    <t>D+M stůl jídelní obdelníkový, rozměr 1400x750x740 mm</t>
  </si>
  <si>
    <t>007/N</t>
  </si>
  <si>
    <t>D+M židle k jídelnímu stolu stahovatelená</t>
  </si>
  <si>
    <t>40,00</t>
  </si>
  <si>
    <t>008/N</t>
  </si>
  <si>
    <t>D+M patrové dvojlůžko kovové, rozměr 2100x990x1450 mm</t>
  </si>
  <si>
    <t>3,00</t>
  </si>
  <si>
    <t>009/N</t>
  </si>
  <si>
    <t>D+M věšáková stěna s policí a lavičkou, rozměr 1600x400x2000 mm</t>
  </si>
  <si>
    <t>010/N</t>
  </si>
  <si>
    <t>D+M policová stěna (sestava kovových regálů), rozměr 900x500x1800 mm</t>
  </si>
  <si>
    <t>5,00</t>
  </si>
  <si>
    <t>011/N</t>
  </si>
  <si>
    <t>D+M věšáková stěna s policí a lavičkou, rozměr 1400x400x2000 mm</t>
  </si>
  <si>
    <t>012/N</t>
  </si>
  <si>
    <t>D+M věšáková stěna s policí a lavičkou, rozměr 1000x400x2000 mm</t>
  </si>
  <si>
    <t>013/N</t>
  </si>
  <si>
    <t>D+M věšáková stěna s policí a lavičkou, rozměr 800x400x2000 mm</t>
  </si>
  <si>
    <t>014A/N</t>
  </si>
  <si>
    <t>D+M věšáková stěna závěsná, rozměr 900x2200 mm</t>
  </si>
  <si>
    <t>014B/N</t>
  </si>
  <si>
    <t>D+M botník k věšákové stěně mobilní, délky 800 mm</t>
  </si>
  <si>
    <t>015/N</t>
  </si>
  <si>
    <t>D+M stůl (univerzální použití) čtvercový, rozměr 650x650x740 mm</t>
  </si>
  <si>
    <t>8,00</t>
  </si>
  <si>
    <t>016A/N</t>
  </si>
  <si>
    <t>D+M pracovní stůl kancelářský, rohový, rozměr 1600x1200x755 mm</t>
  </si>
  <si>
    <t>016B/N</t>
  </si>
  <si>
    <t>D+M skříňka v sestavě pracovního stolu kancelářského, rozměr 800x600x755 mm</t>
  </si>
  <si>
    <t>016C/N</t>
  </si>
  <si>
    <t>D+M pracovní stůl kancelářský rovný, rozměr 1400x600x755 mm</t>
  </si>
  <si>
    <t>016D/N</t>
  </si>
  <si>
    <t>D+M skříňka mobilní v sestavě pracovního stolu kancelářského, rozměr 400x600x600 mm</t>
  </si>
  <si>
    <t>017/N</t>
  </si>
  <si>
    <t>D+M kuchyňská linka délky 2080 mm, rozměr 2080x600x2200 mm, kompletní provedení vč.vybavení</t>
  </si>
  <si>
    <t>018/N</t>
  </si>
  <si>
    <t>D+M židle kancelářská kolečková</t>
  </si>
  <si>
    <t>019/N</t>
  </si>
  <si>
    <t>D+M kuchyňská linka délky 3440 mm_rozměr 3440x600x2200 mm, kompletní provedení vč.vybavení</t>
  </si>
  <si>
    <t>020/N</t>
  </si>
  <si>
    <t>023/N</t>
  </si>
  <si>
    <t>D+M pohovka do společenské místnosti</t>
  </si>
  <si>
    <t>024/N</t>
  </si>
  <si>
    <t>D+M konferenční stolek do společenské místnosti, rozměr 550x550x450 mm</t>
  </si>
  <si>
    <t>025/N</t>
  </si>
  <si>
    <t>D+M pracovní stůl počítačový rovný, rozměr 1200x600x755 mm</t>
  </si>
  <si>
    <t>026/N</t>
  </si>
  <si>
    <t>D+M pracovní stůl počítačový rovný, rozměr 1800x800x755 mm</t>
  </si>
  <si>
    <t>027/N</t>
  </si>
  <si>
    <t>D+M jednací stůl, rozměr 2000x900x755 mm</t>
  </si>
  <si>
    <t>028/N</t>
  </si>
  <si>
    <t>D+M židle jednací s opěrkami rukou</t>
  </si>
  <si>
    <t>6,00</t>
  </si>
  <si>
    <t>029/N</t>
  </si>
  <si>
    <t>030/N</t>
  </si>
  <si>
    <t>D+M dílenský pracovní stůl (ponk), rozměr 1200x600x850 mm</t>
  </si>
  <si>
    <t>031/N</t>
  </si>
  <si>
    <t>D+M dílenský pracovní stůl (ponk), rozměr 1500x750x850 mm</t>
  </si>
  <si>
    <t>032/N</t>
  </si>
  <si>
    <t>D+M židle dřevěná do dílny</t>
  </si>
  <si>
    <t>033A/N</t>
  </si>
  <si>
    <t>D+M sestava skříní do skladu, rozměr 900x600x1800 mm</t>
  </si>
  <si>
    <t>033B/N</t>
  </si>
  <si>
    <t>D+M nástavec sestavy skříní do skladu, rozměr 900x600x700 mm</t>
  </si>
  <si>
    <t>034/N</t>
  </si>
  <si>
    <t>D+M sestava regálů do skladu, rozměr 2900x1180x2200 mm</t>
  </si>
  <si>
    <t>035/N</t>
  </si>
  <si>
    <t>D+M sestava regálů do skladu, rozměr 2950x1030x2200 mm</t>
  </si>
  <si>
    <t>036/N</t>
  </si>
  <si>
    <t>D+M regál do úklidové místnosti, rozměr 1030x600x2200 mm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</si>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</sst>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M4ZJ939AhFWjimVloMZd85nwCCFgkqAXpRX9jBbG32O7+KHhI0dK4U1i3+80Fv3rpK8JDfW08r2njqSzHHaA4A==" saltValue="U8Mr2+sl6b+PZLiuemMdk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7487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SUMIF(F53:F53,A16,I53:I53)+SUMIF(F53:F53,"PSU",I53:I53)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SUMIF(F53:F53,A17,I53:I53)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SUMIF(F53:F53,A18,I53:I53)</f>
        <v>0</v>
      </c>
      <c r="J18" s="85"/>
    </row>
    <row r="19" spans="1:10" ht="23.25" customHeight="1" x14ac:dyDescent="0.2">
      <c r="A19" s="198" t="s">
        <v>72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SUMIF(F53:F53,A19,I53:I53)</f>
        <v>0</v>
      </c>
      <c r="J19" s="85"/>
    </row>
    <row r="20" spans="1:10" ht="23.25" customHeight="1" x14ac:dyDescent="0.2">
      <c r="A20" s="198" t="s">
        <v>73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SUMIF(F53:F53,A20,I53:I53)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57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58</v>
      </c>
      <c r="C39" s="150"/>
      <c r="D39" s="150"/>
      <c r="E39" s="150"/>
      <c r="F39" s="151">
        <f>'SO 01 D.1.5. Pol'!AE153</f>
        <v>0</v>
      </c>
      <c r="G39" s="152">
        <f>'SO 01 D.1.5. Pol'!AF153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/>
      <c r="C40" s="156" t="s">
        <v>59</v>
      </c>
      <c r="D40" s="156"/>
      <c r="E40" s="156"/>
      <c r="F40" s="157"/>
      <c r="G40" s="158"/>
      <c r="H40" s="158">
        <f>(F40*SazbaDPH1/100)+(G40*SazbaDPH2/100)</f>
        <v>0</v>
      </c>
      <c r="I40" s="158"/>
      <c r="J40" s="159"/>
    </row>
    <row r="41" spans="1:10" ht="25.5" hidden="1" customHeight="1" x14ac:dyDescent="0.2">
      <c r="A41" s="139">
        <v>2</v>
      </c>
      <c r="B41" s="155" t="s">
        <v>45</v>
      </c>
      <c r="C41" s="156" t="s">
        <v>46</v>
      </c>
      <c r="D41" s="156"/>
      <c r="E41" s="156"/>
      <c r="F41" s="157">
        <f>'SO 01 D.1.5. Pol'!AE153</f>
        <v>0</v>
      </c>
      <c r="G41" s="158">
        <f>'SO 01 D.1.5. Pol'!AF153</f>
        <v>0</v>
      </c>
      <c r="H41" s="158">
        <f>(F41*SazbaDPH1/100)+(G41*SazbaDPH2/100)</f>
        <v>0</v>
      </c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 x14ac:dyDescent="0.2">
      <c r="A42" s="139">
        <v>3</v>
      </c>
      <c r="B42" s="160" t="s">
        <v>43</v>
      </c>
      <c r="C42" s="150" t="s">
        <v>44</v>
      </c>
      <c r="D42" s="150"/>
      <c r="E42" s="150"/>
      <c r="F42" s="161">
        <f>'SO 01 D.1.5. Pol'!AE153</f>
        <v>0</v>
      </c>
      <c r="G42" s="153">
        <f>'SO 01 D.1.5. Pol'!AF153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9"/>
      <c r="B43" s="162" t="s">
        <v>60</v>
      </c>
      <c r="C43" s="163"/>
      <c r="D43" s="163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7" spans="1:10" x14ac:dyDescent="0.2">
      <c r="A47" t="s">
        <v>66</v>
      </c>
      <c r="B47" t="s">
        <v>67</v>
      </c>
    </row>
    <row r="50" spans="1:10" ht="15.75" x14ac:dyDescent="0.25">
      <c r="B50" s="178" t="s">
        <v>68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69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70</v>
      </c>
      <c r="C53" s="187" t="s">
        <v>71</v>
      </c>
      <c r="D53" s="188"/>
      <c r="E53" s="188"/>
      <c r="F53" s="194" t="s">
        <v>25</v>
      </c>
      <c r="G53" s="195"/>
      <c r="H53" s="195"/>
      <c r="I53" s="195">
        <f>'SO 01 D.1.5. Pol'!G8</f>
        <v>0</v>
      </c>
      <c r="J53" s="192" t="str">
        <f>IF(I54=0,"",I53/I54*100)</f>
        <v/>
      </c>
    </row>
    <row r="54" spans="1:10" ht="25.5" customHeight="1" x14ac:dyDescent="0.2">
      <c r="A54" s="182"/>
      <c r="B54" s="189" t="s">
        <v>1</v>
      </c>
      <c r="C54" s="190"/>
      <c r="D54" s="191"/>
      <c r="E54" s="191"/>
      <c r="F54" s="196"/>
      <c r="G54" s="197"/>
      <c r="H54" s="197"/>
      <c r="I54" s="197">
        <f>I53</f>
        <v>0</v>
      </c>
      <c r="J54" s="193" t="str">
        <f>J53</f>
        <v/>
      </c>
    </row>
    <row r="55" spans="1:10" x14ac:dyDescent="0.2">
      <c r="F55" s="137"/>
      <c r="G55" s="137"/>
      <c r="H55" s="137"/>
      <c r="I55" s="137"/>
      <c r="J55" s="138"/>
    </row>
    <row r="56" spans="1:10" x14ac:dyDescent="0.2">
      <c r="F56" s="137"/>
      <c r="G56" s="137"/>
      <c r="H56" s="137"/>
      <c r="I56" s="137"/>
      <c r="J56" s="138"/>
    </row>
    <row r="57" spans="1:10" x14ac:dyDescent="0.2">
      <c r="F57" s="137"/>
      <c r="G57" s="137"/>
      <c r="H57" s="137"/>
      <c r="I57" s="137"/>
      <c r="J57" s="138"/>
    </row>
  </sheetData>
  <sheetProtection algorithmName="SHA-512" hashValue="ihBxVEZpDlyZ0pn32BKoR33D/yY3rXMA1Y3w9AVidJ8HLMrkvbkGyL5Ct6HnvLP5RnKHxOKsAoscpDUVTHKaWQ==" saltValue="OwvkEQtNY+wjAVVpMF3oK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7G0PGSygvzi8SYGho0X0JryUDKi7Eo1EaBMAd1ud/C6mzYnmuaXhf+nEzsB4dfXleMREoqHOI4PvUtwEUYh5uw==" saltValue="p+6NqbpreMjsSbSeF5sob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E88C-F704-41F7-A56C-9623D49117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74</v>
      </c>
      <c r="B1" s="199"/>
      <c r="C1" s="199"/>
      <c r="D1" s="199"/>
      <c r="E1" s="199"/>
      <c r="F1" s="199"/>
      <c r="G1" s="199"/>
      <c r="AG1" t="s">
        <v>75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76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76</v>
      </c>
      <c r="AG3" t="s">
        <v>77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78</v>
      </c>
    </row>
    <row r="5" spans="1:60" x14ac:dyDescent="0.2">
      <c r="D5" s="10"/>
    </row>
    <row r="6" spans="1:60" ht="38.25" x14ac:dyDescent="0.2">
      <c r="A6" s="210" t="s">
        <v>79</v>
      </c>
      <c r="B6" s="212" t="s">
        <v>80</v>
      </c>
      <c r="C6" s="212" t="s">
        <v>81</v>
      </c>
      <c r="D6" s="211" t="s">
        <v>82</v>
      </c>
      <c r="E6" s="210" t="s">
        <v>83</v>
      </c>
      <c r="F6" s="209" t="s">
        <v>84</v>
      </c>
      <c r="G6" s="210" t="s">
        <v>29</v>
      </c>
      <c r="H6" s="213" t="s">
        <v>30</v>
      </c>
      <c r="I6" s="213" t="s">
        <v>85</v>
      </c>
      <c r="J6" s="213" t="s">
        <v>31</v>
      </c>
      <c r="K6" s="213" t="s">
        <v>86</v>
      </c>
      <c r="L6" s="213" t="s">
        <v>87</v>
      </c>
      <c r="M6" s="213" t="s">
        <v>88</v>
      </c>
      <c r="N6" s="213" t="s">
        <v>89</v>
      </c>
      <c r="O6" s="213" t="s">
        <v>90</v>
      </c>
      <c r="P6" s="213" t="s">
        <v>91</v>
      </c>
      <c r="Q6" s="213" t="s">
        <v>92</v>
      </c>
      <c r="R6" s="213" t="s">
        <v>93</v>
      </c>
      <c r="S6" s="213" t="s">
        <v>94</v>
      </c>
      <c r="T6" s="213" t="s">
        <v>95</v>
      </c>
      <c r="U6" s="213" t="s">
        <v>96</v>
      </c>
      <c r="V6" s="213" t="s">
        <v>97</v>
      </c>
      <c r="W6" s="213" t="s">
        <v>98</v>
      </c>
      <c r="X6" s="213" t="s">
        <v>99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">
      <c r="A8" s="228" t="s">
        <v>100</v>
      </c>
      <c r="B8" s="229" t="s">
        <v>70</v>
      </c>
      <c r="C8" s="242" t="s">
        <v>71</v>
      </c>
      <c r="D8" s="230"/>
      <c r="E8" s="231"/>
      <c r="F8" s="232"/>
      <c r="G8" s="232">
        <f>SUMIF(AG9:AG151,"&lt;&gt;NOR",G9:G151)</f>
        <v>0</v>
      </c>
      <c r="H8" s="232"/>
      <c r="I8" s="232">
        <f>SUM(I9:I151)</f>
        <v>0</v>
      </c>
      <c r="J8" s="232"/>
      <c r="K8" s="232">
        <f>SUM(K9:K151)</f>
        <v>0</v>
      </c>
      <c r="L8" s="232"/>
      <c r="M8" s="232">
        <f>SUM(M9:M151)</f>
        <v>0</v>
      </c>
      <c r="N8" s="231"/>
      <c r="O8" s="231">
        <f>SUM(O9:O151)</f>
        <v>0</v>
      </c>
      <c r="P8" s="231"/>
      <c r="Q8" s="231">
        <f>SUM(Q9:Q151)</f>
        <v>0</v>
      </c>
      <c r="R8" s="232"/>
      <c r="S8" s="232"/>
      <c r="T8" s="233"/>
      <c r="U8" s="227"/>
      <c r="V8" s="227">
        <f>SUM(V9:V151)</f>
        <v>0</v>
      </c>
      <c r="W8" s="227"/>
      <c r="X8" s="227"/>
      <c r="AG8" t="s">
        <v>101</v>
      </c>
    </row>
    <row r="9" spans="1:60" outlineLevel="1" x14ac:dyDescent="0.2">
      <c r="A9" s="235">
        <v>1</v>
      </c>
      <c r="B9" s="236" t="s">
        <v>102</v>
      </c>
      <c r="C9" s="243" t="s">
        <v>103</v>
      </c>
      <c r="D9" s="237" t="s">
        <v>104</v>
      </c>
      <c r="E9" s="238">
        <v>20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105</v>
      </c>
      <c r="T9" s="241" t="s">
        <v>106</v>
      </c>
      <c r="U9" s="224">
        <v>0</v>
      </c>
      <c r="V9" s="224">
        <f>ROUND(E9*U9,2)</f>
        <v>0</v>
      </c>
      <c r="W9" s="224"/>
      <c r="X9" s="224" t="s">
        <v>107</v>
      </c>
      <c r="Y9" s="214"/>
      <c r="Z9" s="214"/>
      <c r="AA9" s="214"/>
      <c r="AB9" s="214"/>
      <c r="AC9" s="214"/>
      <c r="AD9" s="214"/>
      <c r="AE9" s="214"/>
      <c r="AF9" s="214"/>
      <c r="AG9" s="214" t="s">
        <v>108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21"/>
      <c r="B10" s="222"/>
      <c r="C10" s="244" t="s">
        <v>109</v>
      </c>
      <c r="D10" s="225"/>
      <c r="E10" s="226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110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21"/>
      <c r="B11" s="222"/>
      <c r="C11" s="244" t="s">
        <v>111</v>
      </c>
      <c r="D11" s="225"/>
      <c r="E11" s="226">
        <v>20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4"/>
      <c r="Z11" s="214"/>
      <c r="AA11" s="214"/>
      <c r="AB11" s="214"/>
      <c r="AC11" s="214"/>
      <c r="AD11" s="214"/>
      <c r="AE11" s="214"/>
      <c r="AF11" s="214"/>
      <c r="AG11" s="214" t="s">
        <v>110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5">
        <v>2</v>
      </c>
      <c r="B12" s="236" t="s">
        <v>112</v>
      </c>
      <c r="C12" s="243" t="s">
        <v>113</v>
      </c>
      <c r="D12" s="237" t="s">
        <v>104</v>
      </c>
      <c r="E12" s="238">
        <v>26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40"/>
      <c r="S12" s="240" t="s">
        <v>105</v>
      </c>
      <c r="T12" s="241" t="s">
        <v>106</v>
      </c>
      <c r="U12" s="224">
        <v>0</v>
      </c>
      <c r="V12" s="224">
        <f>ROUND(E12*U12,2)</f>
        <v>0</v>
      </c>
      <c r="W12" s="224"/>
      <c r="X12" s="224" t="s">
        <v>107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108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21"/>
      <c r="B13" s="222"/>
      <c r="C13" s="244" t="s">
        <v>109</v>
      </c>
      <c r="D13" s="225"/>
      <c r="E13" s="226"/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4"/>
      <c r="Z13" s="214"/>
      <c r="AA13" s="214"/>
      <c r="AB13" s="214"/>
      <c r="AC13" s="214"/>
      <c r="AD13" s="214"/>
      <c r="AE13" s="214"/>
      <c r="AF13" s="214"/>
      <c r="AG13" s="214" t="s">
        <v>110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21"/>
      <c r="B14" s="222"/>
      <c r="C14" s="244" t="s">
        <v>114</v>
      </c>
      <c r="D14" s="225"/>
      <c r="E14" s="226">
        <v>26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4"/>
      <c r="Z14" s="214"/>
      <c r="AA14" s="214"/>
      <c r="AB14" s="214"/>
      <c r="AC14" s="214"/>
      <c r="AD14" s="214"/>
      <c r="AE14" s="214"/>
      <c r="AF14" s="214"/>
      <c r="AG14" s="214" t="s">
        <v>110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5">
        <v>3</v>
      </c>
      <c r="B15" s="236" t="s">
        <v>115</v>
      </c>
      <c r="C15" s="243" t="s">
        <v>116</v>
      </c>
      <c r="D15" s="237" t="s">
        <v>104</v>
      </c>
      <c r="E15" s="238">
        <v>4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105</v>
      </c>
      <c r="T15" s="241" t="s">
        <v>106</v>
      </c>
      <c r="U15" s="224">
        <v>0</v>
      </c>
      <c r="V15" s="224">
        <f>ROUND(E15*U15,2)</f>
        <v>0</v>
      </c>
      <c r="W15" s="224"/>
      <c r="X15" s="224" t="s">
        <v>107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108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21"/>
      <c r="B16" s="222"/>
      <c r="C16" s="244" t="s">
        <v>109</v>
      </c>
      <c r="D16" s="225"/>
      <c r="E16" s="226"/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4"/>
      <c r="Z16" s="214"/>
      <c r="AA16" s="214"/>
      <c r="AB16" s="214"/>
      <c r="AC16" s="214"/>
      <c r="AD16" s="214"/>
      <c r="AE16" s="214"/>
      <c r="AF16" s="214"/>
      <c r="AG16" s="214" t="s">
        <v>110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21"/>
      <c r="B17" s="222"/>
      <c r="C17" s="244" t="s">
        <v>117</v>
      </c>
      <c r="D17" s="225"/>
      <c r="E17" s="226">
        <v>4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4"/>
      <c r="Z17" s="214"/>
      <c r="AA17" s="214"/>
      <c r="AB17" s="214"/>
      <c r="AC17" s="214"/>
      <c r="AD17" s="214"/>
      <c r="AE17" s="214"/>
      <c r="AF17" s="214"/>
      <c r="AG17" s="214" t="s">
        <v>110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5">
        <v>4</v>
      </c>
      <c r="B18" s="236" t="s">
        <v>118</v>
      </c>
      <c r="C18" s="243" t="s">
        <v>119</v>
      </c>
      <c r="D18" s="237" t="s">
        <v>104</v>
      </c>
      <c r="E18" s="238">
        <v>22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40"/>
      <c r="S18" s="240" t="s">
        <v>105</v>
      </c>
      <c r="T18" s="241" t="s">
        <v>106</v>
      </c>
      <c r="U18" s="224">
        <v>0</v>
      </c>
      <c r="V18" s="224">
        <f>ROUND(E18*U18,2)</f>
        <v>0</v>
      </c>
      <c r="W18" s="224"/>
      <c r="X18" s="224" t="s">
        <v>107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108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21"/>
      <c r="B19" s="222"/>
      <c r="C19" s="244" t="s">
        <v>109</v>
      </c>
      <c r="D19" s="225"/>
      <c r="E19" s="226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4"/>
      <c r="Z19" s="214"/>
      <c r="AA19" s="214"/>
      <c r="AB19" s="214"/>
      <c r="AC19" s="214"/>
      <c r="AD19" s="214"/>
      <c r="AE19" s="214"/>
      <c r="AF19" s="214"/>
      <c r="AG19" s="214" t="s">
        <v>110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21"/>
      <c r="B20" s="222"/>
      <c r="C20" s="244" t="s">
        <v>120</v>
      </c>
      <c r="D20" s="225"/>
      <c r="E20" s="226">
        <v>22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4"/>
      <c r="Z20" s="214"/>
      <c r="AA20" s="214"/>
      <c r="AB20" s="214"/>
      <c r="AC20" s="214"/>
      <c r="AD20" s="214"/>
      <c r="AE20" s="214"/>
      <c r="AF20" s="214"/>
      <c r="AG20" s="214" t="s">
        <v>110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5">
        <v>5</v>
      </c>
      <c r="B21" s="236" t="s">
        <v>121</v>
      </c>
      <c r="C21" s="243" t="s">
        <v>122</v>
      </c>
      <c r="D21" s="237" t="s">
        <v>104</v>
      </c>
      <c r="E21" s="238">
        <v>20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40"/>
      <c r="S21" s="240" t="s">
        <v>105</v>
      </c>
      <c r="T21" s="241" t="s">
        <v>106</v>
      </c>
      <c r="U21" s="224">
        <v>0</v>
      </c>
      <c r="V21" s="224">
        <f>ROUND(E21*U21,2)</f>
        <v>0</v>
      </c>
      <c r="W21" s="224"/>
      <c r="X21" s="224" t="s">
        <v>107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108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21"/>
      <c r="B22" s="222"/>
      <c r="C22" s="244" t="s">
        <v>109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4"/>
      <c r="Z22" s="214"/>
      <c r="AA22" s="214"/>
      <c r="AB22" s="214"/>
      <c r="AC22" s="214"/>
      <c r="AD22" s="214"/>
      <c r="AE22" s="214"/>
      <c r="AF22" s="214"/>
      <c r="AG22" s="214" t="s">
        <v>110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21"/>
      <c r="B23" s="222"/>
      <c r="C23" s="244" t="s">
        <v>111</v>
      </c>
      <c r="D23" s="225"/>
      <c r="E23" s="226">
        <v>20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4"/>
      <c r="Z23" s="214"/>
      <c r="AA23" s="214"/>
      <c r="AB23" s="214"/>
      <c r="AC23" s="214"/>
      <c r="AD23" s="214"/>
      <c r="AE23" s="214"/>
      <c r="AF23" s="214"/>
      <c r="AG23" s="214" t="s">
        <v>110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5">
        <v>6</v>
      </c>
      <c r="B24" s="236" t="s">
        <v>123</v>
      </c>
      <c r="C24" s="243" t="s">
        <v>124</v>
      </c>
      <c r="D24" s="237" t="s">
        <v>104</v>
      </c>
      <c r="E24" s="238">
        <v>18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/>
      <c r="S24" s="240" t="s">
        <v>105</v>
      </c>
      <c r="T24" s="241" t="s">
        <v>106</v>
      </c>
      <c r="U24" s="224">
        <v>0</v>
      </c>
      <c r="V24" s="224">
        <f>ROUND(E24*U24,2)</f>
        <v>0</v>
      </c>
      <c r="W24" s="224"/>
      <c r="X24" s="224" t="s">
        <v>107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108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21"/>
      <c r="B25" s="222"/>
      <c r="C25" s="244" t="s">
        <v>109</v>
      </c>
      <c r="D25" s="225"/>
      <c r="E25" s="226"/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4"/>
      <c r="Z25" s="214"/>
      <c r="AA25" s="214"/>
      <c r="AB25" s="214"/>
      <c r="AC25" s="214"/>
      <c r="AD25" s="214"/>
      <c r="AE25" s="214"/>
      <c r="AF25" s="214"/>
      <c r="AG25" s="214" t="s">
        <v>110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21"/>
      <c r="B26" s="222"/>
      <c r="C26" s="244" t="s">
        <v>125</v>
      </c>
      <c r="D26" s="225"/>
      <c r="E26" s="226">
        <v>18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4"/>
      <c r="Z26" s="214"/>
      <c r="AA26" s="214"/>
      <c r="AB26" s="214"/>
      <c r="AC26" s="214"/>
      <c r="AD26" s="214"/>
      <c r="AE26" s="214"/>
      <c r="AF26" s="214"/>
      <c r="AG26" s="214" t="s">
        <v>110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5">
        <v>7</v>
      </c>
      <c r="B27" s="236" t="s">
        <v>126</v>
      </c>
      <c r="C27" s="243" t="s">
        <v>127</v>
      </c>
      <c r="D27" s="237" t="s">
        <v>104</v>
      </c>
      <c r="E27" s="238">
        <v>2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/>
      <c r="S27" s="240" t="s">
        <v>105</v>
      </c>
      <c r="T27" s="241" t="s">
        <v>106</v>
      </c>
      <c r="U27" s="224">
        <v>0</v>
      </c>
      <c r="V27" s="224">
        <f>ROUND(E27*U27,2)</f>
        <v>0</v>
      </c>
      <c r="W27" s="224"/>
      <c r="X27" s="224" t="s">
        <v>107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108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21"/>
      <c r="B28" s="222"/>
      <c r="C28" s="244" t="s">
        <v>109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4"/>
      <c r="Z28" s="214"/>
      <c r="AA28" s="214"/>
      <c r="AB28" s="214"/>
      <c r="AC28" s="214"/>
      <c r="AD28" s="214"/>
      <c r="AE28" s="214"/>
      <c r="AF28" s="214"/>
      <c r="AG28" s="214" t="s">
        <v>110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21"/>
      <c r="B29" s="222"/>
      <c r="C29" s="244" t="s">
        <v>128</v>
      </c>
      <c r="D29" s="225"/>
      <c r="E29" s="226">
        <v>2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4"/>
      <c r="Z29" s="214"/>
      <c r="AA29" s="214"/>
      <c r="AB29" s="214"/>
      <c r="AC29" s="214"/>
      <c r="AD29" s="214"/>
      <c r="AE29" s="214"/>
      <c r="AF29" s="214"/>
      <c r="AG29" s="214" t="s">
        <v>110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5">
        <v>8</v>
      </c>
      <c r="B30" s="236" t="s">
        <v>129</v>
      </c>
      <c r="C30" s="243" t="s">
        <v>130</v>
      </c>
      <c r="D30" s="237" t="s">
        <v>104</v>
      </c>
      <c r="E30" s="238">
        <v>24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105</v>
      </c>
      <c r="T30" s="241" t="s">
        <v>106</v>
      </c>
      <c r="U30" s="224">
        <v>0</v>
      </c>
      <c r="V30" s="224">
        <f>ROUND(E30*U30,2)</f>
        <v>0</v>
      </c>
      <c r="W30" s="224"/>
      <c r="X30" s="224" t="s">
        <v>107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108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21"/>
      <c r="B31" s="222"/>
      <c r="C31" s="244" t="s">
        <v>109</v>
      </c>
      <c r="D31" s="225"/>
      <c r="E31" s="226"/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4"/>
      <c r="Z31" s="214"/>
      <c r="AA31" s="214"/>
      <c r="AB31" s="214"/>
      <c r="AC31" s="214"/>
      <c r="AD31" s="214"/>
      <c r="AE31" s="214"/>
      <c r="AF31" s="214"/>
      <c r="AG31" s="214" t="s">
        <v>110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21"/>
      <c r="B32" s="222"/>
      <c r="C32" s="244" t="s">
        <v>131</v>
      </c>
      <c r="D32" s="225"/>
      <c r="E32" s="226">
        <v>23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4"/>
      <c r="Z32" s="214"/>
      <c r="AA32" s="214"/>
      <c r="AB32" s="214"/>
      <c r="AC32" s="214"/>
      <c r="AD32" s="214"/>
      <c r="AE32" s="214"/>
      <c r="AF32" s="214"/>
      <c r="AG32" s="214" t="s">
        <v>110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21"/>
      <c r="B33" s="222"/>
      <c r="C33" s="244" t="s">
        <v>132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4"/>
      <c r="Z33" s="214"/>
      <c r="AA33" s="214"/>
      <c r="AB33" s="214"/>
      <c r="AC33" s="214"/>
      <c r="AD33" s="214"/>
      <c r="AE33" s="214"/>
      <c r="AF33" s="214"/>
      <c r="AG33" s="214" t="s">
        <v>110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21"/>
      <c r="B34" s="222"/>
      <c r="C34" s="244" t="s">
        <v>133</v>
      </c>
      <c r="D34" s="225"/>
      <c r="E34" s="226">
        <v>1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4"/>
      <c r="Z34" s="214"/>
      <c r="AA34" s="214"/>
      <c r="AB34" s="214"/>
      <c r="AC34" s="214"/>
      <c r="AD34" s="214"/>
      <c r="AE34" s="214"/>
      <c r="AF34" s="214"/>
      <c r="AG34" s="214" t="s">
        <v>110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5">
        <v>9</v>
      </c>
      <c r="B35" s="236" t="s">
        <v>134</v>
      </c>
      <c r="C35" s="243" t="s">
        <v>135</v>
      </c>
      <c r="D35" s="237" t="s">
        <v>104</v>
      </c>
      <c r="E35" s="238">
        <v>24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105</v>
      </c>
      <c r="T35" s="241" t="s">
        <v>106</v>
      </c>
      <c r="U35" s="224">
        <v>0</v>
      </c>
      <c r="V35" s="224">
        <f>ROUND(E35*U35,2)</f>
        <v>0</v>
      </c>
      <c r="W35" s="224"/>
      <c r="X35" s="224" t="s">
        <v>107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108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21"/>
      <c r="B36" s="222"/>
      <c r="C36" s="244" t="s">
        <v>109</v>
      </c>
      <c r="D36" s="225"/>
      <c r="E36" s="226"/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4"/>
      <c r="Z36" s="214"/>
      <c r="AA36" s="214"/>
      <c r="AB36" s="214"/>
      <c r="AC36" s="214"/>
      <c r="AD36" s="214"/>
      <c r="AE36" s="214"/>
      <c r="AF36" s="214"/>
      <c r="AG36" s="214" t="s">
        <v>110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21"/>
      <c r="B37" s="222"/>
      <c r="C37" s="244" t="s">
        <v>131</v>
      </c>
      <c r="D37" s="225"/>
      <c r="E37" s="226">
        <v>23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4"/>
      <c r="Z37" s="214"/>
      <c r="AA37" s="214"/>
      <c r="AB37" s="214"/>
      <c r="AC37" s="214"/>
      <c r="AD37" s="214"/>
      <c r="AE37" s="214"/>
      <c r="AF37" s="214"/>
      <c r="AG37" s="214" t="s">
        <v>110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21"/>
      <c r="B38" s="222"/>
      <c r="C38" s="244" t="s">
        <v>132</v>
      </c>
      <c r="D38" s="225"/>
      <c r="E38" s="226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4"/>
      <c r="Z38" s="214"/>
      <c r="AA38" s="214"/>
      <c r="AB38" s="214"/>
      <c r="AC38" s="214"/>
      <c r="AD38" s="214"/>
      <c r="AE38" s="214"/>
      <c r="AF38" s="214"/>
      <c r="AG38" s="214" t="s">
        <v>110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21"/>
      <c r="B39" s="222"/>
      <c r="C39" s="244" t="s">
        <v>133</v>
      </c>
      <c r="D39" s="225"/>
      <c r="E39" s="226">
        <v>1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4"/>
      <c r="Z39" s="214"/>
      <c r="AA39" s="214"/>
      <c r="AB39" s="214"/>
      <c r="AC39" s="214"/>
      <c r="AD39" s="214"/>
      <c r="AE39" s="214"/>
      <c r="AF39" s="214"/>
      <c r="AG39" s="214" t="s">
        <v>110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5">
        <v>10</v>
      </c>
      <c r="B40" s="236" t="s">
        <v>136</v>
      </c>
      <c r="C40" s="243" t="s">
        <v>137</v>
      </c>
      <c r="D40" s="237" t="s">
        <v>104</v>
      </c>
      <c r="E40" s="238">
        <v>2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/>
      <c r="S40" s="240" t="s">
        <v>105</v>
      </c>
      <c r="T40" s="241" t="s">
        <v>106</v>
      </c>
      <c r="U40" s="224">
        <v>0</v>
      </c>
      <c r="V40" s="224">
        <f>ROUND(E40*U40,2)</f>
        <v>0</v>
      </c>
      <c r="W40" s="224"/>
      <c r="X40" s="224" t="s">
        <v>107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108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21"/>
      <c r="B41" s="222"/>
      <c r="C41" s="244" t="s">
        <v>109</v>
      </c>
      <c r="D41" s="225"/>
      <c r="E41" s="226"/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4"/>
      <c r="Z41" s="214"/>
      <c r="AA41" s="214"/>
      <c r="AB41" s="214"/>
      <c r="AC41" s="214"/>
      <c r="AD41" s="214"/>
      <c r="AE41" s="214"/>
      <c r="AF41" s="214"/>
      <c r="AG41" s="214" t="s">
        <v>110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21"/>
      <c r="B42" s="222"/>
      <c r="C42" s="244" t="s">
        <v>128</v>
      </c>
      <c r="D42" s="225"/>
      <c r="E42" s="226">
        <v>2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4"/>
      <c r="Z42" s="214"/>
      <c r="AA42" s="214"/>
      <c r="AB42" s="214"/>
      <c r="AC42" s="214"/>
      <c r="AD42" s="214"/>
      <c r="AE42" s="214"/>
      <c r="AF42" s="214"/>
      <c r="AG42" s="214" t="s">
        <v>110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5">
        <v>11</v>
      </c>
      <c r="B43" s="236" t="s">
        <v>138</v>
      </c>
      <c r="C43" s="243" t="s">
        <v>139</v>
      </c>
      <c r="D43" s="237" t="s">
        <v>104</v>
      </c>
      <c r="E43" s="238">
        <v>2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105</v>
      </c>
      <c r="T43" s="241" t="s">
        <v>106</v>
      </c>
      <c r="U43" s="224">
        <v>0</v>
      </c>
      <c r="V43" s="224">
        <f>ROUND(E43*U43,2)</f>
        <v>0</v>
      </c>
      <c r="W43" s="224"/>
      <c r="X43" s="224" t="s">
        <v>107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21"/>
      <c r="B44" s="222"/>
      <c r="C44" s="244" t="s">
        <v>109</v>
      </c>
      <c r="D44" s="225"/>
      <c r="E44" s="226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4"/>
      <c r="Z44" s="214"/>
      <c r="AA44" s="214"/>
      <c r="AB44" s="214"/>
      <c r="AC44" s="214"/>
      <c r="AD44" s="214"/>
      <c r="AE44" s="214"/>
      <c r="AF44" s="214"/>
      <c r="AG44" s="214" t="s">
        <v>110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21"/>
      <c r="B45" s="222"/>
      <c r="C45" s="244" t="s">
        <v>128</v>
      </c>
      <c r="D45" s="225"/>
      <c r="E45" s="226">
        <v>2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4"/>
      <c r="Z45" s="214"/>
      <c r="AA45" s="214"/>
      <c r="AB45" s="214"/>
      <c r="AC45" s="214"/>
      <c r="AD45" s="214"/>
      <c r="AE45" s="214"/>
      <c r="AF45" s="214"/>
      <c r="AG45" s="214" t="s">
        <v>110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5">
        <v>12</v>
      </c>
      <c r="B46" s="236" t="s">
        <v>140</v>
      </c>
      <c r="C46" s="243" t="s">
        <v>141</v>
      </c>
      <c r="D46" s="237" t="s">
        <v>104</v>
      </c>
      <c r="E46" s="238">
        <v>40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38">
        <v>0</v>
      </c>
      <c r="O46" s="238">
        <f>ROUND(E46*N46,2)</f>
        <v>0</v>
      </c>
      <c r="P46" s="238">
        <v>0</v>
      </c>
      <c r="Q46" s="238">
        <f>ROUND(E46*P46,2)</f>
        <v>0</v>
      </c>
      <c r="R46" s="240"/>
      <c r="S46" s="240" t="s">
        <v>105</v>
      </c>
      <c r="T46" s="241" t="s">
        <v>106</v>
      </c>
      <c r="U46" s="224">
        <v>0</v>
      </c>
      <c r="V46" s="224">
        <f>ROUND(E46*U46,2)</f>
        <v>0</v>
      </c>
      <c r="W46" s="224"/>
      <c r="X46" s="224" t="s">
        <v>107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108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21"/>
      <c r="B47" s="222"/>
      <c r="C47" s="244" t="s">
        <v>109</v>
      </c>
      <c r="D47" s="225"/>
      <c r="E47" s="226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4"/>
      <c r="Z47" s="214"/>
      <c r="AA47" s="214"/>
      <c r="AB47" s="214"/>
      <c r="AC47" s="214"/>
      <c r="AD47" s="214"/>
      <c r="AE47" s="214"/>
      <c r="AF47" s="214"/>
      <c r="AG47" s="214" t="s">
        <v>110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21"/>
      <c r="B48" s="222"/>
      <c r="C48" s="244" t="s">
        <v>142</v>
      </c>
      <c r="D48" s="225"/>
      <c r="E48" s="226">
        <v>40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4"/>
      <c r="Z48" s="214"/>
      <c r="AA48" s="214"/>
      <c r="AB48" s="214"/>
      <c r="AC48" s="214"/>
      <c r="AD48" s="214"/>
      <c r="AE48" s="214"/>
      <c r="AF48" s="214"/>
      <c r="AG48" s="214" t="s">
        <v>110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5">
        <v>13</v>
      </c>
      <c r="B49" s="236" t="s">
        <v>143</v>
      </c>
      <c r="C49" s="243" t="s">
        <v>144</v>
      </c>
      <c r="D49" s="237" t="s">
        <v>104</v>
      </c>
      <c r="E49" s="238">
        <v>3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105</v>
      </c>
      <c r="T49" s="241" t="s">
        <v>106</v>
      </c>
      <c r="U49" s="224">
        <v>0</v>
      </c>
      <c r="V49" s="224">
        <f>ROUND(E49*U49,2)</f>
        <v>0</v>
      </c>
      <c r="W49" s="224"/>
      <c r="X49" s="224" t="s">
        <v>107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108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21"/>
      <c r="B50" s="222"/>
      <c r="C50" s="244" t="s">
        <v>109</v>
      </c>
      <c r="D50" s="225"/>
      <c r="E50" s="226"/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4"/>
      <c r="Z50" s="214"/>
      <c r="AA50" s="214"/>
      <c r="AB50" s="214"/>
      <c r="AC50" s="214"/>
      <c r="AD50" s="214"/>
      <c r="AE50" s="214"/>
      <c r="AF50" s="214"/>
      <c r="AG50" s="214" t="s">
        <v>110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21"/>
      <c r="B51" s="222"/>
      <c r="C51" s="244" t="s">
        <v>145</v>
      </c>
      <c r="D51" s="225"/>
      <c r="E51" s="226">
        <v>3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4"/>
      <c r="Z51" s="214"/>
      <c r="AA51" s="214"/>
      <c r="AB51" s="214"/>
      <c r="AC51" s="214"/>
      <c r="AD51" s="214"/>
      <c r="AE51" s="214"/>
      <c r="AF51" s="214"/>
      <c r="AG51" s="214" t="s">
        <v>110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5">
        <v>14</v>
      </c>
      <c r="B52" s="236" t="s">
        <v>146</v>
      </c>
      <c r="C52" s="243" t="s">
        <v>147</v>
      </c>
      <c r="D52" s="237" t="s">
        <v>104</v>
      </c>
      <c r="E52" s="238">
        <v>2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38">
        <v>0</v>
      </c>
      <c r="O52" s="238">
        <f>ROUND(E52*N52,2)</f>
        <v>0</v>
      </c>
      <c r="P52" s="238">
        <v>0</v>
      </c>
      <c r="Q52" s="238">
        <f>ROUND(E52*P52,2)</f>
        <v>0</v>
      </c>
      <c r="R52" s="240"/>
      <c r="S52" s="240" t="s">
        <v>105</v>
      </c>
      <c r="T52" s="241" t="s">
        <v>106</v>
      </c>
      <c r="U52" s="224">
        <v>0</v>
      </c>
      <c r="V52" s="224">
        <f>ROUND(E52*U52,2)</f>
        <v>0</v>
      </c>
      <c r="W52" s="224"/>
      <c r="X52" s="224" t="s">
        <v>107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108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21"/>
      <c r="B53" s="222"/>
      <c r="C53" s="244" t="s">
        <v>109</v>
      </c>
      <c r="D53" s="225"/>
      <c r="E53" s="226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4"/>
      <c r="Z53" s="214"/>
      <c r="AA53" s="214"/>
      <c r="AB53" s="214"/>
      <c r="AC53" s="214"/>
      <c r="AD53" s="214"/>
      <c r="AE53" s="214"/>
      <c r="AF53" s="214"/>
      <c r="AG53" s="214" t="s">
        <v>110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21"/>
      <c r="B54" s="222"/>
      <c r="C54" s="244" t="s">
        <v>128</v>
      </c>
      <c r="D54" s="225"/>
      <c r="E54" s="226">
        <v>2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4"/>
      <c r="Z54" s="214"/>
      <c r="AA54" s="214"/>
      <c r="AB54" s="214"/>
      <c r="AC54" s="214"/>
      <c r="AD54" s="214"/>
      <c r="AE54" s="214"/>
      <c r="AF54" s="214"/>
      <c r="AG54" s="214" t="s">
        <v>110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5">
        <v>15</v>
      </c>
      <c r="B55" s="236" t="s">
        <v>148</v>
      </c>
      <c r="C55" s="243" t="s">
        <v>149</v>
      </c>
      <c r="D55" s="237" t="s">
        <v>104</v>
      </c>
      <c r="E55" s="238">
        <v>5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105</v>
      </c>
      <c r="T55" s="241" t="s">
        <v>106</v>
      </c>
      <c r="U55" s="224">
        <v>0</v>
      </c>
      <c r="V55" s="224">
        <f>ROUND(E55*U55,2)</f>
        <v>0</v>
      </c>
      <c r="W55" s="224"/>
      <c r="X55" s="224" t="s">
        <v>107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108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21"/>
      <c r="B56" s="222"/>
      <c r="C56" s="244" t="s">
        <v>109</v>
      </c>
      <c r="D56" s="225"/>
      <c r="E56" s="226"/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4"/>
      <c r="Z56" s="214"/>
      <c r="AA56" s="214"/>
      <c r="AB56" s="214"/>
      <c r="AC56" s="214"/>
      <c r="AD56" s="214"/>
      <c r="AE56" s="214"/>
      <c r="AF56" s="214"/>
      <c r="AG56" s="214" t="s">
        <v>110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21"/>
      <c r="B57" s="222"/>
      <c r="C57" s="244" t="s">
        <v>150</v>
      </c>
      <c r="D57" s="225"/>
      <c r="E57" s="226">
        <v>5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4"/>
      <c r="Z57" s="214"/>
      <c r="AA57" s="214"/>
      <c r="AB57" s="214"/>
      <c r="AC57" s="214"/>
      <c r="AD57" s="214"/>
      <c r="AE57" s="214"/>
      <c r="AF57" s="214"/>
      <c r="AG57" s="214" t="s">
        <v>110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5">
        <v>16</v>
      </c>
      <c r="B58" s="236" t="s">
        <v>151</v>
      </c>
      <c r="C58" s="243" t="s">
        <v>152</v>
      </c>
      <c r="D58" s="237" t="s">
        <v>104</v>
      </c>
      <c r="E58" s="238">
        <v>1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0</v>
      </c>
      <c r="O58" s="238">
        <f>ROUND(E58*N58,2)</f>
        <v>0</v>
      </c>
      <c r="P58" s="238">
        <v>0</v>
      </c>
      <c r="Q58" s="238">
        <f>ROUND(E58*P58,2)</f>
        <v>0</v>
      </c>
      <c r="R58" s="240"/>
      <c r="S58" s="240" t="s">
        <v>105</v>
      </c>
      <c r="T58" s="241" t="s">
        <v>106</v>
      </c>
      <c r="U58" s="224">
        <v>0</v>
      </c>
      <c r="V58" s="224">
        <f>ROUND(E58*U58,2)</f>
        <v>0</v>
      </c>
      <c r="W58" s="224"/>
      <c r="X58" s="224" t="s">
        <v>107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108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21"/>
      <c r="B59" s="222"/>
      <c r="C59" s="244" t="s">
        <v>109</v>
      </c>
      <c r="D59" s="225"/>
      <c r="E59" s="226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4"/>
      <c r="Z59" s="214"/>
      <c r="AA59" s="214"/>
      <c r="AB59" s="214"/>
      <c r="AC59" s="214"/>
      <c r="AD59" s="214"/>
      <c r="AE59" s="214"/>
      <c r="AF59" s="214"/>
      <c r="AG59" s="214" t="s">
        <v>110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21"/>
      <c r="B60" s="222"/>
      <c r="C60" s="244" t="s">
        <v>133</v>
      </c>
      <c r="D60" s="225"/>
      <c r="E60" s="226">
        <v>1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4"/>
      <c r="Z60" s="214"/>
      <c r="AA60" s="214"/>
      <c r="AB60" s="214"/>
      <c r="AC60" s="214"/>
      <c r="AD60" s="214"/>
      <c r="AE60" s="214"/>
      <c r="AF60" s="214"/>
      <c r="AG60" s="214" t="s">
        <v>110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5">
        <v>17</v>
      </c>
      <c r="B61" s="236" t="s">
        <v>153</v>
      </c>
      <c r="C61" s="243" t="s">
        <v>154</v>
      </c>
      <c r="D61" s="237" t="s">
        <v>104</v>
      </c>
      <c r="E61" s="238">
        <v>4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0</v>
      </c>
      <c r="O61" s="238">
        <f>ROUND(E61*N61,2)</f>
        <v>0</v>
      </c>
      <c r="P61" s="238">
        <v>0</v>
      </c>
      <c r="Q61" s="238">
        <f>ROUND(E61*P61,2)</f>
        <v>0</v>
      </c>
      <c r="R61" s="240"/>
      <c r="S61" s="240" t="s">
        <v>105</v>
      </c>
      <c r="T61" s="241" t="s">
        <v>106</v>
      </c>
      <c r="U61" s="224">
        <v>0</v>
      </c>
      <c r="V61" s="224">
        <f>ROUND(E61*U61,2)</f>
        <v>0</v>
      </c>
      <c r="W61" s="224"/>
      <c r="X61" s="224" t="s">
        <v>107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108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21"/>
      <c r="B62" s="222"/>
      <c r="C62" s="244" t="s">
        <v>109</v>
      </c>
      <c r="D62" s="225"/>
      <c r="E62" s="226"/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4"/>
      <c r="Z62" s="214"/>
      <c r="AA62" s="214"/>
      <c r="AB62" s="214"/>
      <c r="AC62" s="214"/>
      <c r="AD62" s="214"/>
      <c r="AE62" s="214"/>
      <c r="AF62" s="214"/>
      <c r="AG62" s="214" t="s">
        <v>110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21"/>
      <c r="B63" s="222"/>
      <c r="C63" s="244" t="s">
        <v>117</v>
      </c>
      <c r="D63" s="225"/>
      <c r="E63" s="226">
        <v>4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4"/>
      <c r="Z63" s="214"/>
      <c r="AA63" s="214"/>
      <c r="AB63" s="214"/>
      <c r="AC63" s="214"/>
      <c r="AD63" s="214"/>
      <c r="AE63" s="214"/>
      <c r="AF63" s="214"/>
      <c r="AG63" s="214" t="s">
        <v>110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5">
        <v>18</v>
      </c>
      <c r="B64" s="236" t="s">
        <v>155</v>
      </c>
      <c r="C64" s="243" t="s">
        <v>156</v>
      </c>
      <c r="D64" s="237" t="s">
        <v>104</v>
      </c>
      <c r="E64" s="238">
        <v>2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38">
        <v>0</v>
      </c>
      <c r="O64" s="238">
        <f>ROUND(E64*N64,2)</f>
        <v>0</v>
      </c>
      <c r="P64" s="238">
        <v>0</v>
      </c>
      <c r="Q64" s="238">
        <f>ROUND(E64*P64,2)</f>
        <v>0</v>
      </c>
      <c r="R64" s="240"/>
      <c r="S64" s="240" t="s">
        <v>105</v>
      </c>
      <c r="T64" s="241" t="s">
        <v>106</v>
      </c>
      <c r="U64" s="224">
        <v>0</v>
      </c>
      <c r="V64" s="224">
        <f>ROUND(E64*U64,2)</f>
        <v>0</v>
      </c>
      <c r="W64" s="224"/>
      <c r="X64" s="224" t="s">
        <v>107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108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21"/>
      <c r="B65" s="222"/>
      <c r="C65" s="244" t="s">
        <v>109</v>
      </c>
      <c r="D65" s="225"/>
      <c r="E65" s="226"/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4"/>
      <c r="Z65" s="214"/>
      <c r="AA65" s="214"/>
      <c r="AB65" s="214"/>
      <c r="AC65" s="214"/>
      <c r="AD65" s="214"/>
      <c r="AE65" s="214"/>
      <c r="AF65" s="214"/>
      <c r="AG65" s="214" t="s">
        <v>110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21"/>
      <c r="B66" s="222"/>
      <c r="C66" s="244" t="s">
        <v>128</v>
      </c>
      <c r="D66" s="225"/>
      <c r="E66" s="226">
        <v>2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4"/>
      <c r="Z66" s="214"/>
      <c r="AA66" s="214"/>
      <c r="AB66" s="214"/>
      <c r="AC66" s="214"/>
      <c r="AD66" s="214"/>
      <c r="AE66" s="214"/>
      <c r="AF66" s="214"/>
      <c r="AG66" s="214" t="s">
        <v>110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5">
        <v>19</v>
      </c>
      <c r="B67" s="236" t="s">
        <v>157</v>
      </c>
      <c r="C67" s="243" t="s">
        <v>158</v>
      </c>
      <c r="D67" s="237" t="s">
        <v>104</v>
      </c>
      <c r="E67" s="238">
        <v>3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/>
      <c r="S67" s="240" t="s">
        <v>105</v>
      </c>
      <c r="T67" s="241" t="s">
        <v>106</v>
      </c>
      <c r="U67" s="224">
        <v>0</v>
      </c>
      <c r="V67" s="224">
        <f>ROUND(E67*U67,2)</f>
        <v>0</v>
      </c>
      <c r="W67" s="224"/>
      <c r="X67" s="224" t="s">
        <v>107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108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21"/>
      <c r="B68" s="222"/>
      <c r="C68" s="244" t="s">
        <v>109</v>
      </c>
      <c r="D68" s="225"/>
      <c r="E68" s="226"/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4"/>
      <c r="Z68" s="214"/>
      <c r="AA68" s="214"/>
      <c r="AB68" s="214"/>
      <c r="AC68" s="214"/>
      <c r="AD68" s="214"/>
      <c r="AE68" s="214"/>
      <c r="AF68" s="214"/>
      <c r="AG68" s="214" t="s">
        <v>110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21"/>
      <c r="B69" s="222"/>
      <c r="C69" s="244" t="s">
        <v>128</v>
      </c>
      <c r="D69" s="225"/>
      <c r="E69" s="226">
        <v>2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4"/>
      <c r="Z69" s="214"/>
      <c r="AA69" s="214"/>
      <c r="AB69" s="214"/>
      <c r="AC69" s="214"/>
      <c r="AD69" s="214"/>
      <c r="AE69" s="214"/>
      <c r="AF69" s="214"/>
      <c r="AG69" s="214" t="s">
        <v>110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21"/>
      <c r="B70" s="222"/>
      <c r="C70" s="244" t="s">
        <v>132</v>
      </c>
      <c r="D70" s="225"/>
      <c r="E70" s="226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4"/>
      <c r="Z70" s="214"/>
      <c r="AA70" s="214"/>
      <c r="AB70" s="214"/>
      <c r="AC70" s="214"/>
      <c r="AD70" s="214"/>
      <c r="AE70" s="214"/>
      <c r="AF70" s="214"/>
      <c r="AG70" s="214" t="s">
        <v>110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21"/>
      <c r="B71" s="222"/>
      <c r="C71" s="244" t="s">
        <v>133</v>
      </c>
      <c r="D71" s="225"/>
      <c r="E71" s="226">
        <v>1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4"/>
      <c r="Z71" s="214"/>
      <c r="AA71" s="214"/>
      <c r="AB71" s="214"/>
      <c r="AC71" s="214"/>
      <c r="AD71" s="214"/>
      <c r="AE71" s="214"/>
      <c r="AF71" s="214"/>
      <c r="AG71" s="214" t="s">
        <v>110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5">
        <v>20</v>
      </c>
      <c r="B72" s="236" t="s">
        <v>159</v>
      </c>
      <c r="C72" s="243" t="s">
        <v>160</v>
      </c>
      <c r="D72" s="237" t="s">
        <v>104</v>
      </c>
      <c r="E72" s="238">
        <v>3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0</v>
      </c>
      <c r="O72" s="238">
        <f>ROUND(E72*N72,2)</f>
        <v>0</v>
      </c>
      <c r="P72" s="238">
        <v>0</v>
      </c>
      <c r="Q72" s="238">
        <f>ROUND(E72*P72,2)</f>
        <v>0</v>
      </c>
      <c r="R72" s="240"/>
      <c r="S72" s="240" t="s">
        <v>105</v>
      </c>
      <c r="T72" s="241" t="s">
        <v>106</v>
      </c>
      <c r="U72" s="224">
        <v>0</v>
      </c>
      <c r="V72" s="224">
        <f>ROUND(E72*U72,2)</f>
        <v>0</v>
      </c>
      <c r="W72" s="224"/>
      <c r="X72" s="224" t="s">
        <v>107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108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21"/>
      <c r="B73" s="222"/>
      <c r="C73" s="244" t="s">
        <v>109</v>
      </c>
      <c r="D73" s="225"/>
      <c r="E73" s="226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4"/>
      <c r="Z73" s="214"/>
      <c r="AA73" s="214"/>
      <c r="AB73" s="214"/>
      <c r="AC73" s="214"/>
      <c r="AD73" s="214"/>
      <c r="AE73" s="214"/>
      <c r="AF73" s="214"/>
      <c r="AG73" s="214" t="s">
        <v>110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21"/>
      <c r="B74" s="222"/>
      <c r="C74" s="244" t="s">
        <v>128</v>
      </c>
      <c r="D74" s="225"/>
      <c r="E74" s="226">
        <v>2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4"/>
      <c r="Z74" s="214"/>
      <c r="AA74" s="214"/>
      <c r="AB74" s="214"/>
      <c r="AC74" s="214"/>
      <c r="AD74" s="214"/>
      <c r="AE74" s="214"/>
      <c r="AF74" s="214"/>
      <c r="AG74" s="214" t="s">
        <v>110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21"/>
      <c r="B75" s="222"/>
      <c r="C75" s="244" t="s">
        <v>132</v>
      </c>
      <c r="D75" s="225"/>
      <c r="E75" s="226"/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4"/>
      <c r="Z75" s="214"/>
      <c r="AA75" s="214"/>
      <c r="AB75" s="214"/>
      <c r="AC75" s="214"/>
      <c r="AD75" s="214"/>
      <c r="AE75" s="214"/>
      <c r="AF75" s="214"/>
      <c r="AG75" s="214" t="s">
        <v>110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21"/>
      <c r="B76" s="222"/>
      <c r="C76" s="244" t="s">
        <v>133</v>
      </c>
      <c r="D76" s="225"/>
      <c r="E76" s="226">
        <v>1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4"/>
      <c r="Z76" s="214"/>
      <c r="AA76" s="214"/>
      <c r="AB76" s="214"/>
      <c r="AC76" s="214"/>
      <c r="AD76" s="214"/>
      <c r="AE76" s="214"/>
      <c r="AF76" s="214"/>
      <c r="AG76" s="214" t="s">
        <v>110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5">
        <v>21</v>
      </c>
      <c r="B77" s="236" t="s">
        <v>161</v>
      </c>
      <c r="C77" s="243" t="s">
        <v>162</v>
      </c>
      <c r="D77" s="237" t="s">
        <v>104</v>
      </c>
      <c r="E77" s="238">
        <v>8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105</v>
      </c>
      <c r="T77" s="241" t="s">
        <v>106</v>
      </c>
      <c r="U77" s="224">
        <v>0</v>
      </c>
      <c r="V77" s="224">
        <f>ROUND(E77*U77,2)</f>
        <v>0</v>
      </c>
      <c r="W77" s="224"/>
      <c r="X77" s="224" t="s">
        <v>107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108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21"/>
      <c r="B78" s="222"/>
      <c r="C78" s="244" t="s">
        <v>109</v>
      </c>
      <c r="D78" s="225"/>
      <c r="E78" s="226"/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4"/>
      <c r="Z78" s="214"/>
      <c r="AA78" s="214"/>
      <c r="AB78" s="214"/>
      <c r="AC78" s="214"/>
      <c r="AD78" s="214"/>
      <c r="AE78" s="214"/>
      <c r="AF78" s="214"/>
      <c r="AG78" s="214" t="s">
        <v>110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21"/>
      <c r="B79" s="222"/>
      <c r="C79" s="244" t="s">
        <v>163</v>
      </c>
      <c r="D79" s="225"/>
      <c r="E79" s="226">
        <v>8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4"/>
      <c r="Z79" s="214"/>
      <c r="AA79" s="214"/>
      <c r="AB79" s="214"/>
      <c r="AC79" s="214"/>
      <c r="AD79" s="214"/>
      <c r="AE79" s="214"/>
      <c r="AF79" s="214"/>
      <c r="AG79" s="214" t="s">
        <v>110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5">
        <v>22</v>
      </c>
      <c r="B80" s="236" t="s">
        <v>164</v>
      </c>
      <c r="C80" s="243" t="s">
        <v>165</v>
      </c>
      <c r="D80" s="237" t="s">
        <v>104</v>
      </c>
      <c r="E80" s="238">
        <v>1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40"/>
      <c r="S80" s="240" t="s">
        <v>105</v>
      </c>
      <c r="T80" s="241" t="s">
        <v>106</v>
      </c>
      <c r="U80" s="224">
        <v>0</v>
      </c>
      <c r="V80" s="224">
        <f>ROUND(E80*U80,2)</f>
        <v>0</v>
      </c>
      <c r="W80" s="224"/>
      <c r="X80" s="224" t="s">
        <v>107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108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21"/>
      <c r="B81" s="222"/>
      <c r="C81" s="244" t="s">
        <v>109</v>
      </c>
      <c r="D81" s="225"/>
      <c r="E81" s="226"/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4"/>
      <c r="Z81" s="214"/>
      <c r="AA81" s="214"/>
      <c r="AB81" s="214"/>
      <c r="AC81" s="214"/>
      <c r="AD81" s="214"/>
      <c r="AE81" s="214"/>
      <c r="AF81" s="214"/>
      <c r="AG81" s="214" t="s">
        <v>110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21"/>
      <c r="B82" s="222"/>
      <c r="C82" s="244" t="s">
        <v>133</v>
      </c>
      <c r="D82" s="225"/>
      <c r="E82" s="226">
        <v>1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4"/>
      <c r="Z82" s="214"/>
      <c r="AA82" s="214"/>
      <c r="AB82" s="214"/>
      <c r="AC82" s="214"/>
      <c r="AD82" s="214"/>
      <c r="AE82" s="214"/>
      <c r="AF82" s="214"/>
      <c r="AG82" s="214" t="s">
        <v>110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5">
        <v>23</v>
      </c>
      <c r="B83" s="236" t="s">
        <v>166</v>
      </c>
      <c r="C83" s="243" t="s">
        <v>167</v>
      </c>
      <c r="D83" s="237" t="s">
        <v>104</v>
      </c>
      <c r="E83" s="238">
        <v>1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40"/>
      <c r="S83" s="240" t="s">
        <v>105</v>
      </c>
      <c r="T83" s="241" t="s">
        <v>106</v>
      </c>
      <c r="U83" s="224">
        <v>0</v>
      </c>
      <c r="V83" s="224">
        <f>ROUND(E83*U83,2)</f>
        <v>0</v>
      </c>
      <c r="W83" s="224"/>
      <c r="X83" s="224" t="s">
        <v>107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108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21"/>
      <c r="B84" s="222"/>
      <c r="C84" s="244" t="s">
        <v>109</v>
      </c>
      <c r="D84" s="225"/>
      <c r="E84" s="226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4"/>
      <c r="Z84" s="214"/>
      <c r="AA84" s="214"/>
      <c r="AB84" s="214"/>
      <c r="AC84" s="214"/>
      <c r="AD84" s="214"/>
      <c r="AE84" s="214"/>
      <c r="AF84" s="214"/>
      <c r="AG84" s="214" t="s">
        <v>110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21"/>
      <c r="B85" s="222"/>
      <c r="C85" s="244" t="s">
        <v>133</v>
      </c>
      <c r="D85" s="225"/>
      <c r="E85" s="226">
        <v>1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4"/>
      <c r="Z85" s="214"/>
      <c r="AA85" s="214"/>
      <c r="AB85" s="214"/>
      <c r="AC85" s="214"/>
      <c r="AD85" s="214"/>
      <c r="AE85" s="214"/>
      <c r="AF85" s="214"/>
      <c r="AG85" s="214" t="s">
        <v>110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5">
        <v>24</v>
      </c>
      <c r="B86" s="236" t="s">
        <v>168</v>
      </c>
      <c r="C86" s="243" t="s">
        <v>169</v>
      </c>
      <c r="D86" s="237" t="s">
        <v>104</v>
      </c>
      <c r="E86" s="238">
        <v>1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40"/>
      <c r="S86" s="240" t="s">
        <v>105</v>
      </c>
      <c r="T86" s="241" t="s">
        <v>106</v>
      </c>
      <c r="U86" s="224">
        <v>0</v>
      </c>
      <c r="V86" s="224">
        <f>ROUND(E86*U86,2)</f>
        <v>0</v>
      </c>
      <c r="W86" s="224"/>
      <c r="X86" s="224" t="s">
        <v>107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108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21"/>
      <c r="B87" s="222"/>
      <c r="C87" s="244" t="s">
        <v>109</v>
      </c>
      <c r="D87" s="225"/>
      <c r="E87" s="226"/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4"/>
      <c r="Z87" s="214"/>
      <c r="AA87" s="214"/>
      <c r="AB87" s="214"/>
      <c r="AC87" s="214"/>
      <c r="AD87" s="214"/>
      <c r="AE87" s="214"/>
      <c r="AF87" s="214"/>
      <c r="AG87" s="214" t="s">
        <v>110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21"/>
      <c r="B88" s="222"/>
      <c r="C88" s="244" t="s">
        <v>133</v>
      </c>
      <c r="D88" s="225"/>
      <c r="E88" s="226">
        <v>1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110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2.5" outlineLevel="1" x14ac:dyDescent="0.2">
      <c r="A89" s="235">
        <v>25</v>
      </c>
      <c r="B89" s="236" t="s">
        <v>170</v>
      </c>
      <c r="C89" s="243" t="s">
        <v>171</v>
      </c>
      <c r="D89" s="237" t="s">
        <v>104</v>
      </c>
      <c r="E89" s="238">
        <v>2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40"/>
      <c r="S89" s="240" t="s">
        <v>105</v>
      </c>
      <c r="T89" s="241" t="s">
        <v>106</v>
      </c>
      <c r="U89" s="224">
        <v>0</v>
      </c>
      <c r="V89" s="224">
        <f>ROUND(E89*U89,2)</f>
        <v>0</v>
      </c>
      <c r="W89" s="224"/>
      <c r="X89" s="224" t="s">
        <v>107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108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21"/>
      <c r="B90" s="222"/>
      <c r="C90" s="244" t="s">
        <v>109</v>
      </c>
      <c r="D90" s="225"/>
      <c r="E90" s="226"/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4"/>
      <c r="Z90" s="214"/>
      <c r="AA90" s="214"/>
      <c r="AB90" s="214"/>
      <c r="AC90" s="214"/>
      <c r="AD90" s="214"/>
      <c r="AE90" s="214"/>
      <c r="AF90" s="214"/>
      <c r="AG90" s="214" t="s">
        <v>110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21"/>
      <c r="B91" s="222"/>
      <c r="C91" s="244" t="s">
        <v>128</v>
      </c>
      <c r="D91" s="225"/>
      <c r="E91" s="226">
        <v>2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4"/>
      <c r="Z91" s="214"/>
      <c r="AA91" s="214"/>
      <c r="AB91" s="214"/>
      <c r="AC91" s="214"/>
      <c r="AD91" s="214"/>
      <c r="AE91" s="214"/>
      <c r="AF91" s="214"/>
      <c r="AG91" s="214" t="s">
        <v>110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2.5" outlineLevel="1" x14ac:dyDescent="0.2">
      <c r="A92" s="235">
        <v>26</v>
      </c>
      <c r="B92" s="236" t="s">
        <v>172</v>
      </c>
      <c r="C92" s="243" t="s">
        <v>173</v>
      </c>
      <c r="D92" s="237" t="s">
        <v>104</v>
      </c>
      <c r="E92" s="238">
        <v>1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15</v>
      </c>
      <c r="M92" s="240">
        <f>G92*(1+L92/100)</f>
        <v>0</v>
      </c>
      <c r="N92" s="238">
        <v>0</v>
      </c>
      <c r="O92" s="238">
        <f>ROUND(E92*N92,2)</f>
        <v>0</v>
      </c>
      <c r="P92" s="238">
        <v>0</v>
      </c>
      <c r="Q92" s="238">
        <f>ROUND(E92*P92,2)</f>
        <v>0</v>
      </c>
      <c r="R92" s="240"/>
      <c r="S92" s="240" t="s">
        <v>105</v>
      </c>
      <c r="T92" s="241" t="s">
        <v>106</v>
      </c>
      <c r="U92" s="224">
        <v>0</v>
      </c>
      <c r="V92" s="224">
        <f>ROUND(E92*U92,2)</f>
        <v>0</v>
      </c>
      <c r="W92" s="224"/>
      <c r="X92" s="224" t="s">
        <v>107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108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21"/>
      <c r="B93" s="222"/>
      <c r="C93" s="244" t="s">
        <v>109</v>
      </c>
      <c r="D93" s="225"/>
      <c r="E93" s="226"/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4"/>
      <c r="Z93" s="214"/>
      <c r="AA93" s="214"/>
      <c r="AB93" s="214"/>
      <c r="AC93" s="214"/>
      <c r="AD93" s="214"/>
      <c r="AE93" s="214"/>
      <c r="AF93" s="214"/>
      <c r="AG93" s="214" t="s">
        <v>110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21"/>
      <c r="B94" s="222"/>
      <c r="C94" s="244" t="s">
        <v>133</v>
      </c>
      <c r="D94" s="225"/>
      <c r="E94" s="226">
        <v>1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4"/>
      <c r="Z94" s="214"/>
      <c r="AA94" s="214"/>
      <c r="AB94" s="214"/>
      <c r="AC94" s="214"/>
      <c r="AD94" s="214"/>
      <c r="AE94" s="214"/>
      <c r="AF94" s="214"/>
      <c r="AG94" s="214" t="s">
        <v>110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5">
        <v>27</v>
      </c>
      <c r="B95" s="236" t="s">
        <v>174</v>
      </c>
      <c r="C95" s="243" t="s">
        <v>175</v>
      </c>
      <c r="D95" s="237" t="s">
        <v>104</v>
      </c>
      <c r="E95" s="238">
        <v>5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38">
        <v>0</v>
      </c>
      <c r="O95" s="238">
        <f>ROUND(E95*N95,2)</f>
        <v>0</v>
      </c>
      <c r="P95" s="238">
        <v>0</v>
      </c>
      <c r="Q95" s="238">
        <f>ROUND(E95*P95,2)</f>
        <v>0</v>
      </c>
      <c r="R95" s="240"/>
      <c r="S95" s="240" t="s">
        <v>105</v>
      </c>
      <c r="T95" s="241" t="s">
        <v>106</v>
      </c>
      <c r="U95" s="224">
        <v>0</v>
      </c>
      <c r="V95" s="224">
        <f>ROUND(E95*U95,2)</f>
        <v>0</v>
      </c>
      <c r="W95" s="224"/>
      <c r="X95" s="224" t="s">
        <v>107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108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21"/>
      <c r="B96" s="222"/>
      <c r="C96" s="244" t="s">
        <v>109</v>
      </c>
      <c r="D96" s="225"/>
      <c r="E96" s="226"/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4"/>
      <c r="Z96" s="214"/>
      <c r="AA96" s="214"/>
      <c r="AB96" s="214"/>
      <c r="AC96" s="214"/>
      <c r="AD96" s="214"/>
      <c r="AE96" s="214"/>
      <c r="AF96" s="214"/>
      <c r="AG96" s="214" t="s">
        <v>110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21"/>
      <c r="B97" s="222"/>
      <c r="C97" s="244" t="s">
        <v>117</v>
      </c>
      <c r="D97" s="225"/>
      <c r="E97" s="226">
        <v>4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4"/>
      <c r="Z97" s="214"/>
      <c r="AA97" s="214"/>
      <c r="AB97" s="214"/>
      <c r="AC97" s="214"/>
      <c r="AD97" s="214"/>
      <c r="AE97" s="214"/>
      <c r="AF97" s="214"/>
      <c r="AG97" s="214" t="s">
        <v>110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21"/>
      <c r="B98" s="222"/>
      <c r="C98" s="244" t="s">
        <v>132</v>
      </c>
      <c r="D98" s="225"/>
      <c r="E98" s="226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4"/>
      <c r="Z98" s="214"/>
      <c r="AA98" s="214"/>
      <c r="AB98" s="214"/>
      <c r="AC98" s="214"/>
      <c r="AD98" s="214"/>
      <c r="AE98" s="214"/>
      <c r="AF98" s="214"/>
      <c r="AG98" s="214" t="s">
        <v>110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21"/>
      <c r="B99" s="222"/>
      <c r="C99" s="244" t="s">
        <v>133</v>
      </c>
      <c r="D99" s="225"/>
      <c r="E99" s="226">
        <v>1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4"/>
      <c r="Z99" s="214"/>
      <c r="AA99" s="214"/>
      <c r="AB99" s="214"/>
      <c r="AC99" s="214"/>
      <c r="AD99" s="214"/>
      <c r="AE99" s="214"/>
      <c r="AF99" s="214"/>
      <c r="AG99" s="214" t="s">
        <v>110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2.5" outlineLevel="1" x14ac:dyDescent="0.2">
      <c r="A100" s="235">
        <v>28</v>
      </c>
      <c r="B100" s="236" t="s">
        <v>176</v>
      </c>
      <c r="C100" s="243" t="s">
        <v>177</v>
      </c>
      <c r="D100" s="237" t="s">
        <v>104</v>
      </c>
      <c r="E100" s="238">
        <v>1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15</v>
      </c>
      <c r="M100" s="240">
        <f>G100*(1+L100/100)</f>
        <v>0</v>
      </c>
      <c r="N100" s="238">
        <v>0</v>
      </c>
      <c r="O100" s="238">
        <f>ROUND(E100*N100,2)</f>
        <v>0</v>
      </c>
      <c r="P100" s="238">
        <v>0</v>
      </c>
      <c r="Q100" s="238">
        <f>ROUND(E100*P100,2)</f>
        <v>0</v>
      </c>
      <c r="R100" s="240"/>
      <c r="S100" s="240" t="s">
        <v>105</v>
      </c>
      <c r="T100" s="241" t="s">
        <v>106</v>
      </c>
      <c r="U100" s="224">
        <v>0</v>
      </c>
      <c r="V100" s="224">
        <f>ROUND(E100*U100,2)</f>
        <v>0</v>
      </c>
      <c r="W100" s="224"/>
      <c r="X100" s="224" t="s">
        <v>107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108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21"/>
      <c r="B101" s="222"/>
      <c r="C101" s="244" t="s">
        <v>109</v>
      </c>
      <c r="D101" s="225"/>
      <c r="E101" s="226"/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110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21"/>
      <c r="B102" s="222"/>
      <c r="C102" s="244" t="s">
        <v>133</v>
      </c>
      <c r="D102" s="225"/>
      <c r="E102" s="226">
        <v>1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110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1" x14ac:dyDescent="0.2">
      <c r="A103" s="235">
        <v>29</v>
      </c>
      <c r="B103" s="236" t="s">
        <v>178</v>
      </c>
      <c r="C103" s="243" t="s">
        <v>177</v>
      </c>
      <c r="D103" s="237" t="s">
        <v>104</v>
      </c>
      <c r="E103" s="238">
        <v>1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15</v>
      </c>
      <c r="M103" s="240">
        <f>G103*(1+L103/100)</f>
        <v>0</v>
      </c>
      <c r="N103" s="238">
        <v>0</v>
      </c>
      <c r="O103" s="238">
        <f>ROUND(E103*N103,2)</f>
        <v>0</v>
      </c>
      <c r="P103" s="238">
        <v>0</v>
      </c>
      <c r="Q103" s="238">
        <f>ROUND(E103*P103,2)</f>
        <v>0</v>
      </c>
      <c r="R103" s="240"/>
      <c r="S103" s="240" t="s">
        <v>105</v>
      </c>
      <c r="T103" s="241" t="s">
        <v>106</v>
      </c>
      <c r="U103" s="224">
        <v>0</v>
      </c>
      <c r="V103" s="224">
        <f>ROUND(E103*U103,2)</f>
        <v>0</v>
      </c>
      <c r="W103" s="224"/>
      <c r="X103" s="224" t="s">
        <v>107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108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21"/>
      <c r="B104" s="222"/>
      <c r="C104" s="244" t="s">
        <v>109</v>
      </c>
      <c r="D104" s="225"/>
      <c r="E104" s="226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110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21"/>
      <c r="B105" s="222"/>
      <c r="C105" s="244" t="s">
        <v>133</v>
      </c>
      <c r="D105" s="225"/>
      <c r="E105" s="226">
        <v>1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110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5">
        <v>30</v>
      </c>
      <c r="B106" s="236" t="s">
        <v>179</v>
      </c>
      <c r="C106" s="243" t="s">
        <v>180</v>
      </c>
      <c r="D106" s="237" t="s">
        <v>104</v>
      </c>
      <c r="E106" s="238">
        <v>2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21</v>
      </c>
      <c r="M106" s="240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40"/>
      <c r="S106" s="240" t="s">
        <v>105</v>
      </c>
      <c r="T106" s="241" t="s">
        <v>106</v>
      </c>
      <c r="U106" s="224">
        <v>0</v>
      </c>
      <c r="V106" s="224">
        <f>ROUND(E106*U106,2)</f>
        <v>0</v>
      </c>
      <c r="W106" s="224"/>
      <c r="X106" s="224" t="s">
        <v>107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108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21"/>
      <c r="B107" s="222"/>
      <c r="C107" s="244" t="s">
        <v>109</v>
      </c>
      <c r="D107" s="225"/>
      <c r="E107" s="226"/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110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21"/>
      <c r="B108" s="222"/>
      <c r="C108" s="244" t="s">
        <v>128</v>
      </c>
      <c r="D108" s="225"/>
      <c r="E108" s="226">
        <v>2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110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5">
        <v>31</v>
      </c>
      <c r="B109" s="236" t="s">
        <v>181</v>
      </c>
      <c r="C109" s="243" t="s">
        <v>182</v>
      </c>
      <c r="D109" s="237" t="s">
        <v>104</v>
      </c>
      <c r="E109" s="238">
        <v>2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0</v>
      </c>
      <c r="O109" s="238">
        <f>ROUND(E109*N109,2)</f>
        <v>0</v>
      </c>
      <c r="P109" s="238">
        <v>0</v>
      </c>
      <c r="Q109" s="238">
        <f>ROUND(E109*P109,2)</f>
        <v>0</v>
      </c>
      <c r="R109" s="240"/>
      <c r="S109" s="240" t="s">
        <v>105</v>
      </c>
      <c r="T109" s="241" t="s">
        <v>106</v>
      </c>
      <c r="U109" s="224">
        <v>0</v>
      </c>
      <c r="V109" s="224">
        <f>ROUND(E109*U109,2)</f>
        <v>0</v>
      </c>
      <c r="W109" s="224"/>
      <c r="X109" s="224" t="s">
        <v>107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108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21"/>
      <c r="B110" s="222"/>
      <c r="C110" s="244" t="s">
        <v>109</v>
      </c>
      <c r="D110" s="225"/>
      <c r="E110" s="226"/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110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21"/>
      <c r="B111" s="222"/>
      <c r="C111" s="244" t="s">
        <v>128</v>
      </c>
      <c r="D111" s="225"/>
      <c r="E111" s="226">
        <v>2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110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5">
        <v>32</v>
      </c>
      <c r="B112" s="236" t="s">
        <v>183</v>
      </c>
      <c r="C112" s="243" t="s">
        <v>184</v>
      </c>
      <c r="D112" s="237" t="s">
        <v>104</v>
      </c>
      <c r="E112" s="238">
        <v>3</v>
      </c>
      <c r="F112" s="239"/>
      <c r="G112" s="240">
        <f>ROUND(E112*F112,2)</f>
        <v>0</v>
      </c>
      <c r="H112" s="239"/>
      <c r="I112" s="240">
        <f>ROUND(E112*H112,2)</f>
        <v>0</v>
      </c>
      <c r="J112" s="239"/>
      <c r="K112" s="240">
        <f>ROUND(E112*J112,2)</f>
        <v>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/>
      <c r="S112" s="240" t="s">
        <v>105</v>
      </c>
      <c r="T112" s="241" t="s">
        <v>106</v>
      </c>
      <c r="U112" s="224">
        <v>0</v>
      </c>
      <c r="V112" s="224">
        <f>ROUND(E112*U112,2)</f>
        <v>0</v>
      </c>
      <c r="W112" s="224"/>
      <c r="X112" s="224" t="s">
        <v>107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108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21"/>
      <c r="B113" s="222"/>
      <c r="C113" s="244" t="s">
        <v>109</v>
      </c>
      <c r="D113" s="225"/>
      <c r="E113" s="226"/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110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21"/>
      <c r="B114" s="222"/>
      <c r="C114" s="244" t="s">
        <v>145</v>
      </c>
      <c r="D114" s="225"/>
      <c r="E114" s="226">
        <v>3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110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5">
        <v>33</v>
      </c>
      <c r="B115" s="236" t="s">
        <v>185</v>
      </c>
      <c r="C115" s="243" t="s">
        <v>186</v>
      </c>
      <c r="D115" s="237" t="s">
        <v>104</v>
      </c>
      <c r="E115" s="238">
        <v>1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38">
        <v>0</v>
      </c>
      <c r="O115" s="238">
        <f>ROUND(E115*N115,2)</f>
        <v>0</v>
      </c>
      <c r="P115" s="238">
        <v>0</v>
      </c>
      <c r="Q115" s="238">
        <f>ROUND(E115*P115,2)</f>
        <v>0</v>
      </c>
      <c r="R115" s="240"/>
      <c r="S115" s="240" t="s">
        <v>105</v>
      </c>
      <c r="T115" s="241" t="s">
        <v>106</v>
      </c>
      <c r="U115" s="224">
        <v>0</v>
      </c>
      <c r="V115" s="224">
        <f>ROUND(E115*U115,2)</f>
        <v>0</v>
      </c>
      <c r="W115" s="224"/>
      <c r="X115" s="224" t="s">
        <v>107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108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21"/>
      <c r="B116" s="222"/>
      <c r="C116" s="244" t="s">
        <v>109</v>
      </c>
      <c r="D116" s="225"/>
      <c r="E116" s="226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110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21"/>
      <c r="B117" s="222"/>
      <c r="C117" s="244" t="s">
        <v>132</v>
      </c>
      <c r="D117" s="225"/>
      <c r="E117" s="226"/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110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21"/>
      <c r="B118" s="222"/>
      <c r="C118" s="244" t="s">
        <v>133</v>
      </c>
      <c r="D118" s="225"/>
      <c r="E118" s="226">
        <v>1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110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35">
        <v>34</v>
      </c>
      <c r="B119" s="236" t="s">
        <v>187</v>
      </c>
      <c r="C119" s="243" t="s">
        <v>188</v>
      </c>
      <c r="D119" s="237" t="s">
        <v>104</v>
      </c>
      <c r="E119" s="238">
        <v>1</v>
      </c>
      <c r="F119" s="239"/>
      <c r="G119" s="240">
        <f>ROUND(E119*F119,2)</f>
        <v>0</v>
      </c>
      <c r="H119" s="239"/>
      <c r="I119" s="240">
        <f>ROUND(E119*H119,2)</f>
        <v>0</v>
      </c>
      <c r="J119" s="239"/>
      <c r="K119" s="240">
        <f>ROUND(E119*J119,2)</f>
        <v>0</v>
      </c>
      <c r="L119" s="240">
        <v>21</v>
      </c>
      <c r="M119" s="240">
        <f>G119*(1+L119/100)</f>
        <v>0</v>
      </c>
      <c r="N119" s="238">
        <v>0</v>
      </c>
      <c r="O119" s="238">
        <f>ROUND(E119*N119,2)</f>
        <v>0</v>
      </c>
      <c r="P119" s="238">
        <v>0</v>
      </c>
      <c r="Q119" s="238">
        <f>ROUND(E119*P119,2)</f>
        <v>0</v>
      </c>
      <c r="R119" s="240"/>
      <c r="S119" s="240" t="s">
        <v>105</v>
      </c>
      <c r="T119" s="241" t="s">
        <v>106</v>
      </c>
      <c r="U119" s="224">
        <v>0</v>
      </c>
      <c r="V119" s="224">
        <f>ROUND(E119*U119,2)</f>
        <v>0</v>
      </c>
      <c r="W119" s="224"/>
      <c r="X119" s="224" t="s">
        <v>107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108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21"/>
      <c r="B120" s="222"/>
      <c r="C120" s="244" t="s">
        <v>109</v>
      </c>
      <c r="D120" s="225"/>
      <c r="E120" s="226"/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110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21"/>
      <c r="B121" s="222"/>
      <c r="C121" s="244" t="s">
        <v>133</v>
      </c>
      <c r="D121" s="225"/>
      <c r="E121" s="226">
        <v>1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110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5">
        <v>35</v>
      </c>
      <c r="B122" s="236" t="s">
        <v>189</v>
      </c>
      <c r="C122" s="243" t="s">
        <v>190</v>
      </c>
      <c r="D122" s="237" t="s">
        <v>104</v>
      </c>
      <c r="E122" s="238">
        <v>6</v>
      </c>
      <c r="F122" s="239"/>
      <c r="G122" s="240">
        <f>ROUND(E122*F122,2)</f>
        <v>0</v>
      </c>
      <c r="H122" s="239"/>
      <c r="I122" s="240">
        <f>ROUND(E122*H122,2)</f>
        <v>0</v>
      </c>
      <c r="J122" s="239"/>
      <c r="K122" s="240">
        <f>ROUND(E122*J122,2)</f>
        <v>0</v>
      </c>
      <c r="L122" s="240">
        <v>21</v>
      </c>
      <c r="M122" s="240">
        <f>G122*(1+L122/100)</f>
        <v>0</v>
      </c>
      <c r="N122" s="238">
        <v>0</v>
      </c>
      <c r="O122" s="238">
        <f>ROUND(E122*N122,2)</f>
        <v>0</v>
      </c>
      <c r="P122" s="238">
        <v>0</v>
      </c>
      <c r="Q122" s="238">
        <f>ROUND(E122*P122,2)</f>
        <v>0</v>
      </c>
      <c r="R122" s="240"/>
      <c r="S122" s="240" t="s">
        <v>105</v>
      </c>
      <c r="T122" s="241" t="s">
        <v>106</v>
      </c>
      <c r="U122" s="224">
        <v>0</v>
      </c>
      <c r="V122" s="224">
        <f>ROUND(E122*U122,2)</f>
        <v>0</v>
      </c>
      <c r="W122" s="224"/>
      <c r="X122" s="224" t="s">
        <v>107</v>
      </c>
      <c r="Y122" s="214"/>
      <c r="Z122" s="214"/>
      <c r="AA122" s="214"/>
      <c r="AB122" s="214"/>
      <c r="AC122" s="214"/>
      <c r="AD122" s="214"/>
      <c r="AE122" s="214"/>
      <c r="AF122" s="214"/>
      <c r="AG122" s="214" t="s">
        <v>108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21"/>
      <c r="B123" s="222"/>
      <c r="C123" s="244" t="s">
        <v>109</v>
      </c>
      <c r="D123" s="225"/>
      <c r="E123" s="226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110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21"/>
      <c r="B124" s="222"/>
      <c r="C124" s="244" t="s">
        <v>191</v>
      </c>
      <c r="D124" s="225"/>
      <c r="E124" s="226">
        <v>6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110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5">
        <v>36</v>
      </c>
      <c r="B125" s="236" t="s">
        <v>192</v>
      </c>
      <c r="C125" s="243" t="s">
        <v>149</v>
      </c>
      <c r="D125" s="237" t="s">
        <v>104</v>
      </c>
      <c r="E125" s="238">
        <v>6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0</v>
      </c>
      <c r="O125" s="238">
        <f>ROUND(E125*N125,2)</f>
        <v>0</v>
      </c>
      <c r="P125" s="238">
        <v>0</v>
      </c>
      <c r="Q125" s="238">
        <f>ROUND(E125*P125,2)</f>
        <v>0</v>
      </c>
      <c r="R125" s="240"/>
      <c r="S125" s="240" t="s">
        <v>105</v>
      </c>
      <c r="T125" s="241" t="s">
        <v>106</v>
      </c>
      <c r="U125" s="224">
        <v>0</v>
      </c>
      <c r="V125" s="224">
        <f>ROUND(E125*U125,2)</f>
        <v>0</v>
      </c>
      <c r="W125" s="224"/>
      <c r="X125" s="224" t="s">
        <v>107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108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21"/>
      <c r="B126" s="222"/>
      <c r="C126" s="244" t="s">
        <v>109</v>
      </c>
      <c r="D126" s="225"/>
      <c r="E126" s="226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110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21"/>
      <c r="B127" s="222"/>
      <c r="C127" s="244" t="s">
        <v>191</v>
      </c>
      <c r="D127" s="225"/>
      <c r="E127" s="226">
        <v>6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110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35">
        <v>37</v>
      </c>
      <c r="B128" s="236" t="s">
        <v>193</v>
      </c>
      <c r="C128" s="243" t="s">
        <v>194</v>
      </c>
      <c r="D128" s="237" t="s">
        <v>104</v>
      </c>
      <c r="E128" s="238">
        <v>1</v>
      </c>
      <c r="F128" s="239"/>
      <c r="G128" s="240">
        <f>ROUND(E128*F128,2)</f>
        <v>0</v>
      </c>
      <c r="H128" s="239"/>
      <c r="I128" s="240">
        <f>ROUND(E128*H128,2)</f>
        <v>0</v>
      </c>
      <c r="J128" s="239"/>
      <c r="K128" s="240">
        <f>ROUND(E128*J128,2)</f>
        <v>0</v>
      </c>
      <c r="L128" s="240">
        <v>21</v>
      </c>
      <c r="M128" s="240">
        <f>G128*(1+L128/100)</f>
        <v>0</v>
      </c>
      <c r="N128" s="238">
        <v>0</v>
      </c>
      <c r="O128" s="238">
        <f>ROUND(E128*N128,2)</f>
        <v>0</v>
      </c>
      <c r="P128" s="238">
        <v>0</v>
      </c>
      <c r="Q128" s="238">
        <f>ROUND(E128*P128,2)</f>
        <v>0</v>
      </c>
      <c r="R128" s="240"/>
      <c r="S128" s="240" t="s">
        <v>105</v>
      </c>
      <c r="T128" s="241" t="s">
        <v>106</v>
      </c>
      <c r="U128" s="224">
        <v>0</v>
      </c>
      <c r="V128" s="224">
        <f>ROUND(E128*U128,2)</f>
        <v>0</v>
      </c>
      <c r="W128" s="224"/>
      <c r="X128" s="224" t="s">
        <v>107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108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21"/>
      <c r="B129" s="222"/>
      <c r="C129" s="244" t="s">
        <v>109</v>
      </c>
      <c r="D129" s="225"/>
      <c r="E129" s="226"/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110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21"/>
      <c r="B130" s="222"/>
      <c r="C130" s="244" t="s">
        <v>133</v>
      </c>
      <c r="D130" s="225"/>
      <c r="E130" s="226">
        <v>1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110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5">
        <v>38</v>
      </c>
      <c r="B131" s="236" t="s">
        <v>195</v>
      </c>
      <c r="C131" s="243" t="s">
        <v>196</v>
      </c>
      <c r="D131" s="237" t="s">
        <v>104</v>
      </c>
      <c r="E131" s="238">
        <v>1</v>
      </c>
      <c r="F131" s="239"/>
      <c r="G131" s="240">
        <f>ROUND(E131*F131,2)</f>
        <v>0</v>
      </c>
      <c r="H131" s="239"/>
      <c r="I131" s="240">
        <f>ROUND(E131*H131,2)</f>
        <v>0</v>
      </c>
      <c r="J131" s="239"/>
      <c r="K131" s="240">
        <f>ROUND(E131*J131,2)</f>
        <v>0</v>
      </c>
      <c r="L131" s="240">
        <v>21</v>
      </c>
      <c r="M131" s="240">
        <f>G131*(1+L131/100)</f>
        <v>0</v>
      </c>
      <c r="N131" s="238">
        <v>0</v>
      </c>
      <c r="O131" s="238">
        <f>ROUND(E131*N131,2)</f>
        <v>0</v>
      </c>
      <c r="P131" s="238">
        <v>0</v>
      </c>
      <c r="Q131" s="238">
        <f>ROUND(E131*P131,2)</f>
        <v>0</v>
      </c>
      <c r="R131" s="240"/>
      <c r="S131" s="240" t="s">
        <v>105</v>
      </c>
      <c r="T131" s="241" t="s">
        <v>106</v>
      </c>
      <c r="U131" s="224">
        <v>0</v>
      </c>
      <c r="V131" s="224">
        <f>ROUND(E131*U131,2)</f>
        <v>0</v>
      </c>
      <c r="W131" s="224"/>
      <c r="X131" s="224" t="s">
        <v>107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108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21"/>
      <c r="B132" s="222"/>
      <c r="C132" s="244" t="s">
        <v>109</v>
      </c>
      <c r="D132" s="225"/>
      <c r="E132" s="226"/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110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21"/>
      <c r="B133" s="222"/>
      <c r="C133" s="244" t="s">
        <v>133</v>
      </c>
      <c r="D133" s="225"/>
      <c r="E133" s="226">
        <v>1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110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5">
        <v>39</v>
      </c>
      <c r="B134" s="236" t="s">
        <v>197</v>
      </c>
      <c r="C134" s="243" t="s">
        <v>198</v>
      </c>
      <c r="D134" s="237" t="s">
        <v>104</v>
      </c>
      <c r="E134" s="238">
        <v>2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38">
        <v>0</v>
      </c>
      <c r="O134" s="238">
        <f>ROUND(E134*N134,2)</f>
        <v>0</v>
      </c>
      <c r="P134" s="238">
        <v>0</v>
      </c>
      <c r="Q134" s="238">
        <f>ROUND(E134*P134,2)</f>
        <v>0</v>
      </c>
      <c r="R134" s="240"/>
      <c r="S134" s="240" t="s">
        <v>105</v>
      </c>
      <c r="T134" s="241" t="s">
        <v>106</v>
      </c>
      <c r="U134" s="224">
        <v>0</v>
      </c>
      <c r="V134" s="224">
        <f>ROUND(E134*U134,2)</f>
        <v>0</v>
      </c>
      <c r="W134" s="224"/>
      <c r="X134" s="224" t="s">
        <v>107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108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21"/>
      <c r="B135" s="222"/>
      <c r="C135" s="244" t="s">
        <v>109</v>
      </c>
      <c r="D135" s="225"/>
      <c r="E135" s="226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110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21"/>
      <c r="B136" s="222"/>
      <c r="C136" s="244" t="s">
        <v>128</v>
      </c>
      <c r="D136" s="225"/>
      <c r="E136" s="226">
        <v>2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110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35">
        <v>40</v>
      </c>
      <c r="B137" s="236" t="s">
        <v>199</v>
      </c>
      <c r="C137" s="243" t="s">
        <v>200</v>
      </c>
      <c r="D137" s="237" t="s">
        <v>104</v>
      </c>
      <c r="E137" s="238">
        <v>2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0</v>
      </c>
      <c r="O137" s="238">
        <f>ROUND(E137*N137,2)</f>
        <v>0</v>
      </c>
      <c r="P137" s="238">
        <v>0</v>
      </c>
      <c r="Q137" s="238">
        <f>ROUND(E137*P137,2)</f>
        <v>0</v>
      </c>
      <c r="R137" s="240"/>
      <c r="S137" s="240" t="s">
        <v>105</v>
      </c>
      <c r="T137" s="241" t="s">
        <v>106</v>
      </c>
      <c r="U137" s="224">
        <v>0</v>
      </c>
      <c r="V137" s="224">
        <f>ROUND(E137*U137,2)</f>
        <v>0</v>
      </c>
      <c r="W137" s="224"/>
      <c r="X137" s="224" t="s">
        <v>107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108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21"/>
      <c r="B138" s="222"/>
      <c r="C138" s="244" t="s">
        <v>109</v>
      </c>
      <c r="D138" s="225"/>
      <c r="E138" s="226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110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21"/>
      <c r="B139" s="222"/>
      <c r="C139" s="244" t="s">
        <v>128</v>
      </c>
      <c r="D139" s="225"/>
      <c r="E139" s="226">
        <v>2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110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35">
        <v>41</v>
      </c>
      <c r="B140" s="236" t="s">
        <v>201</v>
      </c>
      <c r="C140" s="243" t="s">
        <v>202</v>
      </c>
      <c r="D140" s="237" t="s">
        <v>104</v>
      </c>
      <c r="E140" s="238">
        <v>2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38">
        <v>0</v>
      </c>
      <c r="O140" s="238">
        <f>ROUND(E140*N140,2)</f>
        <v>0</v>
      </c>
      <c r="P140" s="238">
        <v>0</v>
      </c>
      <c r="Q140" s="238">
        <f>ROUND(E140*P140,2)</f>
        <v>0</v>
      </c>
      <c r="R140" s="240"/>
      <c r="S140" s="240" t="s">
        <v>105</v>
      </c>
      <c r="T140" s="241" t="s">
        <v>106</v>
      </c>
      <c r="U140" s="224">
        <v>0</v>
      </c>
      <c r="V140" s="224">
        <f>ROUND(E140*U140,2)</f>
        <v>0</v>
      </c>
      <c r="W140" s="224"/>
      <c r="X140" s="224" t="s">
        <v>107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108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21"/>
      <c r="B141" s="222"/>
      <c r="C141" s="244" t="s">
        <v>109</v>
      </c>
      <c r="D141" s="225"/>
      <c r="E141" s="226"/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110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21"/>
      <c r="B142" s="222"/>
      <c r="C142" s="244" t="s">
        <v>128</v>
      </c>
      <c r="D142" s="225"/>
      <c r="E142" s="226">
        <v>2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110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5">
        <v>42</v>
      </c>
      <c r="B143" s="236" t="s">
        <v>203</v>
      </c>
      <c r="C143" s="243" t="s">
        <v>204</v>
      </c>
      <c r="D143" s="237" t="s">
        <v>104</v>
      </c>
      <c r="E143" s="238">
        <v>1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38">
        <v>0</v>
      </c>
      <c r="O143" s="238">
        <f>ROUND(E143*N143,2)</f>
        <v>0</v>
      </c>
      <c r="P143" s="238">
        <v>0</v>
      </c>
      <c r="Q143" s="238">
        <f>ROUND(E143*P143,2)</f>
        <v>0</v>
      </c>
      <c r="R143" s="240"/>
      <c r="S143" s="240" t="s">
        <v>105</v>
      </c>
      <c r="T143" s="241" t="s">
        <v>106</v>
      </c>
      <c r="U143" s="224">
        <v>0</v>
      </c>
      <c r="V143" s="224">
        <f>ROUND(E143*U143,2)</f>
        <v>0</v>
      </c>
      <c r="W143" s="224"/>
      <c r="X143" s="224" t="s">
        <v>107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108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21"/>
      <c r="B144" s="222"/>
      <c r="C144" s="244" t="s">
        <v>109</v>
      </c>
      <c r="D144" s="225"/>
      <c r="E144" s="226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110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21"/>
      <c r="B145" s="222"/>
      <c r="C145" s="244" t="s">
        <v>133</v>
      </c>
      <c r="D145" s="225"/>
      <c r="E145" s="226">
        <v>1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110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5">
        <v>43</v>
      </c>
      <c r="B146" s="236" t="s">
        <v>205</v>
      </c>
      <c r="C146" s="243" t="s">
        <v>206</v>
      </c>
      <c r="D146" s="237" t="s">
        <v>104</v>
      </c>
      <c r="E146" s="238">
        <v>1</v>
      </c>
      <c r="F146" s="239"/>
      <c r="G146" s="240">
        <f>ROUND(E146*F146,2)</f>
        <v>0</v>
      </c>
      <c r="H146" s="239"/>
      <c r="I146" s="240">
        <f>ROUND(E146*H146,2)</f>
        <v>0</v>
      </c>
      <c r="J146" s="239"/>
      <c r="K146" s="240">
        <f>ROUND(E146*J146,2)</f>
        <v>0</v>
      </c>
      <c r="L146" s="240">
        <v>21</v>
      </c>
      <c r="M146" s="240">
        <f>G146*(1+L146/100)</f>
        <v>0</v>
      </c>
      <c r="N146" s="238">
        <v>0</v>
      </c>
      <c r="O146" s="238">
        <f>ROUND(E146*N146,2)</f>
        <v>0</v>
      </c>
      <c r="P146" s="238">
        <v>0</v>
      </c>
      <c r="Q146" s="238">
        <f>ROUND(E146*P146,2)</f>
        <v>0</v>
      </c>
      <c r="R146" s="240"/>
      <c r="S146" s="240" t="s">
        <v>105</v>
      </c>
      <c r="T146" s="241" t="s">
        <v>106</v>
      </c>
      <c r="U146" s="224">
        <v>0</v>
      </c>
      <c r="V146" s="224">
        <f>ROUND(E146*U146,2)</f>
        <v>0</v>
      </c>
      <c r="W146" s="224"/>
      <c r="X146" s="224" t="s">
        <v>107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108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21"/>
      <c r="B147" s="222"/>
      <c r="C147" s="244" t="s">
        <v>109</v>
      </c>
      <c r="D147" s="225"/>
      <c r="E147" s="226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110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21"/>
      <c r="B148" s="222"/>
      <c r="C148" s="244" t="s">
        <v>133</v>
      </c>
      <c r="D148" s="225"/>
      <c r="E148" s="226">
        <v>1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110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35">
        <v>44</v>
      </c>
      <c r="B149" s="236" t="s">
        <v>207</v>
      </c>
      <c r="C149" s="243" t="s">
        <v>208</v>
      </c>
      <c r="D149" s="237" t="s">
        <v>104</v>
      </c>
      <c r="E149" s="238">
        <v>1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40"/>
      <c r="S149" s="240" t="s">
        <v>105</v>
      </c>
      <c r="T149" s="241" t="s">
        <v>106</v>
      </c>
      <c r="U149" s="224">
        <v>0</v>
      </c>
      <c r="V149" s="224">
        <f>ROUND(E149*U149,2)</f>
        <v>0</v>
      </c>
      <c r="W149" s="224"/>
      <c r="X149" s="224" t="s">
        <v>107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108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21"/>
      <c r="B150" s="222"/>
      <c r="C150" s="244" t="s">
        <v>109</v>
      </c>
      <c r="D150" s="225"/>
      <c r="E150" s="226"/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110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21"/>
      <c r="B151" s="222"/>
      <c r="C151" s="244" t="s">
        <v>133</v>
      </c>
      <c r="D151" s="225"/>
      <c r="E151" s="226">
        <v>1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110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x14ac:dyDescent="0.2">
      <c r="A152" s="3"/>
      <c r="B152" s="4"/>
      <c r="C152" s="245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v>15</v>
      </c>
      <c r="AF152">
        <v>21</v>
      </c>
      <c r="AG152" t="s">
        <v>87</v>
      </c>
    </row>
    <row r="153" spans="1:60" x14ac:dyDescent="0.2">
      <c r="A153" s="217"/>
      <c r="B153" s="218" t="s">
        <v>29</v>
      </c>
      <c r="C153" s="246"/>
      <c r="D153" s="219"/>
      <c r="E153" s="220"/>
      <c r="F153" s="220"/>
      <c r="G153" s="234">
        <f>G8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f>SUMIF(L7:L151,AE152,G7:G151)</f>
        <v>0</v>
      </c>
      <c r="AF153">
        <f>SUMIF(L7:L151,AF152,G7:G151)</f>
        <v>0</v>
      </c>
      <c r="AG153" t="s">
        <v>209</v>
      </c>
    </row>
    <row r="154" spans="1:60" x14ac:dyDescent="0.2">
      <c r="C154" s="247"/>
      <c r="D154" s="10"/>
      <c r="AG154" t="s">
        <v>210</v>
      </c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jguWF7x44ilEftNdWpZ7V4P3wQmqJc0SMGaU3t52/QrX8nGIFvZeOshY7uOftt3z0Eeq9vhU/549s7m4xuHbw==" saltValue="QUjX2yhH65LGz+91GJ78k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D.1.5.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D.1.5. Pol'!Názvy_tisku</vt:lpstr>
      <vt:lpstr>oadresa</vt:lpstr>
      <vt:lpstr>Stavba!Objednatel</vt:lpstr>
      <vt:lpstr>Stavba!Objekt</vt:lpstr>
      <vt:lpstr>'SO 01 D.1.5.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Kynyking</dc:creator>
  <cp:lastModifiedBy>Kynyking</cp:lastModifiedBy>
  <cp:lastPrinted>2019-03-19T12:27:02Z</cp:lastPrinted>
  <dcterms:created xsi:type="dcterms:W3CDTF">2009-04-08T07:15:50Z</dcterms:created>
  <dcterms:modified xsi:type="dcterms:W3CDTF">2022-03-02T08:27:22Z</dcterms:modified>
</cp:coreProperties>
</file>