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01 001 Pol" sheetId="13" r:id="rId5"/>
    <sheet name="SO02 00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'SO01 001 Pol'!$1:$7</definedName>
    <definedName name="_xlnm.Print_Titles" localSheetId="5">'SO02 001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Naklady'!$A$1:$X$42</definedName>
    <definedName name="_xlnm.Print_Area" localSheetId="4">'SO01 001 Pol'!$A$1:$X$248</definedName>
    <definedName name="_xlnm.Print_Area" localSheetId="5">'SO02 001 Pol'!$A$1:$X$401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95" i="14"/>
  <c r="BA366" i="14"/>
  <c r="BA359" i="14"/>
  <c r="BA265" i="14"/>
  <c r="BA187" i="14"/>
  <c r="BA178" i="14"/>
  <c r="BA163" i="14"/>
  <c r="BA160" i="14"/>
  <c r="BA155" i="14"/>
  <c r="BA148" i="14"/>
  <c r="BA145" i="14"/>
  <c r="BA138" i="14"/>
  <c r="BA133" i="14"/>
  <c r="BA129" i="14"/>
  <c r="BA100" i="14"/>
  <c r="BA97" i="14"/>
  <c r="BA91" i="14"/>
  <c r="BA87" i="14"/>
  <c r="BA65" i="14"/>
  <c r="BA53" i="14"/>
  <c r="BA50" i="14"/>
  <c r="BA46" i="14"/>
  <c r="BA40" i="14"/>
  <c r="BA36" i="14"/>
  <c r="BA28" i="14"/>
  <c r="BA25" i="14"/>
  <c r="BA22" i="14"/>
  <c r="BA19" i="14"/>
  <c r="BA16" i="14"/>
  <c r="BA14" i="14"/>
  <c r="BA12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O8" i="14" s="1"/>
  <c r="Q15" i="14"/>
  <c r="V15" i="14"/>
  <c r="G18" i="14"/>
  <c r="I18" i="14"/>
  <c r="K18" i="14"/>
  <c r="M18" i="14"/>
  <c r="O18" i="14"/>
  <c r="Q18" i="14"/>
  <c r="V18" i="14"/>
  <c r="G21" i="14"/>
  <c r="I21" i="14"/>
  <c r="K21" i="14"/>
  <c r="M21" i="14"/>
  <c r="O21" i="14"/>
  <c r="Q21" i="14"/>
  <c r="V21" i="14"/>
  <c r="G24" i="14"/>
  <c r="I24" i="14"/>
  <c r="K24" i="14"/>
  <c r="M24" i="14"/>
  <c r="O24" i="14"/>
  <c r="Q24" i="14"/>
  <c r="V24" i="14"/>
  <c r="G27" i="14"/>
  <c r="M27" i="14" s="1"/>
  <c r="I27" i="14"/>
  <c r="K27" i="14"/>
  <c r="O27" i="14"/>
  <c r="Q27" i="14"/>
  <c r="V27" i="14"/>
  <c r="G30" i="14"/>
  <c r="I30" i="14"/>
  <c r="K30" i="14"/>
  <c r="M30" i="14"/>
  <c r="O30" i="14"/>
  <c r="Q30" i="14"/>
  <c r="V30" i="14"/>
  <c r="G35" i="14"/>
  <c r="M35" i="14" s="1"/>
  <c r="I35" i="14"/>
  <c r="K35" i="14"/>
  <c r="O35" i="14"/>
  <c r="Q35" i="14"/>
  <c r="V35" i="14"/>
  <c r="G39" i="14"/>
  <c r="I39" i="14"/>
  <c r="K39" i="14"/>
  <c r="M39" i="14"/>
  <c r="O39" i="14"/>
  <c r="Q39" i="14"/>
  <c r="V39" i="14"/>
  <c r="G45" i="14"/>
  <c r="M45" i="14" s="1"/>
  <c r="I45" i="14"/>
  <c r="K45" i="14"/>
  <c r="O45" i="14"/>
  <c r="Q45" i="14"/>
  <c r="V45" i="14"/>
  <c r="G49" i="14"/>
  <c r="I49" i="14"/>
  <c r="K49" i="14"/>
  <c r="M49" i="14"/>
  <c r="O49" i="14"/>
  <c r="Q49" i="14"/>
  <c r="V49" i="14"/>
  <c r="G52" i="14"/>
  <c r="M52" i="14" s="1"/>
  <c r="I52" i="14"/>
  <c r="K52" i="14"/>
  <c r="O52" i="14"/>
  <c r="Q52" i="14"/>
  <c r="V52" i="14"/>
  <c r="G64" i="14"/>
  <c r="I64" i="14"/>
  <c r="K64" i="14"/>
  <c r="M64" i="14"/>
  <c r="O64" i="14"/>
  <c r="Q64" i="14"/>
  <c r="V64" i="14"/>
  <c r="G86" i="14"/>
  <c r="M86" i="14" s="1"/>
  <c r="I86" i="14"/>
  <c r="K86" i="14"/>
  <c r="O86" i="14"/>
  <c r="Q86" i="14"/>
  <c r="V86" i="14"/>
  <c r="G90" i="14"/>
  <c r="I90" i="14"/>
  <c r="K90" i="14"/>
  <c r="M90" i="14"/>
  <c r="O90" i="14"/>
  <c r="Q90" i="14"/>
  <c r="V90" i="14"/>
  <c r="G93" i="14"/>
  <c r="M93" i="14" s="1"/>
  <c r="I93" i="14"/>
  <c r="K93" i="14"/>
  <c r="O93" i="14"/>
  <c r="Q93" i="14"/>
  <c r="V93" i="14"/>
  <c r="G96" i="14"/>
  <c r="I96" i="14"/>
  <c r="K96" i="14"/>
  <c r="M96" i="14"/>
  <c r="O96" i="14"/>
  <c r="Q96" i="14"/>
  <c r="V96" i="14"/>
  <c r="G99" i="14"/>
  <c r="M99" i="14" s="1"/>
  <c r="I99" i="14"/>
  <c r="K99" i="14"/>
  <c r="O99" i="14"/>
  <c r="Q99" i="14"/>
  <c r="V99" i="14"/>
  <c r="G102" i="14"/>
  <c r="I102" i="14"/>
  <c r="K102" i="14"/>
  <c r="M102" i="14"/>
  <c r="O102" i="14"/>
  <c r="Q102" i="14"/>
  <c r="V102" i="14"/>
  <c r="G110" i="14"/>
  <c r="M110" i="14" s="1"/>
  <c r="I110" i="14"/>
  <c r="K110" i="14"/>
  <c r="O110" i="14"/>
  <c r="Q110" i="14"/>
  <c r="V110" i="14"/>
  <c r="G124" i="14"/>
  <c r="I124" i="14"/>
  <c r="K124" i="14"/>
  <c r="M124" i="14"/>
  <c r="O124" i="14"/>
  <c r="Q124" i="14"/>
  <c r="V124" i="14"/>
  <c r="G126" i="14"/>
  <c r="M126" i="14" s="1"/>
  <c r="I126" i="14"/>
  <c r="K126" i="14"/>
  <c r="O126" i="14"/>
  <c r="Q126" i="14"/>
  <c r="V126" i="14"/>
  <c r="G128" i="14"/>
  <c r="I128" i="14"/>
  <c r="K128" i="14"/>
  <c r="M128" i="14"/>
  <c r="O128" i="14"/>
  <c r="Q128" i="14"/>
  <c r="V128" i="14"/>
  <c r="G132" i="14"/>
  <c r="M132" i="14" s="1"/>
  <c r="I132" i="14"/>
  <c r="K132" i="14"/>
  <c r="O132" i="14"/>
  <c r="Q132" i="14"/>
  <c r="V132" i="14"/>
  <c r="G137" i="14"/>
  <c r="I137" i="14"/>
  <c r="K137" i="14"/>
  <c r="M137" i="14"/>
  <c r="O137" i="14"/>
  <c r="Q137" i="14"/>
  <c r="V137" i="14"/>
  <c r="G144" i="14"/>
  <c r="M144" i="14" s="1"/>
  <c r="I144" i="14"/>
  <c r="K144" i="14"/>
  <c r="O144" i="14"/>
  <c r="Q144" i="14"/>
  <c r="V144" i="14"/>
  <c r="G147" i="14"/>
  <c r="I147" i="14"/>
  <c r="K147" i="14"/>
  <c r="M147" i="14"/>
  <c r="O147" i="14"/>
  <c r="Q147" i="14"/>
  <c r="V147" i="14"/>
  <c r="G154" i="14"/>
  <c r="M154" i="14" s="1"/>
  <c r="I154" i="14"/>
  <c r="K154" i="14"/>
  <c r="O154" i="14"/>
  <c r="Q154" i="14"/>
  <c r="V154" i="14"/>
  <c r="G159" i="14"/>
  <c r="I159" i="14"/>
  <c r="K159" i="14"/>
  <c r="M159" i="14"/>
  <c r="O159" i="14"/>
  <c r="Q159" i="14"/>
  <c r="V159" i="14"/>
  <c r="G162" i="14"/>
  <c r="M162" i="14" s="1"/>
  <c r="I162" i="14"/>
  <c r="K162" i="14"/>
  <c r="O162" i="14"/>
  <c r="Q162" i="14"/>
  <c r="V162" i="14"/>
  <c r="G166" i="14"/>
  <c r="I166" i="14"/>
  <c r="K166" i="14"/>
  <c r="M166" i="14"/>
  <c r="O166" i="14"/>
  <c r="Q166" i="14"/>
  <c r="V166" i="14"/>
  <c r="G167" i="14"/>
  <c r="M167" i="14" s="1"/>
  <c r="I167" i="14"/>
  <c r="K167" i="14"/>
  <c r="O167" i="14"/>
  <c r="Q167" i="14"/>
  <c r="V167" i="14"/>
  <c r="G172" i="14"/>
  <c r="I172" i="14"/>
  <c r="K172" i="14"/>
  <c r="M172" i="14"/>
  <c r="O172" i="14"/>
  <c r="Q172" i="14"/>
  <c r="V172" i="14"/>
  <c r="G177" i="14"/>
  <c r="M177" i="14" s="1"/>
  <c r="I177" i="14"/>
  <c r="K177" i="14"/>
  <c r="O177" i="14"/>
  <c r="Q177" i="14"/>
  <c r="V177" i="14"/>
  <c r="G182" i="14"/>
  <c r="I182" i="14"/>
  <c r="K182" i="14"/>
  <c r="M182" i="14"/>
  <c r="O182" i="14"/>
  <c r="Q182" i="14"/>
  <c r="V182" i="14"/>
  <c r="G184" i="14"/>
  <c r="M184" i="14" s="1"/>
  <c r="I184" i="14"/>
  <c r="K184" i="14"/>
  <c r="O184" i="14"/>
  <c r="Q184" i="14"/>
  <c r="V184" i="14"/>
  <c r="G186" i="14"/>
  <c r="I186" i="14"/>
  <c r="K186" i="14"/>
  <c r="M186" i="14"/>
  <c r="O186" i="14"/>
  <c r="Q186" i="14"/>
  <c r="V186" i="14"/>
  <c r="G188" i="14"/>
  <c r="M188" i="14" s="1"/>
  <c r="I188" i="14"/>
  <c r="K188" i="14"/>
  <c r="O188" i="14"/>
  <c r="Q188" i="14"/>
  <c r="V188" i="14"/>
  <c r="G189" i="14"/>
  <c r="I189" i="14"/>
  <c r="K189" i="14"/>
  <c r="M189" i="14"/>
  <c r="O189" i="14"/>
  <c r="Q189" i="14"/>
  <c r="V189" i="14"/>
  <c r="G190" i="14"/>
  <c r="M190" i="14" s="1"/>
  <c r="I190" i="14"/>
  <c r="K190" i="14"/>
  <c r="O190" i="14"/>
  <c r="Q190" i="14"/>
  <c r="V190" i="14"/>
  <c r="G192" i="14"/>
  <c r="I192" i="14"/>
  <c r="K192" i="14"/>
  <c r="M192" i="14"/>
  <c r="O192" i="14"/>
  <c r="Q192" i="14"/>
  <c r="V192" i="14"/>
  <c r="G194" i="14"/>
  <c r="M194" i="14" s="1"/>
  <c r="I194" i="14"/>
  <c r="K194" i="14"/>
  <c r="O194" i="14"/>
  <c r="Q194" i="14"/>
  <c r="V194" i="14"/>
  <c r="G197" i="14"/>
  <c r="M197" i="14" s="1"/>
  <c r="I197" i="14"/>
  <c r="I196" i="14" s="1"/>
  <c r="K197" i="14"/>
  <c r="K196" i="14" s="1"/>
  <c r="O197" i="14"/>
  <c r="Q197" i="14"/>
  <c r="Q196" i="14" s="1"/>
  <c r="V197" i="14"/>
  <c r="V196" i="14" s="1"/>
  <c r="G198" i="14"/>
  <c r="I198" i="14"/>
  <c r="K198" i="14"/>
  <c r="M198" i="14"/>
  <c r="O198" i="14"/>
  <c r="Q198" i="14"/>
  <c r="V198" i="14"/>
  <c r="G199" i="14"/>
  <c r="G196" i="14" s="1"/>
  <c r="I199" i="14"/>
  <c r="K199" i="14"/>
  <c r="M199" i="14"/>
  <c r="O199" i="14"/>
  <c r="O196" i="14" s="1"/>
  <c r="Q199" i="14"/>
  <c r="V199" i="14"/>
  <c r="G202" i="14"/>
  <c r="M202" i="14" s="1"/>
  <c r="I202" i="14"/>
  <c r="K202" i="14"/>
  <c r="O202" i="14"/>
  <c r="Q202" i="14"/>
  <c r="V202" i="14"/>
  <c r="G207" i="14"/>
  <c r="M207" i="14" s="1"/>
  <c r="I207" i="14"/>
  <c r="K207" i="14"/>
  <c r="O207" i="14"/>
  <c r="Q207" i="14"/>
  <c r="V207" i="14"/>
  <c r="G209" i="14"/>
  <c r="I209" i="14"/>
  <c r="K209" i="14"/>
  <c r="M209" i="14"/>
  <c r="O209" i="14"/>
  <c r="Q209" i="14"/>
  <c r="V209" i="14"/>
  <c r="G211" i="14"/>
  <c r="I211" i="14"/>
  <c r="K211" i="14"/>
  <c r="M211" i="14"/>
  <c r="O211" i="14"/>
  <c r="Q211" i="14"/>
  <c r="V211" i="14"/>
  <c r="G213" i="14"/>
  <c r="M213" i="14" s="1"/>
  <c r="I213" i="14"/>
  <c r="K213" i="14"/>
  <c r="O213" i="14"/>
  <c r="Q213" i="14"/>
  <c r="V213" i="14"/>
  <c r="G215" i="14"/>
  <c r="O215" i="14"/>
  <c r="G216" i="14"/>
  <c r="I216" i="14"/>
  <c r="I215" i="14" s="1"/>
  <c r="K216" i="14"/>
  <c r="K215" i="14" s="1"/>
  <c r="M216" i="14"/>
  <c r="M215" i="14" s="1"/>
  <c r="O216" i="14"/>
  <c r="Q216" i="14"/>
  <c r="Q215" i="14" s="1"/>
  <c r="V216" i="14"/>
  <c r="V215" i="14" s="1"/>
  <c r="G219" i="14"/>
  <c r="G218" i="14" s="1"/>
  <c r="I219" i="14"/>
  <c r="I218" i="14" s="1"/>
  <c r="K219" i="14"/>
  <c r="M219" i="14"/>
  <c r="O219" i="14"/>
  <c r="O218" i="14" s="1"/>
  <c r="Q219" i="14"/>
  <c r="Q218" i="14" s="1"/>
  <c r="V219" i="14"/>
  <c r="G220" i="14"/>
  <c r="M220" i="14" s="1"/>
  <c r="I220" i="14"/>
  <c r="K220" i="14"/>
  <c r="K218" i="14" s="1"/>
  <c r="O220" i="14"/>
  <c r="Q220" i="14"/>
  <c r="V220" i="14"/>
  <c r="V218" i="14" s="1"/>
  <c r="G221" i="14"/>
  <c r="I221" i="14"/>
  <c r="K221" i="14"/>
  <c r="M221" i="14"/>
  <c r="O221" i="14"/>
  <c r="Q221" i="14"/>
  <c r="V221" i="14"/>
  <c r="G223" i="14"/>
  <c r="M223" i="14" s="1"/>
  <c r="I223" i="14"/>
  <c r="K223" i="14"/>
  <c r="O223" i="14"/>
  <c r="Q223" i="14"/>
  <c r="V223" i="14"/>
  <c r="G225" i="14"/>
  <c r="I225" i="14"/>
  <c r="K225" i="14"/>
  <c r="M225" i="14"/>
  <c r="O225" i="14"/>
  <c r="Q225" i="14"/>
  <c r="V225" i="14"/>
  <c r="G227" i="14"/>
  <c r="M227" i="14" s="1"/>
  <c r="I227" i="14"/>
  <c r="K227" i="14"/>
  <c r="O227" i="14"/>
  <c r="Q227" i="14"/>
  <c r="V227" i="14"/>
  <c r="G229" i="14"/>
  <c r="I229" i="14"/>
  <c r="K229" i="14"/>
  <c r="M229" i="14"/>
  <c r="O229" i="14"/>
  <c r="Q229" i="14"/>
  <c r="V229" i="14"/>
  <c r="G231" i="14"/>
  <c r="M231" i="14" s="1"/>
  <c r="I231" i="14"/>
  <c r="K231" i="14"/>
  <c r="O231" i="14"/>
  <c r="Q231" i="14"/>
  <c r="V231" i="14"/>
  <c r="G233" i="14"/>
  <c r="I233" i="14"/>
  <c r="K233" i="14"/>
  <c r="M233" i="14"/>
  <c r="O233" i="14"/>
  <c r="Q233" i="14"/>
  <c r="V233" i="14"/>
  <c r="G235" i="14"/>
  <c r="M235" i="14" s="1"/>
  <c r="I235" i="14"/>
  <c r="K235" i="14"/>
  <c r="O235" i="14"/>
  <c r="Q235" i="14"/>
  <c r="V235" i="14"/>
  <c r="G237" i="14"/>
  <c r="I237" i="14"/>
  <c r="K237" i="14"/>
  <c r="M237" i="14"/>
  <c r="O237" i="14"/>
  <c r="Q237" i="14"/>
  <c r="V237" i="14"/>
  <c r="G239" i="14"/>
  <c r="M239" i="14" s="1"/>
  <c r="I239" i="14"/>
  <c r="K239" i="14"/>
  <c r="O239" i="14"/>
  <c r="Q239" i="14"/>
  <c r="V239" i="14"/>
  <c r="G241" i="14"/>
  <c r="I241" i="14"/>
  <c r="K241" i="14"/>
  <c r="M241" i="14"/>
  <c r="O241" i="14"/>
  <c r="Q241" i="14"/>
  <c r="V241" i="14"/>
  <c r="G243" i="14"/>
  <c r="M243" i="14" s="1"/>
  <c r="I243" i="14"/>
  <c r="K243" i="14"/>
  <c r="O243" i="14"/>
  <c r="Q243" i="14"/>
  <c r="V243" i="14"/>
  <c r="G245" i="14"/>
  <c r="I245" i="14"/>
  <c r="K245" i="14"/>
  <c r="M245" i="14"/>
  <c r="O245" i="14"/>
  <c r="Q245" i="14"/>
  <c r="V245" i="14"/>
  <c r="G247" i="14"/>
  <c r="M247" i="14" s="1"/>
  <c r="I247" i="14"/>
  <c r="K247" i="14"/>
  <c r="O247" i="14"/>
  <c r="Q247" i="14"/>
  <c r="V247" i="14"/>
  <c r="G249" i="14"/>
  <c r="I249" i="14"/>
  <c r="K249" i="14"/>
  <c r="M249" i="14"/>
  <c r="O249" i="14"/>
  <c r="Q249" i="14"/>
  <c r="V249" i="14"/>
  <c r="G251" i="14"/>
  <c r="M251" i="14" s="1"/>
  <c r="I251" i="14"/>
  <c r="K251" i="14"/>
  <c r="O251" i="14"/>
  <c r="Q251" i="14"/>
  <c r="V251" i="14"/>
  <c r="G252" i="14"/>
  <c r="I252" i="14"/>
  <c r="K252" i="14"/>
  <c r="M252" i="14"/>
  <c r="O252" i="14"/>
  <c r="Q252" i="14"/>
  <c r="V252" i="14"/>
  <c r="G253" i="14"/>
  <c r="M253" i="14" s="1"/>
  <c r="I253" i="14"/>
  <c r="K253" i="14"/>
  <c r="O253" i="14"/>
  <c r="Q253" i="14"/>
  <c r="V253" i="14"/>
  <c r="G255" i="14"/>
  <c r="I255" i="14"/>
  <c r="K255" i="14"/>
  <c r="M255" i="14"/>
  <c r="O255" i="14"/>
  <c r="Q255" i="14"/>
  <c r="V255" i="14"/>
  <c r="G257" i="14"/>
  <c r="M257" i="14" s="1"/>
  <c r="I257" i="14"/>
  <c r="K257" i="14"/>
  <c r="O257" i="14"/>
  <c r="Q257" i="14"/>
  <c r="V257" i="14"/>
  <c r="G259" i="14"/>
  <c r="I259" i="14"/>
  <c r="K259" i="14"/>
  <c r="M259" i="14"/>
  <c r="O259" i="14"/>
  <c r="Q259" i="14"/>
  <c r="V259" i="14"/>
  <c r="G261" i="14"/>
  <c r="M261" i="14" s="1"/>
  <c r="I261" i="14"/>
  <c r="K261" i="14"/>
  <c r="O261" i="14"/>
  <c r="Q261" i="14"/>
  <c r="V261" i="14"/>
  <c r="G263" i="14"/>
  <c r="I263" i="14"/>
  <c r="K263" i="14"/>
  <c r="M263" i="14"/>
  <c r="O263" i="14"/>
  <c r="Q263" i="14"/>
  <c r="V263" i="14"/>
  <c r="G264" i="14"/>
  <c r="M264" i="14" s="1"/>
  <c r="I264" i="14"/>
  <c r="K264" i="14"/>
  <c r="O264" i="14"/>
  <c r="Q264" i="14"/>
  <c r="V264" i="14"/>
  <c r="G266" i="14"/>
  <c r="I266" i="14"/>
  <c r="K266" i="14"/>
  <c r="M266" i="14"/>
  <c r="O266" i="14"/>
  <c r="Q266" i="14"/>
  <c r="V266" i="14"/>
  <c r="G267" i="14"/>
  <c r="I267" i="14"/>
  <c r="K267" i="14"/>
  <c r="M267" i="14"/>
  <c r="O267" i="14"/>
  <c r="Q267" i="14"/>
  <c r="V267" i="14"/>
  <c r="G268" i="14"/>
  <c r="I268" i="14"/>
  <c r="K268" i="14"/>
  <c r="M268" i="14"/>
  <c r="O268" i="14"/>
  <c r="Q268" i="14"/>
  <c r="V268" i="14"/>
  <c r="G269" i="14"/>
  <c r="M269" i="14" s="1"/>
  <c r="I269" i="14"/>
  <c r="K269" i="14"/>
  <c r="O269" i="14"/>
  <c r="Q269" i="14"/>
  <c r="V269" i="14"/>
  <c r="G270" i="14"/>
  <c r="I270" i="14"/>
  <c r="K270" i="14"/>
  <c r="M270" i="14"/>
  <c r="O270" i="14"/>
  <c r="Q270" i="14"/>
  <c r="V270" i="14"/>
  <c r="G271" i="14"/>
  <c r="I271" i="14"/>
  <c r="K271" i="14"/>
  <c r="M271" i="14"/>
  <c r="O271" i="14"/>
  <c r="Q271" i="14"/>
  <c r="V271" i="14"/>
  <c r="G272" i="14"/>
  <c r="I272" i="14"/>
  <c r="K272" i="14"/>
  <c r="M272" i="14"/>
  <c r="O272" i="14"/>
  <c r="Q272" i="14"/>
  <c r="V272" i="14"/>
  <c r="G273" i="14"/>
  <c r="M273" i="14" s="1"/>
  <c r="I273" i="14"/>
  <c r="K273" i="14"/>
  <c r="O273" i="14"/>
  <c r="Q273" i="14"/>
  <c r="V273" i="14"/>
  <c r="G274" i="14"/>
  <c r="I274" i="14"/>
  <c r="K274" i="14"/>
  <c r="M274" i="14"/>
  <c r="O274" i="14"/>
  <c r="Q274" i="14"/>
  <c r="V274" i="14"/>
  <c r="G275" i="14"/>
  <c r="I275" i="14"/>
  <c r="K275" i="14"/>
  <c r="M275" i="14"/>
  <c r="O275" i="14"/>
  <c r="Q275" i="14"/>
  <c r="V275" i="14"/>
  <c r="G277" i="14"/>
  <c r="I277" i="14"/>
  <c r="K277" i="14"/>
  <c r="M277" i="14"/>
  <c r="O277" i="14"/>
  <c r="Q277" i="14"/>
  <c r="V277" i="14"/>
  <c r="G279" i="14"/>
  <c r="M279" i="14" s="1"/>
  <c r="I279" i="14"/>
  <c r="K279" i="14"/>
  <c r="O279" i="14"/>
  <c r="Q279" i="14"/>
  <c r="V279" i="14"/>
  <c r="G281" i="14"/>
  <c r="I281" i="14"/>
  <c r="K281" i="14"/>
  <c r="M281" i="14"/>
  <c r="O281" i="14"/>
  <c r="Q281" i="14"/>
  <c r="V281" i="14"/>
  <c r="G283" i="14"/>
  <c r="I283" i="14"/>
  <c r="K283" i="14"/>
  <c r="M283" i="14"/>
  <c r="O283" i="14"/>
  <c r="Q283" i="14"/>
  <c r="V283" i="14"/>
  <c r="G285" i="14"/>
  <c r="I285" i="14"/>
  <c r="K285" i="14"/>
  <c r="M285" i="14"/>
  <c r="O285" i="14"/>
  <c r="Q285" i="14"/>
  <c r="V285" i="14"/>
  <c r="G287" i="14"/>
  <c r="M287" i="14" s="1"/>
  <c r="I287" i="14"/>
  <c r="K287" i="14"/>
  <c r="O287" i="14"/>
  <c r="Q287" i="14"/>
  <c r="V287" i="14"/>
  <c r="G289" i="14"/>
  <c r="I289" i="14"/>
  <c r="K289" i="14"/>
  <c r="M289" i="14"/>
  <c r="O289" i="14"/>
  <c r="Q289" i="14"/>
  <c r="V289" i="14"/>
  <c r="G291" i="14"/>
  <c r="I291" i="14"/>
  <c r="K291" i="14"/>
  <c r="M291" i="14"/>
  <c r="O291" i="14"/>
  <c r="Q291" i="14"/>
  <c r="V291" i="14"/>
  <c r="G292" i="14"/>
  <c r="I292" i="14"/>
  <c r="K292" i="14"/>
  <c r="M292" i="14"/>
  <c r="O292" i="14"/>
  <c r="Q292" i="14"/>
  <c r="V292" i="14"/>
  <c r="G293" i="14"/>
  <c r="M293" i="14" s="1"/>
  <c r="I293" i="14"/>
  <c r="K293" i="14"/>
  <c r="O293" i="14"/>
  <c r="Q293" i="14"/>
  <c r="V293" i="14"/>
  <c r="G294" i="14"/>
  <c r="I294" i="14"/>
  <c r="K294" i="14"/>
  <c r="M294" i="14"/>
  <c r="O294" i="14"/>
  <c r="Q294" i="14"/>
  <c r="V294" i="14"/>
  <c r="G295" i="14"/>
  <c r="I295" i="14"/>
  <c r="K295" i="14"/>
  <c r="M295" i="14"/>
  <c r="O295" i="14"/>
  <c r="Q295" i="14"/>
  <c r="V295" i="14"/>
  <c r="G296" i="14"/>
  <c r="I296" i="14"/>
  <c r="K296" i="14"/>
  <c r="M296" i="14"/>
  <c r="O296" i="14"/>
  <c r="Q296" i="14"/>
  <c r="V296" i="14"/>
  <c r="G297" i="14"/>
  <c r="M297" i="14" s="1"/>
  <c r="I297" i="14"/>
  <c r="K297" i="14"/>
  <c r="O297" i="14"/>
  <c r="Q297" i="14"/>
  <c r="V297" i="14"/>
  <c r="G298" i="14"/>
  <c r="I298" i="14"/>
  <c r="K298" i="14"/>
  <c r="M298" i="14"/>
  <c r="O298" i="14"/>
  <c r="Q298" i="14"/>
  <c r="V298" i="14"/>
  <c r="G299" i="14"/>
  <c r="I299" i="14"/>
  <c r="K299" i="14"/>
  <c r="M299" i="14"/>
  <c r="O299" i="14"/>
  <c r="Q299" i="14"/>
  <c r="V299" i="14"/>
  <c r="G300" i="14"/>
  <c r="I300" i="14"/>
  <c r="K300" i="14"/>
  <c r="M300" i="14"/>
  <c r="O300" i="14"/>
  <c r="Q300" i="14"/>
  <c r="V300" i="14"/>
  <c r="G301" i="14"/>
  <c r="M301" i="14" s="1"/>
  <c r="I301" i="14"/>
  <c r="K301" i="14"/>
  <c r="O301" i="14"/>
  <c r="Q301" i="14"/>
  <c r="V301" i="14"/>
  <c r="G302" i="14"/>
  <c r="I302" i="14"/>
  <c r="K302" i="14"/>
  <c r="M302" i="14"/>
  <c r="O302" i="14"/>
  <c r="Q302" i="14"/>
  <c r="V302" i="14"/>
  <c r="G303" i="14"/>
  <c r="I303" i="14"/>
  <c r="K303" i="14"/>
  <c r="M303" i="14"/>
  <c r="O303" i="14"/>
  <c r="Q303" i="14"/>
  <c r="V303" i="14"/>
  <c r="G304" i="14"/>
  <c r="I304" i="14"/>
  <c r="K304" i="14"/>
  <c r="M304" i="14"/>
  <c r="O304" i="14"/>
  <c r="Q304" i="14"/>
  <c r="V304" i="14"/>
  <c r="G306" i="14"/>
  <c r="M306" i="14" s="1"/>
  <c r="I306" i="14"/>
  <c r="K306" i="14"/>
  <c r="O306" i="14"/>
  <c r="Q306" i="14"/>
  <c r="V306" i="14"/>
  <c r="G308" i="14"/>
  <c r="I308" i="14"/>
  <c r="K308" i="14"/>
  <c r="M308" i="14"/>
  <c r="O308" i="14"/>
  <c r="Q308" i="14"/>
  <c r="V308" i="14"/>
  <c r="G310" i="14"/>
  <c r="I310" i="14"/>
  <c r="K310" i="14"/>
  <c r="M310" i="14"/>
  <c r="O310" i="14"/>
  <c r="Q310" i="14"/>
  <c r="V310" i="14"/>
  <c r="G312" i="14"/>
  <c r="I312" i="14"/>
  <c r="K312" i="14"/>
  <c r="M312" i="14"/>
  <c r="O312" i="14"/>
  <c r="Q312" i="14"/>
  <c r="V312" i="14"/>
  <c r="G314" i="14"/>
  <c r="M314" i="14" s="1"/>
  <c r="I314" i="14"/>
  <c r="K314" i="14"/>
  <c r="O314" i="14"/>
  <c r="Q314" i="14"/>
  <c r="V314" i="14"/>
  <c r="G318" i="14"/>
  <c r="I318" i="14"/>
  <c r="K318" i="14"/>
  <c r="M318" i="14"/>
  <c r="O318" i="14"/>
  <c r="Q318" i="14"/>
  <c r="V318" i="14"/>
  <c r="G319" i="14"/>
  <c r="I319" i="14"/>
  <c r="K319" i="14"/>
  <c r="M319" i="14"/>
  <c r="O319" i="14"/>
  <c r="Q319" i="14"/>
  <c r="V319" i="14"/>
  <c r="G321" i="14"/>
  <c r="I321" i="14"/>
  <c r="K321" i="14"/>
  <c r="M321" i="14"/>
  <c r="O321" i="14"/>
  <c r="Q321" i="14"/>
  <c r="V321" i="14"/>
  <c r="G323" i="14"/>
  <c r="M323" i="14" s="1"/>
  <c r="I323" i="14"/>
  <c r="K323" i="14"/>
  <c r="O323" i="14"/>
  <c r="Q323" i="14"/>
  <c r="V323" i="14"/>
  <c r="G325" i="14"/>
  <c r="I325" i="14"/>
  <c r="K325" i="14"/>
  <c r="M325" i="14"/>
  <c r="O325" i="14"/>
  <c r="Q325" i="14"/>
  <c r="V325" i="14"/>
  <c r="G327" i="14"/>
  <c r="I327" i="14"/>
  <c r="K327" i="14"/>
  <c r="M327" i="14"/>
  <c r="O327" i="14"/>
  <c r="Q327" i="14"/>
  <c r="V327" i="14"/>
  <c r="G329" i="14"/>
  <c r="I329" i="14"/>
  <c r="K329" i="14"/>
  <c r="M329" i="14"/>
  <c r="O329" i="14"/>
  <c r="Q329" i="14"/>
  <c r="V329" i="14"/>
  <c r="G331" i="14"/>
  <c r="M331" i="14" s="1"/>
  <c r="I331" i="14"/>
  <c r="K331" i="14"/>
  <c r="O331" i="14"/>
  <c r="Q331" i="14"/>
  <c r="V331" i="14"/>
  <c r="G333" i="14"/>
  <c r="I333" i="14"/>
  <c r="K333" i="14"/>
  <c r="M333" i="14"/>
  <c r="O333" i="14"/>
  <c r="Q333" i="14"/>
  <c r="V333" i="14"/>
  <c r="G335" i="14"/>
  <c r="I335" i="14"/>
  <c r="K335" i="14"/>
  <c r="M335" i="14"/>
  <c r="O335" i="14"/>
  <c r="Q335" i="14"/>
  <c r="V335" i="14"/>
  <c r="G337" i="14"/>
  <c r="M337" i="14" s="1"/>
  <c r="I337" i="14"/>
  <c r="K337" i="14"/>
  <c r="O337" i="14"/>
  <c r="Q337" i="14"/>
  <c r="V337" i="14"/>
  <c r="G339" i="14"/>
  <c r="M339" i="14" s="1"/>
  <c r="I339" i="14"/>
  <c r="K339" i="14"/>
  <c r="O339" i="14"/>
  <c r="Q339" i="14"/>
  <c r="V339" i="14"/>
  <c r="G341" i="14"/>
  <c r="I341" i="14"/>
  <c r="K341" i="14"/>
  <c r="M341" i="14"/>
  <c r="O341" i="14"/>
  <c r="Q341" i="14"/>
  <c r="V341" i="14"/>
  <c r="G343" i="14"/>
  <c r="I343" i="14"/>
  <c r="K343" i="14"/>
  <c r="M343" i="14"/>
  <c r="O343" i="14"/>
  <c r="Q343" i="14"/>
  <c r="V343" i="14"/>
  <c r="G345" i="14"/>
  <c r="M345" i="14" s="1"/>
  <c r="I345" i="14"/>
  <c r="K345" i="14"/>
  <c r="O345" i="14"/>
  <c r="Q345" i="14"/>
  <c r="V345" i="14"/>
  <c r="G347" i="14"/>
  <c r="M347" i="14" s="1"/>
  <c r="I347" i="14"/>
  <c r="K347" i="14"/>
  <c r="O347" i="14"/>
  <c r="Q347" i="14"/>
  <c r="V347" i="14"/>
  <c r="G349" i="14"/>
  <c r="I349" i="14"/>
  <c r="K349" i="14"/>
  <c r="M349" i="14"/>
  <c r="O349" i="14"/>
  <c r="Q349" i="14"/>
  <c r="V349" i="14"/>
  <c r="G351" i="14"/>
  <c r="I351" i="14"/>
  <c r="K351" i="14"/>
  <c r="M351" i="14"/>
  <c r="O351" i="14"/>
  <c r="Q351" i="14"/>
  <c r="V351" i="14"/>
  <c r="G353" i="14"/>
  <c r="M353" i="14" s="1"/>
  <c r="I353" i="14"/>
  <c r="K353" i="14"/>
  <c r="O353" i="14"/>
  <c r="Q353" i="14"/>
  <c r="V353" i="14"/>
  <c r="G355" i="14"/>
  <c r="M355" i="14" s="1"/>
  <c r="I355" i="14"/>
  <c r="K355" i="14"/>
  <c r="O355" i="14"/>
  <c r="Q355" i="14"/>
  <c r="V355" i="14"/>
  <c r="G358" i="14"/>
  <c r="I358" i="14"/>
  <c r="I357" i="14" s="1"/>
  <c r="K358" i="14"/>
  <c r="M358" i="14"/>
  <c r="O358" i="14"/>
  <c r="Q358" i="14"/>
  <c r="Q357" i="14" s="1"/>
  <c r="V358" i="14"/>
  <c r="G361" i="14"/>
  <c r="G357" i="14" s="1"/>
  <c r="I361" i="14"/>
  <c r="K361" i="14"/>
  <c r="K357" i="14" s="1"/>
  <c r="O361" i="14"/>
  <c r="O357" i="14" s="1"/>
  <c r="Q361" i="14"/>
  <c r="V361" i="14"/>
  <c r="V357" i="14" s="1"/>
  <c r="G362" i="14"/>
  <c r="O362" i="14"/>
  <c r="G363" i="14"/>
  <c r="M363" i="14" s="1"/>
  <c r="M362" i="14" s="1"/>
  <c r="I363" i="14"/>
  <c r="I362" i="14" s="1"/>
  <c r="K363" i="14"/>
  <c r="K362" i="14" s="1"/>
  <c r="O363" i="14"/>
  <c r="Q363" i="14"/>
  <c r="Q362" i="14" s="1"/>
  <c r="V363" i="14"/>
  <c r="V362" i="14" s="1"/>
  <c r="I368" i="14"/>
  <c r="K368" i="14"/>
  <c r="Q368" i="14"/>
  <c r="V368" i="14"/>
  <c r="G369" i="14"/>
  <c r="G368" i="14" s="1"/>
  <c r="I369" i="14"/>
  <c r="K369" i="14"/>
  <c r="M369" i="14"/>
  <c r="M368" i="14" s="1"/>
  <c r="O369" i="14"/>
  <c r="O368" i="14" s="1"/>
  <c r="Q369" i="14"/>
  <c r="V369" i="14"/>
  <c r="G372" i="14"/>
  <c r="M372" i="14" s="1"/>
  <c r="I372" i="14"/>
  <c r="I371" i="14" s="1"/>
  <c r="K372" i="14"/>
  <c r="K371" i="14" s="1"/>
  <c r="O372" i="14"/>
  <c r="Q372" i="14"/>
  <c r="Q371" i="14" s="1"/>
  <c r="V372" i="14"/>
  <c r="V371" i="14" s="1"/>
  <c r="G373" i="14"/>
  <c r="I373" i="14"/>
  <c r="K373" i="14"/>
  <c r="M373" i="14"/>
  <c r="O373" i="14"/>
  <c r="Q373" i="14"/>
  <c r="V373" i="14"/>
  <c r="G374" i="14"/>
  <c r="I374" i="14"/>
  <c r="K374" i="14"/>
  <c r="M374" i="14"/>
  <c r="O374" i="14"/>
  <c r="Q374" i="14"/>
  <c r="V374" i="14"/>
  <c r="G376" i="14"/>
  <c r="M376" i="14" s="1"/>
  <c r="I376" i="14"/>
  <c r="K376" i="14"/>
  <c r="O376" i="14"/>
  <c r="O371" i="14" s="1"/>
  <c r="Q376" i="14"/>
  <c r="V376" i="14"/>
  <c r="G378" i="14"/>
  <c r="M378" i="14" s="1"/>
  <c r="I378" i="14"/>
  <c r="K378" i="14"/>
  <c r="O378" i="14"/>
  <c r="Q378" i="14"/>
  <c r="V378" i="14"/>
  <c r="G380" i="14"/>
  <c r="I380" i="14"/>
  <c r="K380" i="14"/>
  <c r="M380" i="14"/>
  <c r="O380" i="14"/>
  <c r="Q380" i="14"/>
  <c r="V380" i="14"/>
  <c r="G382" i="14"/>
  <c r="I382" i="14"/>
  <c r="K382" i="14"/>
  <c r="M382" i="14"/>
  <c r="O382" i="14"/>
  <c r="Q382" i="14"/>
  <c r="V382" i="14"/>
  <c r="G384" i="14"/>
  <c r="M384" i="14" s="1"/>
  <c r="I384" i="14"/>
  <c r="K384" i="14"/>
  <c r="O384" i="14"/>
  <c r="Q384" i="14"/>
  <c r="V384" i="14"/>
  <c r="G386" i="14"/>
  <c r="M386" i="14" s="1"/>
  <c r="I386" i="14"/>
  <c r="K386" i="14"/>
  <c r="O386" i="14"/>
  <c r="Q386" i="14"/>
  <c r="V386" i="14"/>
  <c r="G389" i="14"/>
  <c r="G388" i="14" s="1"/>
  <c r="I389" i="14"/>
  <c r="K389" i="14"/>
  <c r="M389" i="14"/>
  <c r="O389" i="14"/>
  <c r="O388" i="14" s="1"/>
  <c r="Q389" i="14"/>
  <c r="V389" i="14"/>
  <c r="G391" i="14"/>
  <c r="M391" i="14" s="1"/>
  <c r="I391" i="14"/>
  <c r="I388" i="14" s="1"/>
  <c r="K391" i="14"/>
  <c r="O391" i="14"/>
  <c r="Q391" i="14"/>
  <c r="Q388" i="14" s="1"/>
  <c r="V391" i="14"/>
  <c r="G392" i="14"/>
  <c r="M392" i="14" s="1"/>
  <c r="I392" i="14"/>
  <c r="K392" i="14"/>
  <c r="O392" i="14"/>
  <c r="Q392" i="14"/>
  <c r="V392" i="14"/>
  <c r="G393" i="14"/>
  <c r="I393" i="14"/>
  <c r="K393" i="14"/>
  <c r="K388" i="14" s="1"/>
  <c r="M393" i="14"/>
  <c r="O393" i="14"/>
  <c r="Q393" i="14"/>
  <c r="V393" i="14"/>
  <c r="V388" i="14" s="1"/>
  <c r="AE395" i="14"/>
  <c r="AF395" i="14"/>
  <c r="G242" i="13"/>
  <c r="BA222" i="13"/>
  <c r="BA158" i="13"/>
  <c r="BA157" i="13"/>
  <c r="BA154" i="13"/>
  <c r="BA153" i="13"/>
  <c r="BA140" i="13"/>
  <c r="BA138" i="13"/>
  <c r="BA136" i="13"/>
  <c r="BA134" i="13"/>
  <c r="BA122" i="13"/>
  <c r="BA99" i="13"/>
  <c r="BA90" i="13"/>
  <c r="BA84" i="13"/>
  <c r="BA81" i="13"/>
  <c r="BA78" i="13"/>
  <c r="BA72" i="13"/>
  <c r="BA69" i="13"/>
  <c r="BA66" i="13"/>
  <c r="BA63" i="13"/>
  <c r="BA49" i="13"/>
  <c r="BA46" i="13"/>
  <c r="BA43" i="13"/>
  <c r="BA39" i="13"/>
  <c r="BA28" i="13"/>
  <c r="BA22" i="13"/>
  <c r="BA19" i="13"/>
  <c r="BA16" i="13"/>
  <c r="BA13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O8" i="13" s="1"/>
  <c r="Q18" i="13"/>
  <c r="V18" i="13"/>
  <c r="G21" i="13"/>
  <c r="I21" i="13"/>
  <c r="K21" i="13"/>
  <c r="M21" i="13"/>
  <c r="O21" i="13"/>
  <c r="Q21" i="13"/>
  <c r="V21" i="13"/>
  <c r="G27" i="13"/>
  <c r="I27" i="13"/>
  <c r="K27" i="13"/>
  <c r="M27" i="13"/>
  <c r="O27" i="13"/>
  <c r="Q27" i="13"/>
  <c r="V27" i="13"/>
  <c r="G38" i="13"/>
  <c r="I38" i="13"/>
  <c r="K38" i="13"/>
  <c r="M38" i="13"/>
  <c r="O38" i="13"/>
  <c r="Q38" i="13"/>
  <c r="V38" i="13"/>
  <c r="G42" i="13"/>
  <c r="M42" i="13" s="1"/>
  <c r="I42" i="13"/>
  <c r="K42" i="13"/>
  <c r="O42" i="13"/>
  <c r="Q42" i="13"/>
  <c r="V42" i="13"/>
  <c r="G45" i="13"/>
  <c r="I45" i="13"/>
  <c r="K45" i="13"/>
  <c r="M45" i="13"/>
  <c r="O45" i="13"/>
  <c r="Q45" i="13"/>
  <c r="V45" i="13"/>
  <c r="G48" i="13"/>
  <c r="M48" i="13" s="1"/>
  <c r="I48" i="13"/>
  <c r="K48" i="13"/>
  <c r="O48" i="13"/>
  <c r="Q48" i="13"/>
  <c r="V48" i="13"/>
  <c r="G51" i="13"/>
  <c r="I51" i="13"/>
  <c r="K51" i="13"/>
  <c r="M51" i="13"/>
  <c r="O51" i="13"/>
  <c r="Q51" i="13"/>
  <c r="V51" i="13"/>
  <c r="G60" i="13"/>
  <c r="M60" i="13" s="1"/>
  <c r="I60" i="13"/>
  <c r="K60" i="13"/>
  <c r="O60" i="13"/>
  <c r="Q60" i="13"/>
  <c r="V60" i="13"/>
  <c r="G62" i="13"/>
  <c r="I62" i="13"/>
  <c r="K62" i="13"/>
  <c r="M62" i="13"/>
  <c r="O62" i="13"/>
  <c r="Q62" i="13"/>
  <c r="V62" i="13"/>
  <c r="G65" i="13"/>
  <c r="I65" i="13"/>
  <c r="K65" i="13"/>
  <c r="M65" i="13"/>
  <c r="O65" i="13"/>
  <c r="Q65" i="13"/>
  <c r="V65" i="13"/>
  <c r="G68" i="13"/>
  <c r="I68" i="13"/>
  <c r="K68" i="13"/>
  <c r="M68" i="13"/>
  <c r="O68" i="13"/>
  <c r="Q68" i="13"/>
  <c r="V68" i="13"/>
  <c r="G71" i="13"/>
  <c r="M71" i="13" s="1"/>
  <c r="I71" i="13"/>
  <c r="K71" i="13"/>
  <c r="O71" i="13"/>
  <c r="Q71" i="13"/>
  <c r="V71" i="13"/>
  <c r="G77" i="13"/>
  <c r="I77" i="13"/>
  <c r="K77" i="13"/>
  <c r="M77" i="13"/>
  <c r="O77" i="13"/>
  <c r="Q77" i="13"/>
  <c r="V77" i="13"/>
  <c r="G80" i="13"/>
  <c r="I80" i="13"/>
  <c r="K80" i="13"/>
  <c r="M80" i="13"/>
  <c r="O80" i="13"/>
  <c r="Q80" i="13"/>
  <c r="V80" i="13"/>
  <c r="G83" i="13"/>
  <c r="I83" i="13"/>
  <c r="K83" i="13"/>
  <c r="M83" i="13"/>
  <c r="O83" i="13"/>
  <c r="Q83" i="13"/>
  <c r="V83" i="13"/>
  <c r="G86" i="13"/>
  <c r="M86" i="13" s="1"/>
  <c r="I86" i="13"/>
  <c r="K86" i="13"/>
  <c r="O86" i="13"/>
  <c r="Q86" i="13"/>
  <c r="V86" i="13"/>
  <c r="G88" i="13"/>
  <c r="I88" i="13"/>
  <c r="K88" i="13"/>
  <c r="M88" i="13"/>
  <c r="O88" i="13"/>
  <c r="Q88" i="13"/>
  <c r="V88" i="13"/>
  <c r="G93" i="13"/>
  <c r="I93" i="13"/>
  <c r="K93" i="13"/>
  <c r="M93" i="13"/>
  <c r="O93" i="13"/>
  <c r="Q93" i="13"/>
  <c r="V93" i="13"/>
  <c r="G98" i="13"/>
  <c r="I98" i="13"/>
  <c r="K98" i="13"/>
  <c r="M98" i="13"/>
  <c r="O98" i="13"/>
  <c r="Q98" i="13"/>
  <c r="V98" i="13"/>
  <c r="G103" i="13"/>
  <c r="M103" i="13" s="1"/>
  <c r="I103" i="13"/>
  <c r="K103" i="13"/>
  <c r="O103" i="13"/>
  <c r="Q103" i="13"/>
  <c r="V103" i="13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Q105" i="13"/>
  <c r="V105" i="13"/>
  <c r="G108" i="13"/>
  <c r="M108" i="13" s="1"/>
  <c r="M107" i="13" s="1"/>
  <c r="I108" i="13"/>
  <c r="I107" i="13" s="1"/>
  <c r="K108" i="13"/>
  <c r="K107" i="13" s="1"/>
  <c r="O108" i="13"/>
  <c r="O107" i="13" s="1"/>
  <c r="Q108" i="13"/>
  <c r="Q107" i="13" s="1"/>
  <c r="V108" i="13"/>
  <c r="V107" i="13" s="1"/>
  <c r="G113" i="13"/>
  <c r="I113" i="13"/>
  <c r="K113" i="13"/>
  <c r="M113" i="13"/>
  <c r="O113" i="13"/>
  <c r="Q113" i="13"/>
  <c r="V113" i="13"/>
  <c r="G116" i="13"/>
  <c r="I116" i="13"/>
  <c r="K116" i="13"/>
  <c r="M116" i="13"/>
  <c r="O116" i="13"/>
  <c r="Q116" i="13"/>
  <c r="V116" i="13"/>
  <c r="G121" i="13"/>
  <c r="M121" i="13" s="1"/>
  <c r="I121" i="13"/>
  <c r="I120" i="13" s="1"/>
  <c r="K121" i="13"/>
  <c r="K120" i="13" s="1"/>
  <c r="O121" i="13"/>
  <c r="O120" i="13" s="1"/>
  <c r="Q121" i="13"/>
  <c r="Q120" i="13" s="1"/>
  <c r="V121" i="13"/>
  <c r="V120" i="13" s="1"/>
  <c r="G123" i="13"/>
  <c r="I123" i="13"/>
  <c r="K123" i="13"/>
  <c r="M123" i="13"/>
  <c r="O123" i="13"/>
  <c r="Q123" i="13"/>
  <c r="V123" i="13"/>
  <c r="G124" i="13"/>
  <c r="I124" i="13"/>
  <c r="K124" i="13"/>
  <c r="M124" i="13"/>
  <c r="O124" i="13"/>
  <c r="Q124" i="13"/>
  <c r="V124" i="13"/>
  <c r="G125" i="13"/>
  <c r="M125" i="13" s="1"/>
  <c r="I125" i="13"/>
  <c r="K125" i="13"/>
  <c r="O125" i="13"/>
  <c r="Q125" i="13"/>
  <c r="V125" i="13"/>
  <c r="G127" i="13"/>
  <c r="M127" i="13" s="1"/>
  <c r="I127" i="13"/>
  <c r="K127" i="13"/>
  <c r="O127" i="13"/>
  <c r="Q127" i="13"/>
  <c r="V127" i="13"/>
  <c r="G129" i="13"/>
  <c r="I129" i="13"/>
  <c r="K129" i="13"/>
  <c r="M129" i="13"/>
  <c r="O129" i="13"/>
  <c r="Q129" i="13"/>
  <c r="V129" i="13"/>
  <c r="G130" i="13"/>
  <c r="I130" i="13"/>
  <c r="K130" i="13"/>
  <c r="M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I133" i="13"/>
  <c r="K133" i="13"/>
  <c r="M133" i="13"/>
  <c r="O133" i="13"/>
  <c r="Q133" i="13"/>
  <c r="V133" i="13"/>
  <c r="G135" i="13"/>
  <c r="I135" i="13"/>
  <c r="K135" i="13"/>
  <c r="M135" i="13"/>
  <c r="O135" i="13"/>
  <c r="Q135" i="13"/>
  <c r="V135" i="13"/>
  <c r="G137" i="13"/>
  <c r="M137" i="13" s="1"/>
  <c r="I137" i="13"/>
  <c r="K137" i="13"/>
  <c r="O137" i="13"/>
  <c r="Q137" i="13"/>
  <c r="V137" i="13"/>
  <c r="G139" i="13"/>
  <c r="M139" i="13" s="1"/>
  <c r="I139" i="13"/>
  <c r="K139" i="13"/>
  <c r="O139" i="13"/>
  <c r="Q139" i="13"/>
  <c r="V139" i="13"/>
  <c r="G141" i="13"/>
  <c r="I141" i="13"/>
  <c r="K141" i="13"/>
  <c r="M141" i="13"/>
  <c r="O141" i="13"/>
  <c r="Q141" i="13"/>
  <c r="V141" i="13"/>
  <c r="G143" i="13"/>
  <c r="I143" i="13"/>
  <c r="K143" i="13"/>
  <c r="M143" i="13"/>
  <c r="O143" i="13"/>
  <c r="Q143" i="13"/>
  <c r="V143" i="13"/>
  <c r="G145" i="13"/>
  <c r="M145" i="13" s="1"/>
  <c r="I145" i="13"/>
  <c r="K145" i="13"/>
  <c r="O145" i="13"/>
  <c r="Q145" i="13"/>
  <c r="V145" i="13"/>
  <c r="G147" i="13"/>
  <c r="M147" i="13" s="1"/>
  <c r="I147" i="13"/>
  <c r="K147" i="13"/>
  <c r="O147" i="13"/>
  <c r="Q147" i="13"/>
  <c r="V147" i="13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5" i="13"/>
  <c r="M155" i="13" s="1"/>
  <c r="I155" i="13"/>
  <c r="K155" i="13"/>
  <c r="O155" i="13"/>
  <c r="Q155" i="13"/>
  <c r="V155" i="13"/>
  <c r="G159" i="13"/>
  <c r="I159" i="13"/>
  <c r="K159" i="13"/>
  <c r="M159" i="13"/>
  <c r="O159" i="13"/>
  <c r="Q159" i="13"/>
  <c r="V159" i="13"/>
  <c r="G160" i="13"/>
  <c r="I160" i="13"/>
  <c r="K160" i="13"/>
  <c r="M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M162" i="13" s="1"/>
  <c r="I162" i="13"/>
  <c r="K162" i="13"/>
  <c r="O162" i="13"/>
  <c r="Q162" i="13"/>
  <c r="V162" i="13"/>
  <c r="G163" i="13"/>
  <c r="I163" i="13"/>
  <c r="K163" i="13"/>
  <c r="M163" i="13"/>
  <c r="O163" i="13"/>
  <c r="Q163" i="13"/>
  <c r="V163" i="13"/>
  <c r="G164" i="13"/>
  <c r="I164" i="13"/>
  <c r="K164" i="13"/>
  <c r="M164" i="13"/>
  <c r="O164" i="13"/>
  <c r="Q164" i="13"/>
  <c r="V164" i="13"/>
  <c r="G166" i="13"/>
  <c r="M166" i="13" s="1"/>
  <c r="I166" i="13"/>
  <c r="K166" i="13"/>
  <c r="O166" i="13"/>
  <c r="Q166" i="13"/>
  <c r="V166" i="13"/>
  <c r="G168" i="13"/>
  <c r="M168" i="13" s="1"/>
  <c r="I168" i="13"/>
  <c r="K168" i="13"/>
  <c r="O168" i="13"/>
  <c r="Q168" i="13"/>
  <c r="V168" i="13"/>
  <c r="G170" i="13"/>
  <c r="I170" i="13"/>
  <c r="K170" i="13"/>
  <c r="M170" i="13"/>
  <c r="O170" i="13"/>
  <c r="Q170" i="13"/>
  <c r="V170" i="13"/>
  <c r="G172" i="13"/>
  <c r="I172" i="13"/>
  <c r="K172" i="13"/>
  <c r="M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6" i="13"/>
  <c r="I176" i="13"/>
  <c r="K176" i="13"/>
  <c r="M176" i="13"/>
  <c r="O176" i="13"/>
  <c r="Q176" i="13"/>
  <c r="V176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I182" i="13"/>
  <c r="K182" i="13"/>
  <c r="M182" i="13"/>
  <c r="O182" i="13"/>
  <c r="Q182" i="13"/>
  <c r="V182" i="13"/>
  <c r="G184" i="13"/>
  <c r="I184" i="13"/>
  <c r="K184" i="13"/>
  <c r="M184" i="13"/>
  <c r="O184" i="13"/>
  <c r="Q184" i="13"/>
  <c r="V184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90" i="13"/>
  <c r="I190" i="13"/>
  <c r="K190" i="13"/>
  <c r="M190" i="13"/>
  <c r="O190" i="13"/>
  <c r="Q190" i="13"/>
  <c r="V190" i="13"/>
  <c r="G192" i="13"/>
  <c r="I192" i="13"/>
  <c r="K192" i="13"/>
  <c r="M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6" i="13"/>
  <c r="I196" i="13"/>
  <c r="K196" i="13"/>
  <c r="M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I199" i="13"/>
  <c r="K199" i="13"/>
  <c r="M199" i="13"/>
  <c r="O199" i="13"/>
  <c r="Q199" i="13"/>
  <c r="V199" i="13"/>
  <c r="G200" i="13"/>
  <c r="I200" i="13"/>
  <c r="K200" i="13"/>
  <c r="M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I206" i="13"/>
  <c r="K206" i="13"/>
  <c r="M206" i="13"/>
  <c r="O206" i="13"/>
  <c r="Q206" i="13"/>
  <c r="V206" i="13"/>
  <c r="G208" i="13"/>
  <c r="I208" i="13"/>
  <c r="K208" i="13"/>
  <c r="M208" i="13"/>
  <c r="O208" i="13"/>
  <c r="Q208" i="13"/>
  <c r="V208" i="13"/>
  <c r="G210" i="13"/>
  <c r="M210" i="13" s="1"/>
  <c r="I210" i="13"/>
  <c r="K210" i="13"/>
  <c r="O210" i="13"/>
  <c r="Q210" i="13"/>
  <c r="V210" i="13"/>
  <c r="G212" i="13"/>
  <c r="M212" i="13" s="1"/>
  <c r="I212" i="13"/>
  <c r="K212" i="13"/>
  <c r="O212" i="13"/>
  <c r="Q212" i="13"/>
  <c r="V212" i="13"/>
  <c r="G214" i="13"/>
  <c r="I214" i="13"/>
  <c r="K214" i="13"/>
  <c r="M214" i="13"/>
  <c r="O214" i="13"/>
  <c r="Q214" i="13"/>
  <c r="V214" i="13"/>
  <c r="G216" i="13"/>
  <c r="I216" i="13"/>
  <c r="K216" i="13"/>
  <c r="M216" i="13"/>
  <c r="O216" i="13"/>
  <c r="Q216" i="13"/>
  <c r="V216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K220" i="13"/>
  <c r="O220" i="13"/>
  <c r="V220" i="13"/>
  <c r="G221" i="13"/>
  <c r="I221" i="13"/>
  <c r="I220" i="13" s="1"/>
  <c r="K221" i="13"/>
  <c r="M221" i="13"/>
  <c r="M220" i="13" s="1"/>
  <c r="O221" i="13"/>
  <c r="Q221" i="13"/>
  <c r="Q220" i="13" s="1"/>
  <c r="V221" i="13"/>
  <c r="G224" i="13"/>
  <c r="I224" i="13"/>
  <c r="I223" i="13" s="1"/>
  <c r="K224" i="13"/>
  <c r="M224" i="13"/>
  <c r="O224" i="13"/>
  <c r="Q224" i="13"/>
  <c r="Q223" i="13" s="1"/>
  <c r="V224" i="13"/>
  <c r="G225" i="13"/>
  <c r="M225" i="13" s="1"/>
  <c r="I225" i="13"/>
  <c r="K225" i="13"/>
  <c r="K223" i="13" s="1"/>
  <c r="O225" i="13"/>
  <c r="Q225" i="13"/>
  <c r="V225" i="13"/>
  <c r="V223" i="13" s="1"/>
  <c r="G226" i="13"/>
  <c r="I226" i="13"/>
  <c r="K226" i="13"/>
  <c r="M226" i="13"/>
  <c r="O226" i="13"/>
  <c r="Q226" i="13"/>
  <c r="V226" i="13"/>
  <c r="G227" i="13"/>
  <c r="M227" i="13" s="1"/>
  <c r="I227" i="13"/>
  <c r="K227" i="13"/>
  <c r="O227" i="13"/>
  <c r="O223" i="13" s="1"/>
  <c r="Q227" i="13"/>
  <c r="V227" i="13"/>
  <c r="G228" i="13"/>
  <c r="I228" i="13"/>
  <c r="K228" i="13"/>
  <c r="M228" i="13"/>
  <c r="O228" i="13"/>
  <c r="Q228" i="13"/>
  <c r="V228" i="13"/>
  <c r="G229" i="13"/>
  <c r="M229" i="13" s="1"/>
  <c r="I229" i="13"/>
  <c r="K229" i="13"/>
  <c r="O229" i="13"/>
  <c r="Q229" i="13"/>
  <c r="V229" i="13"/>
  <c r="G230" i="13"/>
  <c r="I230" i="13"/>
  <c r="K230" i="13"/>
  <c r="M230" i="13"/>
  <c r="O230" i="13"/>
  <c r="Q230" i="13"/>
  <c r="V230" i="13"/>
  <c r="G231" i="13"/>
  <c r="M231" i="13" s="1"/>
  <c r="I231" i="13"/>
  <c r="K231" i="13"/>
  <c r="O231" i="13"/>
  <c r="Q231" i="13"/>
  <c r="V231" i="13"/>
  <c r="I233" i="13"/>
  <c r="Q233" i="13"/>
  <c r="G234" i="13"/>
  <c r="G233" i="13" s="1"/>
  <c r="I234" i="13"/>
  <c r="K234" i="13"/>
  <c r="K233" i="13" s="1"/>
  <c r="O234" i="13"/>
  <c r="O233" i="13" s="1"/>
  <c r="Q234" i="13"/>
  <c r="V234" i="13"/>
  <c r="V233" i="13" s="1"/>
  <c r="G235" i="13"/>
  <c r="I235" i="13"/>
  <c r="K235" i="13"/>
  <c r="M235" i="13"/>
  <c r="O235" i="13"/>
  <c r="Q235" i="13"/>
  <c r="V235" i="13"/>
  <c r="G236" i="13"/>
  <c r="M236" i="13" s="1"/>
  <c r="I236" i="13"/>
  <c r="K236" i="13"/>
  <c r="O236" i="13"/>
  <c r="Q236" i="13"/>
  <c r="V236" i="13"/>
  <c r="I237" i="13"/>
  <c r="Q237" i="13"/>
  <c r="G238" i="13"/>
  <c r="M238" i="13" s="1"/>
  <c r="I238" i="13"/>
  <c r="K238" i="13"/>
  <c r="K237" i="13" s="1"/>
  <c r="O238" i="13"/>
  <c r="Q238" i="13"/>
  <c r="V238" i="13"/>
  <c r="V237" i="13" s="1"/>
  <c r="G239" i="13"/>
  <c r="I239" i="13"/>
  <c r="K239" i="13"/>
  <c r="M239" i="13"/>
  <c r="O239" i="13"/>
  <c r="Q239" i="13"/>
  <c r="V239" i="13"/>
  <c r="G240" i="13"/>
  <c r="G237" i="13" s="1"/>
  <c r="I240" i="13"/>
  <c r="K240" i="13"/>
  <c r="O240" i="13"/>
  <c r="O237" i="13" s="1"/>
  <c r="Q240" i="13"/>
  <c r="V240" i="13"/>
  <c r="AE242" i="13"/>
  <c r="AF242" i="13"/>
  <c r="G41" i="12"/>
  <c r="BA26" i="12"/>
  <c r="BA24" i="12"/>
  <c r="BA22" i="12"/>
  <c r="BA20" i="12"/>
  <c r="BA18" i="12"/>
  <c r="BA16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O8" i="12" s="1"/>
  <c r="Q12" i="12"/>
  <c r="V12" i="12"/>
  <c r="G15" i="12"/>
  <c r="I15" i="12"/>
  <c r="K15" i="12"/>
  <c r="K14" i="12" s="1"/>
  <c r="M15" i="12"/>
  <c r="O15" i="12"/>
  <c r="Q15" i="12"/>
  <c r="V15" i="12"/>
  <c r="V14" i="12" s="1"/>
  <c r="G17" i="12"/>
  <c r="I17" i="12"/>
  <c r="K17" i="12"/>
  <c r="M17" i="12"/>
  <c r="O17" i="12"/>
  <c r="Q17" i="12"/>
  <c r="V17" i="12"/>
  <c r="G19" i="12"/>
  <c r="AF41" i="12" s="1"/>
  <c r="I19" i="12"/>
  <c r="K19" i="12"/>
  <c r="O19" i="12"/>
  <c r="O14" i="12" s="1"/>
  <c r="Q19" i="12"/>
  <c r="V19" i="12"/>
  <c r="G21" i="12"/>
  <c r="M21" i="12" s="1"/>
  <c r="I21" i="12"/>
  <c r="I14" i="12" s="1"/>
  <c r="K21" i="12"/>
  <c r="O21" i="12"/>
  <c r="Q21" i="12"/>
  <c r="Q14" i="12" s="1"/>
  <c r="V21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AE41" i="12"/>
  <c r="I20" i="1"/>
  <c r="I19" i="1"/>
  <c r="I18" i="1"/>
  <c r="I17" i="1"/>
  <c r="I16" i="1"/>
  <c r="I68" i="1"/>
  <c r="J67" i="1" s="1"/>
  <c r="J55" i="1"/>
  <c r="AZ49" i="1"/>
  <c r="F47" i="1"/>
  <c r="G23" i="1" s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7" i="1" s="1"/>
  <c r="J57" i="1" l="1"/>
  <c r="J59" i="1"/>
  <c r="J65" i="1"/>
  <c r="J63" i="1"/>
  <c r="J61" i="1"/>
  <c r="J56" i="1"/>
  <c r="J58" i="1"/>
  <c r="J60" i="1"/>
  <c r="J62" i="1"/>
  <c r="J64" i="1"/>
  <c r="J66" i="1"/>
  <c r="G26" i="1"/>
  <c r="A26" i="1"/>
  <c r="H47" i="1"/>
  <c r="A23" i="1"/>
  <c r="G28" i="1"/>
  <c r="M8" i="14"/>
  <c r="M218" i="14"/>
  <c r="M196" i="14"/>
  <c r="M371" i="14"/>
  <c r="M388" i="14"/>
  <c r="G8" i="14"/>
  <c r="G371" i="14"/>
  <c r="M361" i="14"/>
  <c r="M357" i="14" s="1"/>
  <c r="M120" i="13"/>
  <c r="M223" i="13"/>
  <c r="M8" i="13"/>
  <c r="M234" i="13"/>
  <c r="M233" i="13" s="1"/>
  <c r="G223" i="13"/>
  <c r="G120" i="13"/>
  <c r="G107" i="13"/>
  <c r="M240" i="13"/>
  <c r="M237" i="13" s="1"/>
  <c r="G8" i="13"/>
  <c r="M8" i="12"/>
  <c r="G8" i="12"/>
  <c r="M19" i="12"/>
  <c r="M14" i="12" s="1"/>
  <c r="G14" i="12"/>
  <c r="J45" i="1"/>
  <c r="J41" i="1"/>
  <c r="J46" i="1"/>
  <c r="J42" i="1"/>
  <c r="J43" i="1"/>
  <c r="J39" i="1"/>
  <c r="J47" i="1" s="1"/>
  <c r="J44" i="1"/>
  <c r="J40" i="1"/>
  <c r="I21" i="1"/>
  <c r="J28" i="1"/>
  <c r="J26" i="1"/>
  <c r="G38" i="1"/>
  <c r="F38" i="1"/>
  <c r="J23" i="1"/>
  <c r="J24" i="1"/>
  <c r="J25" i="1"/>
  <c r="J27" i="1"/>
  <c r="E24" i="1"/>
  <c r="E26" i="1"/>
  <c r="J68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<sst xmlns="http://schemas.openxmlformats.org/spreadsheetml/2006/main" count="3212" uniqueCount="931">
  <si>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</si>
  <si>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</si>
  <si>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</si>
  <si>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</si>
  <si>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</si>
  <si>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</si>
  <si>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</si>
  <si>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</si>
  <si>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</si>
  <si>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</si>
  <si>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</si>
  <si>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</si>
  <si>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</si>
  <si>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</si>
  <si>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</si>
  <si>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</si>
  <si>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</si>
  <si>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</si>
  <si>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</si>
  <si>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</si>
  <si>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</si>
  <si>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</si>
  <si>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</si>
  <si>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</si>
  <si>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</si>
  <si>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</si>
  <si>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</si>
  <si>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</si>
  <si>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</si>
  <si>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</si>
  <si>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</si>
  <si>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</si>
  <si>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</si>
  <si>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</si>
  <si>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</si>
  <si>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</si>
  <si>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</si>
  <si>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</si>
  <si>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</si>
  <si>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</si>
  <si>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</si>
  <si>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</si>
  <si>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</si>
  <si>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</si>
  <si>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19/043/001</t>
  </si>
  <si>
    <t>Žďár nad Sázavou - rekonstrukce vodovodu, novostavba kanalizace na Tvrzi</t>
  </si>
  <si>
    <t>Svaz vodovodů a kanalizací Žďársko</t>
  </si>
  <si>
    <t>Vodárenská 244/2</t>
  </si>
  <si>
    <t>Žďár nad Sázavou-Žďár nad Sázavou 4</t>
  </si>
  <si>
    <t>59101</t>
  </si>
  <si>
    <t>43383513</t>
  </si>
  <si>
    <t>CZ43383513</t>
  </si>
  <si>
    <t>Stanislav Blaha</t>
  </si>
  <si>
    <t>Studentská 1133/3</t>
  </si>
  <si>
    <t>15261182</t>
  </si>
  <si>
    <t>CZ6810070344</t>
  </si>
  <si>
    <t>Stavba</t>
  </si>
  <si>
    <t>Ostatní a vedlejší náklady</t>
  </si>
  <si>
    <t>001</t>
  </si>
  <si>
    <t>Vedlejší a ostatní náklady</t>
  </si>
  <si>
    <t>Stavební objekt</t>
  </si>
  <si>
    <t>SO01</t>
  </si>
  <si>
    <t>Rekonstrukce vodovodu</t>
  </si>
  <si>
    <t>SO02</t>
  </si>
  <si>
    <t>Novostavba kanalizace</t>
  </si>
  <si>
    <t>Celkem za stavbu</t>
  </si>
  <si>
    <t>CZK</t>
  </si>
  <si>
    <t>#POPS</t>
  </si>
  <si>
    <t>Bližší specifikace vybraných použitých materiálů je uvedena v samostatné příloze projektové dokumentace D.1.2 a D.2.2.</t>
  </si>
  <si>
    <t>Rekapitulace dílů</t>
  </si>
  <si>
    <t>Typ dílu</t>
  </si>
  <si>
    <t>1</t>
  </si>
  <si>
    <t>Zemní práce</t>
  </si>
  <si>
    <t>4</t>
  </si>
  <si>
    <t>Vodorovné konstrukce</t>
  </si>
  <si>
    <t>61</t>
  </si>
  <si>
    <t>Úpravy povrchů vnitřní</t>
  </si>
  <si>
    <t>8</t>
  </si>
  <si>
    <t>Trubní vedení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</si>
  <si>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</si>
  <si>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</si>
  <si>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</si>
  <si>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</si>
  <si>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</si>
  <si>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</si>
  <si>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</si>
  <si>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</si>
  <si>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</si>
  <si>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</si>
  <si>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</si>
  <si>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</si>
  <si>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</si>
  <si>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</si>
  <si>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</si>
  <si>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</si>
  <si>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</si>
  <si>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</si>
  <si>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</si>
  <si>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</si>
  <si>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</si>
  <si>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</si>
  <si>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</si>
  <si>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</si>
  <si>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</si>
  <si>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</si>
  <si>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</si>
  <si>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</si>
  <si>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</si>
  <si>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</si>
  <si>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</si>
  <si>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</si>
  <si>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</si>
  <si>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</si>
  <si>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</si>
  <si>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</si>
  <si>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</si>
  <si>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</si>
  <si>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</si>
  <si>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</si>
  <si>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</si>
  <si>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</si>
  <si>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</si>
  <si>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</si>
  <si>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</si>
  <si>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</si>
  <si>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</si>
  <si>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005111020T1</t>
  </si>
  <si>
    <t>Geodetické vytyčení stavby - vodovod</t>
  </si>
  <si>
    <t>Soubor</t>
  </si>
  <si>
    <t>Vlastní</t>
  </si>
  <si>
    <t>Indiv</t>
  </si>
  <si>
    <t>VRN</t>
  </si>
  <si>
    <t>POL99_8</t>
  </si>
  <si>
    <t>005111020T2</t>
  </si>
  <si>
    <t>Geodetické vytyčení stavby - kanalizace</t>
  </si>
  <si>
    <t>005111021T</t>
  </si>
  <si>
    <t>Vytyčení inženýrských sítí</t>
  </si>
  <si>
    <t>005121 R</t>
  </si>
  <si>
    <t>Zařízení staveniště</t>
  </si>
  <si>
    <t>RTS 20/ I</t>
  </si>
  <si>
    <t>POL99_2</t>
  </si>
  <si>
    <t>Veškeré náklady spojené s vybudováním, provozem a odstraněním zařízení staveniště.</t>
  </si>
  <si>
    <t>POP</t>
  </si>
  <si>
    <t>005211030R1</t>
  </si>
  <si>
    <t>Dočasná dopravní opatření, včetně projektu dopravního značení a schválení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</si>
  <si>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</si>
  <si>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005231020R1</t>
  </si>
  <si>
    <t>Zkoušky zhutnění</t>
  </si>
  <si>
    <t>Náklady na individuální zkoušky dodaných a smontovaných technologických zařízení včetně komplexního vyzkoušení.</t>
  </si>
  <si>
    <t>005241010R1</t>
  </si>
  <si>
    <t>Dokumentace skutečného provedení - vodovod</t>
  </si>
  <si>
    <t>Náklady na vyhotovení dokumentace skutečného provedení stavby a její předání objednateli v požadované formě a požadovaném počtu.</t>
  </si>
  <si>
    <t>005241010R2</t>
  </si>
  <si>
    <t>Dokumentace skutečného provedení - kanalizace</t>
  </si>
  <si>
    <t>005241020R1</t>
  </si>
  <si>
    <t>Geodetické zaměření skutečného provedení - vodovod</t>
  </si>
  <si>
    <t>Náklady na provedení skutečného zaměření stavby v rozsahu nezbytném pro zápis změny do katastru nemovitostí.</t>
  </si>
  <si>
    <t>005241020R2</t>
  </si>
  <si>
    <t>Geodetické zaměření skutečného provedení - kanalizace</t>
  </si>
  <si>
    <t>005241030T1</t>
  </si>
  <si>
    <t>Vyhotovení geometrického plánu - vodovod</t>
  </si>
  <si>
    <t>Náklady na vyhotovení geometrického plánu.</t>
  </si>
  <si>
    <t>005241030T2</t>
  </si>
  <si>
    <t>Vyhotovení geometrického plánu - kanalizace</t>
  </si>
  <si>
    <t>005301010RT</t>
  </si>
  <si>
    <t>Pitná voda z veřejné sítě</t>
  </si>
  <si>
    <t xml:space="preserve">m3    </t>
  </si>
  <si>
    <t>005301012T</t>
  </si>
  <si>
    <t>Krácený rozbor pitné vody</t>
  </si>
  <si>
    <t>005301020RT</t>
  </si>
  <si>
    <t>Práce spojené s napojením na stávající vodovod</t>
  </si>
  <si>
    <t>soubor</t>
  </si>
  <si>
    <t>005301030RT</t>
  </si>
  <si>
    <t>Vypuštění, odvzdušnění, odkalení</t>
  </si>
  <si>
    <t>005301040T1</t>
  </si>
  <si>
    <t>Náhradní zásobování pitnou vodou</t>
  </si>
  <si>
    <t>005311010RT2</t>
  </si>
  <si>
    <t>Dočasné odvedení splaškových vod po dobu výstavby</t>
  </si>
  <si>
    <t>005311011T1</t>
  </si>
  <si>
    <t>Seznam přípojek s uvedením čísel popisných a parcelních - vodovod</t>
  </si>
  <si>
    <t>005311011T2</t>
  </si>
  <si>
    <t>Seznam přípojek s uvedením čísel popisných a parcelních - kanalizace</t>
  </si>
  <si>
    <t>005331010T</t>
  </si>
  <si>
    <t>Ověření funkce signalizačního vodiče, včetně protokolu</t>
  </si>
  <si>
    <t>SUM</t>
  </si>
  <si>
    <t>END</t>
  </si>
  <si>
    <t>Položkový soupis prací a dodávek</t>
  </si>
  <si>
    <t>119001401R00</t>
  </si>
  <si>
    <t>Dočasné zajištění podzemního potrubí nebo vedení ocelového potrubí_x000D_
 DN  do 200 mm</t>
  </si>
  <si>
    <t>m</t>
  </si>
  <si>
    <t>800-1</t>
  </si>
  <si>
    <t>Práce</t>
  </si>
  <si>
    <t>POL1_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</si>
  <si>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</si>
  <si>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SPI</t>
  </si>
  <si>
    <t>12*1,1</t>
  </si>
  <si>
    <t>VV</t>
  </si>
  <si>
    <t>119001412R00</t>
  </si>
  <si>
    <t>Dočasné zajištění podzemního potrubí nebo vedení betonového potrubí_x000D_
 DN  přes 200  do 500 mm</t>
  </si>
  <si>
    <t>POL1_1</t>
  </si>
  <si>
    <t>3*1,1</t>
  </si>
  <si>
    <t>119001421R00</t>
  </si>
  <si>
    <t>Dočasné zajištění podzemního potrubí nebo vedení kabelů do 3 kabelů</t>
  </si>
  <si>
    <t>24*1,1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</si>
  <si>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</si>
  <si>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</si>
  <si>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</si>
  <si>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</si>
  <si>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1,1*1,0*1,6*39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</si>
  <si>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</si>
  <si>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</si>
  <si>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</si>
  <si>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1,1*1,5*38,5</t>
  </si>
  <si>
    <t>1,1*1,5*135,8</t>
  </si>
  <si>
    <t>50% : -(63,5250+224,07)*0,5</t>
  </si>
  <si>
    <t>odpočet komunikace : -1,1*0,46*174,3</t>
  </si>
  <si>
    <t>132301212R00</t>
  </si>
  <si>
    <t xml:space="preserve">Hloubení rýh šířky přes 60 do 200 cm do 1000 m3, v hornině 4, hloubení strojně </t>
  </si>
  <si>
    <t>1,1*(1,75+1,65)/2*10,4+1,1*(1,65+1,66)/2*12,4+1,1*(1,66+1,65)/2*6,9</t>
  </si>
  <si>
    <t>1,1*(1,65+1,65)/2*11,0+1,1*(1,65+1,70)/2*15,9+1,1*(1,70+1,56)/2*6,3</t>
  </si>
  <si>
    <t>1,1*(1,56+1,70)/2*5,7</t>
  </si>
  <si>
    <t>1,1*(1,76+1,77)/2*7,7+1,1*(1,77+1,80)/2*14,4+1,1*(1,80+1,70)/2*8,9</t>
  </si>
  <si>
    <t>1,1*(1,70+1,70)/2*12,3+1,1*(1,70+1,70)/2*12,4+1,1*(1,70+1,70)/2*11,5</t>
  </si>
  <si>
    <t>přípojky : 1,1*1,6*38,5</t>
  </si>
  <si>
    <t>hornina 3 : -143,79750</t>
  </si>
  <si>
    <t>hornina 5 : -25,18189</t>
  </si>
  <si>
    <t>hornina 6 : -8,39396</t>
  </si>
  <si>
    <t>132401211R00</t>
  </si>
  <si>
    <t xml:space="preserve">Hloubení rýh šířky přes 60 do 200 cm jakékoliv množství, v hornině 5, hloubení strojně </t>
  </si>
  <si>
    <t>321,17085-287,59500</t>
  </si>
  <si>
    <t>132501211R00</t>
  </si>
  <si>
    <t>Hloubení rýh šířky přes 60 do 200 cm jakékoliv množství, v hornině 6, skalní frézou</t>
  </si>
  <si>
    <t>25% : 33,57585*0,25</t>
  </si>
  <si>
    <t>138401201R00</t>
  </si>
  <si>
    <t>Dolamování hloubených vykopávek rýh ve vrstvě tloušťky do 500 mm_x000D_
 v hornině 5</t>
  </si>
  <si>
    <t>zapažených i nezapažených v hor. 5 - 7 s případným nutným přemístěním výkopku ve výkopišti, bez naložení.</t>
  </si>
  <si>
    <t>25,18189*0,1</t>
  </si>
  <si>
    <t>138501201R00</t>
  </si>
  <si>
    <t>Dolamování hloubených vykopávek rýh ve vrstvě tloušťky do 500 mm_x000D_
 v hornině 6</t>
  </si>
  <si>
    <t>8,39396*0,1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</si>
  <si>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</si>
  <si>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</si>
  <si>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</si>
  <si>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</si>
  <si>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>(1,75+1,65)/2*10,4+(1,65+1,66)/2*12,4+(1,66+1,65)/2*6,9</t>
  </si>
  <si>
    <t>(1,65+1,65)/2*11,0+(1,65+1,70)/2*15,9+(1,70+1,56)/2*6,3</t>
  </si>
  <si>
    <t>(1,56+1,70)/2*5,7</t>
  </si>
  <si>
    <t>(1,76+1,77)/2*7,7+(1,77+1,80)/2*14,4+(1,80+1,70)/2*8,9</t>
  </si>
  <si>
    <t>(1,70+1,70)/2*12,3+(1,70+1,70)/2*12,4+(1,70+1,70)/2*11,5</t>
  </si>
  <si>
    <t>přípojky : 1,6*38,5</t>
  </si>
  <si>
    <t>291,97350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</si>
  <si>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</si>
  <si>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</si>
  <si>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</si>
  <si>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</si>
  <si>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</si>
  <si>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</si>
  <si>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(55,60170+143,79750)*0,5</t>
  </si>
  <si>
    <t>161101151R00</t>
  </si>
  <si>
    <t>Svislé přemístění výkopku z horniny 5 až 7, při hloubce výkopu přes 1 do 2,5 m</t>
  </si>
  <si>
    <t>(25,18189+8,39396)*0,5</t>
  </si>
  <si>
    <t>162601102R00</t>
  </si>
  <si>
    <t>Vodorovné přemístění výkopku z horniny 1 až 4, na vzdálenost přes 4 000  do 5 000 m</t>
  </si>
  <si>
    <t>po suchu, bez ohledu na druh dopravního prostředku, bez naložení výkopku, avšak se složením bez rozhrnutí,</t>
  </si>
  <si>
    <t>meziskládka : 2*140,27981</t>
  </si>
  <si>
    <t>162701105R00</t>
  </si>
  <si>
    <t>Vodorovné přemístění výkopku z horniny 1 až 4, na vzdálenost přes 9 000  do 10 000 m</t>
  </si>
  <si>
    <t>1,1*0,432*37,5</t>
  </si>
  <si>
    <t>1,1*0,440*1,0</t>
  </si>
  <si>
    <t>1,1*0,498*135,8</t>
  </si>
  <si>
    <t>hornina 5 a 6 : -33,57585</t>
  </si>
  <si>
    <t>162701155R00</t>
  </si>
  <si>
    <t>Vodorovné přemístění výkopku z horniny 5 až 7, na vzdálenost přes 9 000  do 10 000 m</t>
  </si>
  <si>
    <t>25,18189+8,39396</t>
  </si>
  <si>
    <t>162701109R00</t>
  </si>
  <si>
    <t>Vodorovné přemístění výkopku příplatek k ceně za každých dalších i započatých 1 000 m přes 10 000 m_x000D_
 z horniny 1 až 4</t>
  </si>
  <si>
    <t>59,11939*8</t>
  </si>
  <si>
    <t>162701159R00</t>
  </si>
  <si>
    <t>Vodorovné přemístění výkopku příplatek k ceně za každých dalších i započatých 1 000 m přes 10 000 m_x000D_
 z horniny 5 až 7</t>
  </si>
  <si>
    <t>33,57585*8</t>
  </si>
  <si>
    <t>167101102R00</t>
  </si>
  <si>
    <t>Nakládání, skládání, překládání neulehlého výkopku nakládání výkopku_x000D_
 přes 100 m3, z horniny 1 až 4</t>
  </si>
  <si>
    <t>meziskládka : 140,27981</t>
  </si>
  <si>
    <t>171201101R00</t>
  </si>
  <si>
    <t>Uložení sypaniny na skládku nebo do násypů nezhut. do násypů nezhutněných</t>
  </si>
  <si>
    <t>nebo na skládku s rozprostřením sypaniny ve vrstvách a s hrubým urovnáním,</t>
  </si>
  <si>
    <t>Uložení sypaniny do násypů nebo na skládku s rozprostřením sypaniny ve vrstvách a s hrubým urovnáním.</t>
  </si>
  <si>
    <t>59,11939+33,57585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</si>
  <si>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</si>
  <si>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</si>
  <si>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</si>
  <si>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</si>
  <si>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55,60170+143,79750+25,18189+8,39396</t>
  </si>
  <si>
    <t>-92,69524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</si>
  <si>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</si>
  <si>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</si>
  <si>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</si>
  <si>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((1,1*0,332)-0,0008)*37,5</t>
  </si>
  <si>
    <t>((1,1*0,340)-0,00126)*1,0</t>
  </si>
  <si>
    <t>((1,1*0,398)-0,0075)*135,8</t>
  </si>
  <si>
    <t>199000002R00</t>
  </si>
  <si>
    <t>Poplatky za skládku horniny 1- 4, skupina 17 05 04 z Katalogu odpadů</t>
  </si>
  <si>
    <t>199000003R00</t>
  </si>
  <si>
    <t>Poplatky za skládku horniny 5 - 7, skupina 17 05 04 z Katalogu odpadů</t>
  </si>
  <si>
    <t>58337304R</t>
  </si>
  <si>
    <t>štěrkopísek frakce 0,0 až 16,0 mm; třída B</t>
  </si>
  <si>
    <t>t</t>
  </si>
  <si>
    <t>SPCM</t>
  </si>
  <si>
    <t>Specifikace</t>
  </si>
  <si>
    <t>POL3_1</t>
  </si>
  <si>
    <t>72,47248*1,01*1,7</t>
  </si>
  <si>
    <t>451573111R00</t>
  </si>
  <si>
    <t>Lože pod potrubí, stoky a drobné objekty z písku a štěrkopísku  do 65 mm</t>
  </si>
  <si>
    <t>827-1</t>
  </si>
  <si>
    <t>v otevřeném výkopu,</t>
  </si>
  <si>
    <t>1,1*0,1*37,5</t>
  </si>
  <si>
    <t>1,1*0,1*1,0</t>
  </si>
  <si>
    <t>1,1*0,1*135,8</t>
  </si>
  <si>
    <t>452313131R00</t>
  </si>
  <si>
    <t>Podkladní a zajišťovací konstrukce z betonu bloky pro potrubí , z betonu prostého třídy C 12/15</t>
  </si>
  <si>
    <t>z cementu portlandského nebo struskoportlandského, v otevřeném výkopu,</t>
  </si>
  <si>
    <t>0,42*0,38*0,4*4</t>
  </si>
  <si>
    <t>452353101R00</t>
  </si>
  <si>
    <t xml:space="preserve">Bednění podkladních a zajišťovacích konstrukcí bloků pro potrubí </t>
  </si>
  <si>
    <t>0,82*0,38*4</t>
  </si>
  <si>
    <t>0,82*0,20*4</t>
  </si>
  <si>
    <t>850245121R00</t>
  </si>
  <si>
    <t>Výřez nebo výsek na potrubí litinovém tlakovém DN 80 mm</t>
  </si>
  <si>
    <t>kus</t>
  </si>
  <si>
    <t>ohlášení uzavírání vody, uzavření a otevření šoupat, vypuštění a napuštění vody, odvzdušnění potrubí, strojní nebo ruční výřez potrubí, nutné úpravy výkopu v prostoru provádění,</t>
  </si>
  <si>
    <t>852242121R00</t>
  </si>
  <si>
    <t>Montáž potrubí z trub litinových tlak. přírubových abnormálních délek jednotlivě do 1 m v otevřeném výkopu, v otevřeném kanálu nebo v šachtě, DN 80 mm</t>
  </si>
  <si>
    <t>857242121R00</t>
  </si>
  <si>
    <t>Montáž litinových tvarovek na potrubí litinovém tlakovém jednoosých, na potrubí z trub přírubových v otevřeném výkopu, v otevřeném kanálu nebo v šachtě, DN 80 mm</t>
  </si>
  <si>
    <t>871161121R00</t>
  </si>
  <si>
    <t>Montáž potrubí z plastických hmot z tlakových trubek polyetylenových, vnějšího průměru 32 mm</t>
  </si>
  <si>
    <t>871171121R00</t>
  </si>
  <si>
    <t>Montáž potrubí z plastických hmot z tlakových trubek polyetylenových, vnějšího průměru 40 mm</t>
  </si>
  <si>
    <t>891163111R00</t>
  </si>
  <si>
    <t>Montáž vodovodních armatur na potrubí ventilů hlavních pro přípojky, DN 25  mm</t>
  </si>
  <si>
    <t>891241111R00</t>
  </si>
  <si>
    <t>Montáž vodovodních armatur na potrubí šoupátek v otevřeném výkopu nebo v šachtách s osazením zemní soupravy (bez poklopů), DN 80 mm</t>
  </si>
  <si>
    <t>891247111R00</t>
  </si>
  <si>
    <t>Montáž vodovodních armatur na potrubí hydrantů podzemních (bez osazení poklopů), DN 80 mm</t>
  </si>
  <si>
    <t>891249111R00</t>
  </si>
  <si>
    <t>Montáž vodovodních armatur na potrubí navrtávacích pasů s ventilem Jt 1 Mpa na potrubí z trub osinkocementových, litinových, ocelových nebo plastických hmot, DN 80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</si>
  <si>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</si>
  <si>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</si>
  <si>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</si>
  <si>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</si>
  <si>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</si>
  <si>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</si>
  <si>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</si>
  <si>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</si>
  <si>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</si>
  <si>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</si>
  <si>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892273111R00</t>
  </si>
  <si>
    <t>Proplach a desinfekce vodovodního potrubí DN od 80 do 125 mm</t>
  </si>
  <si>
    <t>899401111R00</t>
  </si>
  <si>
    <t>Osazení poklopů litinových ventilových</t>
  </si>
  <si>
    <t>včetně podezdění</t>
  </si>
  <si>
    <t>899401112R00</t>
  </si>
  <si>
    <t>Osazení poklopů litinových šoupátkových</t>
  </si>
  <si>
    <t>899401113R00</t>
  </si>
  <si>
    <t>Osazení poklopů litinových hydrantových</t>
  </si>
  <si>
    <t>899712111R00</t>
  </si>
  <si>
    <t>Orientační tabulky na vodovodních a kanalizačních řadech na zdivu</t>
  </si>
  <si>
    <t>Včetně dodání a připevnění tabulky.</t>
  </si>
  <si>
    <t>899731113R00</t>
  </si>
  <si>
    <t>Signalizační vodič CYY, 4 mm2</t>
  </si>
  <si>
    <t>899731114R00</t>
  </si>
  <si>
    <t>Signalizační vodič CYY, 6 mm2</t>
  </si>
  <si>
    <t>POL1_9</t>
  </si>
  <si>
    <t>831230110RA1</t>
  </si>
  <si>
    <t>Suchovod z trub polyetylénových D 32, propojení přípojky objektu č.p. 3</t>
  </si>
  <si>
    <t>Včetně:</t>
  </si>
  <si>
    <t>- přísunu, montáže, demontáže a odsunu zkoušecího čerpadla, napuštění tlakovou vodou a dodání vody pro tlakovou zkoušku,</t>
  </si>
  <si>
    <t>- napuštění a vypuštění vody, dodání vody a desinfekčního prostředku a na bakteriologický rozbor vody.</t>
  </si>
  <si>
    <t>831230110RA2</t>
  </si>
  <si>
    <t>Suchovod z trub polyetylénových D 63, včetně 1 propoje a napojení 9 přípojek</t>
  </si>
  <si>
    <t>851601101R01</t>
  </si>
  <si>
    <t>Montáž potrubí tlakového tvárná litina DN 80, jištěný spoj</t>
  </si>
  <si>
    <t>857243131T01</t>
  </si>
  <si>
    <t>Montáž spojek DN 80</t>
  </si>
  <si>
    <t>857601101R01</t>
  </si>
  <si>
    <t>Montáž tvarovek jednoosých, tvárná litina DN 80, jištěný spoj</t>
  </si>
  <si>
    <t>857701101R01</t>
  </si>
  <si>
    <t>Montáž tvarovek odbočných, tvárná litina DN 80, jištěný spoj</t>
  </si>
  <si>
    <t>871162121T01</t>
  </si>
  <si>
    <t>Montáž tvarovek Isiflo</t>
  </si>
  <si>
    <t>286134112R</t>
  </si>
  <si>
    <t>trubka plastová vodovodní hladká; HDPE (PE 100); SDR 11,0; PN 16; D = 32,0 mm; s = 3,00 mm</t>
  </si>
  <si>
    <t>POL3_</t>
  </si>
  <si>
    <t>37,5*1,015</t>
  </si>
  <si>
    <t>286134114R</t>
  </si>
  <si>
    <t>trubka plastová vodovodní hladká; HDPE (PE 100); SDR 11,0; PN 16; D = 40,0 mm; s = 3,70 mm</t>
  </si>
  <si>
    <t>1,0*1,015</t>
  </si>
  <si>
    <t>28655153R1</t>
  </si>
  <si>
    <t>Spojka přímá nasouvací s jištěním HOD LOCK DN25/d32, V-8546323</t>
  </si>
  <si>
    <t>14*1,01</t>
  </si>
  <si>
    <t>28655153R2</t>
  </si>
  <si>
    <t>Spojka přímá nasouvací s jištěním HOD LOCK DN32/d40, V-8546333</t>
  </si>
  <si>
    <t>1*1,01</t>
  </si>
  <si>
    <t>28655302R1</t>
  </si>
  <si>
    <t>Isiflo spojka 2.1.100.2725 d27/25</t>
  </si>
  <si>
    <t>28655302R2</t>
  </si>
  <si>
    <t>Isiflo spojka 2.1.100.3432 d34/32</t>
  </si>
  <si>
    <t>28655304R1</t>
  </si>
  <si>
    <t>Isiflo spojka T-100 d40</t>
  </si>
  <si>
    <t>28655305R1</t>
  </si>
  <si>
    <t>Isiflo redukovaná spojka T-101 d32/25</t>
  </si>
  <si>
    <t>42227204R</t>
  </si>
  <si>
    <t>šoupátko přírubové použití uzavírací přírubová armatura; médium pitná a užitková voda, odpadní voda; DN 80; l = 180 mm; PN 10 nebo 16; D 200 mm; max.provozní tlak 16 bar; max teplota 70 °C; těleso tvárná litina; povrch.ochrana vně i uvnitř epoxidovým práškem</t>
  </si>
  <si>
    <t>4*1,01</t>
  </si>
  <si>
    <t>42227612R1</t>
  </si>
  <si>
    <t>Šoupátko BETA LOCK DN 32 mosaz, V-8542113</t>
  </si>
  <si>
    <t>15*1,01</t>
  </si>
  <si>
    <t>42273510R1</t>
  </si>
  <si>
    <t>Navrtávací pas HOD LOCK bez uzávěru, V-8543013</t>
  </si>
  <si>
    <t>42273510R2</t>
  </si>
  <si>
    <t>Třmen pro litinové potrubí DN 80, W-7009240</t>
  </si>
  <si>
    <t>422736068R</t>
  </si>
  <si>
    <t>hydrant podzemní PN 16; provedení dvojitý uzávěr; DN 80; min.průtok 110 m3/hod; krycí hloubka 1,5; stavební výška 1 225 mm; těleso tvárná litina; prac. teplota do 20 °C; pro: uzávěr vody pro požární účely nebo odkalení sítě</t>
  </si>
  <si>
    <t>4227363701T1</t>
  </si>
  <si>
    <t>Hydrantová drenáž 12.21</t>
  </si>
  <si>
    <t xml:space="preserve">ks    </t>
  </si>
  <si>
    <t>422911611R1</t>
  </si>
  <si>
    <t>Souprava zemní PATENT plus BT 1,2-1,8m, W-01212 22.TE0000V</t>
  </si>
  <si>
    <t>422913305R</t>
  </si>
  <si>
    <t>souprava zemní teleskopická šoupátková; pro ruční ovládání šoupat a domovních šoupátek; DN 65-80; rozsah min.1,05m  max. 1,75m; provedení dvoudílné; mat. vnější chránička z PE, ovl.čtyřhran z litiny, vnitřní teleskop ze zink.oceli</t>
  </si>
  <si>
    <t>42291352R1</t>
  </si>
  <si>
    <t>Ventilový litinový poklop, W-8705022</t>
  </si>
  <si>
    <t>42291353R1</t>
  </si>
  <si>
    <t>Plastová podkladová deska, W-2275014</t>
  </si>
  <si>
    <t>4229136003T1</t>
  </si>
  <si>
    <t>Uliční poklop šoupátkový litinový 7.2.4</t>
  </si>
  <si>
    <t>4229146001T1</t>
  </si>
  <si>
    <t>Poklop hydrantový Klasik 7.2.7</t>
  </si>
  <si>
    <t>42291510R</t>
  </si>
  <si>
    <t>deska podkladová pro ventilkové a šoupátkové poklopy; plastové</t>
  </si>
  <si>
    <t>42291515R</t>
  </si>
  <si>
    <t>deska podkladová pro hydrantové poklopy; plastové</t>
  </si>
  <si>
    <t>4239278001T1</t>
  </si>
  <si>
    <t>Sady nerezových šroubů, matic a podložek k přír.spojům</t>
  </si>
  <si>
    <t>V</t>
  </si>
  <si>
    <t>54823030T1</t>
  </si>
  <si>
    <t>Orientační tabulka, na plotě, zdi</t>
  </si>
  <si>
    <t>55251130R</t>
  </si>
  <si>
    <t>trouba litinová vodovodní; tvárná litina; hrdlová; DN 80,0 mm; l = 6000,0 mm; spoj běžný pružný násuvný; PFA 85 bar; uvnitř VCM; vně krycí vrstva epoxi, zinko-Al povlak 400 g/m2</t>
  </si>
  <si>
    <t>min.tl.stěny 4,7mm : 23,0*6,0*1,01</t>
  </si>
  <si>
    <t>55251212R</t>
  </si>
  <si>
    <t>trouba litinová vodovodní, kanalizační; tvárná litina; přírubová; DN 80,0 mm; l = 200,0 mm; uvnitř práškový epoxid; vně práškový epoxid</t>
  </si>
  <si>
    <t>55258531R</t>
  </si>
  <si>
    <t>tvarovka hrdlová s přírubovou odbočkou tvárná litina; PN 10; DN 1 = 80 mm; DN 2 = 80 mm; spoj běžný pružný násuvný; volná příruba; uvnitř práškový epoxid; vně práškový epoxid</t>
  </si>
  <si>
    <t>2*1,01</t>
  </si>
  <si>
    <t>55259410R</t>
  </si>
  <si>
    <t>koleno 11 1/4 °; PN 10; DN 80 mm; tvárná litina; hrdlové; spoj běžný pružný násuvný; uvnitř práškový epoxid; vně práškový epoxid</t>
  </si>
  <si>
    <t>55259430R</t>
  </si>
  <si>
    <t>koleno 22 1/2 °; PN 10; DN 80 mm; tvárná litina; hrdlové; spoj běžný pružný násuvný; uvnitř práškový epoxid; vně práškový epoxid</t>
  </si>
  <si>
    <t>55259450R</t>
  </si>
  <si>
    <t>koleno 30 °; PN 10; DN 80 mm; tvárná litina; hrdlové; spoj běžný pružný násuvný; uvnitř práškový epoxid; vně práškový epoxid</t>
  </si>
  <si>
    <t>9*1,01</t>
  </si>
  <si>
    <t>55259470R</t>
  </si>
  <si>
    <t>koleno 45 °; PN 10; DN 80 mm; tvárná litina; hrdlové; spoj běžný pružný násuvný; uvnitř práškový epoxid; vně práškový epoxid</t>
  </si>
  <si>
    <t>55259730R</t>
  </si>
  <si>
    <t>tvarovka přírubová s hrdlem tvárná litina; PN 10; DN 80 mm; spoj běžný pružný násuvný; uvnitř práškový epoxid; vně práškový epoxid</t>
  </si>
  <si>
    <t>5526009702R</t>
  </si>
  <si>
    <t>koleno 90 °; PN 10; DN 80 mm; tvárná litina; přírubové; s patkou; uvnitř práškový epoxid; vně práškový epoxid</t>
  </si>
  <si>
    <t>5526009770R</t>
  </si>
  <si>
    <t>kroužek těsnicí EPDM; s ocelovými hroty; DN = 80,0 mm</t>
  </si>
  <si>
    <t>55292002R1</t>
  </si>
  <si>
    <t>Spojka přímá jištěná v tahu DN 80 84-105mm</t>
  </si>
  <si>
    <t>998273101R00</t>
  </si>
  <si>
    <t>Přesun hmot pro trubní vedení z trub litinových v otevřeném výkopu</t>
  </si>
  <si>
    <t>Přesun hmot</t>
  </si>
  <si>
    <t>POL7_</t>
  </si>
  <si>
    <t>vodovodu nebo kanalizace hloubené nebo ražené (827 1.3, 827 2.3) z trub litinových včetně drobných objektů,</t>
  </si>
  <si>
    <t>722120811R00</t>
  </si>
  <si>
    <t>Demontáž potrubí z litinových trub hrdlových TH do DN 80</t>
  </si>
  <si>
    <t>800-721</t>
  </si>
  <si>
    <t>722170804R00</t>
  </si>
  <si>
    <t>Demontáž potrubí z trubek z PH tlakových přes D 32 mm do D 63 mm</t>
  </si>
  <si>
    <t>722172914R00</t>
  </si>
  <si>
    <t>Opravy vodovodního potrubí z plastových trubek propojení plastového potrubí polyfuzí, D 32 mm</t>
  </si>
  <si>
    <t>722172915R00</t>
  </si>
  <si>
    <t>Opravy vodovodního potrubí z plastových trubek propojení plastového potrubí polyfuzí, D 40 mm</t>
  </si>
  <si>
    <t>722171914R00</t>
  </si>
  <si>
    <t>Opravy vodovodního potrubí z plastových trubek ostatní práce mimo spojové svary s přidáním materiálu_x000D_
 odříznutí plastové trubky, přes D 25 do D 32 mm</t>
  </si>
  <si>
    <t>722171915R00</t>
  </si>
  <si>
    <t>Opravy vodovodního potrubí z plastových trubek ostatní práce mimo spojové svary s přidáním materiálu_x000D_
 odříznutí plastové trubky, přes D 32 do D 40 mm</t>
  </si>
  <si>
    <t>722211814R01</t>
  </si>
  <si>
    <t>Demontáž šoupátek a hydrantů, včetně zemních souprav a poklopů</t>
  </si>
  <si>
    <t>998722201R00</t>
  </si>
  <si>
    <t>Přesun hmot pro vnitřní vodovod v objektech výšky do 6 m</t>
  </si>
  <si>
    <t>vodorovně do 50 m</t>
  </si>
  <si>
    <t>460420022R00</t>
  </si>
  <si>
    <t>Zřízení kabelového lože v rýze š. do 65 cm z písku</t>
  </si>
  <si>
    <t>460490012R00</t>
  </si>
  <si>
    <t>Fólie výstražná z PVC, šířka 33 cm</t>
  </si>
  <si>
    <t>460510271R01</t>
  </si>
  <si>
    <t>Žlab kabelový z PVC, vč. víka, přímá část, ochrana stávajících PVSEK</t>
  </si>
  <si>
    <t>979082213R00</t>
  </si>
  <si>
    <t>Vodorovná doprava suti po suchu bez naložení, ale se složením a hrubým urovnáním na vzdálenost do 1 km</t>
  </si>
  <si>
    <t>822-1</t>
  </si>
  <si>
    <t>Přesun suti</t>
  </si>
  <si>
    <t>POL8_</t>
  </si>
  <si>
    <t>979082219R00</t>
  </si>
  <si>
    <t>Vodorovná doprava suti po suchu příplatek k ceně za každý další i započatý 1 km přes 1 km</t>
  </si>
  <si>
    <t>979093111R00</t>
  </si>
  <si>
    <t>Uložení suti na skládku bez zhutnění</t>
  </si>
  <si>
    <t>JKSO:</t>
  </si>
  <si>
    <t>827.13</t>
  </si>
  <si>
    <t>sítě vodovodní rozvodné</t>
  </si>
  <si>
    <t>JKSO</t>
  </si>
  <si>
    <t>174,3 m</t>
  </si>
  <si>
    <t>potrubí z trub litinových</t>
  </si>
  <si>
    <t>JKSOChar</t>
  </si>
  <si>
    <t>rekonstrukce a modernizace objektu prostá</t>
  </si>
  <si>
    <t>JKSOAkce</t>
  </si>
  <si>
    <t>115001101R00</t>
  </si>
  <si>
    <t>Převedení vody při průměru potrubí DN do 100 mm</t>
  </si>
  <si>
    <t>získané při čerpání potrubím nebo žlaby, montáž a demontáž potrubí nebo žlabu, jeho utěsnění po dobu provozu a opotřebení materiálu potrubí nebo žlabu, podpěrná konstrukce.</t>
  </si>
  <si>
    <t>115101201R00</t>
  </si>
  <si>
    <t>Čerpání vody na dopravní výšku do 10 m_x000D_
 s uvažovaným průměrným přítokem do 500 l/min</t>
  </si>
  <si>
    <t>h</t>
  </si>
  <si>
    <t>na vzdálenost (výšku) od hladiny vody v jímce po výšku roviny proložené osou nejvyššího bodu výtlačného potrubí, odpadní potrubí v délce do 20 m,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</si>
  <si>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</si>
  <si>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</si>
  <si>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</si>
  <si>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</si>
  <si>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1,3*10</t>
  </si>
  <si>
    <t>119001411R00</t>
  </si>
  <si>
    <t>Dočasné zajištění podzemního potrubí nebo vedení betonového potrubí_x000D_
 DN  do 200 mm</t>
  </si>
  <si>
    <t>1,3*32</t>
  </si>
  <si>
    <t>1,3*1,0*2,3*52</t>
  </si>
  <si>
    <t>121101101R00</t>
  </si>
  <si>
    <t>Sejmutí ornice s přemístěním na vzdálenost do 50 m</t>
  </si>
  <si>
    <t>nebo lesní půdy, s naložením na dopravní prostředek a vodorovným přemístěním na hromady v místě upotřebení nebo na dočasné či trvalé skládky se složením,</t>
  </si>
  <si>
    <t>1,3*9,0*0,1</t>
  </si>
  <si>
    <t>130901121R00</t>
  </si>
  <si>
    <t>Bourání konstrukcí v hloubených vykopávkách z betonu z betonu, prostého, pneumatickým kladivem</t>
  </si>
  <si>
    <t>s přemístěním suti na hromady na vzdálenost do 20 m nebo s uložením na dopravní prostředek,</t>
  </si>
  <si>
    <t>0,377*2,0*9</t>
  </si>
  <si>
    <t>0,102*2,0*3</t>
  </si>
  <si>
    <t>0,0460*100,0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</si>
  <si>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</si>
  <si>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</si>
  <si>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</si>
  <si>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2,24*0,94*1,5*11</t>
  </si>
  <si>
    <t>50% : -34,74240*0,5</t>
  </si>
  <si>
    <t>131301201R00</t>
  </si>
  <si>
    <t>Hloubení zapažených jam a zářezů do 100 m3, v hornině 4, převážně ručně</t>
  </si>
  <si>
    <t>2,24*0,94*26,52</t>
  </si>
  <si>
    <t>hornina 3 : -17,37120</t>
  </si>
  <si>
    <t>hornina 5 : -15,82358</t>
  </si>
  <si>
    <t>hornina 6 : -5,27453</t>
  </si>
  <si>
    <t>131401201R00</t>
  </si>
  <si>
    <t>Hloubení zapažených jam a zářezů do 100 m3, v hornině 5, převážně ručně</t>
  </si>
  <si>
    <t>(55,84051-34,74240)</t>
  </si>
  <si>
    <t>131501201R00</t>
  </si>
  <si>
    <t>Hloubení zapažených jam a zářezů do 100 m3, v hornině 6, s použitím trhavin</t>
  </si>
  <si>
    <t>25% : 21,09811*0,25</t>
  </si>
  <si>
    <t>1,3*(1,30+1,19)/2*1,5</t>
  </si>
  <si>
    <t>1,3*1,5*(112,6-1,5)</t>
  </si>
  <si>
    <t>přípojky : 1,2*1,0*10,3</t>
  </si>
  <si>
    <t>1,3*1,0*13,5</t>
  </si>
  <si>
    <t>1,2*1,5*(38,1-10,3)</t>
  </si>
  <si>
    <t>1,3*1,5*(33,4-13,5)</t>
  </si>
  <si>
    <t>50% : -337,82775*0,5</t>
  </si>
  <si>
    <t>ornice : -1,17</t>
  </si>
  <si>
    <t>komunikace v projektu Města : -0,46-1,3-125,1</t>
  </si>
  <si>
    <t>-0,35*1,3*50,0</t>
  </si>
  <si>
    <t>1,3*(1,30+1,19)/2*1,5+1,3*(1,19+1,93)/2*3,0+1,3*(1,93+1,56)/2*2,7</t>
  </si>
  <si>
    <t>1,3*(1,56+1,88)/2*3,1+1,3*(1,88+1,60)/2*1,1+1,3*(1,60+1,93)/2*2,4</t>
  </si>
  <si>
    <t>1,3*(1,93+1,59)/2*1,2+1,3*(1,59+2,00)/2*2,2+1,3*(2,00+1,67)/2*2,6</t>
  </si>
  <si>
    <t>1,3*(1,67+2,20)/2*3,6+1,3*(2,20+2,90)/2*2,8+1,3*(2,90+2,75)/2*2,2</t>
  </si>
  <si>
    <t>1,3*(2,75+2,67)/2*2,4</t>
  </si>
  <si>
    <t>1,3*(2,12+2,17)/2*1,7+1,3*(2,17+2,21)/2*1,6+1,3*(2,21+2,40)/2*3,0</t>
  </si>
  <si>
    <t>1,3*(2,40+2,60)/2*3,3+1,3*(2,60+2,60)/2*5,9+1,3*(2,60+2,43)/2*5,3</t>
  </si>
  <si>
    <t>1,3*(2,43+2,23)/2*3,7+1,3*(2,23+2,23)/2*8,5</t>
  </si>
  <si>
    <t>1,3*(2,67+2,39)/2*5,0+1,3*(2,39+2,16)/2*3,9+1,3*(2,16+1,96)/2*3,5</t>
  </si>
  <si>
    <t>1,3*(1,96+1,79)/2*3,0</t>
  </si>
  <si>
    <t>1,3*(2,52+2,35)/2*3,7+1,3*(2,35+2,30)/2*3,8+1,3*(2,30+2,10)/2*3,5</t>
  </si>
  <si>
    <t>1,3*(2,10+1,93)/2*5,5</t>
  </si>
  <si>
    <t>1,3*(2,44+2,29)/2*10,0+1,3*(2,29+2,10)/2*3,6+1,3*(2,10+1,92)/2*3,3</t>
  </si>
  <si>
    <t>1,2*2,3*(38,1-10,3)</t>
  </si>
  <si>
    <t>1,3*2,3*(33,4-13,5)</t>
  </si>
  <si>
    <t>hornina 3 : -168,91388</t>
  </si>
  <si>
    <t>hornina 5 : -113,15873</t>
  </si>
  <si>
    <t>hornina 6 : -37,71957</t>
  </si>
  <si>
    <t>488,70605-337,82775</t>
  </si>
  <si>
    <t>25% : 150,87830*0,25</t>
  </si>
  <si>
    <t>132401401R00</t>
  </si>
  <si>
    <t>Hloubená vykopávka pod základy v hornině 5</t>
  </si>
  <si>
    <t>s přehozením výkopku na vzdálenost 3 m nebo s naložením na ruční dopravní prostředek.</t>
  </si>
  <si>
    <t>pod plotem : 1,3*1,5*0,6</t>
  </si>
  <si>
    <t>(15,82358+113,15873)*0,1</t>
  </si>
  <si>
    <t>(5,27453+37,71957)*0,1</t>
  </si>
  <si>
    <t>(1,19+1,93)/2*3,0+(1,93+1,56)/2*2,7</t>
  </si>
  <si>
    <t>(1,56+1,88)/2*3,1+(1,88+1,60)/2*1,1+(1,60+1,93)/2*2,4</t>
  </si>
  <si>
    <t>(1,93+1,59)/2*1,2+(1,59+2,00)/2*2,2+(2,00+1,67)/2*2,6</t>
  </si>
  <si>
    <t>(1,67+2,20)/2*3,6</t>
  </si>
  <si>
    <t>(1,96+1,79)/2*3,0</t>
  </si>
  <si>
    <t>44,29650</t>
  </si>
  <si>
    <t>151101102R00</t>
  </si>
  <si>
    <t>Zřízení pažení a rozepření stěn rýh příložné  pro jakoukoliv mezerovitost, hloubky do 4 m</t>
  </si>
  <si>
    <t>(2,20+2,90)/2*2,8+(2,90+2,75)/2*2,2</t>
  </si>
  <si>
    <t>(2,75+2,67)/2*2,4</t>
  </si>
  <si>
    <t>(2,12+2,17)/2*1,7+(2,17+2,21)/2*1,6+(2,21+2,40)/2*3,0</t>
  </si>
  <si>
    <t>(2,40+2,60)/2*3,3+(2,60+2,60)/2*5,9+(2,60+2,43)/2*5,3</t>
  </si>
  <si>
    <t>(2,43+2,23)/2*3,7+(2,23+2,23)/2*8,5</t>
  </si>
  <si>
    <t>(2,67+2,39)/2*5,0+(2,39+2,16)/2*3,9+(2,16+1,96)/2*3,5</t>
  </si>
  <si>
    <t>(2,52+2,35)/2*3,7+(2,35+2,30)/2*3,8+(2,30+2,10)/2*3,5</t>
  </si>
  <si>
    <t>(2,10+1,93)/2*5,5</t>
  </si>
  <si>
    <t>(2,44+2,29)/2*10,0+(2,29+2,10)/2*3,6+(2,10+1,92)/2*3,3</t>
  </si>
  <si>
    <t>2,3*(38,1-10,3)</t>
  </si>
  <si>
    <t>2,3*(33,4-13,5)</t>
  </si>
  <si>
    <t>311,67450</t>
  </si>
  <si>
    <t>151101112R00</t>
  </si>
  <si>
    <t>Odstranění pažení a rozepření rýh příložné , hloubky do 4 m</t>
  </si>
  <si>
    <t>17,37120+17,37120</t>
  </si>
  <si>
    <t>(18,13388+168,91387)*0,5</t>
  </si>
  <si>
    <t>15,82358+5,27453</t>
  </si>
  <si>
    <t>(113,15873+37,71957-26,81705)*0,5</t>
  </si>
  <si>
    <t>11,99800</t>
  </si>
  <si>
    <t>161101152R00</t>
  </si>
  <si>
    <t>Svislé přemístění výkopku z horniny 5 až 7, při hloubce výkopu přes 2,5 do 4 m</t>
  </si>
  <si>
    <t>1,3*(2,20+2,90)/2*2,8+1,3*(2,90+2,75)/2*2,2</t>
  </si>
  <si>
    <t>1,3*(2,60+2,60)/2*5,9+1,3*(2,60+2,43)/2*5,3</t>
  </si>
  <si>
    <t>-1,3*1,5*18,6</t>
  </si>
  <si>
    <t>-26,81705*0,5</t>
  </si>
  <si>
    <t>meziskládka : 204,69018*2</t>
  </si>
  <si>
    <t>1,2*0,586*38,1</t>
  </si>
  <si>
    <t>1,3*0,642*33,4</t>
  </si>
  <si>
    <t>1,3*0,699*112,6</t>
  </si>
  <si>
    <t>1,21*26,52</t>
  </si>
  <si>
    <t>hornina 5 : -171,97641</t>
  </si>
  <si>
    <t>113,15873+37,71957</t>
  </si>
  <si>
    <t>17,09997*8</t>
  </si>
  <si>
    <t>171,97641*8</t>
  </si>
  <si>
    <t>11,99800*8</t>
  </si>
  <si>
    <t>17,09997+171,97641</t>
  </si>
  <si>
    <t>204,69018</t>
  </si>
  <si>
    <t>17,37120+17,37120+15,82358+5,27453</t>
  </si>
  <si>
    <t>18,13388+168,91387+113,15873+37,71957</t>
  </si>
  <si>
    <t>-189,07638</t>
  </si>
  <si>
    <t>((1,2*0,436)-0,0272)*38,1</t>
  </si>
  <si>
    <t>((1,3*0,477)-0,0460)*33,4</t>
  </si>
  <si>
    <t>((1,3*0,524)-0,070)*112,6</t>
  </si>
  <si>
    <t>180402111R00</t>
  </si>
  <si>
    <t>parkový trávník, výsevem, v rovině nebo na svahu do 1:5</t>
  </si>
  <si>
    <t>1,3*9,0</t>
  </si>
  <si>
    <t>181201101R00</t>
  </si>
  <si>
    <t>Úprava pláně v násypech v hornině 1 až 4, bez zhutnění</t>
  </si>
  <si>
    <t>vyrovnání výškových rozdílů, plochy vodorovné a plochy do sklonu 1 : 5,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</si>
  <si>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</si>
  <si>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</si>
  <si>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</si>
  <si>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Poplatky za skládku horniny 1- 4</t>
  </si>
  <si>
    <t>Poplatky za skládku horniny 5 - 7</t>
  </si>
  <si>
    <t>00572400R</t>
  </si>
  <si>
    <t>Směs travní parková I. běžná zátěž PROFI</t>
  </si>
  <si>
    <t>kg</t>
  </si>
  <si>
    <t>11,7*0,025*1,05</t>
  </si>
  <si>
    <t>58337332R</t>
  </si>
  <si>
    <t>štěrkopísek frakce 0,0 až 22,0 mm; třída C</t>
  </si>
  <si>
    <t>38,07254*1,01*1,7</t>
  </si>
  <si>
    <t>58337345R</t>
  </si>
  <si>
    <t>štěrkopísek frakce 0,0 až 32,0 mm; třída C</t>
  </si>
  <si>
    <t>(106,89366-38,07254)*1,01*1,7</t>
  </si>
  <si>
    <t>452112111R00</t>
  </si>
  <si>
    <t>Osazení betonových dílců pod potrubí prstenců nebo rámůpod poklopy a mříže výšky do 100 mm</t>
  </si>
  <si>
    <t>452112121R00</t>
  </si>
  <si>
    <t>Osazení betonových dílců pod potrubí prstenců nebo rámůpod poklopy a mříže výšky přes 100 do 200 mm</t>
  </si>
  <si>
    <t>452311111R00</t>
  </si>
  <si>
    <t>Podkladní a zajišťovací konstrukce z betonu desky pod potrubí, stoky a drobné objekty , z betonu prostého třídy C -/7,5</t>
  </si>
  <si>
    <t>3,94*0,1*11</t>
  </si>
  <si>
    <t>452312131R00</t>
  </si>
  <si>
    <t>Podkladní a zajišťovací konstrukce z betonu sedlové lože, z betonu prostého třídy C 12/15</t>
  </si>
  <si>
    <t>1,2*0,15*38,1</t>
  </si>
  <si>
    <t>1,3*0,165*33,4</t>
  </si>
  <si>
    <t>1,3*0,175*112,6</t>
  </si>
  <si>
    <t>59224346R</t>
  </si>
  <si>
    <t>prstenec vyrovnávací šachetní; betonový; TBW; DN = 625,0 mm; h = 40,0 mm; s = 120,00 mm</t>
  </si>
  <si>
    <t>59224348.AR</t>
  </si>
  <si>
    <t>prstenec vyrovnávací šachetní; betonový; TBW; DN = 625,0 mm; h = 80,0 mm; s = 120,00 mm</t>
  </si>
  <si>
    <t>3*1,01</t>
  </si>
  <si>
    <t>59224349.AR</t>
  </si>
  <si>
    <t>prstenec vyrovnávací šachetní; betonový; TBW; DN = 625,0 mm; h = 100,0 mm; s = 120,00 mm</t>
  </si>
  <si>
    <t>59224349R</t>
  </si>
  <si>
    <t>prstenec vyrovnávací šachetní; betonový; TBW; DN = 625,0 mm; h = 120,0 mm; s = 120,00 mm</t>
  </si>
  <si>
    <t>617451501R01</t>
  </si>
  <si>
    <t>Potěry dna šachet hlazené ocelovým hladítkem, cementová malta viz. TZ, spojení kónusu a prstenců</t>
  </si>
  <si>
    <t>POL1_0</t>
  </si>
  <si>
    <t>0,226*12</t>
  </si>
  <si>
    <t>810361111R00</t>
  </si>
  <si>
    <t>DN do 250 mm</t>
  </si>
  <si>
    <t>810391111R00</t>
  </si>
  <si>
    <t>DN přes 250 do 400 mm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</si>
  <si>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</si>
  <si>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</si>
  <si>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</si>
  <si>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831352121R00</t>
  </si>
  <si>
    <t>Montáž potrubí z trub kameninových těsněných pryžovými kroužky montáž- bez specifikace DN 200 mm</t>
  </si>
  <si>
    <t>831362121R00</t>
  </si>
  <si>
    <t>Montáž potrubí z trub kameninových těsněných pryžovými kroužky montáž- bez specifikace DN 250 mm</t>
  </si>
  <si>
    <t>837311221R00</t>
  </si>
  <si>
    <t>Montáž kameninových tvarovek těsněných pryžovými kroužky odbočných DN 150 mm</t>
  </si>
  <si>
    <t>na potrubí z trub kameninových pro splaškovou kanalizaci v otevřeném výkopu,</t>
  </si>
  <si>
    <t>837361221R00</t>
  </si>
  <si>
    <t>Montáž kameninových tvarovek těsněných pryžovými kroužky odbočných DN 250 mm</t>
  </si>
  <si>
    <t>837371221R00</t>
  </si>
  <si>
    <t>Montáž kameninových tvarovek těsněných pryžovými kroužky odbočných DN 300 mm</t>
  </si>
  <si>
    <t>837312221R00</t>
  </si>
  <si>
    <t>Montáž kameninových tvarovek těsněných pryžovými kroužky jednoosých DN 150 mm</t>
  </si>
  <si>
    <t>837352221R00</t>
  </si>
  <si>
    <t>Montáž kameninových tvarovek těsněných pryžovými kroužky jednoosých DN 200 mm</t>
  </si>
  <si>
    <t>837375121R00</t>
  </si>
  <si>
    <t>Výsek a montáž kameninové odbočné tvarovky DN 300 mm</t>
  </si>
  <si>
    <t>na kameninovém potrubí, odsekání betonu a nového obetonování betonem B 10,</t>
  </si>
  <si>
    <t>871373121R00</t>
  </si>
  <si>
    <t>Montáž potrubí z trub z plastů těsněných gumovým kroužkem  DN 300 mm</t>
  </si>
  <si>
    <t>v otevřeném výkopu ve sklonu do 20 %,</t>
  </si>
  <si>
    <t>877313123R00</t>
  </si>
  <si>
    <t>Montáž tvarovek na potrubí z trub z plastů těsněných gumovým kroužkem jednoosých DN 150 mm</t>
  </si>
  <si>
    <t>877353123R00</t>
  </si>
  <si>
    <t>Montáž tvarovek na potrubí z trub z plastů těsněných gumovým kroužkem jednoosých DN 200 mm</t>
  </si>
  <si>
    <t>877363123R00</t>
  </si>
  <si>
    <t>Montáž tvarovek na potrubí z trub z plastů těsněných gumovým kroužkem jednoosých DN 250 mm</t>
  </si>
  <si>
    <t>892585111R00</t>
  </si>
  <si>
    <t>Zkoušky těsnosti kanalizačního potrubí zabezpečení konců a zkouška vzduchem kanalizačního potrubí _x000D_
 do DN 300 mm</t>
  </si>
  <si>
    <t>vodou nebo vzduchem,</t>
  </si>
  <si>
    <t>892916111R00</t>
  </si>
  <si>
    <t>Zkoušky těsnosti kanalizačního potrubí utěsnění přípojek při zkoušce kanalizačního potrubí_x000D_
 DN přípojek do 200 mm</t>
  </si>
  <si>
    <t>sada</t>
  </si>
  <si>
    <t>892601154R00</t>
  </si>
  <si>
    <t>Čištění kanalizace do DN 500, nad 100 m</t>
  </si>
  <si>
    <t>892855114R00</t>
  </si>
  <si>
    <t>Kamerové prohlídky potrubí do 200 m</t>
  </si>
  <si>
    <t>894421111RT1</t>
  </si>
  <si>
    <t>Osazení betonových dílců pro šachty podle DIN 4034 skruže rovné, o hmotnosti do 0,5 t</t>
  </si>
  <si>
    <t>na kroužek,</t>
  </si>
  <si>
    <t>894421112RT1</t>
  </si>
  <si>
    <t>Osazení betonových dílců pro šachty podle DIN 4034 skruže rovné, o hmotnosti do 1,4 t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</si>
  <si>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</si>
  <si>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</si>
  <si>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</si>
  <si>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</si>
  <si>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894423112R00</t>
  </si>
  <si>
    <t>Osazení betonových dílců pro šachty podle DIN 4034 šachtového dna, o hmotnosti do 3 t</t>
  </si>
  <si>
    <t>894432112R00</t>
  </si>
  <si>
    <t>Osazení plastových šachet revizních průměr 425 mm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</si>
  <si>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</si>
  <si>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</si>
  <si>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</si>
  <si>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899101111R00</t>
  </si>
  <si>
    <t>Osazení poklopů litinových a ocelových o hmotnost jednotlivě do 50 kg</t>
  </si>
  <si>
    <t>899103111R00</t>
  </si>
  <si>
    <t>Osazení poklopů litinových a ocelových o hmotnost jednotlivě přes 100  do 150 kg</t>
  </si>
  <si>
    <t>817314111T01</t>
  </si>
  <si>
    <t>Montáž betonových útesů s hrdlem DN 150, navrtávka na kanalizaci</t>
  </si>
  <si>
    <t>877315251T01</t>
  </si>
  <si>
    <t>Montáž manžety DN 150</t>
  </si>
  <si>
    <t>877355251T01</t>
  </si>
  <si>
    <t>Montáž manžety DN 200</t>
  </si>
  <si>
    <t>877375241T01</t>
  </si>
  <si>
    <t>Montáž manžety DN 300</t>
  </si>
  <si>
    <t>892685111R01</t>
  </si>
  <si>
    <t>Zkouška vzduchem kanalizačních šachet</t>
  </si>
  <si>
    <t>899104211U01</t>
  </si>
  <si>
    <t>Dmtž poklop litina+rám 150kg-</t>
  </si>
  <si>
    <t>899204211U01</t>
  </si>
  <si>
    <t>Dmtž mríž litina+rám 150kg-</t>
  </si>
  <si>
    <t>28614509.AR</t>
  </si>
  <si>
    <t>trubka plastová kanalizační PP; hladká, s hrdlem; Sn 10 kN/m2; D = 250,0 mm; s = 9,10 mm; l = 1000,0 mm</t>
  </si>
  <si>
    <t>1*1,015</t>
  </si>
  <si>
    <t>28651664.AR</t>
  </si>
  <si>
    <t>koleno PVC; 87,0 °; D = 160,0 mm; s 1 hrdlem</t>
  </si>
  <si>
    <t>2*1,015</t>
  </si>
  <si>
    <t>28651691.AR</t>
  </si>
  <si>
    <t>redukce excentrická; PVC; d = 160,0 mm; d2 = 110 mm; l = 181 mm; hladká, hrdlová</t>
  </si>
  <si>
    <t>28651852.AR</t>
  </si>
  <si>
    <t>přechod kameninové hrdlo-plast DN 150,0 mm; l = 69 mm</t>
  </si>
  <si>
    <t>10*1,015</t>
  </si>
  <si>
    <t>28651853.AR</t>
  </si>
  <si>
    <t>přechod kameninové hrdlo-plast DN 200,0 mm; l = 70 mm</t>
  </si>
  <si>
    <t>28651859.AR</t>
  </si>
  <si>
    <t>přechod kamenina-plast DN 200,0 mm; l = 247 mm</t>
  </si>
  <si>
    <t>286518591R</t>
  </si>
  <si>
    <t>přechod kamenina-plast DN 250,0 mm</t>
  </si>
  <si>
    <t>2865638011R</t>
  </si>
  <si>
    <t>přechodka z žebrované na hladkou hrdlo - dřík; DN 250; DN2 250 mm; spoj násuvný; PP</t>
  </si>
  <si>
    <t>286971402R1</t>
  </si>
  <si>
    <t>Šachtové prodloužení z hladkého PP DN400-1,0m</t>
  </si>
  <si>
    <t>28697192R1</t>
  </si>
  <si>
    <t>Dno šachetní PP DN 400/200 mm KG přímé GD, RŠ DN400</t>
  </si>
  <si>
    <t>55243064.AR1</t>
  </si>
  <si>
    <t>Poklop litina A15 pochůzný DN400</t>
  </si>
  <si>
    <t>55243344T.2</t>
  </si>
  <si>
    <t>Poklop s rámem D400 s logem SVK, kruh., tvárná litina, bez odvětrání, litino-betonový rám, s čepem, bližší viz. TZ</t>
  </si>
  <si>
    <t>55291201R</t>
  </si>
  <si>
    <t>spojka potrubí; nerez, pryž; tl. 7,5 mm; š = 150,0 mm; d spojovaného potrubí 190 až 215 mm; pracovní tlak 2,5 bar</t>
  </si>
  <si>
    <t>55291204R</t>
  </si>
  <si>
    <t>spojka potrubí; nerez, pryž; tl. 7,5 mm; š = 150,0 mm; d spojovaného potrubí 240 až 265 mm; pracovní tlak 2,5 bar</t>
  </si>
  <si>
    <t>55291211R1</t>
  </si>
  <si>
    <t>Spojka standardní 340-360 mm</t>
  </si>
  <si>
    <t>55291216R1</t>
  </si>
  <si>
    <t>Spojka standardní 420-445 mm</t>
  </si>
  <si>
    <t>55291240T2</t>
  </si>
  <si>
    <t>Vyrovnávací vložka BC 12/190</t>
  </si>
  <si>
    <t>55291240T3</t>
  </si>
  <si>
    <t>Vyrovnávací vložka BC 08/200</t>
  </si>
  <si>
    <t>55291261T8</t>
  </si>
  <si>
    <t>Vyrovnávací vložka 24/300 mm</t>
  </si>
  <si>
    <t>55291261T9</t>
  </si>
  <si>
    <t>Vyrovnávací vložka 16/300 mm</t>
  </si>
  <si>
    <t>55292014R1</t>
  </si>
  <si>
    <t>Univerzální kolmé sedlo FA150ST</t>
  </si>
  <si>
    <t>59224353.AR</t>
  </si>
  <si>
    <t>konus šachetní; železobetonový; TBR; d = 1 240,0 mm; DN = 1 000,0 mm; DN 2 = 625 mm; h = 580 mm; počet stupadel 2; ocelové s PE povlakem, kapsové</t>
  </si>
  <si>
    <t>11*1,01</t>
  </si>
  <si>
    <t>59224358.AR</t>
  </si>
  <si>
    <t>skruž železobetonová TBS; DN = 1 000,0 mm; h = 250,0 mm; s = 120,00 mm; počet stupadel 1; ocelové s PE povlakem; beton C 40/50</t>
  </si>
  <si>
    <t>8*1,01</t>
  </si>
  <si>
    <t>59224361.AR</t>
  </si>
  <si>
    <t>skruž železobetonová TBS; DN = 1 000,0 mm; h = 500,0 mm; s = 120,00 mm; počet stupadel 2; ocelové s PE povlakem; beton C 40/50</t>
  </si>
  <si>
    <t>6*1,01</t>
  </si>
  <si>
    <t>59224364.AR</t>
  </si>
  <si>
    <t>skruž železobetonová TBS; DN = 1 000,0 mm; h = 1 000,0 mm; s = 120,00 mm; počet stupadel 4; ocelové s PE povlakem; beton C 40/50</t>
  </si>
  <si>
    <t>59224366.AR</t>
  </si>
  <si>
    <t>dno šachetní přímé; železobeton; TBZ; DN = 1 000,0 mm; D odtoku do 400 mm; h = 600 mm; t = 150 mm; beton C 40/50</t>
  </si>
  <si>
    <t>žlab kamenina 1/1 DN : 10*1,01</t>
  </si>
  <si>
    <t>59224368.AR</t>
  </si>
  <si>
    <t>dno šachetní přímé; železobeton; TBZ; DN = 1 000,0 mm; D odtoku do 600 mm; h = 1 000 mm; t = 150 mm; beton C 40/50</t>
  </si>
  <si>
    <t xml:space="preserve">žlab 1/1 DN, nástupnice, skluz : </t>
  </si>
  <si>
    <t xml:space="preserve">a nárazová stěna v úhlu 180st. : </t>
  </si>
  <si>
    <t>obložena čedičem : 1*1,01</t>
  </si>
  <si>
    <t>59224373.AR</t>
  </si>
  <si>
    <t>profil těsnicí elastomerní; pro spojení betonových šachetních dílů; tvar kruh; d = 1 000,0 mm</t>
  </si>
  <si>
    <t>59710675R</t>
  </si>
  <si>
    <t>trouba kameninová hrdlová; DN 150,0 mm; l = 1500,0 mm; spoj F; FN 34 kN/m</t>
  </si>
  <si>
    <t>38,1*1,015</t>
  </si>
  <si>
    <t>59710693R</t>
  </si>
  <si>
    <t>trouba kameninová hrdlová; DN 200,0 mm; l = 2500,0 mm; třída 200; spoj F; FN 40 kN/m</t>
  </si>
  <si>
    <t>33,4*1,015</t>
  </si>
  <si>
    <t>59710698.AR</t>
  </si>
  <si>
    <t>trouba kameninová hrdlová; DN 250,0 mm; l = 2500,0 mm; třída 160; spoj C; FN 40 kN/m</t>
  </si>
  <si>
    <t>112,6*1,015</t>
  </si>
  <si>
    <t>59710816.AR</t>
  </si>
  <si>
    <t>trouba kameninová hrdlová, vtok; zkrácená; DN 150,0 mm; l = 600,0 mm; spoj F; FN 34 kN/m</t>
  </si>
  <si>
    <t>4*1,015</t>
  </si>
  <si>
    <t>59710817.AR</t>
  </si>
  <si>
    <t>trouba kameninová hrdlová, vtok; zkrácená; DN 200,0 mm; l = 600,0 mm; třída 200; spoj F; FN 40 kN/m</t>
  </si>
  <si>
    <t>59710821.AR</t>
  </si>
  <si>
    <t>trouba kameninová hrdlová, vtok; zkrácená; DN 250,0 mm; l = 600,0 mm; třída 160; spoj C; FN 40 kN/m</t>
  </si>
  <si>
    <t>9*1,015</t>
  </si>
  <si>
    <t>59710835.AR</t>
  </si>
  <si>
    <t>trouba kameninová odtok; zkrácená; DN 250,0 mm; l = 600,0 mm; třída 160; spoj C; FN 40 kN/m</t>
  </si>
  <si>
    <t>59710837.AR</t>
  </si>
  <si>
    <t>trouba kameninová odtok; zkrácená; DN 300,0 mm; l = 600,0 mm; třída 160; spoj C; FN 48 kN/m</t>
  </si>
  <si>
    <t>6*1,015</t>
  </si>
  <si>
    <t>59710944R</t>
  </si>
  <si>
    <t>oblouk kameninový 15,0 °; DN 150,0 mm; spoj F; FN 34 kN/m</t>
  </si>
  <si>
    <t>597109450R</t>
  </si>
  <si>
    <t>oblouk kameninový 30,0 °; DN 150,0 mm; spoj F; FN 34 kN/m</t>
  </si>
  <si>
    <t>597109451R</t>
  </si>
  <si>
    <t>oblouk kameninový 45,0 °; DN 150,0 mm; spoj F; FN 34 kN/m</t>
  </si>
  <si>
    <t>19*1,015</t>
  </si>
  <si>
    <t>59710946R</t>
  </si>
  <si>
    <t>oblouk kameninový 15,0 °; DN 200,0 mm; spoj F; třída 200; FN 40 kN/m</t>
  </si>
  <si>
    <t>59710947.A1R</t>
  </si>
  <si>
    <t>oblouk kameninový 30,0 °; DN 200,0 mm; spoj F; třída 200; FN 40 kN/m</t>
  </si>
  <si>
    <t>59710947.A2R</t>
  </si>
  <si>
    <t>oblouk kameninový 45,0 °; DN 200,0 mm; spoj F; třída 200; FN 40 kN/m</t>
  </si>
  <si>
    <t>59711517.AR</t>
  </si>
  <si>
    <t>ucpávka (zátka) kamenina DN 200,0 mm; spoj F; třída 160; FN 40 kN/m</t>
  </si>
  <si>
    <t>59711540R</t>
  </si>
  <si>
    <t>odbočka kameninová hrdlová šikmá; 45,0 °; DN 150,0 mm; DN2 150 mm; spoj F/F; FN 34 kN/m; FN2 34 kN/m</t>
  </si>
  <si>
    <t>597115455R</t>
  </si>
  <si>
    <t>odbočka kameninová hrdlová šikmá; 45,0 °; DN 250,0 mm; DN2 150 mm; spoj C/F; třída 160; FN 40 kN/m; FN2 34 kN/m</t>
  </si>
  <si>
    <t>59711546.AR</t>
  </si>
  <si>
    <t>odbočka kameninová hrdlová 45,0 °; DN 250,0 mm; DN2 200 mm; spoj C/F; třída 160; / 200; FN 40 kN/m; FN2 40 kN/m</t>
  </si>
  <si>
    <t>3*1,015</t>
  </si>
  <si>
    <t>59711553R</t>
  </si>
  <si>
    <t>odbočka kameninová hrdlová šikmá; 45,0 °; DN 300,0 mm; DN2 200 mm; spoj C/F; třída 160; / 200; FN 48 kN/m; FN2 40 kN/m</t>
  </si>
  <si>
    <t>936311113R00</t>
  </si>
  <si>
    <t>Zabetonování potrubí z betonu vodostavebního třídy C 25/30 XA2, o ploše otvoru do 0,25 m2</t>
  </si>
  <si>
    <t>801-5</t>
  </si>
  <si>
    <t>uloženého ve vynechaných otvorech ve dně nebo ve stěnách nádrží z betonu vodostavebního, pevné spojení potrubí nebo trubní zděře s betonem v otvoru, očištění potrubí před betonáží, bednění a odbednění,</t>
  </si>
  <si>
    <t>0,071*0,2</t>
  </si>
  <si>
    <t>936452114R00</t>
  </si>
  <si>
    <t>Výplň cementopopílkovou suspenzí  potrubí 1,0 MPa, DN 250</t>
  </si>
  <si>
    <t xml:space="preserve">m     </t>
  </si>
  <si>
    <t>975011331R00</t>
  </si>
  <si>
    <t>Podpěrné dřevení při podezdívání základového zdiva při tloušťce zdiva přes 450  do 600 mm, při délce podchycení přes 1 do 3 m</t>
  </si>
  <si>
    <t>801-3</t>
  </si>
  <si>
    <t>při výšce vyzdívky do 2 m,</t>
  </si>
  <si>
    <t>- jednostranného podpěrného dřevení; při oboustranném podpěrném dřevení oceňuje se podpírání na každé straně samostatně,</t>
  </si>
  <si>
    <t>- vysekání kapes pro vzpěry.</t>
  </si>
  <si>
    <t>998275101R00</t>
  </si>
  <si>
    <t>Přesun hmot pro kanalizace z trub kameninových v otevřeném výkopu</t>
  </si>
  <si>
    <t>trubní ražené nebo hloubené (827 2.5), včetně drobných objektů</t>
  </si>
  <si>
    <t>721110921R00</t>
  </si>
  <si>
    <t>Opravy odpadního potrubí kameninového propojení dosavadního potrubí , DN 300</t>
  </si>
  <si>
    <t>721110931R00</t>
  </si>
  <si>
    <t>Opravy odpadního potrubí kameninového krácení trub, DN 300</t>
  </si>
  <si>
    <t>721170965R00</t>
  </si>
  <si>
    <t>Opravy odpadního potrubí novodurového propojení dosavadního potrubí PVC, D 110 mm</t>
  </si>
  <si>
    <t>Včetně pomocného lešení o výšce podlahy do 1900 mm a pro zatížení do 1,5 kPa.</t>
  </si>
  <si>
    <t>721170967R00</t>
  </si>
  <si>
    <t>Opravy odpadního potrubí novodurového propojení dosavadního potrubí PVC, D 160 mm</t>
  </si>
  <si>
    <t>721170969R00</t>
  </si>
  <si>
    <t>Opravy odpadního potrubí novodurového propojení dosavadního potrubí PVC, D 315 mm</t>
  </si>
  <si>
    <t>721170975R00</t>
  </si>
  <si>
    <t>Opravy odpadního potrubí novodurového krácení trub, D 110 mm</t>
  </si>
  <si>
    <t>721170977R00</t>
  </si>
  <si>
    <t>Opravy odpadního potrubí novodurového krácení trub, D 160 mm</t>
  </si>
  <si>
    <t>721170979R00</t>
  </si>
  <si>
    <t>Opravy odpadního potrubí novodurového krácení trub, D 315 mm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</si>
  <si>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</si>
  <si>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</si>
  <si>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</si>
  <si>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979990103R00</t>
  </si>
  <si>
    <t>Poplatek za skládku beton do 30x30 cm</t>
  </si>
  <si>
    <t>11,99800*1,7</t>
  </si>
  <si>
    <t>bez zhutnění</t>
  </si>
  <si>
    <t>827.21.A3</t>
  </si>
  <si>
    <t>Profil potrubí DN do 300 mm</t>
  </si>
  <si>
    <t>184,1 m</t>
  </si>
  <si>
    <t>potrubí z trub kameninových</t>
  </si>
  <si>
    <t>novostavba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</si>
</sst>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password="C66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44</v>
      </c>
      <c r="E2" s="107" t="s">
        <v>45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46</v>
      </c>
      <c r="E5" s="87"/>
      <c r="F5" s="87"/>
      <c r="G5" s="87"/>
      <c r="H5" s="18" t="s">
        <v>40</v>
      </c>
      <c r="I5" s="124" t="s">
        <v>50</v>
      </c>
      <c r="J5" s="8"/>
    </row>
    <row r="6" spans="1:15" ht="15.75" customHeight="1" x14ac:dyDescent="0.2">
      <c r="A6" s="2"/>
      <c r="B6" s="27"/>
      <c r="C6" s="52"/>
      <c r="D6" s="121" t="s">
        <v>47</v>
      </c>
      <c r="E6" s="88"/>
      <c r="F6" s="88"/>
      <c r="G6" s="88"/>
      <c r="H6" s="18" t="s">
        <v>34</v>
      </c>
      <c r="I6" s="124" t="s">
        <v>51</v>
      </c>
      <c r="J6" s="8"/>
    </row>
    <row r="7" spans="1:15" ht="15.75" customHeight="1" x14ac:dyDescent="0.2">
      <c r="A7" s="2"/>
      <c r="B7" s="28"/>
      <c r="C7" s="53"/>
      <c r="D7" s="123" t="s">
        <v>49</v>
      </c>
      <c r="E7" s="122" t="s">
        <v>48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52</v>
      </c>
      <c r="H8" s="18" t="s">
        <v>40</v>
      </c>
      <c r="I8" s="124" t="s">
        <v>54</v>
      </c>
      <c r="J8" s="8"/>
    </row>
    <row r="9" spans="1:15" ht="15.75" hidden="1" customHeight="1" x14ac:dyDescent="0.2">
      <c r="A9" s="2"/>
      <c r="B9" s="2"/>
      <c r="D9" s="125" t="s">
        <v>53</v>
      </c>
      <c r="H9" s="18" t="s">
        <v>34</v>
      </c>
      <c r="I9" s="124" t="s">
        <v>55</v>
      </c>
      <c r="J9" s="8"/>
    </row>
    <row r="10" spans="1:15" ht="15.75" hidden="1" customHeight="1" x14ac:dyDescent="0.2">
      <c r="A10" s="2"/>
      <c r="B10" s="34"/>
      <c r="C10" s="53"/>
      <c r="D10" s="123" t="s">
        <v>49</v>
      </c>
      <c r="E10" s="126" t="s">
        <v>48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SUMIF(F55:F67,A16,I55:I67)+SUMIF(F55:F67,"PSU",I55:I67)</f>
        <v>0</v>
      </c>
      <c r="J16" s="81"/>
    </row>
    <row r="17" spans="1:10" ht="23.25" customHeight="1" x14ac:dyDescent="0.2">
      <c r="A17" s="19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SUMIF(F55:F67,A17,I55:I67)</f>
        <v>0</v>
      </c>
      <c r="J17" s="81"/>
    </row>
    <row r="18" spans="1:10" ht="23.25" customHeight="1" x14ac:dyDescent="0.2">
      <c r="A18" s="196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SUMIF(F55:F67,A18,I55:I67)</f>
        <v>0</v>
      </c>
      <c r="J18" s="81"/>
    </row>
    <row r="19" spans="1:10" ht="23.25" customHeight="1" x14ac:dyDescent="0.2">
      <c r="A19" s="196" t="s">
        <v>94</v>
      </c>
      <c r="B19" s="37" t="s">
        <v>27</v>
      </c>
      <c r="C19" s="58"/>
      <c r="D19" s="59"/>
      <c r="E19" s="79"/>
      <c r="F19" s="80"/>
      <c r="G19" s="79"/>
      <c r="H19" s="80"/>
      <c r="I19" s="79">
        <f>SUMIF(F55:F67,A19,I55:I67)</f>
        <v>0</v>
      </c>
      <c r="J19" s="81"/>
    </row>
    <row r="20" spans="1:10" ht="23.25" customHeight="1" x14ac:dyDescent="0.2">
      <c r="A20" s="196" t="s">
        <v>95</v>
      </c>
      <c r="B20" s="37" t="s">
        <v>28</v>
      </c>
      <c r="C20" s="58"/>
      <c r="D20" s="59"/>
      <c r="E20" s="79"/>
      <c r="F20" s="80"/>
      <c r="G20" s="79"/>
      <c r="H20" s="80"/>
      <c r="I20" s="79">
        <f>SUMIF(F55:F67,A20,I55:I67)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 t="s">
        <v>43</v>
      </c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56</v>
      </c>
      <c r="C39" s="146"/>
      <c r="D39" s="146"/>
      <c r="E39" s="146"/>
      <c r="F39" s="147">
        <f>'00 001 Naklady'!AE41+'SO01 001 Pol'!AE242+'SO02 001 Pol'!AE395</f>
        <v>0</v>
      </c>
      <c r="G39" s="148">
        <f>'00 001 Naklady'!AF41+'SO01 001 Pol'!AF242+'SO02 001 Pol'!AF395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57</v>
      </c>
      <c r="D40" s="152"/>
      <c r="E40" s="152"/>
      <c r="F40" s="153">
        <f>'00 001 Naklady'!AE41</f>
        <v>0</v>
      </c>
      <c r="G40" s="154">
        <f>'00 001 Naklady'!AF41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58</v>
      </c>
      <c r="C41" s="146" t="s">
        <v>59</v>
      </c>
      <c r="D41" s="146"/>
      <c r="E41" s="146"/>
      <c r="F41" s="157">
        <f>'00 001 Naklady'!AE41</f>
        <v>0</v>
      </c>
      <c r="G41" s="149">
        <f>'00 001 Naklady'!AF41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/>
      <c r="C42" s="152" t="s">
        <v>60</v>
      </c>
      <c r="D42" s="152"/>
      <c r="E42" s="152"/>
      <c r="F42" s="153"/>
      <c r="G42" s="154"/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61</v>
      </c>
      <c r="C43" s="152" t="s">
        <v>62</v>
      </c>
      <c r="D43" s="152"/>
      <c r="E43" s="152"/>
      <c r="F43" s="153">
        <f>'SO01 001 Pol'!AE242</f>
        <v>0</v>
      </c>
      <c r="G43" s="154">
        <f>'SO01 001 Pol'!AF242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58</v>
      </c>
      <c r="C44" s="146" t="s">
        <v>62</v>
      </c>
      <c r="D44" s="146"/>
      <c r="E44" s="146"/>
      <c r="F44" s="157">
        <f>'SO01 001 Pol'!AE242</f>
        <v>0</v>
      </c>
      <c r="G44" s="149">
        <f>'SO01 001 Pol'!AF242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2</v>
      </c>
      <c r="B45" s="151" t="s">
        <v>63</v>
      </c>
      <c r="C45" s="152" t="s">
        <v>64</v>
      </c>
      <c r="D45" s="152"/>
      <c r="E45" s="152"/>
      <c r="F45" s="153">
        <f>'SO02 001 Pol'!AE395</f>
        <v>0</v>
      </c>
      <c r="G45" s="154">
        <f>'SO02 001 Pol'!AF395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58</v>
      </c>
      <c r="C46" s="146" t="s">
        <v>64</v>
      </c>
      <c r="D46" s="146"/>
      <c r="E46" s="146"/>
      <c r="F46" s="157">
        <f>'SO02 001 Pol'!AE395</f>
        <v>0</v>
      </c>
      <c r="G46" s="149">
        <f>'SO02 001 Pol'!AF395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/>
      <c r="B47" s="158" t="s">
        <v>65</v>
      </c>
      <c r="C47" s="159"/>
      <c r="D47" s="159"/>
      <c r="E47" s="160"/>
      <c r="F47" s="161">
        <f>SUMIF(A39:A46,"=1",F39:F46)</f>
        <v>0</v>
      </c>
      <c r="G47" s="162">
        <f>SUMIF(A39:A46,"=1",G39:G46)</f>
        <v>0</v>
      </c>
      <c r="H47" s="162">
        <f>SUMIF(A39:A46,"=1",H39:H46)</f>
        <v>0</v>
      </c>
      <c r="I47" s="162">
        <f>SUMIF(A39:A46,"=1",I39:I46)</f>
        <v>0</v>
      </c>
      <c r="J47" s="163">
        <f>SUMIF(A39:A46,"=1",J39:J46)</f>
        <v>0</v>
      </c>
    </row>
    <row r="49" spans="1:52" ht="25.5" x14ac:dyDescent="0.2">
      <c r="A49" t="s">
        <v>67</v>
      </c>
      <c r="B49" s="175" t="s">
        <v>68</v>
      </c>
      <c r="C49" s="175"/>
      <c r="D49" s="175"/>
      <c r="E49" s="175"/>
      <c r="F49" s="175"/>
      <c r="G49" s="175"/>
      <c r="H49" s="175"/>
      <c r="I49" s="175"/>
      <c r="J49" s="175"/>
      <c r="AZ49" s="174" t="str">
        <f>B49</f>
        <v>Bližší specifikace vybraných použitých materiálů je uvedena v samostatné příloze projektové dokumentace D.1.2 a D.2.2.</v>
      </c>
    </row>
    <row r="52" spans="1:52" ht="15.75" x14ac:dyDescent="0.25">
      <c r="B52" s="176" t="s">
        <v>69</v>
      </c>
    </row>
    <row r="54" spans="1:52" ht="25.5" customHeight="1" x14ac:dyDescent="0.2">
      <c r="A54" s="178"/>
      <c r="B54" s="181" t="s">
        <v>17</v>
      </c>
      <c r="C54" s="181" t="s">
        <v>5</v>
      </c>
      <c r="D54" s="182"/>
      <c r="E54" s="182"/>
      <c r="F54" s="183" t="s">
        <v>70</v>
      </c>
      <c r="G54" s="183"/>
      <c r="H54" s="183"/>
      <c r="I54" s="183" t="s">
        <v>29</v>
      </c>
      <c r="J54" s="183" t="s">
        <v>0</v>
      </c>
    </row>
    <row r="55" spans="1:52" ht="36.75" customHeight="1" x14ac:dyDescent="0.2">
      <c r="A55" s="179"/>
      <c r="B55" s="184" t="s">
        <v>71</v>
      </c>
      <c r="C55" s="185" t="s">
        <v>72</v>
      </c>
      <c r="D55" s="186"/>
      <c r="E55" s="186"/>
      <c r="F55" s="192" t="s">
        <v>24</v>
      </c>
      <c r="G55" s="193"/>
      <c r="H55" s="193"/>
      <c r="I55" s="193">
        <f>'SO01 001 Pol'!G8+'SO02 001 Pol'!G8</f>
        <v>0</v>
      </c>
      <c r="J55" s="190" t="str">
        <f>IF(I68=0,"",I55/I68*100)</f>
        <v/>
      </c>
    </row>
    <row r="56" spans="1:52" ht="36.75" customHeight="1" x14ac:dyDescent="0.2">
      <c r="A56" s="179"/>
      <c r="B56" s="184" t="s">
        <v>73</v>
      </c>
      <c r="C56" s="185" t="s">
        <v>74</v>
      </c>
      <c r="D56" s="186"/>
      <c r="E56" s="186"/>
      <c r="F56" s="192" t="s">
        <v>24</v>
      </c>
      <c r="G56" s="193"/>
      <c r="H56" s="193"/>
      <c r="I56" s="193">
        <f>'SO01 001 Pol'!G107+'SO02 001 Pol'!G196</f>
        <v>0</v>
      </c>
      <c r="J56" s="190" t="str">
        <f>IF(I68=0,"",I56/I68*100)</f>
        <v/>
      </c>
    </row>
    <row r="57" spans="1:52" ht="36.75" customHeight="1" x14ac:dyDescent="0.2">
      <c r="A57" s="179"/>
      <c r="B57" s="184" t="s">
        <v>75</v>
      </c>
      <c r="C57" s="185" t="s">
        <v>76</v>
      </c>
      <c r="D57" s="186"/>
      <c r="E57" s="186"/>
      <c r="F57" s="192" t="s">
        <v>24</v>
      </c>
      <c r="G57" s="193"/>
      <c r="H57" s="193"/>
      <c r="I57" s="193">
        <f>'SO02 001 Pol'!G215</f>
        <v>0</v>
      </c>
      <c r="J57" s="190" t="str">
        <f>IF(I68=0,"",I57/I68*100)</f>
        <v/>
      </c>
    </row>
    <row r="58" spans="1:52" ht="36.75" customHeight="1" x14ac:dyDescent="0.2">
      <c r="A58" s="179"/>
      <c r="B58" s="184" t="s">
        <v>77</v>
      </c>
      <c r="C58" s="185" t="s">
        <v>78</v>
      </c>
      <c r="D58" s="186"/>
      <c r="E58" s="186"/>
      <c r="F58" s="192" t="s">
        <v>24</v>
      </c>
      <c r="G58" s="193"/>
      <c r="H58" s="193"/>
      <c r="I58" s="193">
        <f>'SO01 001 Pol'!G120+'SO02 001 Pol'!G218</f>
        <v>0</v>
      </c>
      <c r="J58" s="190" t="str">
        <f>IF(I68=0,"",I58/I68*100)</f>
        <v/>
      </c>
    </row>
    <row r="59" spans="1:52" ht="36.75" customHeight="1" x14ac:dyDescent="0.2">
      <c r="A59" s="179"/>
      <c r="B59" s="184" t="s">
        <v>79</v>
      </c>
      <c r="C59" s="185" t="s">
        <v>80</v>
      </c>
      <c r="D59" s="186"/>
      <c r="E59" s="186"/>
      <c r="F59" s="192" t="s">
        <v>24</v>
      </c>
      <c r="G59" s="193"/>
      <c r="H59" s="193"/>
      <c r="I59" s="193">
        <f>'SO02 001 Pol'!G357</f>
        <v>0</v>
      </c>
      <c r="J59" s="190" t="str">
        <f>IF(I68=0,"",I59/I68*100)</f>
        <v/>
      </c>
    </row>
    <row r="60" spans="1:52" ht="36.75" customHeight="1" x14ac:dyDescent="0.2">
      <c r="A60" s="179"/>
      <c r="B60" s="184" t="s">
        <v>81</v>
      </c>
      <c r="C60" s="185" t="s">
        <v>82</v>
      </c>
      <c r="D60" s="186"/>
      <c r="E60" s="186"/>
      <c r="F60" s="192" t="s">
        <v>24</v>
      </c>
      <c r="G60" s="193"/>
      <c r="H60" s="193"/>
      <c r="I60" s="193">
        <f>'SO02 001 Pol'!G362</f>
        <v>0</v>
      </c>
      <c r="J60" s="190" t="str">
        <f>IF(I68=0,"",I60/I68*100)</f>
        <v/>
      </c>
    </row>
    <row r="61" spans="1:52" ht="36.75" customHeight="1" x14ac:dyDescent="0.2">
      <c r="A61" s="179"/>
      <c r="B61" s="184" t="s">
        <v>83</v>
      </c>
      <c r="C61" s="185" t="s">
        <v>84</v>
      </c>
      <c r="D61" s="186"/>
      <c r="E61" s="186"/>
      <c r="F61" s="192" t="s">
        <v>24</v>
      </c>
      <c r="G61" s="193"/>
      <c r="H61" s="193"/>
      <c r="I61" s="193">
        <f>'SO01 001 Pol'!G220+'SO02 001 Pol'!G368</f>
        <v>0</v>
      </c>
      <c r="J61" s="190" t="str">
        <f>IF(I68=0,"",I61/I68*100)</f>
        <v/>
      </c>
    </row>
    <row r="62" spans="1:52" ht="36.75" customHeight="1" x14ac:dyDescent="0.2">
      <c r="A62" s="179"/>
      <c r="B62" s="184" t="s">
        <v>85</v>
      </c>
      <c r="C62" s="185" t="s">
        <v>86</v>
      </c>
      <c r="D62" s="186"/>
      <c r="E62" s="186"/>
      <c r="F62" s="192" t="s">
        <v>25</v>
      </c>
      <c r="G62" s="193"/>
      <c r="H62" s="193"/>
      <c r="I62" s="193">
        <f>'SO02 001 Pol'!G371</f>
        <v>0</v>
      </c>
      <c r="J62" s="190" t="str">
        <f>IF(I68=0,"",I62/I68*100)</f>
        <v/>
      </c>
    </row>
    <row r="63" spans="1:52" ht="36.75" customHeight="1" x14ac:dyDescent="0.2">
      <c r="A63" s="179"/>
      <c r="B63" s="184" t="s">
        <v>87</v>
      </c>
      <c r="C63" s="185" t="s">
        <v>88</v>
      </c>
      <c r="D63" s="186"/>
      <c r="E63" s="186"/>
      <c r="F63" s="192" t="s">
        <v>25</v>
      </c>
      <c r="G63" s="193"/>
      <c r="H63" s="193"/>
      <c r="I63" s="193">
        <f>'SO01 001 Pol'!G223</f>
        <v>0</v>
      </c>
      <c r="J63" s="190" t="str">
        <f>IF(I68=0,"",I63/I68*100)</f>
        <v/>
      </c>
    </row>
    <row r="64" spans="1:52" ht="36.75" customHeight="1" x14ac:dyDescent="0.2">
      <c r="A64" s="179"/>
      <c r="B64" s="184" t="s">
        <v>89</v>
      </c>
      <c r="C64" s="185" t="s">
        <v>90</v>
      </c>
      <c r="D64" s="186"/>
      <c r="E64" s="186"/>
      <c r="F64" s="192" t="s">
        <v>26</v>
      </c>
      <c r="G64" s="193"/>
      <c r="H64" s="193"/>
      <c r="I64" s="193">
        <f>'SO01 001 Pol'!G233</f>
        <v>0</v>
      </c>
      <c r="J64" s="190" t="str">
        <f>IF(I68=0,"",I64/I68*100)</f>
        <v/>
      </c>
    </row>
    <row r="65" spans="1:10" ht="36.75" customHeight="1" x14ac:dyDescent="0.2">
      <c r="A65" s="179"/>
      <c r="B65" s="184" t="s">
        <v>91</v>
      </c>
      <c r="C65" s="185" t="s">
        <v>92</v>
      </c>
      <c r="D65" s="186"/>
      <c r="E65" s="186"/>
      <c r="F65" s="192" t="s">
        <v>93</v>
      </c>
      <c r="G65" s="193"/>
      <c r="H65" s="193"/>
      <c r="I65" s="193">
        <f>'SO01 001 Pol'!G237+'SO02 001 Pol'!G388</f>
        <v>0</v>
      </c>
      <c r="J65" s="190" t="str">
        <f>IF(I68=0,"",I65/I68*100)</f>
        <v/>
      </c>
    </row>
    <row r="66" spans="1:10" ht="36.75" customHeight="1" x14ac:dyDescent="0.2">
      <c r="A66" s="179"/>
      <c r="B66" s="184" t="s">
        <v>94</v>
      </c>
      <c r="C66" s="185" t="s">
        <v>27</v>
      </c>
      <c r="D66" s="186"/>
      <c r="E66" s="186"/>
      <c r="F66" s="192" t="s">
        <v>94</v>
      </c>
      <c r="G66" s="193"/>
      <c r="H66" s="193"/>
      <c r="I66" s="193">
        <f>'00 001 Naklady'!G8</f>
        <v>0</v>
      </c>
      <c r="J66" s="190" t="str">
        <f>IF(I68=0,"",I66/I68*100)</f>
        <v/>
      </c>
    </row>
    <row r="67" spans="1:10" ht="36.75" customHeight="1" x14ac:dyDescent="0.2">
      <c r="A67" s="179"/>
      <c r="B67" s="184" t="s">
        <v>95</v>
      </c>
      <c r="C67" s="185" t="s">
        <v>28</v>
      </c>
      <c r="D67" s="186"/>
      <c r="E67" s="186"/>
      <c r="F67" s="192" t="s">
        <v>95</v>
      </c>
      <c r="G67" s="193"/>
      <c r="H67" s="193"/>
      <c r="I67" s="193">
        <f>'00 001 Naklady'!G14</f>
        <v>0</v>
      </c>
      <c r="J67" s="190" t="str">
        <f>IF(I68=0,"",I67/I68*100)</f>
        <v/>
      </c>
    </row>
    <row r="68" spans="1:10" ht="25.5" customHeight="1" x14ac:dyDescent="0.2">
      <c r="A68" s="180"/>
      <c r="B68" s="187" t="s">
        <v>1</v>
      </c>
      <c r="C68" s="188"/>
      <c r="D68" s="189"/>
      <c r="E68" s="189"/>
      <c r="F68" s="194"/>
      <c r="G68" s="195"/>
      <c r="H68" s="195"/>
      <c r="I68" s="195">
        <f>SUM(I55:I67)</f>
        <v>0</v>
      </c>
      <c r="J68" s="191">
        <f>SUM(J55:J67)</f>
        <v>0</v>
      </c>
    </row>
    <row r="69" spans="1:10" x14ac:dyDescent="0.2">
      <c r="F69" s="133"/>
      <c r="G69" s="133"/>
      <c r="H69" s="133"/>
      <c r="I69" s="133"/>
      <c r="J69" s="134"/>
    </row>
    <row r="70" spans="1:10" x14ac:dyDescent="0.2">
      <c r="F70" s="133"/>
      <c r="G70" s="133"/>
      <c r="H70" s="133"/>
      <c r="I70" s="133"/>
      <c r="J70" s="134"/>
    </row>
    <row r="71" spans="1:10" x14ac:dyDescent="0.2">
      <c r="F71" s="133"/>
      <c r="G71" s="133"/>
      <c r="H71" s="133"/>
      <c r="I71" s="133"/>
      <c r="J71" s="134"/>
    </row>
  </sheetData>
  <sheetProtection password="C66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B49:J4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password="C66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96</v>
      </c>
      <c r="B1" s="197"/>
      <c r="C1" s="197"/>
      <c r="D1" s="197"/>
      <c r="E1" s="197"/>
      <c r="F1" s="197"/>
      <c r="G1" s="197"/>
      <c r="AG1" t="s">
        <v>97</v>
      </c>
    </row>
    <row r="2" spans="1:60" ht="24.95" customHeight="1" x14ac:dyDescent="0.2">
      <c r="A2" s="198" t="s">
        <v>7</v>
      </c>
      <c r="B2" s="48" t="s">
        <v>44</v>
      </c>
      <c r="C2" s="201" t="s">
        <v>45</v>
      </c>
      <c r="D2" s="199"/>
      <c r="E2" s="199"/>
      <c r="F2" s="199"/>
      <c r="G2" s="200"/>
      <c r="AG2" t="s">
        <v>98</v>
      </c>
    </row>
    <row r="3" spans="1:60" ht="24.95" customHeight="1" x14ac:dyDescent="0.2">
      <c r="A3" s="198" t="s">
        <v>8</v>
      </c>
      <c r="B3" s="48" t="s">
        <v>99</v>
      </c>
      <c r="C3" s="201" t="s">
        <v>59</v>
      </c>
      <c r="D3" s="199"/>
      <c r="E3" s="199"/>
      <c r="F3" s="199"/>
      <c r="G3" s="200"/>
      <c r="AC3" s="177" t="s">
        <v>100</v>
      </c>
      <c r="AG3" t="s">
        <v>101</v>
      </c>
    </row>
    <row r="4" spans="1:60" ht="24.95" customHeight="1" x14ac:dyDescent="0.2">
      <c r="A4" s="202" t="s">
        <v>9</v>
      </c>
      <c r="B4" s="203" t="s">
        <v>58</v>
      </c>
      <c r="C4" s="204" t="s">
        <v>59</v>
      </c>
      <c r="D4" s="205"/>
      <c r="E4" s="205"/>
      <c r="F4" s="205"/>
      <c r="G4" s="206"/>
      <c r="AG4" t="s">
        <v>102</v>
      </c>
    </row>
    <row r="5" spans="1:60" x14ac:dyDescent="0.2">
      <c r="D5" s="10"/>
    </row>
    <row r="6" spans="1:60" ht="38.25" x14ac:dyDescent="0.2">
      <c r="A6" s="208" t="s">
        <v>103</v>
      </c>
      <c r="B6" s="210" t="s">
        <v>104</v>
      </c>
      <c r="C6" s="210" t="s">
        <v>105</v>
      </c>
      <c r="D6" s="209" t="s">
        <v>106</v>
      </c>
      <c r="E6" s="208" t="s">
        <v>107</v>
      </c>
      <c r="F6" s="207" t="s">
        <v>108</v>
      </c>
      <c r="G6" s="208" t="s">
        <v>29</v>
      </c>
      <c r="H6" s="211" t="s">
        <v>30</v>
      </c>
      <c r="I6" s="211" t="s">
        <v>109</v>
      </c>
      <c r="J6" s="211" t="s">
        <v>31</v>
      </c>
      <c r="K6" s="211" t="s">
        <v>110</v>
      </c>
      <c r="L6" s="211" t="s">
        <v>111</v>
      </c>
      <c r="M6" s="211" t="s">
        <v>112</v>
      </c>
      <c r="N6" s="211" t="s">
        <v>113</v>
      </c>
      <c r="O6" s="211" t="s">
        <v>114</v>
      </c>
      <c r="P6" s="211" t="s">
        <v>115</v>
      </c>
      <c r="Q6" s="211" t="s">
        <v>116</v>
      </c>
      <c r="R6" s="211" t="s">
        <v>117</v>
      </c>
      <c r="S6" s="211" t="s">
        <v>118</v>
      </c>
      <c r="T6" s="211" t="s">
        <v>119</v>
      </c>
      <c r="U6" s="211" t="s">
        <v>120</v>
      </c>
      <c r="V6" s="211" t="s">
        <v>121</v>
      </c>
      <c r="W6" s="211" t="s">
        <v>122</v>
      </c>
      <c r="X6" s="211" t="s">
        <v>123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124</v>
      </c>
      <c r="B8" s="226" t="s">
        <v>94</v>
      </c>
      <c r="C8" s="248" t="s">
        <v>27</v>
      </c>
      <c r="D8" s="227"/>
      <c r="E8" s="228"/>
      <c r="F8" s="229"/>
      <c r="G8" s="229">
        <f>SUMIF(AG9:AG13,"&lt;&gt;NOR",G9:G13)</f>
        <v>0</v>
      </c>
      <c r="H8" s="229"/>
      <c r="I8" s="229">
        <f>SUM(I9:I13)</f>
        <v>0</v>
      </c>
      <c r="J8" s="229"/>
      <c r="K8" s="229">
        <f>SUM(K9:K13)</f>
        <v>0</v>
      </c>
      <c r="L8" s="229"/>
      <c r="M8" s="229">
        <f>SUM(M9:M13)</f>
        <v>0</v>
      </c>
      <c r="N8" s="229"/>
      <c r="O8" s="229">
        <f>SUM(O9:O13)</f>
        <v>0</v>
      </c>
      <c r="P8" s="229"/>
      <c r="Q8" s="229">
        <f>SUM(Q9:Q13)</f>
        <v>0</v>
      </c>
      <c r="R8" s="229"/>
      <c r="S8" s="229"/>
      <c r="T8" s="230"/>
      <c r="U8" s="224"/>
      <c r="V8" s="224">
        <f>SUM(V9:V13)</f>
        <v>0</v>
      </c>
      <c r="W8" s="224"/>
      <c r="X8" s="224"/>
      <c r="AG8" t="s">
        <v>125</v>
      </c>
    </row>
    <row r="9" spans="1:60" outlineLevel="1" x14ac:dyDescent="0.2">
      <c r="A9" s="238">
        <v>1</v>
      </c>
      <c r="B9" s="239" t="s">
        <v>126</v>
      </c>
      <c r="C9" s="249" t="s">
        <v>127</v>
      </c>
      <c r="D9" s="240" t="s">
        <v>128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3"/>
      <c r="S9" s="243" t="s">
        <v>129</v>
      </c>
      <c r="T9" s="244" t="s">
        <v>130</v>
      </c>
      <c r="U9" s="222">
        <v>0</v>
      </c>
      <c r="V9" s="222">
        <f>ROUND(E9*U9,2)</f>
        <v>0</v>
      </c>
      <c r="W9" s="222"/>
      <c r="X9" s="222" t="s">
        <v>131</v>
      </c>
      <c r="Y9" s="212"/>
      <c r="Z9" s="212"/>
      <c r="AA9" s="212"/>
      <c r="AB9" s="212"/>
      <c r="AC9" s="212"/>
      <c r="AD9" s="212"/>
      <c r="AE9" s="212"/>
      <c r="AF9" s="212"/>
      <c r="AG9" s="212" t="s">
        <v>132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8">
        <v>2</v>
      </c>
      <c r="B10" s="239" t="s">
        <v>133</v>
      </c>
      <c r="C10" s="249" t="s">
        <v>134</v>
      </c>
      <c r="D10" s="240" t="s">
        <v>128</v>
      </c>
      <c r="E10" s="241">
        <v>1</v>
      </c>
      <c r="F10" s="242"/>
      <c r="G10" s="243">
        <f>ROUND(E10*F10,2)</f>
        <v>0</v>
      </c>
      <c r="H10" s="242"/>
      <c r="I10" s="243">
        <f>ROUND(E10*H10,2)</f>
        <v>0</v>
      </c>
      <c r="J10" s="242"/>
      <c r="K10" s="243">
        <f>ROUND(E10*J10,2)</f>
        <v>0</v>
      </c>
      <c r="L10" s="243">
        <v>21</v>
      </c>
      <c r="M10" s="243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3"/>
      <c r="S10" s="243" t="s">
        <v>129</v>
      </c>
      <c r="T10" s="244" t="s">
        <v>130</v>
      </c>
      <c r="U10" s="222">
        <v>0</v>
      </c>
      <c r="V10" s="222">
        <f>ROUND(E10*U10,2)</f>
        <v>0</v>
      </c>
      <c r="W10" s="222"/>
      <c r="X10" s="222" t="s">
        <v>131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132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8">
        <v>3</v>
      </c>
      <c r="B11" s="239" t="s">
        <v>135</v>
      </c>
      <c r="C11" s="249" t="s">
        <v>136</v>
      </c>
      <c r="D11" s="240" t="s">
        <v>128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3"/>
      <c r="S11" s="243" t="s">
        <v>129</v>
      </c>
      <c r="T11" s="244" t="s">
        <v>130</v>
      </c>
      <c r="U11" s="222">
        <v>0</v>
      </c>
      <c r="V11" s="222">
        <f>ROUND(E11*U11,2)</f>
        <v>0</v>
      </c>
      <c r="W11" s="222"/>
      <c r="X11" s="222" t="s">
        <v>131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132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1">
        <v>4</v>
      </c>
      <c r="B12" s="232" t="s">
        <v>137</v>
      </c>
      <c r="C12" s="250" t="s">
        <v>138</v>
      </c>
      <c r="D12" s="233" t="s">
        <v>128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/>
      <c r="S12" s="236" t="s">
        <v>139</v>
      </c>
      <c r="T12" s="237" t="s">
        <v>130</v>
      </c>
      <c r="U12" s="222">
        <v>0</v>
      </c>
      <c r="V12" s="222">
        <f>ROUND(E12*U12,2)</f>
        <v>0</v>
      </c>
      <c r="W12" s="222"/>
      <c r="X12" s="222" t="s">
        <v>131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140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1" t="s">
        <v>141</v>
      </c>
      <c r="D13" s="245"/>
      <c r="E13" s="245"/>
      <c r="F13" s="245"/>
      <c r="G13" s="245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142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25" t="s">
        <v>124</v>
      </c>
      <c r="B14" s="226" t="s">
        <v>95</v>
      </c>
      <c r="C14" s="248" t="s">
        <v>28</v>
      </c>
      <c r="D14" s="227"/>
      <c r="E14" s="228"/>
      <c r="F14" s="229"/>
      <c r="G14" s="229">
        <f>SUMIF(AG15:AG39,"&lt;&gt;NOR",G15:G39)</f>
        <v>0</v>
      </c>
      <c r="H14" s="229"/>
      <c r="I14" s="229">
        <f>SUM(I15:I39)</f>
        <v>0</v>
      </c>
      <c r="J14" s="229"/>
      <c r="K14" s="229">
        <f>SUM(K15:K39)</f>
        <v>0</v>
      </c>
      <c r="L14" s="229"/>
      <c r="M14" s="229">
        <f>SUM(M15:M39)</f>
        <v>0</v>
      </c>
      <c r="N14" s="229"/>
      <c r="O14" s="229">
        <f>SUM(O15:O39)</f>
        <v>0</v>
      </c>
      <c r="P14" s="229"/>
      <c r="Q14" s="229">
        <f>SUM(Q15:Q39)</f>
        <v>0</v>
      </c>
      <c r="R14" s="229"/>
      <c r="S14" s="229"/>
      <c r="T14" s="230"/>
      <c r="U14" s="224"/>
      <c r="V14" s="224">
        <f>SUM(V15:V39)</f>
        <v>0</v>
      </c>
      <c r="W14" s="224"/>
      <c r="X14" s="224"/>
      <c r="AG14" t="s">
        <v>125</v>
      </c>
    </row>
    <row r="15" spans="1:60" outlineLevel="1" x14ac:dyDescent="0.2">
      <c r="A15" s="231">
        <v>5</v>
      </c>
      <c r="B15" s="232" t="s">
        <v>143</v>
      </c>
      <c r="C15" s="250" t="s">
        <v>144</v>
      </c>
      <c r="D15" s="233" t="s">
        <v>128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129</v>
      </c>
      <c r="T15" s="237" t="s">
        <v>130</v>
      </c>
      <c r="U15" s="222">
        <v>0</v>
      </c>
      <c r="V15" s="222">
        <f>ROUND(E15*U15,2)</f>
        <v>0</v>
      </c>
      <c r="W15" s="222"/>
      <c r="X15" s="222" t="s">
        <v>131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132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33.75" outlineLevel="1" x14ac:dyDescent="0.2">
      <c r="A16" s="219"/>
      <c r="B16" s="220"/>
      <c r="C16" s="251" t="s">
        <v>145</v>
      </c>
      <c r="D16" s="245"/>
      <c r="E16" s="245"/>
      <c r="F16" s="245"/>
      <c r="G16" s="245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142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6" t="str">
        <f>C16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1">
        <v>6</v>
      </c>
      <c r="B17" s="232" t="s">
        <v>146</v>
      </c>
      <c r="C17" s="250" t="s">
        <v>147</v>
      </c>
      <c r="D17" s="233" t="s">
        <v>128</v>
      </c>
      <c r="E17" s="234">
        <v>4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129</v>
      </c>
      <c r="T17" s="237" t="s">
        <v>130</v>
      </c>
      <c r="U17" s="222">
        <v>0</v>
      </c>
      <c r="V17" s="222">
        <f>ROUND(E17*U17,2)</f>
        <v>0</v>
      </c>
      <c r="W17" s="222"/>
      <c r="X17" s="222" t="s">
        <v>131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132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1" t="s">
        <v>148</v>
      </c>
      <c r="D18" s="245"/>
      <c r="E18" s="245"/>
      <c r="F18" s="245"/>
      <c r="G18" s="245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142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6" t="str">
        <f>C18</f>
        <v>Náklady na individuální zkoušky dodaných a smontovaných technologických zařízení včetně komplexního vyzkoušení.</v>
      </c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1">
        <v>7</v>
      </c>
      <c r="B19" s="232" t="s">
        <v>149</v>
      </c>
      <c r="C19" s="250" t="s">
        <v>150</v>
      </c>
      <c r="D19" s="233" t="s">
        <v>128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129</v>
      </c>
      <c r="T19" s="237" t="s">
        <v>130</v>
      </c>
      <c r="U19" s="222">
        <v>0</v>
      </c>
      <c r="V19" s="222">
        <f>ROUND(E19*U19,2)</f>
        <v>0</v>
      </c>
      <c r="W19" s="222"/>
      <c r="X19" s="222" t="s">
        <v>131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132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1" t="s">
        <v>151</v>
      </c>
      <c r="D20" s="245"/>
      <c r="E20" s="245"/>
      <c r="F20" s="245"/>
      <c r="G20" s="245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142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46" t="str">
        <f>C20</f>
        <v>Náklady na vyhotovení dokumentace skutečného provedení stavby a její předání objednateli v požadované formě a požadovaném počtu.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8</v>
      </c>
      <c r="B21" s="232" t="s">
        <v>152</v>
      </c>
      <c r="C21" s="250" t="s">
        <v>153</v>
      </c>
      <c r="D21" s="233" t="s">
        <v>128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129</v>
      </c>
      <c r="T21" s="237" t="s">
        <v>130</v>
      </c>
      <c r="U21" s="222">
        <v>0</v>
      </c>
      <c r="V21" s="222">
        <f>ROUND(E21*U21,2)</f>
        <v>0</v>
      </c>
      <c r="W21" s="222"/>
      <c r="X21" s="222" t="s">
        <v>131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132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1" t="s">
        <v>151</v>
      </c>
      <c r="D22" s="245"/>
      <c r="E22" s="245"/>
      <c r="F22" s="245"/>
      <c r="G22" s="245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142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6" t="str">
        <f>C22</f>
        <v>Náklady na vyhotovení dokumentace skutečného provedení stavby a její předání objednateli v požadované formě a požadovaném počtu.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1">
        <v>9</v>
      </c>
      <c r="B23" s="232" t="s">
        <v>154</v>
      </c>
      <c r="C23" s="250" t="s">
        <v>155</v>
      </c>
      <c r="D23" s="233" t="s">
        <v>128</v>
      </c>
      <c r="E23" s="234">
        <v>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129</v>
      </c>
      <c r="T23" s="237" t="s">
        <v>130</v>
      </c>
      <c r="U23" s="222">
        <v>0</v>
      </c>
      <c r="V23" s="222">
        <f>ROUND(E23*U23,2)</f>
        <v>0</v>
      </c>
      <c r="W23" s="222"/>
      <c r="X23" s="222" t="s">
        <v>131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132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1" t="s">
        <v>156</v>
      </c>
      <c r="D24" s="245"/>
      <c r="E24" s="245"/>
      <c r="F24" s="245"/>
      <c r="G24" s="245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142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6" t="str">
        <f>C24</f>
        <v>Náklady na provedení skutečného zaměření stavby v rozsahu nezbytném pro zápis změny do katastru nemovitostí.</v>
      </c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1">
        <v>10</v>
      </c>
      <c r="B25" s="232" t="s">
        <v>157</v>
      </c>
      <c r="C25" s="250" t="s">
        <v>158</v>
      </c>
      <c r="D25" s="233" t="s">
        <v>128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129</v>
      </c>
      <c r="T25" s="237" t="s">
        <v>130</v>
      </c>
      <c r="U25" s="222">
        <v>0</v>
      </c>
      <c r="V25" s="222">
        <f>ROUND(E25*U25,2)</f>
        <v>0</v>
      </c>
      <c r="W25" s="222"/>
      <c r="X25" s="222" t="s">
        <v>131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132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1" t="s">
        <v>156</v>
      </c>
      <c r="D26" s="245"/>
      <c r="E26" s="245"/>
      <c r="F26" s="245"/>
      <c r="G26" s="245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142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46" t="str">
        <f>C26</f>
        <v>Náklady na provedení skutečného zaměření stavby v rozsahu nezbytném pro zápis změny do katastru nemovitostí.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1">
        <v>11</v>
      </c>
      <c r="B27" s="232" t="s">
        <v>159</v>
      </c>
      <c r="C27" s="250" t="s">
        <v>160</v>
      </c>
      <c r="D27" s="233" t="s">
        <v>128</v>
      </c>
      <c r="E27" s="234">
        <v>1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129</v>
      </c>
      <c r="T27" s="237" t="s">
        <v>130</v>
      </c>
      <c r="U27" s="222">
        <v>0</v>
      </c>
      <c r="V27" s="222">
        <f>ROUND(E27*U27,2)</f>
        <v>0</v>
      </c>
      <c r="W27" s="222"/>
      <c r="X27" s="222" t="s">
        <v>131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132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1" t="s">
        <v>161</v>
      </c>
      <c r="D28" s="245"/>
      <c r="E28" s="245"/>
      <c r="F28" s="245"/>
      <c r="G28" s="245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142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1">
        <v>12</v>
      </c>
      <c r="B29" s="232" t="s">
        <v>162</v>
      </c>
      <c r="C29" s="250" t="s">
        <v>163</v>
      </c>
      <c r="D29" s="233" t="s">
        <v>128</v>
      </c>
      <c r="E29" s="234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 t="s">
        <v>129</v>
      </c>
      <c r="T29" s="237" t="s">
        <v>130</v>
      </c>
      <c r="U29" s="222">
        <v>0</v>
      </c>
      <c r="V29" s="222">
        <f>ROUND(E29*U29,2)</f>
        <v>0</v>
      </c>
      <c r="W29" s="222"/>
      <c r="X29" s="222" t="s">
        <v>131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132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51" t="s">
        <v>161</v>
      </c>
      <c r="D30" s="245"/>
      <c r="E30" s="245"/>
      <c r="F30" s="245"/>
      <c r="G30" s="245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142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8">
        <v>13</v>
      </c>
      <c r="B31" s="239" t="s">
        <v>164</v>
      </c>
      <c r="C31" s="249" t="s">
        <v>165</v>
      </c>
      <c r="D31" s="240" t="s">
        <v>166</v>
      </c>
      <c r="E31" s="241">
        <v>10.1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21</v>
      </c>
      <c r="M31" s="243">
        <f>G31*(1+L31/100)</f>
        <v>0</v>
      </c>
      <c r="N31" s="243">
        <v>0</v>
      </c>
      <c r="O31" s="243">
        <f>ROUND(E31*N31,2)</f>
        <v>0</v>
      </c>
      <c r="P31" s="243">
        <v>0</v>
      </c>
      <c r="Q31" s="243">
        <f>ROUND(E31*P31,2)</f>
        <v>0</v>
      </c>
      <c r="R31" s="243"/>
      <c r="S31" s="243" t="s">
        <v>129</v>
      </c>
      <c r="T31" s="244" t="s">
        <v>130</v>
      </c>
      <c r="U31" s="222">
        <v>0</v>
      </c>
      <c r="V31" s="222">
        <f>ROUND(E31*U31,2)</f>
        <v>0</v>
      </c>
      <c r="W31" s="222"/>
      <c r="X31" s="222" t="s">
        <v>131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132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8">
        <v>14</v>
      </c>
      <c r="B32" s="239" t="s">
        <v>167</v>
      </c>
      <c r="C32" s="249" t="s">
        <v>168</v>
      </c>
      <c r="D32" s="240" t="s">
        <v>128</v>
      </c>
      <c r="E32" s="241">
        <v>4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3">
        <v>0</v>
      </c>
      <c r="O32" s="243">
        <f>ROUND(E32*N32,2)</f>
        <v>0</v>
      </c>
      <c r="P32" s="243">
        <v>0</v>
      </c>
      <c r="Q32" s="243">
        <f>ROUND(E32*P32,2)</f>
        <v>0</v>
      </c>
      <c r="R32" s="243"/>
      <c r="S32" s="243" t="s">
        <v>129</v>
      </c>
      <c r="T32" s="244" t="s">
        <v>130</v>
      </c>
      <c r="U32" s="222">
        <v>0</v>
      </c>
      <c r="V32" s="222">
        <f>ROUND(E32*U32,2)</f>
        <v>0</v>
      </c>
      <c r="W32" s="222"/>
      <c r="X32" s="222" t="s">
        <v>131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132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8">
        <v>15</v>
      </c>
      <c r="B33" s="239" t="s">
        <v>169</v>
      </c>
      <c r="C33" s="249" t="s">
        <v>170</v>
      </c>
      <c r="D33" s="240" t="s">
        <v>171</v>
      </c>
      <c r="E33" s="241">
        <v>2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3"/>
      <c r="S33" s="243" t="s">
        <v>129</v>
      </c>
      <c r="T33" s="244" t="s">
        <v>130</v>
      </c>
      <c r="U33" s="222">
        <v>0</v>
      </c>
      <c r="V33" s="222">
        <f>ROUND(E33*U33,2)</f>
        <v>0</v>
      </c>
      <c r="W33" s="222"/>
      <c r="X33" s="222" t="s">
        <v>131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132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38">
        <v>16</v>
      </c>
      <c r="B34" s="239" t="s">
        <v>172</v>
      </c>
      <c r="C34" s="249" t="s">
        <v>173</v>
      </c>
      <c r="D34" s="240" t="s">
        <v>128</v>
      </c>
      <c r="E34" s="241">
        <v>2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3">
        <v>0</v>
      </c>
      <c r="O34" s="243">
        <f>ROUND(E34*N34,2)</f>
        <v>0</v>
      </c>
      <c r="P34" s="243">
        <v>0</v>
      </c>
      <c r="Q34" s="243">
        <f>ROUND(E34*P34,2)</f>
        <v>0</v>
      </c>
      <c r="R34" s="243"/>
      <c r="S34" s="243" t="s">
        <v>129</v>
      </c>
      <c r="T34" s="244" t="s">
        <v>130</v>
      </c>
      <c r="U34" s="222">
        <v>0</v>
      </c>
      <c r="V34" s="222">
        <f>ROUND(E34*U34,2)</f>
        <v>0</v>
      </c>
      <c r="W34" s="222"/>
      <c r="X34" s="222" t="s">
        <v>131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132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8">
        <v>17</v>
      </c>
      <c r="B35" s="239" t="s">
        <v>174</v>
      </c>
      <c r="C35" s="249" t="s">
        <v>175</v>
      </c>
      <c r="D35" s="240" t="s">
        <v>128</v>
      </c>
      <c r="E35" s="241">
        <v>1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3"/>
      <c r="S35" s="243" t="s">
        <v>129</v>
      </c>
      <c r="T35" s="244" t="s">
        <v>130</v>
      </c>
      <c r="U35" s="222">
        <v>0</v>
      </c>
      <c r="V35" s="222">
        <f>ROUND(E35*U35,2)</f>
        <v>0</v>
      </c>
      <c r="W35" s="222"/>
      <c r="X35" s="222" t="s">
        <v>131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132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8">
        <v>18</v>
      </c>
      <c r="B36" s="239" t="s">
        <v>176</v>
      </c>
      <c r="C36" s="249" t="s">
        <v>177</v>
      </c>
      <c r="D36" s="240" t="s">
        <v>171</v>
      </c>
      <c r="E36" s="241">
        <v>1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3">
        <v>0</v>
      </c>
      <c r="O36" s="243">
        <f>ROUND(E36*N36,2)</f>
        <v>0</v>
      </c>
      <c r="P36" s="243">
        <v>0</v>
      </c>
      <c r="Q36" s="243">
        <f>ROUND(E36*P36,2)</f>
        <v>0</v>
      </c>
      <c r="R36" s="243"/>
      <c r="S36" s="243" t="s">
        <v>129</v>
      </c>
      <c r="T36" s="244" t="s">
        <v>130</v>
      </c>
      <c r="U36" s="222">
        <v>0</v>
      </c>
      <c r="V36" s="222">
        <f>ROUND(E36*U36,2)</f>
        <v>0</v>
      </c>
      <c r="W36" s="222"/>
      <c r="X36" s="222" t="s">
        <v>131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132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8">
        <v>19</v>
      </c>
      <c r="B37" s="239" t="s">
        <v>178</v>
      </c>
      <c r="C37" s="249" t="s">
        <v>179</v>
      </c>
      <c r="D37" s="240" t="s">
        <v>128</v>
      </c>
      <c r="E37" s="241">
        <v>15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3"/>
      <c r="S37" s="243" t="s">
        <v>129</v>
      </c>
      <c r="T37" s="244" t="s">
        <v>130</v>
      </c>
      <c r="U37" s="222">
        <v>0</v>
      </c>
      <c r="V37" s="222">
        <f>ROUND(E37*U37,2)</f>
        <v>0</v>
      </c>
      <c r="W37" s="222"/>
      <c r="X37" s="222" t="s">
        <v>131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132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8">
        <v>20</v>
      </c>
      <c r="B38" s="239" t="s">
        <v>180</v>
      </c>
      <c r="C38" s="249" t="s">
        <v>181</v>
      </c>
      <c r="D38" s="240" t="s">
        <v>128</v>
      </c>
      <c r="E38" s="241">
        <v>24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3">
        <v>0</v>
      </c>
      <c r="O38" s="243">
        <f>ROUND(E38*N38,2)</f>
        <v>0</v>
      </c>
      <c r="P38" s="243">
        <v>0</v>
      </c>
      <c r="Q38" s="243">
        <f>ROUND(E38*P38,2)</f>
        <v>0</v>
      </c>
      <c r="R38" s="243"/>
      <c r="S38" s="243" t="s">
        <v>129</v>
      </c>
      <c r="T38" s="244" t="s">
        <v>130</v>
      </c>
      <c r="U38" s="222">
        <v>0</v>
      </c>
      <c r="V38" s="222">
        <f>ROUND(E38*U38,2)</f>
        <v>0</v>
      </c>
      <c r="W38" s="222"/>
      <c r="X38" s="222" t="s">
        <v>131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132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1">
        <v>21</v>
      </c>
      <c r="B39" s="232" t="s">
        <v>182</v>
      </c>
      <c r="C39" s="250" t="s">
        <v>183</v>
      </c>
      <c r="D39" s="233" t="s">
        <v>128</v>
      </c>
      <c r="E39" s="234">
        <v>1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129</v>
      </c>
      <c r="T39" s="237" t="s">
        <v>130</v>
      </c>
      <c r="U39" s="222">
        <v>0</v>
      </c>
      <c r="V39" s="222">
        <f>ROUND(E39*U39,2)</f>
        <v>0</v>
      </c>
      <c r="W39" s="222"/>
      <c r="X39" s="222" t="s">
        <v>131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3"/>
      <c r="B40" s="4"/>
      <c r="C40" s="25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111</v>
      </c>
    </row>
    <row r="41" spans="1:60" x14ac:dyDescent="0.2">
      <c r="A41" s="215"/>
      <c r="B41" s="216" t="s">
        <v>29</v>
      </c>
      <c r="C41" s="253"/>
      <c r="D41" s="217"/>
      <c r="E41" s="218"/>
      <c r="F41" s="218"/>
      <c r="G41" s="247">
        <f>G8+G14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184</v>
      </c>
    </row>
    <row r="42" spans="1:60" x14ac:dyDescent="0.2">
      <c r="C42" s="254"/>
      <c r="D42" s="10"/>
      <c r="AG42" t="s">
        <v>185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/>
  <mergeCells count="13">
    <mergeCell ref="C30:G30"/>
    <mergeCell ref="C18:G18"/>
    <mergeCell ref="C20:G20"/>
    <mergeCell ref="C22:G22"/>
    <mergeCell ref="C24:G24"/>
    <mergeCell ref="C26:G26"/>
    <mergeCell ref="C28:G28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186</v>
      </c>
      <c r="B1" s="197"/>
      <c r="C1" s="197"/>
      <c r="D1" s="197"/>
      <c r="E1" s="197"/>
      <c r="F1" s="197"/>
      <c r="G1" s="197"/>
      <c r="AG1" t="s">
        <v>97</v>
      </c>
    </row>
    <row r="2" spans="1:60" ht="24.95" customHeight="1" x14ac:dyDescent="0.2">
      <c r="A2" s="198" t="s">
        <v>7</v>
      </c>
      <c r="B2" s="48" t="s">
        <v>44</v>
      </c>
      <c r="C2" s="201" t="s">
        <v>45</v>
      </c>
      <c r="D2" s="199"/>
      <c r="E2" s="199"/>
      <c r="F2" s="199"/>
      <c r="G2" s="200"/>
      <c r="AG2" t="s">
        <v>98</v>
      </c>
    </row>
    <row r="3" spans="1:60" ht="24.95" customHeight="1" x14ac:dyDescent="0.2">
      <c r="A3" s="198" t="s">
        <v>8</v>
      </c>
      <c r="B3" s="48" t="s">
        <v>61</v>
      </c>
      <c r="C3" s="201" t="s">
        <v>62</v>
      </c>
      <c r="D3" s="199"/>
      <c r="E3" s="199"/>
      <c r="F3" s="199"/>
      <c r="G3" s="200"/>
      <c r="AC3" s="177" t="s">
        <v>98</v>
      </c>
      <c r="AG3" t="s">
        <v>101</v>
      </c>
    </row>
    <row r="4" spans="1:60" ht="24.95" customHeight="1" x14ac:dyDescent="0.2">
      <c r="A4" s="202" t="s">
        <v>9</v>
      </c>
      <c r="B4" s="203" t="s">
        <v>58</v>
      </c>
      <c r="C4" s="204" t="s">
        <v>62</v>
      </c>
      <c r="D4" s="205"/>
      <c r="E4" s="205"/>
      <c r="F4" s="205"/>
      <c r="G4" s="206"/>
      <c r="AG4" t="s">
        <v>102</v>
      </c>
    </row>
    <row r="5" spans="1:60" x14ac:dyDescent="0.2">
      <c r="D5" s="10"/>
    </row>
    <row r="6" spans="1:60" ht="38.25" x14ac:dyDescent="0.2">
      <c r="A6" s="208" t="s">
        <v>103</v>
      </c>
      <c r="B6" s="210" t="s">
        <v>104</v>
      </c>
      <c r="C6" s="210" t="s">
        <v>105</v>
      </c>
      <c r="D6" s="209" t="s">
        <v>106</v>
      </c>
      <c r="E6" s="208" t="s">
        <v>107</v>
      </c>
      <c r="F6" s="207" t="s">
        <v>108</v>
      </c>
      <c r="G6" s="208" t="s">
        <v>29</v>
      </c>
      <c r="H6" s="211" t="s">
        <v>30</v>
      </c>
      <c r="I6" s="211" t="s">
        <v>109</v>
      </c>
      <c r="J6" s="211" t="s">
        <v>31</v>
      </c>
      <c r="K6" s="211" t="s">
        <v>110</v>
      </c>
      <c r="L6" s="211" t="s">
        <v>111</v>
      </c>
      <c r="M6" s="211" t="s">
        <v>112</v>
      </c>
      <c r="N6" s="211" t="s">
        <v>113</v>
      </c>
      <c r="O6" s="211" t="s">
        <v>114</v>
      </c>
      <c r="P6" s="211" t="s">
        <v>115</v>
      </c>
      <c r="Q6" s="211" t="s">
        <v>116</v>
      </c>
      <c r="R6" s="211" t="s">
        <v>117</v>
      </c>
      <c r="S6" s="211" t="s">
        <v>118</v>
      </c>
      <c r="T6" s="211" t="s">
        <v>119</v>
      </c>
      <c r="U6" s="211" t="s">
        <v>120</v>
      </c>
      <c r="V6" s="211" t="s">
        <v>121</v>
      </c>
      <c r="W6" s="211" t="s">
        <v>122</v>
      </c>
      <c r="X6" s="211" t="s">
        <v>123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124</v>
      </c>
      <c r="B8" s="226" t="s">
        <v>71</v>
      </c>
      <c r="C8" s="248" t="s">
        <v>72</v>
      </c>
      <c r="D8" s="227"/>
      <c r="E8" s="228"/>
      <c r="F8" s="229"/>
      <c r="G8" s="229">
        <f>SUMIF(AG9:AG106,"&lt;&gt;NOR",G9:G106)</f>
        <v>0</v>
      </c>
      <c r="H8" s="229"/>
      <c r="I8" s="229">
        <f>SUM(I9:I106)</f>
        <v>0</v>
      </c>
      <c r="J8" s="229"/>
      <c r="K8" s="229">
        <f>SUM(K9:K106)</f>
        <v>0</v>
      </c>
      <c r="L8" s="229"/>
      <c r="M8" s="229">
        <f>SUM(M9:M106)</f>
        <v>0</v>
      </c>
      <c r="N8" s="229"/>
      <c r="O8" s="229">
        <f>SUM(O9:O106)</f>
        <v>125.82</v>
      </c>
      <c r="P8" s="229"/>
      <c r="Q8" s="229">
        <f>SUM(Q9:Q106)</f>
        <v>0</v>
      </c>
      <c r="R8" s="229"/>
      <c r="S8" s="229"/>
      <c r="T8" s="230"/>
      <c r="U8" s="224"/>
      <c r="V8" s="224">
        <f>SUM(V9:V106)</f>
        <v>924.8599999999999</v>
      </c>
      <c r="W8" s="224"/>
      <c r="X8" s="224"/>
      <c r="AG8" t="s">
        <v>125</v>
      </c>
    </row>
    <row r="9" spans="1:60" ht="22.5" outlineLevel="1" x14ac:dyDescent="0.2">
      <c r="A9" s="231">
        <v>1</v>
      </c>
      <c r="B9" s="232" t="s">
        <v>187</v>
      </c>
      <c r="C9" s="250" t="s">
        <v>188</v>
      </c>
      <c r="D9" s="233" t="s">
        <v>189</v>
      </c>
      <c r="E9" s="234">
        <v>13.2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8.6899999999999998E-3</v>
      </c>
      <c r="O9" s="236">
        <f>ROUND(E9*N9,2)</f>
        <v>0.11</v>
      </c>
      <c r="P9" s="236">
        <v>0</v>
      </c>
      <c r="Q9" s="236">
        <f>ROUND(E9*P9,2)</f>
        <v>0</v>
      </c>
      <c r="R9" s="236" t="s">
        <v>190</v>
      </c>
      <c r="S9" s="236" t="s">
        <v>139</v>
      </c>
      <c r="T9" s="237" t="s">
        <v>139</v>
      </c>
      <c r="U9" s="222">
        <v>0.70299999999999996</v>
      </c>
      <c r="V9" s="222">
        <f>ROUND(E9*U9,2)</f>
        <v>9.2799999999999994</v>
      </c>
      <c r="W9" s="222"/>
      <c r="X9" s="222" t="s">
        <v>191</v>
      </c>
      <c r="Y9" s="212"/>
      <c r="Z9" s="212"/>
      <c r="AA9" s="212"/>
      <c r="AB9" s="212"/>
      <c r="AC9" s="212"/>
      <c r="AD9" s="212"/>
      <c r="AE9" s="212"/>
      <c r="AF9" s="212"/>
      <c r="AG9" s="212" t="s">
        <v>192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9"/>
      <c r="B10" s="220"/>
      <c r="C10" s="262" t="s">
        <v>193</v>
      </c>
      <c r="D10" s="258"/>
      <c r="E10" s="258"/>
      <c r="F10" s="258"/>
      <c r="G10" s="25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194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6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3" t="s">
        <v>195</v>
      </c>
      <c r="D11" s="256"/>
      <c r="E11" s="257">
        <v>13.2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196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1">
        <v>2</v>
      </c>
      <c r="B12" s="232" t="s">
        <v>197</v>
      </c>
      <c r="C12" s="250" t="s">
        <v>198</v>
      </c>
      <c r="D12" s="233" t="s">
        <v>189</v>
      </c>
      <c r="E12" s="234">
        <v>3.3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1.2710000000000001E-2</v>
      </c>
      <c r="O12" s="236">
        <f>ROUND(E12*N12,2)</f>
        <v>0.04</v>
      </c>
      <c r="P12" s="236">
        <v>0</v>
      </c>
      <c r="Q12" s="236">
        <f>ROUND(E12*P12,2)</f>
        <v>0</v>
      </c>
      <c r="R12" s="236" t="s">
        <v>190</v>
      </c>
      <c r="S12" s="236" t="s">
        <v>139</v>
      </c>
      <c r="T12" s="237" t="s">
        <v>139</v>
      </c>
      <c r="U12" s="222">
        <v>1.153</v>
      </c>
      <c r="V12" s="222">
        <f>ROUND(E12*U12,2)</f>
        <v>3.8</v>
      </c>
      <c r="W12" s="222"/>
      <c r="X12" s="222" t="s">
        <v>191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199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9"/>
      <c r="B13" s="220"/>
      <c r="C13" s="262" t="s">
        <v>193</v>
      </c>
      <c r="D13" s="258"/>
      <c r="E13" s="258"/>
      <c r="F13" s="258"/>
      <c r="G13" s="258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194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6" t="str">
        <f>C13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3" t="s">
        <v>200</v>
      </c>
      <c r="D14" s="256"/>
      <c r="E14" s="257">
        <v>3.3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196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1">
        <v>3</v>
      </c>
      <c r="B15" s="232" t="s">
        <v>201</v>
      </c>
      <c r="C15" s="250" t="s">
        <v>202</v>
      </c>
      <c r="D15" s="233" t="s">
        <v>189</v>
      </c>
      <c r="E15" s="234">
        <v>26.4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2.478E-2</v>
      </c>
      <c r="O15" s="236">
        <f>ROUND(E15*N15,2)</f>
        <v>0.65</v>
      </c>
      <c r="P15" s="236">
        <v>0</v>
      </c>
      <c r="Q15" s="236">
        <f>ROUND(E15*P15,2)</f>
        <v>0</v>
      </c>
      <c r="R15" s="236" t="s">
        <v>190</v>
      </c>
      <c r="S15" s="236" t="s">
        <v>139</v>
      </c>
      <c r="T15" s="237" t="s">
        <v>139</v>
      </c>
      <c r="U15" s="222">
        <v>0.54700000000000004</v>
      </c>
      <c r="V15" s="222">
        <f>ROUND(E15*U15,2)</f>
        <v>14.44</v>
      </c>
      <c r="W15" s="222"/>
      <c r="X15" s="222" t="s">
        <v>191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199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62" t="s">
        <v>193</v>
      </c>
      <c r="D16" s="258"/>
      <c r="E16" s="258"/>
      <c r="F16" s="258"/>
      <c r="G16" s="258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194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6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3" t="s">
        <v>203</v>
      </c>
      <c r="D17" s="256"/>
      <c r="E17" s="257">
        <v>26.4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196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1">
        <v>4</v>
      </c>
      <c r="B18" s="232" t="s">
        <v>204</v>
      </c>
      <c r="C18" s="250" t="s">
        <v>205</v>
      </c>
      <c r="D18" s="233" t="s">
        <v>206</v>
      </c>
      <c r="E18" s="234">
        <v>68.64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 t="s">
        <v>190</v>
      </c>
      <c r="S18" s="236" t="s">
        <v>139</v>
      </c>
      <c r="T18" s="237" t="s">
        <v>139</v>
      </c>
      <c r="U18" s="222">
        <v>1.548</v>
      </c>
      <c r="V18" s="222">
        <f>ROUND(E18*U18,2)</f>
        <v>106.25</v>
      </c>
      <c r="W18" s="222"/>
      <c r="X18" s="222" t="s">
        <v>191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199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2" t="s">
        <v>207</v>
      </c>
      <c r="D19" s="258"/>
      <c r="E19" s="258"/>
      <c r="F19" s="258"/>
      <c r="G19" s="258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194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6" t="str">
        <f>C19</f>
        <v>příplatek k cenám vykopávek za ztížení vykopávky v blízkosti podzemního vedení nebo výbušnin v horninách jakékoliv třídy,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3" t="s">
        <v>208</v>
      </c>
      <c r="D20" s="256"/>
      <c r="E20" s="257">
        <v>68.64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196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5</v>
      </c>
      <c r="B21" s="232" t="s">
        <v>209</v>
      </c>
      <c r="C21" s="250" t="s">
        <v>210</v>
      </c>
      <c r="D21" s="233" t="s">
        <v>206</v>
      </c>
      <c r="E21" s="234">
        <v>55.601700000000001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 t="s">
        <v>190</v>
      </c>
      <c r="S21" s="236" t="s">
        <v>139</v>
      </c>
      <c r="T21" s="237" t="s">
        <v>139</v>
      </c>
      <c r="U21" s="222">
        <v>0.16</v>
      </c>
      <c r="V21" s="222">
        <f>ROUND(E21*U21,2)</f>
        <v>8.9</v>
      </c>
      <c r="W21" s="222"/>
      <c r="X21" s="222" t="s">
        <v>191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199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33.75" outlineLevel="1" x14ac:dyDescent="0.2">
      <c r="A22" s="219"/>
      <c r="B22" s="220"/>
      <c r="C22" s="262" t="s">
        <v>211</v>
      </c>
      <c r="D22" s="258"/>
      <c r="E22" s="258"/>
      <c r="F22" s="258"/>
      <c r="G22" s="258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194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6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3" t="s">
        <v>212</v>
      </c>
      <c r="D23" s="256"/>
      <c r="E23" s="257">
        <v>63.524999999999999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196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3" t="s">
        <v>213</v>
      </c>
      <c r="D24" s="256"/>
      <c r="E24" s="257">
        <v>224.07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196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3" t="s">
        <v>214</v>
      </c>
      <c r="D25" s="256"/>
      <c r="E25" s="257">
        <v>-143.79750000000001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196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3" t="s">
        <v>215</v>
      </c>
      <c r="D26" s="256"/>
      <c r="E26" s="257">
        <v>-88.195800000000006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196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1">
        <v>6</v>
      </c>
      <c r="B27" s="232" t="s">
        <v>216</v>
      </c>
      <c r="C27" s="250" t="s">
        <v>217</v>
      </c>
      <c r="D27" s="233" t="s">
        <v>206</v>
      </c>
      <c r="E27" s="234">
        <v>143.79750000000001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 t="s">
        <v>190</v>
      </c>
      <c r="S27" s="236" t="s">
        <v>139</v>
      </c>
      <c r="T27" s="237" t="s">
        <v>139</v>
      </c>
      <c r="U27" s="222">
        <v>0.3</v>
      </c>
      <c r="V27" s="222">
        <f>ROUND(E27*U27,2)</f>
        <v>43.14</v>
      </c>
      <c r="W27" s="222"/>
      <c r="X27" s="222" t="s">
        <v>191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199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3.75" outlineLevel="1" x14ac:dyDescent="0.2">
      <c r="A28" s="219"/>
      <c r="B28" s="220"/>
      <c r="C28" s="262" t="s">
        <v>211</v>
      </c>
      <c r="D28" s="258"/>
      <c r="E28" s="258"/>
      <c r="F28" s="258"/>
      <c r="G28" s="258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194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6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3" t="s">
        <v>218</v>
      </c>
      <c r="D29" s="256"/>
      <c r="E29" s="257">
        <v>54.583649999999999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196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3" t="s">
        <v>219</v>
      </c>
      <c r="D30" s="256"/>
      <c r="E30" s="257">
        <v>60.556649999999998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196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3" t="s">
        <v>220</v>
      </c>
      <c r="D31" s="256"/>
      <c r="E31" s="257">
        <v>10.2201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196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3" t="s">
        <v>221</v>
      </c>
      <c r="D32" s="256"/>
      <c r="E32" s="257">
        <v>60.356450000000002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196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3" t="s">
        <v>222</v>
      </c>
      <c r="D33" s="256"/>
      <c r="E33" s="257">
        <v>67.694000000000003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196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3" t="s">
        <v>223</v>
      </c>
      <c r="D34" s="256"/>
      <c r="E34" s="257">
        <v>67.760000000000005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196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3" t="s">
        <v>224</v>
      </c>
      <c r="D35" s="256"/>
      <c r="E35" s="257">
        <v>-143.79750000000001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196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3" t="s">
        <v>225</v>
      </c>
      <c r="D36" s="256"/>
      <c r="E36" s="257">
        <v>-25.181889999999999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196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3" t="s">
        <v>226</v>
      </c>
      <c r="D37" s="256"/>
      <c r="E37" s="257">
        <v>-8.3939599999999999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196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1">
        <v>7</v>
      </c>
      <c r="B38" s="232" t="s">
        <v>227</v>
      </c>
      <c r="C38" s="250" t="s">
        <v>228</v>
      </c>
      <c r="D38" s="233" t="s">
        <v>206</v>
      </c>
      <c r="E38" s="234">
        <v>25.181889999999999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6" t="s">
        <v>190</v>
      </c>
      <c r="S38" s="236" t="s">
        <v>139</v>
      </c>
      <c r="T38" s="237" t="s">
        <v>139</v>
      </c>
      <c r="U38" s="222">
        <v>0.53</v>
      </c>
      <c r="V38" s="222">
        <f>ROUND(E38*U38,2)</f>
        <v>13.35</v>
      </c>
      <c r="W38" s="222"/>
      <c r="X38" s="222" t="s">
        <v>191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199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3.75" outlineLevel="1" x14ac:dyDescent="0.2">
      <c r="A39" s="219"/>
      <c r="B39" s="220"/>
      <c r="C39" s="262" t="s">
        <v>211</v>
      </c>
      <c r="D39" s="258"/>
      <c r="E39" s="258"/>
      <c r="F39" s="258"/>
      <c r="G39" s="258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194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46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3" t="s">
        <v>229</v>
      </c>
      <c r="D40" s="256"/>
      <c r="E40" s="257">
        <v>33.575850000000003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196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3" t="s">
        <v>226</v>
      </c>
      <c r="D41" s="256"/>
      <c r="E41" s="257">
        <v>-8.3939599999999999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196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31">
        <v>8</v>
      </c>
      <c r="B42" s="232" t="s">
        <v>230</v>
      </c>
      <c r="C42" s="250" t="s">
        <v>231</v>
      </c>
      <c r="D42" s="233" t="s">
        <v>206</v>
      </c>
      <c r="E42" s="234">
        <v>8.3939599999999999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 t="s">
        <v>190</v>
      </c>
      <c r="S42" s="236" t="s">
        <v>139</v>
      </c>
      <c r="T42" s="237" t="s">
        <v>139</v>
      </c>
      <c r="U42" s="222">
        <v>0.25</v>
      </c>
      <c r="V42" s="222">
        <f>ROUND(E42*U42,2)</f>
        <v>2.1</v>
      </c>
      <c r="W42" s="222"/>
      <c r="X42" s="222" t="s">
        <v>191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192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3.75" outlineLevel="1" x14ac:dyDescent="0.2">
      <c r="A43" s="219"/>
      <c r="B43" s="220"/>
      <c r="C43" s="262" t="s">
        <v>211</v>
      </c>
      <c r="D43" s="258"/>
      <c r="E43" s="258"/>
      <c r="F43" s="258"/>
      <c r="G43" s="258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194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46" t="str">
        <f>C43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3" t="s">
        <v>232</v>
      </c>
      <c r="D44" s="256"/>
      <c r="E44" s="257">
        <v>8.3939599999999999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196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31">
        <v>9</v>
      </c>
      <c r="B45" s="232" t="s">
        <v>233</v>
      </c>
      <c r="C45" s="250" t="s">
        <v>234</v>
      </c>
      <c r="D45" s="233" t="s">
        <v>206</v>
      </c>
      <c r="E45" s="234">
        <v>2.5181900000000002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 t="s">
        <v>190</v>
      </c>
      <c r="S45" s="236" t="s">
        <v>139</v>
      </c>
      <c r="T45" s="237" t="s">
        <v>139</v>
      </c>
      <c r="U45" s="222">
        <v>7.5220000000000002</v>
      </c>
      <c r="V45" s="222">
        <f>ROUND(E45*U45,2)</f>
        <v>18.940000000000001</v>
      </c>
      <c r="W45" s="222"/>
      <c r="X45" s="222" t="s">
        <v>191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199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2" t="s">
        <v>235</v>
      </c>
      <c r="D46" s="258"/>
      <c r="E46" s="258"/>
      <c r="F46" s="258"/>
      <c r="G46" s="258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194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46" t="str">
        <f>C46</f>
        <v>zapažených i nezapažených v hor. 5 - 7 s případným nutným přemístěním výkopku ve výkopišti, bez naložení.</v>
      </c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3" t="s">
        <v>236</v>
      </c>
      <c r="D47" s="256"/>
      <c r="E47" s="257">
        <v>2.5181900000000002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196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31">
        <v>10</v>
      </c>
      <c r="B48" s="232" t="s">
        <v>237</v>
      </c>
      <c r="C48" s="250" t="s">
        <v>238</v>
      </c>
      <c r="D48" s="233" t="s">
        <v>206</v>
      </c>
      <c r="E48" s="234">
        <v>0.83940000000000003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 t="s">
        <v>190</v>
      </c>
      <c r="S48" s="236" t="s">
        <v>139</v>
      </c>
      <c r="T48" s="237" t="s">
        <v>139</v>
      </c>
      <c r="U48" s="222">
        <v>10.583</v>
      </c>
      <c r="V48" s="222">
        <f>ROUND(E48*U48,2)</f>
        <v>8.8800000000000008</v>
      </c>
      <c r="W48" s="222"/>
      <c r="X48" s="222" t="s">
        <v>191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192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2" t="s">
        <v>235</v>
      </c>
      <c r="D49" s="258"/>
      <c r="E49" s="258"/>
      <c r="F49" s="258"/>
      <c r="G49" s="258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194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46" t="str">
        <f>C49</f>
        <v>zapažených i nezapažených v hor. 5 - 7 s případným nutným přemístěním výkopku ve výkopišti, bez naložení.</v>
      </c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3" t="s">
        <v>239</v>
      </c>
      <c r="D50" s="256"/>
      <c r="E50" s="257">
        <v>0.83940000000000003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196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31">
        <v>11</v>
      </c>
      <c r="B51" s="232" t="s">
        <v>240</v>
      </c>
      <c r="C51" s="250" t="s">
        <v>241</v>
      </c>
      <c r="D51" s="233" t="s">
        <v>242</v>
      </c>
      <c r="E51" s="234">
        <v>583.947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9.8999999999999999E-4</v>
      </c>
      <c r="O51" s="236">
        <f>ROUND(E51*N51,2)</f>
        <v>0.57999999999999996</v>
      </c>
      <c r="P51" s="236">
        <v>0</v>
      </c>
      <c r="Q51" s="236">
        <f>ROUND(E51*P51,2)</f>
        <v>0</v>
      </c>
      <c r="R51" s="236" t="s">
        <v>190</v>
      </c>
      <c r="S51" s="236" t="s">
        <v>139</v>
      </c>
      <c r="T51" s="237" t="s">
        <v>139</v>
      </c>
      <c r="U51" s="222">
        <v>0.23599999999999999</v>
      </c>
      <c r="V51" s="222">
        <f>ROUND(E51*U51,2)</f>
        <v>137.81</v>
      </c>
      <c r="W51" s="222"/>
      <c r="X51" s="222" t="s">
        <v>191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199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62" t="s">
        <v>243</v>
      </c>
      <c r="D52" s="258"/>
      <c r="E52" s="258"/>
      <c r="F52" s="258"/>
      <c r="G52" s="258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194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3" t="s">
        <v>244</v>
      </c>
      <c r="D53" s="256"/>
      <c r="E53" s="257">
        <v>49.621499999999997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196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3" t="s">
        <v>245</v>
      </c>
      <c r="D54" s="256"/>
      <c r="E54" s="257">
        <v>55.051499999999997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196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3" t="s">
        <v>246</v>
      </c>
      <c r="D55" s="256"/>
      <c r="E55" s="257">
        <v>9.2910000000000004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196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3" t="s">
        <v>247</v>
      </c>
      <c r="D56" s="256"/>
      <c r="E56" s="257">
        <v>54.869500000000002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3" t="s">
        <v>248</v>
      </c>
      <c r="D57" s="256"/>
      <c r="E57" s="257">
        <v>61.54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3" t="s">
        <v>249</v>
      </c>
      <c r="D58" s="256"/>
      <c r="E58" s="257">
        <v>61.6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196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3" t="s">
        <v>250</v>
      </c>
      <c r="D59" s="256"/>
      <c r="E59" s="257">
        <v>291.9735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1">
        <v>12</v>
      </c>
      <c r="B60" s="232" t="s">
        <v>251</v>
      </c>
      <c r="C60" s="250" t="s">
        <v>252</v>
      </c>
      <c r="D60" s="233" t="s">
        <v>242</v>
      </c>
      <c r="E60" s="234">
        <v>583.947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 t="s">
        <v>190</v>
      </c>
      <c r="S60" s="236" t="s">
        <v>139</v>
      </c>
      <c r="T60" s="237" t="s">
        <v>139</v>
      </c>
      <c r="U60" s="222">
        <v>7.0000000000000007E-2</v>
      </c>
      <c r="V60" s="222">
        <f>ROUND(E60*U60,2)</f>
        <v>40.880000000000003</v>
      </c>
      <c r="W60" s="222"/>
      <c r="X60" s="222" t="s">
        <v>191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199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2" t="s">
        <v>253</v>
      </c>
      <c r="D61" s="258"/>
      <c r="E61" s="258"/>
      <c r="F61" s="258"/>
      <c r="G61" s="258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194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1">
        <v>13</v>
      </c>
      <c r="B62" s="232" t="s">
        <v>254</v>
      </c>
      <c r="C62" s="250" t="s">
        <v>255</v>
      </c>
      <c r="D62" s="233" t="s">
        <v>206</v>
      </c>
      <c r="E62" s="234">
        <v>99.699600000000004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6" t="s">
        <v>190</v>
      </c>
      <c r="S62" s="236" t="s">
        <v>139</v>
      </c>
      <c r="T62" s="237" t="s">
        <v>139</v>
      </c>
      <c r="U62" s="222">
        <v>1.0349999999999999</v>
      </c>
      <c r="V62" s="222">
        <f>ROUND(E62*U62,2)</f>
        <v>103.19</v>
      </c>
      <c r="W62" s="222"/>
      <c r="X62" s="222" t="s">
        <v>191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199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2" t="s">
        <v>256</v>
      </c>
      <c r="D63" s="258"/>
      <c r="E63" s="258"/>
      <c r="F63" s="258"/>
      <c r="G63" s="258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194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46" t="str">
        <f>C63</f>
        <v>bez naložení do dopravní nádoby, ale s vyprázdněním dopravní nádoby na hromadu nebo na dopravní prostředek,</v>
      </c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3" t="s">
        <v>257</v>
      </c>
      <c r="D64" s="256"/>
      <c r="E64" s="257">
        <v>99.699600000000004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196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1">
        <v>14</v>
      </c>
      <c r="B65" s="232" t="s">
        <v>258</v>
      </c>
      <c r="C65" s="250" t="s">
        <v>259</v>
      </c>
      <c r="D65" s="233" t="s">
        <v>206</v>
      </c>
      <c r="E65" s="234">
        <v>16.787929999999999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6" t="s">
        <v>190</v>
      </c>
      <c r="S65" s="236" t="s">
        <v>139</v>
      </c>
      <c r="T65" s="237" t="s">
        <v>139</v>
      </c>
      <c r="U65" s="222">
        <v>0.48399999999999999</v>
      </c>
      <c r="V65" s="222">
        <f>ROUND(E65*U65,2)</f>
        <v>8.1300000000000008</v>
      </c>
      <c r="W65" s="222"/>
      <c r="X65" s="222" t="s">
        <v>191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199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2" t="s">
        <v>256</v>
      </c>
      <c r="D66" s="258"/>
      <c r="E66" s="258"/>
      <c r="F66" s="258"/>
      <c r="G66" s="258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194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46" t="str">
        <f>C66</f>
        <v>bez naložení do dopravní nádoby, ale s vyprázdněním dopravní nádoby na hromadu nebo na dopravní prostředek,</v>
      </c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3" t="s">
        <v>260</v>
      </c>
      <c r="D67" s="256"/>
      <c r="E67" s="257">
        <v>16.787929999999999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196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1">
        <v>15</v>
      </c>
      <c r="B68" s="232" t="s">
        <v>261</v>
      </c>
      <c r="C68" s="250" t="s">
        <v>262</v>
      </c>
      <c r="D68" s="233" t="s">
        <v>206</v>
      </c>
      <c r="E68" s="234">
        <v>280.55962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 t="s">
        <v>190</v>
      </c>
      <c r="S68" s="236" t="s">
        <v>139</v>
      </c>
      <c r="T68" s="237" t="s">
        <v>139</v>
      </c>
      <c r="U68" s="222">
        <v>1.0999999999999999E-2</v>
      </c>
      <c r="V68" s="222">
        <f>ROUND(E68*U68,2)</f>
        <v>3.09</v>
      </c>
      <c r="W68" s="222"/>
      <c r="X68" s="222" t="s">
        <v>191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199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2" t="s">
        <v>263</v>
      </c>
      <c r="D69" s="258"/>
      <c r="E69" s="258"/>
      <c r="F69" s="258"/>
      <c r="G69" s="258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194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46" t="str">
        <f>C69</f>
        <v>po suchu, bez ohledu na druh dopravního prostředku, bez naložení výkopku, avšak se složením bez rozhrnutí,</v>
      </c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3" t="s">
        <v>264</v>
      </c>
      <c r="D70" s="256"/>
      <c r="E70" s="257">
        <v>280.55962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31">
        <v>16</v>
      </c>
      <c r="B71" s="232" t="s">
        <v>265</v>
      </c>
      <c r="C71" s="250" t="s">
        <v>266</v>
      </c>
      <c r="D71" s="233" t="s">
        <v>206</v>
      </c>
      <c r="E71" s="234">
        <v>59.119390000000003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6" t="s">
        <v>190</v>
      </c>
      <c r="S71" s="236" t="s">
        <v>139</v>
      </c>
      <c r="T71" s="237" t="s">
        <v>139</v>
      </c>
      <c r="U71" s="222">
        <v>1.0999999999999999E-2</v>
      </c>
      <c r="V71" s="222">
        <f>ROUND(E71*U71,2)</f>
        <v>0.65</v>
      </c>
      <c r="W71" s="222"/>
      <c r="X71" s="222" t="s">
        <v>191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192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2" t="s">
        <v>263</v>
      </c>
      <c r="D72" s="258"/>
      <c r="E72" s="258"/>
      <c r="F72" s="258"/>
      <c r="G72" s="258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194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46" t="str">
        <f>C72</f>
        <v>po suchu, bez ohledu na druh dopravního prostředku, bez naložení výkopku, avšak se složením bez rozhrnutí,</v>
      </c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3" t="s">
        <v>267</v>
      </c>
      <c r="D73" s="256"/>
      <c r="E73" s="257">
        <v>17.82</v>
      </c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196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3" t="s">
        <v>268</v>
      </c>
      <c r="D74" s="256"/>
      <c r="E74" s="257">
        <v>0.48399999999999999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196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3" t="s">
        <v>269</v>
      </c>
      <c r="D75" s="256"/>
      <c r="E75" s="257">
        <v>74.391239999999996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196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3" t="s">
        <v>270</v>
      </c>
      <c r="D76" s="256"/>
      <c r="E76" s="257">
        <v>-33.575850000000003</v>
      </c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2"/>
      <c r="Z76" s="212"/>
      <c r="AA76" s="212"/>
      <c r="AB76" s="212"/>
      <c r="AC76" s="212"/>
      <c r="AD76" s="212"/>
      <c r="AE76" s="212"/>
      <c r="AF76" s="212"/>
      <c r="AG76" s="212" t="s">
        <v>196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31">
        <v>17</v>
      </c>
      <c r="B77" s="232" t="s">
        <v>271</v>
      </c>
      <c r="C77" s="250" t="s">
        <v>272</v>
      </c>
      <c r="D77" s="233" t="s">
        <v>206</v>
      </c>
      <c r="E77" s="234">
        <v>33.575850000000003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6" t="s">
        <v>190</v>
      </c>
      <c r="S77" s="236" t="s">
        <v>139</v>
      </c>
      <c r="T77" s="237" t="s">
        <v>139</v>
      </c>
      <c r="U77" s="222">
        <v>1.2E-2</v>
      </c>
      <c r="V77" s="222">
        <f>ROUND(E77*U77,2)</f>
        <v>0.4</v>
      </c>
      <c r="W77" s="222"/>
      <c r="X77" s="222" t="s">
        <v>191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199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2" t="s">
        <v>263</v>
      </c>
      <c r="D78" s="258"/>
      <c r="E78" s="258"/>
      <c r="F78" s="258"/>
      <c r="G78" s="258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194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46" t="str">
        <f>C78</f>
        <v>po suchu, bez ohledu na druh dopravního prostředku, bez naložení výkopku, avšak se složením bez rozhrnutí,</v>
      </c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3" t="s">
        <v>273</v>
      </c>
      <c r="D79" s="256"/>
      <c r="E79" s="257">
        <v>33.575850000000003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33.75" outlineLevel="1" x14ac:dyDescent="0.2">
      <c r="A80" s="231">
        <v>18</v>
      </c>
      <c r="B80" s="232" t="s">
        <v>274</v>
      </c>
      <c r="C80" s="250" t="s">
        <v>275</v>
      </c>
      <c r="D80" s="233" t="s">
        <v>206</v>
      </c>
      <c r="E80" s="234">
        <v>472.95512000000002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6" t="s">
        <v>190</v>
      </c>
      <c r="S80" s="236" t="s">
        <v>139</v>
      </c>
      <c r="T80" s="237" t="s">
        <v>139</v>
      </c>
      <c r="U80" s="222">
        <v>0</v>
      </c>
      <c r="V80" s="222">
        <f>ROUND(E80*U80,2)</f>
        <v>0</v>
      </c>
      <c r="W80" s="222"/>
      <c r="X80" s="222" t="s">
        <v>191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192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2" t="s">
        <v>263</v>
      </c>
      <c r="D81" s="258"/>
      <c r="E81" s="258"/>
      <c r="F81" s="258"/>
      <c r="G81" s="258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194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46" t="str">
        <f>C81</f>
        <v>po suchu, bez ohledu na druh dopravního prostředku, bez naložení výkopku, avšak se složením bez rozhrnutí,</v>
      </c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3" t="s">
        <v>276</v>
      </c>
      <c r="D82" s="256"/>
      <c r="E82" s="257">
        <v>472.95512000000002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196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33.75" outlineLevel="1" x14ac:dyDescent="0.2">
      <c r="A83" s="231">
        <v>19</v>
      </c>
      <c r="B83" s="232" t="s">
        <v>277</v>
      </c>
      <c r="C83" s="250" t="s">
        <v>278</v>
      </c>
      <c r="D83" s="233" t="s">
        <v>206</v>
      </c>
      <c r="E83" s="234">
        <v>268.60680000000002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6" t="s">
        <v>190</v>
      </c>
      <c r="S83" s="236" t="s">
        <v>139</v>
      </c>
      <c r="T83" s="237" t="s">
        <v>139</v>
      </c>
      <c r="U83" s="222">
        <v>0</v>
      </c>
      <c r="V83" s="222">
        <f>ROUND(E83*U83,2)</f>
        <v>0</v>
      </c>
      <c r="W83" s="222"/>
      <c r="X83" s="222" t="s">
        <v>191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192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2" t="s">
        <v>263</v>
      </c>
      <c r="D84" s="258"/>
      <c r="E84" s="258"/>
      <c r="F84" s="258"/>
      <c r="G84" s="258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194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46" t="str">
        <f>C84</f>
        <v>po suchu, bez ohledu na druh dopravního prostředku, bez naložení výkopku, avšak se složením bez rozhrnutí,</v>
      </c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3" t="s">
        <v>279</v>
      </c>
      <c r="D85" s="256"/>
      <c r="E85" s="257">
        <v>268.60680000000002</v>
      </c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196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1">
        <v>20</v>
      </c>
      <c r="B86" s="232" t="s">
        <v>280</v>
      </c>
      <c r="C86" s="250" t="s">
        <v>281</v>
      </c>
      <c r="D86" s="233" t="s">
        <v>206</v>
      </c>
      <c r="E86" s="234">
        <v>140.27981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 t="s">
        <v>190</v>
      </c>
      <c r="S86" s="236" t="s">
        <v>139</v>
      </c>
      <c r="T86" s="237" t="s">
        <v>139</v>
      </c>
      <c r="U86" s="222">
        <v>5.2999999999999999E-2</v>
      </c>
      <c r="V86" s="222">
        <f>ROUND(E86*U86,2)</f>
        <v>7.43</v>
      </c>
      <c r="W86" s="222"/>
      <c r="X86" s="222" t="s">
        <v>191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192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3" t="s">
        <v>282</v>
      </c>
      <c r="D87" s="256"/>
      <c r="E87" s="257">
        <v>140.27981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196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1">
        <v>21</v>
      </c>
      <c r="B88" s="232" t="s">
        <v>283</v>
      </c>
      <c r="C88" s="250" t="s">
        <v>284</v>
      </c>
      <c r="D88" s="233" t="s">
        <v>206</v>
      </c>
      <c r="E88" s="234">
        <v>232.97505000000001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0</v>
      </c>
      <c r="O88" s="236">
        <f>ROUND(E88*N88,2)</f>
        <v>0</v>
      </c>
      <c r="P88" s="236">
        <v>0</v>
      </c>
      <c r="Q88" s="236">
        <f>ROUND(E88*P88,2)</f>
        <v>0</v>
      </c>
      <c r="R88" s="236" t="s">
        <v>190</v>
      </c>
      <c r="S88" s="236" t="s">
        <v>139</v>
      </c>
      <c r="T88" s="237" t="s">
        <v>139</v>
      </c>
      <c r="U88" s="222">
        <v>3.1E-2</v>
      </c>
      <c r="V88" s="222">
        <f>ROUND(E88*U88,2)</f>
        <v>7.22</v>
      </c>
      <c r="W88" s="222"/>
      <c r="X88" s="222" t="s">
        <v>191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199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2" t="s">
        <v>285</v>
      </c>
      <c r="D89" s="258"/>
      <c r="E89" s="258"/>
      <c r="F89" s="258"/>
      <c r="G89" s="258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194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4" t="s">
        <v>286</v>
      </c>
      <c r="D90" s="259"/>
      <c r="E90" s="259"/>
      <c r="F90" s="259"/>
      <c r="G90" s="259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142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46" t="str">
        <f>C90</f>
        <v>Uložení sypaniny do násypů nebo na skládku s rozprostřením sypaniny ve vrstvách a s hrubým urovnáním.</v>
      </c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3" t="s">
        <v>287</v>
      </c>
      <c r="D91" s="256"/>
      <c r="E91" s="257">
        <v>92.695239999999998</v>
      </c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196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3" t="s">
        <v>282</v>
      </c>
      <c r="D92" s="256"/>
      <c r="E92" s="257">
        <v>140.27981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196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31">
        <v>22</v>
      </c>
      <c r="B93" s="232" t="s">
        <v>288</v>
      </c>
      <c r="C93" s="250" t="s">
        <v>289</v>
      </c>
      <c r="D93" s="233" t="s">
        <v>206</v>
      </c>
      <c r="E93" s="234">
        <v>140.27981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6" t="s">
        <v>190</v>
      </c>
      <c r="S93" s="236" t="s">
        <v>139</v>
      </c>
      <c r="T93" s="237" t="s">
        <v>139</v>
      </c>
      <c r="U93" s="222">
        <v>0.29899999999999999</v>
      </c>
      <c r="V93" s="222">
        <f>ROUND(E93*U93,2)</f>
        <v>41.94</v>
      </c>
      <c r="W93" s="222"/>
      <c r="X93" s="222" t="s">
        <v>191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199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2" t="s">
        <v>290</v>
      </c>
      <c r="D94" s="258"/>
      <c r="E94" s="258"/>
      <c r="F94" s="258"/>
      <c r="G94" s="258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194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4" t="s">
        <v>291</v>
      </c>
      <c r="D95" s="259"/>
      <c r="E95" s="259"/>
      <c r="F95" s="259"/>
      <c r="G95" s="259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142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3" t="s">
        <v>292</v>
      </c>
      <c r="D96" s="256"/>
      <c r="E96" s="257">
        <v>232.97505000000001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196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3" t="s">
        <v>293</v>
      </c>
      <c r="D97" s="256"/>
      <c r="E97" s="257">
        <v>-92.695239999999998</v>
      </c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1">
        <v>23</v>
      </c>
      <c r="B98" s="232" t="s">
        <v>294</v>
      </c>
      <c r="C98" s="250" t="s">
        <v>295</v>
      </c>
      <c r="D98" s="233" t="s">
        <v>206</v>
      </c>
      <c r="E98" s="234">
        <v>72.472480000000004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6" t="s">
        <v>190</v>
      </c>
      <c r="S98" s="236" t="s">
        <v>139</v>
      </c>
      <c r="T98" s="237" t="s">
        <v>139</v>
      </c>
      <c r="U98" s="222">
        <v>4.7610000000000001</v>
      </c>
      <c r="V98" s="222">
        <f>ROUND(E98*U98,2)</f>
        <v>345.04</v>
      </c>
      <c r="W98" s="222"/>
      <c r="X98" s="222" t="s">
        <v>191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199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19"/>
      <c r="B99" s="220"/>
      <c r="C99" s="262" t="s">
        <v>296</v>
      </c>
      <c r="D99" s="258"/>
      <c r="E99" s="258"/>
      <c r="F99" s="258"/>
      <c r="G99" s="258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194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46" t="str">
        <f>C99</f>
        <v>sypaninou z vhodných hornin tř. 1 - 4 nebo materiálem připraveným podél výkopu ve vzdálenosti do 3 m od jeho kraje, pro jakoukoliv hloubku výkopu a jakoukoliv míru zhutnění,</v>
      </c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3" t="s">
        <v>297</v>
      </c>
      <c r="D100" s="256"/>
      <c r="E100" s="257">
        <v>13.664999999999999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3" t="s">
        <v>298</v>
      </c>
      <c r="D101" s="256"/>
      <c r="E101" s="257">
        <v>0.37274000000000002</v>
      </c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3" t="s">
        <v>299</v>
      </c>
      <c r="D102" s="256"/>
      <c r="E102" s="257">
        <v>58.434739999999998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196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38">
        <v>24</v>
      </c>
      <c r="B103" s="239" t="s">
        <v>300</v>
      </c>
      <c r="C103" s="249" t="s">
        <v>301</v>
      </c>
      <c r="D103" s="240" t="s">
        <v>206</v>
      </c>
      <c r="E103" s="241">
        <v>59.119390000000003</v>
      </c>
      <c r="F103" s="242"/>
      <c r="G103" s="243">
        <f>ROUND(E103*F103,2)</f>
        <v>0</v>
      </c>
      <c r="H103" s="242"/>
      <c r="I103" s="243">
        <f>ROUND(E103*H103,2)</f>
        <v>0</v>
      </c>
      <c r="J103" s="242"/>
      <c r="K103" s="243">
        <f>ROUND(E103*J103,2)</f>
        <v>0</v>
      </c>
      <c r="L103" s="243">
        <v>21</v>
      </c>
      <c r="M103" s="243">
        <f>G103*(1+L103/100)</f>
        <v>0</v>
      </c>
      <c r="N103" s="243">
        <v>0</v>
      </c>
      <c r="O103" s="243">
        <f>ROUND(E103*N103,2)</f>
        <v>0</v>
      </c>
      <c r="P103" s="243">
        <v>0</v>
      </c>
      <c r="Q103" s="243">
        <f>ROUND(E103*P103,2)</f>
        <v>0</v>
      </c>
      <c r="R103" s="243" t="s">
        <v>190</v>
      </c>
      <c r="S103" s="243" t="s">
        <v>139</v>
      </c>
      <c r="T103" s="244" t="s">
        <v>139</v>
      </c>
      <c r="U103" s="222">
        <v>0</v>
      </c>
      <c r="V103" s="222">
        <f>ROUND(E103*U103,2)</f>
        <v>0</v>
      </c>
      <c r="W103" s="222"/>
      <c r="X103" s="222" t="s">
        <v>191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199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38">
        <v>25</v>
      </c>
      <c r="B104" s="239" t="s">
        <v>302</v>
      </c>
      <c r="C104" s="249" t="s">
        <v>303</v>
      </c>
      <c r="D104" s="240" t="s">
        <v>206</v>
      </c>
      <c r="E104" s="241">
        <v>33.575850000000003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21</v>
      </c>
      <c r="M104" s="243">
        <f>G104*(1+L104/100)</f>
        <v>0</v>
      </c>
      <c r="N104" s="243">
        <v>0</v>
      </c>
      <c r="O104" s="243">
        <f>ROUND(E104*N104,2)</f>
        <v>0</v>
      </c>
      <c r="P104" s="243">
        <v>0</v>
      </c>
      <c r="Q104" s="243">
        <f>ROUND(E104*P104,2)</f>
        <v>0</v>
      </c>
      <c r="R104" s="243" t="s">
        <v>190</v>
      </c>
      <c r="S104" s="243" t="s">
        <v>139</v>
      </c>
      <c r="T104" s="244" t="s">
        <v>139</v>
      </c>
      <c r="U104" s="222">
        <v>0</v>
      </c>
      <c r="V104" s="222">
        <f>ROUND(E104*U104,2)</f>
        <v>0</v>
      </c>
      <c r="W104" s="222"/>
      <c r="X104" s="222" t="s">
        <v>191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199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31">
        <v>26</v>
      </c>
      <c r="B105" s="232" t="s">
        <v>304</v>
      </c>
      <c r="C105" s="250" t="s">
        <v>305</v>
      </c>
      <c r="D105" s="233" t="s">
        <v>306</v>
      </c>
      <c r="E105" s="234">
        <v>124.43525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1</v>
      </c>
      <c r="O105" s="236">
        <f>ROUND(E105*N105,2)</f>
        <v>124.44</v>
      </c>
      <c r="P105" s="236">
        <v>0</v>
      </c>
      <c r="Q105" s="236">
        <f>ROUND(E105*P105,2)</f>
        <v>0</v>
      </c>
      <c r="R105" s="236" t="s">
        <v>307</v>
      </c>
      <c r="S105" s="236" t="s">
        <v>139</v>
      </c>
      <c r="T105" s="237" t="s">
        <v>139</v>
      </c>
      <c r="U105" s="222">
        <v>0</v>
      </c>
      <c r="V105" s="222">
        <f>ROUND(E105*U105,2)</f>
        <v>0</v>
      </c>
      <c r="W105" s="222"/>
      <c r="X105" s="222" t="s">
        <v>308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309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3" t="s">
        <v>310</v>
      </c>
      <c r="D106" s="256"/>
      <c r="E106" s="257">
        <v>124.43525</v>
      </c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196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x14ac:dyDescent="0.2">
      <c r="A107" s="225" t="s">
        <v>124</v>
      </c>
      <c r="B107" s="226" t="s">
        <v>73</v>
      </c>
      <c r="C107" s="248" t="s">
        <v>74</v>
      </c>
      <c r="D107" s="227"/>
      <c r="E107" s="228"/>
      <c r="F107" s="229"/>
      <c r="G107" s="229">
        <f>SUMIF(AG108:AG119,"&lt;&gt;NOR",G108:G119)</f>
        <v>0</v>
      </c>
      <c r="H107" s="229"/>
      <c r="I107" s="229">
        <f>SUM(I108:I119)</f>
        <v>0</v>
      </c>
      <c r="J107" s="229"/>
      <c r="K107" s="229">
        <f>SUM(K108:K119)</f>
        <v>0</v>
      </c>
      <c r="L107" s="229"/>
      <c r="M107" s="229">
        <f>SUM(M108:M119)</f>
        <v>0</v>
      </c>
      <c r="N107" s="229"/>
      <c r="O107" s="229">
        <f>SUM(O108:O119)</f>
        <v>36.9</v>
      </c>
      <c r="P107" s="229"/>
      <c r="Q107" s="229">
        <f>SUM(Q108:Q119)</f>
        <v>0</v>
      </c>
      <c r="R107" s="229"/>
      <c r="S107" s="229"/>
      <c r="T107" s="230"/>
      <c r="U107" s="224"/>
      <c r="V107" s="224">
        <f>SUM(V108:V119)</f>
        <v>27.12</v>
      </c>
      <c r="W107" s="224"/>
      <c r="X107" s="224"/>
      <c r="AG107" t="s">
        <v>125</v>
      </c>
    </row>
    <row r="108" spans="1:60" outlineLevel="1" x14ac:dyDescent="0.2">
      <c r="A108" s="231">
        <v>27</v>
      </c>
      <c r="B108" s="232" t="s">
        <v>311</v>
      </c>
      <c r="C108" s="250" t="s">
        <v>312</v>
      </c>
      <c r="D108" s="233" t="s">
        <v>206</v>
      </c>
      <c r="E108" s="234">
        <v>19.172999999999998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6">
        <v>1.8907700000000001</v>
      </c>
      <c r="O108" s="236">
        <f>ROUND(E108*N108,2)</f>
        <v>36.25</v>
      </c>
      <c r="P108" s="236">
        <v>0</v>
      </c>
      <c r="Q108" s="236">
        <f>ROUND(E108*P108,2)</f>
        <v>0</v>
      </c>
      <c r="R108" s="236" t="s">
        <v>313</v>
      </c>
      <c r="S108" s="236" t="s">
        <v>139</v>
      </c>
      <c r="T108" s="237" t="s">
        <v>139</v>
      </c>
      <c r="U108" s="222">
        <v>1.3169999999999999</v>
      </c>
      <c r="V108" s="222">
        <f>ROUND(E108*U108,2)</f>
        <v>25.25</v>
      </c>
      <c r="W108" s="222"/>
      <c r="X108" s="222" t="s">
        <v>191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199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2" t="s">
        <v>314</v>
      </c>
      <c r="D109" s="258"/>
      <c r="E109" s="258"/>
      <c r="F109" s="258"/>
      <c r="G109" s="258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194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3" t="s">
        <v>315</v>
      </c>
      <c r="D110" s="256"/>
      <c r="E110" s="257">
        <v>4.125</v>
      </c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196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3" t="s">
        <v>316</v>
      </c>
      <c r="D111" s="256"/>
      <c r="E111" s="257">
        <v>0.11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3" t="s">
        <v>317</v>
      </c>
      <c r="D112" s="256"/>
      <c r="E112" s="257">
        <v>14.938000000000001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196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31">
        <v>28</v>
      </c>
      <c r="B113" s="232" t="s">
        <v>318</v>
      </c>
      <c r="C113" s="250" t="s">
        <v>319</v>
      </c>
      <c r="D113" s="233" t="s">
        <v>206</v>
      </c>
      <c r="E113" s="234">
        <v>0.25535999999999998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6">
        <v>2.5</v>
      </c>
      <c r="O113" s="236">
        <f>ROUND(E113*N113,2)</f>
        <v>0.64</v>
      </c>
      <c r="P113" s="236">
        <v>0</v>
      </c>
      <c r="Q113" s="236">
        <f>ROUND(E113*P113,2)</f>
        <v>0</v>
      </c>
      <c r="R113" s="236" t="s">
        <v>313</v>
      </c>
      <c r="S113" s="236" t="s">
        <v>139</v>
      </c>
      <c r="T113" s="237" t="s">
        <v>139</v>
      </c>
      <c r="U113" s="222">
        <v>1.1919999999999999</v>
      </c>
      <c r="V113" s="222">
        <f>ROUND(E113*U113,2)</f>
        <v>0.3</v>
      </c>
      <c r="W113" s="222"/>
      <c r="X113" s="222" t="s">
        <v>191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199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2" t="s">
        <v>320</v>
      </c>
      <c r="D114" s="258"/>
      <c r="E114" s="258"/>
      <c r="F114" s="258"/>
      <c r="G114" s="258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194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3" t="s">
        <v>321</v>
      </c>
      <c r="D115" s="256"/>
      <c r="E115" s="257">
        <v>0.25535999999999998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31">
        <v>29</v>
      </c>
      <c r="B116" s="232" t="s">
        <v>322</v>
      </c>
      <c r="C116" s="250" t="s">
        <v>323</v>
      </c>
      <c r="D116" s="233" t="s">
        <v>242</v>
      </c>
      <c r="E116" s="234">
        <v>1.9024000000000001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6">
        <v>4.7999999999999996E-3</v>
      </c>
      <c r="O116" s="236">
        <f>ROUND(E116*N116,2)</f>
        <v>0.01</v>
      </c>
      <c r="P116" s="236">
        <v>0</v>
      </c>
      <c r="Q116" s="236">
        <f>ROUND(E116*P116,2)</f>
        <v>0</v>
      </c>
      <c r="R116" s="236" t="s">
        <v>313</v>
      </c>
      <c r="S116" s="236" t="s">
        <v>139</v>
      </c>
      <c r="T116" s="237" t="s">
        <v>139</v>
      </c>
      <c r="U116" s="222">
        <v>0.82499999999999996</v>
      </c>
      <c r="V116" s="222">
        <f>ROUND(E116*U116,2)</f>
        <v>1.57</v>
      </c>
      <c r="W116" s="222"/>
      <c r="X116" s="222" t="s">
        <v>191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199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2" t="s">
        <v>314</v>
      </c>
      <c r="D117" s="258"/>
      <c r="E117" s="258"/>
      <c r="F117" s="258"/>
      <c r="G117" s="258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194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3" t="s">
        <v>324</v>
      </c>
      <c r="D118" s="256"/>
      <c r="E118" s="257">
        <v>1.2464</v>
      </c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3" t="s">
        <v>325</v>
      </c>
      <c r="D119" s="256"/>
      <c r="E119" s="257">
        <v>0.65600000000000003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x14ac:dyDescent="0.2">
      <c r="A120" s="225" t="s">
        <v>124</v>
      </c>
      <c r="B120" s="226" t="s">
        <v>77</v>
      </c>
      <c r="C120" s="248" t="s">
        <v>78</v>
      </c>
      <c r="D120" s="227"/>
      <c r="E120" s="228"/>
      <c r="F120" s="229"/>
      <c r="G120" s="229">
        <f>SUMIF(AG121:AG219,"&lt;&gt;NOR",G121:G219)</f>
        <v>0</v>
      </c>
      <c r="H120" s="229"/>
      <c r="I120" s="229">
        <f>SUM(I121:I219)</f>
        <v>0</v>
      </c>
      <c r="J120" s="229"/>
      <c r="K120" s="229">
        <f>SUM(K121:K219)</f>
        <v>0</v>
      </c>
      <c r="L120" s="229"/>
      <c r="M120" s="229">
        <f>SUM(M121:M219)</f>
        <v>0</v>
      </c>
      <c r="N120" s="229"/>
      <c r="O120" s="229">
        <f>SUM(O121:O219)</f>
        <v>25.070000000000004</v>
      </c>
      <c r="P120" s="229"/>
      <c r="Q120" s="229">
        <f>SUM(Q121:Q219)</f>
        <v>0</v>
      </c>
      <c r="R120" s="229"/>
      <c r="S120" s="229"/>
      <c r="T120" s="230"/>
      <c r="U120" s="224"/>
      <c r="V120" s="224">
        <f>SUM(V121:V219)</f>
        <v>397.94</v>
      </c>
      <c r="W120" s="224"/>
      <c r="X120" s="224"/>
      <c r="AG120" t="s">
        <v>125</v>
      </c>
    </row>
    <row r="121" spans="1:60" outlineLevel="1" x14ac:dyDescent="0.2">
      <c r="A121" s="231">
        <v>30</v>
      </c>
      <c r="B121" s="232" t="s">
        <v>326</v>
      </c>
      <c r="C121" s="250" t="s">
        <v>327</v>
      </c>
      <c r="D121" s="233" t="s">
        <v>328</v>
      </c>
      <c r="E121" s="234">
        <v>2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6">
        <v>0</v>
      </c>
      <c r="O121" s="236">
        <f>ROUND(E121*N121,2)</f>
        <v>0</v>
      </c>
      <c r="P121" s="236">
        <v>0</v>
      </c>
      <c r="Q121" s="236">
        <f>ROUND(E121*P121,2)</f>
        <v>0</v>
      </c>
      <c r="R121" s="236" t="s">
        <v>313</v>
      </c>
      <c r="S121" s="236" t="s">
        <v>139</v>
      </c>
      <c r="T121" s="237" t="s">
        <v>139</v>
      </c>
      <c r="U121" s="222">
        <v>9.1829999999999998</v>
      </c>
      <c r="V121" s="222">
        <f>ROUND(E121*U121,2)</f>
        <v>18.37</v>
      </c>
      <c r="W121" s="222"/>
      <c r="X121" s="222" t="s">
        <v>191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192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19"/>
      <c r="B122" s="220"/>
      <c r="C122" s="262" t="s">
        <v>329</v>
      </c>
      <c r="D122" s="258"/>
      <c r="E122" s="258"/>
      <c r="F122" s="258"/>
      <c r="G122" s="258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194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46" t="str">
        <f>C122</f>
        <v>ohlášení uzavírání vody, uzavření a otevření šoupat, vypuštění a napuštění vody, odvzdušnění potrubí, strojní nebo ruční výřez potrubí, nutné úpravy výkopu v prostoru provádění,</v>
      </c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38">
        <v>31</v>
      </c>
      <c r="B123" s="239" t="s">
        <v>330</v>
      </c>
      <c r="C123" s="249" t="s">
        <v>331</v>
      </c>
      <c r="D123" s="240" t="s">
        <v>328</v>
      </c>
      <c r="E123" s="241">
        <v>4</v>
      </c>
      <c r="F123" s="242"/>
      <c r="G123" s="243">
        <f>ROUND(E123*F123,2)</f>
        <v>0</v>
      </c>
      <c r="H123" s="242"/>
      <c r="I123" s="243">
        <f>ROUND(E123*H123,2)</f>
        <v>0</v>
      </c>
      <c r="J123" s="242"/>
      <c r="K123" s="243">
        <f>ROUND(E123*J123,2)</f>
        <v>0</v>
      </c>
      <c r="L123" s="243">
        <v>21</v>
      </c>
      <c r="M123" s="243">
        <f>G123*(1+L123/100)</f>
        <v>0</v>
      </c>
      <c r="N123" s="243">
        <v>2.2000000000000001E-4</v>
      </c>
      <c r="O123" s="243">
        <f>ROUND(E123*N123,2)</f>
        <v>0</v>
      </c>
      <c r="P123" s="243">
        <v>0</v>
      </c>
      <c r="Q123" s="243">
        <f>ROUND(E123*P123,2)</f>
        <v>0</v>
      </c>
      <c r="R123" s="243" t="s">
        <v>313</v>
      </c>
      <c r="S123" s="243" t="s">
        <v>139</v>
      </c>
      <c r="T123" s="244" t="s">
        <v>139</v>
      </c>
      <c r="U123" s="222">
        <v>1.2210000000000001</v>
      </c>
      <c r="V123" s="222">
        <f>ROUND(E123*U123,2)</f>
        <v>4.88</v>
      </c>
      <c r="W123" s="222"/>
      <c r="X123" s="222" t="s">
        <v>191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192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1" x14ac:dyDescent="0.2">
      <c r="A124" s="238">
        <v>32</v>
      </c>
      <c r="B124" s="239" t="s">
        <v>332</v>
      </c>
      <c r="C124" s="249" t="s">
        <v>333</v>
      </c>
      <c r="D124" s="240" t="s">
        <v>328</v>
      </c>
      <c r="E124" s="241">
        <v>4</v>
      </c>
      <c r="F124" s="242"/>
      <c r="G124" s="243">
        <f>ROUND(E124*F124,2)</f>
        <v>0</v>
      </c>
      <c r="H124" s="242"/>
      <c r="I124" s="243">
        <f>ROUND(E124*H124,2)</f>
        <v>0</v>
      </c>
      <c r="J124" s="242"/>
      <c r="K124" s="243">
        <f>ROUND(E124*J124,2)</f>
        <v>0</v>
      </c>
      <c r="L124" s="243">
        <v>21</v>
      </c>
      <c r="M124" s="243">
        <f>G124*(1+L124/100)</f>
        <v>0</v>
      </c>
      <c r="N124" s="243">
        <v>2.2000000000000001E-4</v>
      </c>
      <c r="O124" s="243">
        <f>ROUND(E124*N124,2)</f>
        <v>0</v>
      </c>
      <c r="P124" s="243">
        <v>0</v>
      </c>
      <c r="Q124" s="243">
        <f>ROUND(E124*P124,2)</f>
        <v>0</v>
      </c>
      <c r="R124" s="243" t="s">
        <v>313</v>
      </c>
      <c r="S124" s="243" t="s">
        <v>139</v>
      </c>
      <c r="T124" s="244" t="s">
        <v>139</v>
      </c>
      <c r="U124" s="222">
        <v>0.75900000000000001</v>
      </c>
      <c r="V124" s="222">
        <f>ROUND(E124*U124,2)</f>
        <v>3.04</v>
      </c>
      <c r="W124" s="222"/>
      <c r="X124" s="222" t="s">
        <v>191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192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31">
        <v>33</v>
      </c>
      <c r="B125" s="232" t="s">
        <v>334</v>
      </c>
      <c r="C125" s="250" t="s">
        <v>335</v>
      </c>
      <c r="D125" s="233" t="s">
        <v>189</v>
      </c>
      <c r="E125" s="234">
        <v>37.5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6">
        <v>0</v>
      </c>
      <c r="O125" s="236">
        <f>ROUND(E125*N125,2)</f>
        <v>0</v>
      </c>
      <c r="P125" s="236">
        <v>0</v>
      </c>
      <c r="Q125" s="236">
        <f>ROUND(E125*P125,2)</f>
        <v>0</v>
      </c>
      <c r="R125" s="236" t="s">
        <v>313</v>
      </c>
      <c r="S125" s="236" t="s">
        <v>139</v>
      </c>
      <c r="T125" s="237" t="s">
        <v>139</v>
      </c>
      <c r="U125" s="222">
        <v>3.4000000000000002E-2</v>
      </c>
      <c r="V125" s="222">
        <f>ROUND(E125*U125,2)</f>
        <v>1.28</v>
      </c>
      <c r="W125" s="222"/>
      <c r="X125" s="222" t="s">
        <v>191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199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2" t="s">
        <v>314</v>
      </c>
      <c r="D126" s="258"/>
      <c r="E126" s="258"/>
      <c r="F126" s="258"/>
      <c r="G126" s="258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194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31">
        <v>34</v>
      </c>
      <c r="B127" s="232" t="s">
        <v>336</v>
      </c>
      <c r="C127" s="250" t="s">
        <v>337</v>
      </c>
      <c r="D127" s="233" t="s">
        <v>189</v>
      </c>
      <c r="E127" s="234">
        <v>1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6" t="s">
        <v>313</v>
      </c>
      <c r="S127" s="236" t="s">
        <v>139</v>
      </c>
      <c r="T127" s="237" t="s">
        <v>139</v>
      </c>
      <c r="U127" s="222">
        <v>3.5999999999999997E-2</v>
      </c>
      <c r="V127" s="222">
        <f>ROUND(E127*U127,2)</f>
        <v>0.04</v>
      </c>
      <c r="W127" s="222"/>
      <c r="X127" s="222" t="s">
        <v>191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192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2" t="s">
        <v>314</v>
      </c>
      <c r="D128" s="258"/>
      <c r="E128" s="258"/>
      <c r="F128" s="258"/>
      <c r="G128" s="258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194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38">
        <v>35</v>
      </c>
      <c r="B129" s="239" t="s">
        <v>338</v>
      </c>
      <c r="C129" s="249" t="s">
        <v>339</v>
      </c>
      <c r="D129" s="240" t="s">
        <v>328</v>
      </c>
      <c r="E129" s="241">
        <v>15</v>
      </c>
      <c r="F129" s="242"/>
      <c r="G129" s="243">
        <f>ROUND(E129*F129,2)</f>
        <v>0</v>
      </c>
      <c r="H129" s="242"/>
      <c r="I129" s="243">
        <f>ROUND(E129*H129,2)</f>
        <v>0</v>
      </c>
      <c r="J129" s="242"/>
      <c r="K129" s="243">
        <f>ROUND(E129*J129,2)</f>
        <v>0</v>
      </c>
      <c r="L129" s="243">
        <v>21</v>
      </c>
      <c r="M129" s="243">
        <f>G129*(1+L129/100)</f>
        <v>0</v>
      </c>
      <c r="N129" s="243">
        <v>2.0000000000000002E-5</v>
      </c>
      <c r="O129" s="243">
        <f>ROUND(E129*N129,2)</f>
        <v>0</v>
      </c>
      <c r="P129" s="243">
        <v>0</v>
      </c>
      <c r="Q129" s="243">
        <f>ROUND(E129*P129,2)</f>
        <v>0</v>
      </c>
      <c r="R129" s="243" t="s">
        <v>313</v>
      </c>
      <c r="S129" s="243" t="s">
        <v>139</v>
      </c>
      <c r="T129" s="244" t="s">
        <v>139</v>
      </c>
      <c r="U129" s="222">
        <v>0.38400000000000001</v>
      </c>
      <c r="V129" s="222">
        <f>ROUND(E129*U129,2)</f>
        <v>5.76</v>
      </c>
      <c r="W129" s="222"/>
      <c r="X129" s="222" t="s">
        <v>191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192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1" x14ac:dyDescent="0.2">
      <c r="A130" s="238">
        <v>36</v>
      </c>
      <c r="B130" s="239" t="s">
        <v>340</v>
      </c>
      <c r="C130" s="249" t="s">
        <v>341</v>
      </c>
      <c r="D130" s="240" t="s">
        <v>328</v>
      </c>
      <c r="E130" s="241">
        <v>4</v>
      </c>
      <c r="F130" s="242"/>
      <c r="G130" s="243">
        <f>ROUND(E130*F130,2)</f>
        <v>0</v>
      </c>
      <c r="H130" s="242"/>
      <c r="I130" s="243">
        <f>ROUND(E130*H130,2)</f>
        <v>0</v>
      </c>
      <c r="J130" s="242"/>
      <c r="K130" s="243">
        <f>ROUND(E130*J130,2)</f>
        <v>0</v>
      </c>
      <c r="L130" s="243">
        <v>21</v>
      </c>
      <c r="M130" s="243">
        <f>G130*(1+L130/100)</f>
        <v>0</v>
      </c>
      <c r="N130" s="243">
        <v>2.2000000000000001E-4</v>
      </c>
      <c r="O130" s="243">
        <f>ROUND(E130*N130,2)</f>
        <v>0</v>
      </c>
      <c r="P130" s="243">
        <v>0</v>
      </c>
      <c r="Q130" s="243">
        <f>ROUND(E130*P130,2)</f>
        <v>0</v>
      </c>
      <c r="R130" s="243" t="s">
        <v>313</v>
      </c>
      <c r="S130" s="243" t="s">
        <v>139</v>
      </c>
      <c r="T130" s="244" t="s">
        <v>139</v>
      </c>
      <c r="U130" s="222">
        <v>1.554</v>
      </c>
      <c r="V130" s="222">
        <f>ROUND(E130*U130,2)</f>
        <v>6.22</v>
      </c>
      <c r="W130" s="222"/>
      <c r="X130" s="222" t="s">
        <v>191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199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1" x14ac:dyDescent="0.2">
      <c r="A131" s="238">
        <v>37</v>
      </c>
      <c r="B131" s="239" t="s">
        <v>342</v>
      </c>
      <c r="C131" s="249" t="s">
        <v>343</v>
      </c>
      <c r="D131" s="240" t="s">
        <v>328</v>
      </c>
      <c r="E131" s="241">
        <v>4</v>
      </c>
      <c r="F131" s="242"/>
      <c r="G131" s="243">
        <f>ROUND(E131*F131,2)</f>
        <v>0</v>
      </c>
      <c r="H131" s="242"/>
      <c r="I131" s="243">
        <f>ROUND(E131*H131,2)</f>
        <v>0</v>
      </c>
      <c r="J131" s="242"/>
      <c r="K131" s="243">
        <f>ROUND(E131*J131,2)</f>
        <v>0</v>
      </c>
      <c r="L131" s="243">
        <v>21</v>
      </c>
      <c r="M131" s="243">
        <f>G131*(1+L131/100)</f>
        <v>0</v>
      </c>
      <c r="N131" s="243">
        <v>1.1E-4</v>
      </c>
      <c r="O131" s="243">
        <f>ROUND(E131*N131,2)</f>
        <v>0</v>
      </c>
      <c r="P131" s="243">
        <v>0</v>
      </c>
      <c r="Q131" s="243">
        <f>ROUND(E131*P131,2)</f>
        <v>0</v>
      </c>
      <c r="R131" s="243" t="s">
        <v>313</v>
      </c>
      <c r="S131" s="243" t="s">
        <v>139</v>
      </c>
      <c r="T131" s="244" t="s">
        <v>139</v>
      </c>
      <c r="U131" s="222">
        <v>0.70799999999999996</v>
      </c>
      <c r="V131" s="222">
        <f>ROUND(E131*U131,2)</f>
        <v>2.83</v>
      </c>
      <c r="W131" s="222"/>
      <c r="X131" s="222" t="s">
        <v>191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199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33.75" outlineLevel="1" x14ac:dyDescent="0.2">
      <c r="A132" s="238">
        <v>38</v>
      </c>
      <c r="B132" s="239" t="s">
        <v>344</v>
      </c>
      <c r="C132" s="249" t="s">
        <v>345</v>
      </c>
      <c r="D132" s="240" t="s">
        <v>328</v>
      </c>
      <c r="E132" s="241">
        <v>15</v>
      </c>
      <c r="F132" s="242"/>
      <c r="G132" s="243">
        <f>ROUND(E132*F132,2)</f>
        <v>0</v>
      </c>
      <c r="H132" s="242"/>
      <c r="I132" s="243">
        <f>ROUND(E132*H132,2)</f>
        <v>0</v>
      </c>
      <c r="J132" s="242"/>
      <c r="K132" s="243">
        <f>ROUND(E132*J132,2)</f>
        <v>0</v>
      </c>
      <c r="L132" s="243">
        <v>21</v>
      </c>
      <c r="M132" s="243">
        <f>G132*(1+L132/100)</f>
        <v>0</v>
      </c>
      <c r="N132" s="243">
        <v>0</v>
      </c>
      <c r="O132" s="243">
        <f>ROUND(E132*N132,2)</f>
        <v>0</v>
      </c>
      <c r="P132" s="243">
        <v>0</v>
      </c>
      <c r="Q132" s="243">
        <f>ROUND(E132*P132,2)</f>
        <v>0</v>
      </c>
      <c r="R132" s="243" t="s">
        <v>313</v>
      </c>
      <c r="S132" s="243" t="s">
        <v>139</v>
      </c>
      <c r="T132" s="244" t="s">
        <v>139</v>
      </c>
      <c r="U132" s="222">
        <v>3.4740000000000002</v>
      </c>
      <c r="V132" s="222">
        <f>ROUND(E132*U132,2)</f>
        <v>52.11</v>
      </c>
      <c r="W132" s="222"/>
      <c r="X132" s="222" t="s">
        <v>191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192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31">
        <v>39</v>
      </c>
      <c r="B133" s="232" t="s">
        <v>346</v>
      </c>
      <c r="C133" s="250" t="s">
        <v>347</v>
      </c>
      <c r="D133" s="233" t="s">
        <v>189</v>
      </c>
      <c r="E133" s="234">
        <v>174.3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6">
        <v>0</v>
      </c>
      <c r="O133" s="236">
        <f>ROUND(E133*N133,2)</f>
        <v>0</v>
      </c>
      <c r="P133" s="236">
        <v>0</v>
      </c>
      <c r="Q133" s="236">
        <f>ROUND(E133*P133,2)</f>
        <v>0</v>
      </c>
      <c r="R133" s="236" t="s">
        <v>313</v>
      </c>
      <c r="S133" s="236" t="s">
        <v>139</v>
      </c>
      <c r="T133" s="237" t="s">
        <v>139</v>
      </c>
      <c r="U133" s="222">
        <v>4.3999999999999997E-2</v>
      </c>
      <c r="V133" s="222">
        <f>ROUND(E133*U133,2)</f>
        <v>7.67</v>
      </c>
      <c r="W133" s="222"/>
      <c r="X133" s="222" t="s">
        <v>191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192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2" t="s">
        <v>348</v>
      </c>
      <c r="D134" s="258"/>
      <c r="E134" s="258"/>
      <c r="F134" s="258"/>
      <c r="G134" s="258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194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46" t="str">
        <f>C134</f>
        <v>přísun, montáže, demontáže a odsunu zkoušecího čerpadla, napuštění tlakovou vodou a dodání vody pro tlakovou zkoušku,</v>
      </c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31">
        <v>40</v>
      </c>
      <c r="B135" s="232" t="s">
        <v>349</v>
      </c>
      <c r="C135" s="250" t="s">
        <v>350</v>
      </c>
      <c r="D135" s="233" t="s">
        <v>351</v>
      </c>
      <c r="E135" s="234">
        <v>2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6">
        <v>3.5029999999999999E-2</v>
      </c>
      <c r="O135" s="236">
        <f>ROUND(E135*N135,2)</f>
        <v>7.0000000000000007E-2</v>
      </c>
      <c r="P135" s="236">
        <v>0</v>
      </c>
      <c r="Q135" s="236">
        <f>ROUND(E135*P135,2)</f>
        <v>0</v>
      </c>
      <c r="R135" s="236" t="s">
        <v>313</v>
      </c>
      <c r="S135" s="236" t="s">
        <v>139</v>
      </c>
      <c r="T135" s="237" t="s">
        <v>139</v>
      </c>
      <c r="U135" s="222">
        <v>10.130000000000001</v>
      </c>
      <c r="V135" s="222">
        <f>ROUND(E135*U135,2)</f>
        <v>20.260000000000002</v>
      </c>
      <c r="W135" s="222"/>
      <c r="X135" s="222" t="s">
        <v>191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199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33.75" outlineLevel="1" x14ac:dyDescent="0.2">
      <c r="A136" s="219"/>
      <c r="B136" s="220"/>
      <c r="C136" s="262" t="s">
        <v>352</v>
      </c>
      <c r="D136" s="258"/>
      <c r="E136" s="258"/>
      <c r="F136" s="258"/>
      <c r="G136" s="258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194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46" t="str">
        <f>C136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1">
        <v>41</v>
      </c>
      <c r="B137" s="232" t="s">
        <v>353</v>
      </c>
      <c r="C137" s="250" t="s">
        <v>354</v>
      </c>
      <c r="D137" s="233" t="s">
        <v>189</v>
      </c>
      <c r="E137" s="234">
        <v>38.5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0</v>
      </c>
      <c r="O137" s="236">
        <f>ROUND(E137*N137,2)</f>
        <v>0</v>
      </c>
      <c r="P137" s="236">
        <v>0</v>
      </c>
      <c r="Q137" s="236">
        <f>ROUND(E137*P137,2)</f>
        <v>0</v>
      </c>
      <c r="R137" s="236" t="s">
        <v>313</v>
      </c>
      <c r="S137" s="236" t="s">
        <v>139</v>
      </c>
      <c r="T137" s="237" t="s">
        <v>139</v>
      </c>
      <c r="U137" s="222">
        <v>0.15</v>
      </c>
      <c r="V137" s="222">
        <f>ROUND(E137*U137,2)</f>
        <v>5.78</v>
      </c>
      <c r="W137" s="222"/>
      <c r="X137" s="222" t="s">
        <v>191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199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2" t="s">
        <v>355</v>
      </c>
      <c r="D138" s="258"/>
      <c r="E138" s="258"/>
      <c r="F138" s="258"/>
      <c r="G138" s="258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194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46" t="str">
        <f>C138</f>
        <v>napuštění a vypuštění vody, dodání vody a desinfekčního prostředku, náklady na bakteriologický rozbor vody,</v>
      </c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1">
        <v>42</v>
      </c>
      <c r="B139" s="232" t="s">
        <v>356</v>
      </c>
      <c r="C139" s="250" t="s">
        <v>357</v>
      </c>
      <c r="D139" s="233" t="s">
        <v>189</v>
      </c>
      <c r="E139" s="234">
        <v>135.80000000000001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6">
        <v>0</v>
      </c>
      <c r="O139" s="236">
        <f>ROUND(E139*N139,2)</f>
        <v>0</v>
      </c>
      <c r="P139" s="236">
        <v>0</v>
      </c>
      <c r="Q139" s="236">
        <f>ROUND(E139*P139,2)</f>
        <v>0</v>
      </c>
      <c r="R139" s="236" t="s">
        <v>313</v>
      </c>
      <c r="S139" s="236" t="s">
        <v>139</v>
      </c>
      <c r="T139" s="237" t="s">
        <v>139</v>
      </c>
      <c r="U139" s="222">
        <v>0.28999999999999998</v>
      </c>
      <c r="V139" s="222">
        <f>ROUND(E139*U139,2)</f>
        <v>39.380000000000003</v>
      </c>
      <c r="W139" s="222"/>
      <c r="X139" s="222" t="s">
        <v>191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192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2" t="s">
        <v>355</v>
      </c>
      <c r="D140" s="258"/>
      <c r="E140" s="258"/>
      <c r="F140" s="258"/>
      <c r="G140" s="258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194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46" t="str">
        <f>C140</f>
        <v>napuštění a vypuštění vody, dodání vody a desinfekčního prostředku, náklady na bakteriologický rozbor vody,</v>
      </c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31">
        <v>43</v>
      </c>
      <c r="B141" s="232" t="s">
        <v>358</v>
      </c>
      <c r="C141" s="250" t="s">
        <v>359</v>
      </c>
      <c r="D141" s="233" t="s">
        <v>328</v>
      </c>
      <c r="E141" s="234">
        <v>15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6.3829999999999998E-2</v>
      </c>
      <c r="O141" s="236">
        <f>ROUND(E141*N141,2)</f>
        <v>0.96</v>
      </c>
      <c r="P141" s="236">
        <v>0</v>
      </c>
      <c r="Q141" s="236">
        <f>ROUND(E141*P141,2)</f>
        <v>0</v>
      </c>
      <c r="R141" s="236" t="s">
        <v>313</v>
      </c>
      <c r="S141" s="236" t="s">
        <v>139</v>
      </c>
      <c r="T141" s="237" t="s">
        <v>139</v>
      </c>
      <c r="U141" s="222">
        <v>0.77200000000000002</v>
      </c>
      <c r="V141" s="222">
        <f>ROUND(E141*U141,2)</f>
        <v>11.58</v>
      </c>
      <c r="W141" s="222"/>
      <c r="X141" s="222" t="s">
        <v>191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192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2" t="s">
        <v>360</v>
      </c>
      <c r="D142" s="258"/>
      <c r="E142" s="258"/>
      <c r="F142" s="258"/>
      <c r="G142" s="258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194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31">
        <v>44</v>
      </c>
      <c r="B143" s="232" t="s">
        <v>361</v>
      </c>
      <c r="C143" s="250" t="s">
        <v>362</v>
      </c>
      <c r="D143" s="233" t="s">
        <v>328</v>
      </c>
      <c r="E143" s="234">
        <v>4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6">
        <v>0.11178</v>
      </c>
      <c r="O143" s="236">
        <f>ROUND(E143*N143,2)</f>
        <v>0.45</v>
      </c>
      <c r="P143" s="236">
        <v>0</v>
      </c>
      <c r="Q143" s="236">
        <f>ROUND(E143*P143,2)</f>
        <v>0</v>
      </c>
      <c r="R143" s="236" t="s">
        <v>313</v>
      </c>
      <c r="S143" s="236" t="s">
        <v>139</v>
      </c>
      <c r="T143" s="237" t="s">
        <v>139</v>
      </c>
      <c r="U143" s="222">
        <v>0.86299999999999999</v>
      </c>
      <c r="V143" s="222">
        <f>ROUND(E143*U143,2)</f>
        <v>3.45</v>
      </c>
      <c r="W143" s="222"/>
      <c r="X143" s="222" t="s">
        <v>191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199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2" t="s">
        <v>360</v>
      </c>
      <c r="D144" s="258"/>
      <c r="E144" s="258"/>
      <c r="F144" s="258"/>
      <c r="G144" s="258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194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31">
        <v>45</v>
      </c>
      <c r="B145" s="232" t="s">
        <v>363</v>
      </c>
      <c r="C145" s="250" t="s">
        <v>364</v>
      </c>
      <c r="D145" s="233" t="s">
        <v>328</v>
      </c>
      <c r="E145" s="234">
        <v>4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0.32906000000000002</v>
      </c>
      <c r="O145" s="236">
        <f>ROUND(E145*N145,2)</f>
        <v>1.32</v>
      </c>
      <c r="P145" s="236">
        <v>0</v>
      </c>
      <c r="Q145" s="236">
        <f>ROUND(E145*P145,2)</f>
        <v>0</v>
      </c>
      <c r="R145" s="236" t="s">
        <v>313</v>
      </c>
      <c r="S145" s="236" t="s">
        <v>139</v>
      </c>
      <c r="T145" s="237" t="s">
        <v>139</v>
      </c>
      <c r="U145" s="222">
        <v>1.1819999999999999</v>
      </c>
      <c r="V145" s="222">
        <f>ROUND(E145*U145,2)</f>
        <v>4.7300000000000004</v>
      </c>
      <c r="W145" s="222"/>
      <c r="X145" s="222" t="s">
        <v>191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199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2" t="s">
        <v>360</v>
      </c>
      <c r="D146" s="258"/>
      <c r="E146" s="258"/>
      <c r="F146" s="258"/>
      <c r="G146" s="258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194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1">
        <v>46</v>
      </c>
      <c r="B147" s="232" t="s">
        <v>365</v>
      </c>
      <c r="C147" s="250" t="s">
        <v>366</v>
      </c>
      <c r="D147" s="233" t="s">
        <v>328</v>
      </c>
      <c r="E147" s="234">
        <v>19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2.1000000000000001E-4</v>
      </c>
      <c r="O147" s="236">
        <f>ROUND(E147*N147,2)</f>
        <v>0</v>
      </c>
      <c r="P147" s="236">
        <v>0</v>
      </c>
      <c r="Q147" s="236">
        <f>ROUND(E147*P147,2)</f>
        <v>0</v>
      </c>
      <c r="R147" s="236" t="s">
        <v>313</v>
      </c>
      <c r="S147" s="236" t="s">
        <v>139</v>
      </c>
      <c r="T147" s="237" t="s">
        <v>139</v>
      </c>
      <c r="U147" s="222">
        <v>0.33600000000000002</v>
      </c>
      <c r="V147" s="222">
        <f>ROUND(E147*U147,2)</f>
        <v>6.38</v>
      </c>
      <c r="W147" s="222"/>
      <c r="X147" s="222" t="s">
        <v>191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199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51" t="s">
        <v>367</v>
      </c>
      <c r="D148" s="245"/>
      <c r="E148" s="245"/>
      <c r="F148" s="245"/>
      <c r="G148" s="245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142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38">
        <v>47</v>
      </c>
      <c r="B149" s="239" t="s">
        <v>368</v>
      </c>
      <c r="C149" s="249" t="s">
        <v>369</v>
      </c>
      <c r="D149" s="240" t="s">
        <v>189</v>
      </c>
      <c r="E149" s="241">
        <v>83.5</v>
      </c>
      <c r="F149" s="242"/>
      <c r="G149" s="243">
        <f>ROUND(E149*F149,2)</f>
        <v>0</v>
      </c>
      <c r="H149" s="242"/>
      <c r="I149" s="243">
        <f>ROUND(E149*H149,2)</f>
        <v>0</v>
      </c>
      <c r="J149" s="242"/>
      <c r="K149" s="243">
        <f>ROUND(E149*J149,2)</f>
        <v>0</v>
      </c>
      <c r="L149" s="243">
        <v>21</v>
      </c>
      <c r="M149" s="243">
        <f>G149*(1+L149/100)</f>
        <v>0</v>
      </c>
      <c r="N149" s="243">
        <v>5.0000000000000002E-5</v>
      </c>
      <c r="O149" s="243">
        <f>ROUND(E149*N149,2)</f>
        <v>0</v>
      </c>
      <c r="P149" s="243">
        <v>0</v>
      </c>
      <c r="Q149" s="243">
        <f>ROUND(E149*P149,2)</f>
        <v>0</v>
      </c>
      <c r="R149" s="243" t="s">
        <v>313</v>
      </c>
      <c r="S149" s="243" t="s">
        <v>139</v>
      </c>
      <c r="T149" s="244" t="s">
        <v>139</v>
      </c>
      <c r="U149" s="222">
        <v>3.4000000000000002E-2</v>
      </c>
      <c r="V149" s="222">
        <f>ROUND(E149*U149,2)</f>
        <v>2.84</v>
      </c>
      <c r="W149" s="222"/>
      <c r="X149" s="222" t="s">
        <v>191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192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38">
        <v>48</v>
      </c>
      <c r="B150" s="239" t="s">
        <v>370</v>
      </c>
      <c r="C150" s="249" t="s">
        <v>371</v>
      </c>
      <c r="D150" s="240" t="s">
        <v>189</v>
      </c>
      <c r="E150" s="241">
        <v>159.80000000000001</v>
      </c>
      <c r="F150" s="242"/>
      <c r="G150" s="243">
        <f>ROUND(E150*F150,2)</f>
        <v>0</v>
      </c>
      <c r="H150" s="242"/>
      <c r="I150" s="243">
        <f>ROUND(E150*H150,2)</f>
        <v>0</v>
      </c>
      <c r="J150" s="242"/>
      <c r="K150" s="243">
        <f>ROUND(E150*J150,2)</f>
        <v>0</v>
      </c>
      <c r="L150" s="243">
        <v>21</v>
      </c>
      <c r="M150" s="243">
        <f>G150*(1+L150/100)</f>
        <v>0</v>
      </c>
      <c r="N150" s="243">
        <v>8.0000000000000007E-5</v>
      </c>
      <c r="O150" s="243">
        <f>ROUND(E150*N150,2)</f>
        <v>0.01</v>
      </c>
      <c r="P150" s="243">
        <v>0</v>
      </c>
      <c r="Q150" s="243">
        <f>ROUND(E150*P150,2)</f>
        <v>0</v>
      </c>
      <c r="R150" s="243" t="s">
        <v>313</v>
      </c>
      <c r="S150" s="243" t="s">
        <v>139</v>
      </c>
      <c r="T150" s="244" t="s">
        <v>139</v>
      </c>
      <c r="U150" s="222">
        <v>3.4000000000000002E-2</v>
      </c>
      <c r="V150" s="222">
        <f>ROUND(E150*U150,2)</f>
        <v>5.43</v>
      </c>
      <c r="W150" s="222"/>
      <c r="X150" s="222" t="s">
        <v>191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372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31">
        <v>49</v>
      </c>
      <c r="B151" s="232" t="s">
        <v>373</v>
      </c>
      <c r="C151" s="250" t="s">
        <v>374</v>
      </c>
      <c r="D151" s="233" t="s">
        <v>189</v>
      </c>
      <c r="E151" s="234">
        <v>12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6">
        <v>0.21664</v>
      </c>
      <c r="O151" s="236">
        <f>ROUND(E151*N151,2)</f>
        <v>2.6</v>
      </c>
      <c r="P151" s="236">
        <v>0</v>
      </c>
      <c r="Q151" s="236">
        <f>ROUND(E151*P151,2)</f>
        <v>0</v>
      </c>
      <c r="R151" s="236"/>
      <c r="S151" s="236" t="s">
        <v>129</v>
      </c>
      <c r="T151" s="237" t="s">
        <v>130</v>
      </c>
      <c r="U151" s="222">
        <v>1.6857800000000001</v>
      </c>
      <c r="V151" s="222">
        <f>ROUND(E151*U151,2)</f>
        <v>20.23</v>
      </c>
      <c r="W151" s="222"/>
      <c r="X151" s="222" t="s">
        <v>191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192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51" t="s">
        <v>375</v>
      </c>
      <c r="D152" s="245"/>
      <c r="E152" s="245"/>
      <c r="F152" s="245"/>
      <c r="G152" s="245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142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4" t="s">
        <v>376</v>
      </c>
      <c r="D153" s="259"/>
      <c r="E153" s="259"/>
      <c r="F153" s="259"/>
      <c r="G153" s="259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142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46" t="str">
        <f>C153</f>
        <v>- přísunu, montáže, demontáže a odsunu zkoušecího čerpadla, napuštění tlakovou vodou a dodání vody pro tlakovou zkoušku,</v>
      </c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4" t="s">
        <v>377</v>
      </c>
      <c r="D154" s="259"/>
      <c r="E154" s="259"/>
      <c r="F154" s="259"/>
      <c r="G154" s="259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142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46" t="str">
        <f>C154</f>
        <v>- napuštění a vypuštění vody, dodání vody a desinfekčního prostředku a na bakteriologický rozbor vody.</v>
      </c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31">
        <v>50</v>
      </c>
      <c r="B155" s="232" t="s">
        <v>378</v>
      </c>
      <c r="C155" s="250" t="s">
        <v>379</v>
      </c>
      <c r="D155" s="233" t="s">
        <v>189</v>
      </c>
      <c r="E155" s="234">
        <v>75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6">
        <v>0.21664</v>
      </c>
      <c r="O155" s="236">
        <f>ROUND(E155*N155,2)</f>
        <v>16.25</v>
      </c>
      <c r="P155" s="236">
        <v>0</v>
      </c>
      <c r="Q155" s="236">
        <f>ROUND(E155*P155,2)</f>
        <v>0</v>
      </c>
      <c r="R155" s="236"/>
      <c r="S155" s="236" t="s">
        <v>129</v>
      </c>
      <c r="T155" s="237" t="s">
        <v>130</v>
      </c>
      <c r="U155" s="222">
        <v>1.44842</v>
      </c>
      <c r="V155" s="222">
        <f>ROUND(E155*U155,2)</f>
        <v>108.63</v>
      </c>
      <c r="W155" s="222"/>
      <c r="X155" s="222" t="s">
        <v>191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192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51" t="s">
        <v>375</v>
      </c>
      <c r="D156" s="245"/>
      <c r="E156" s="245"/>
      <c r="F156" s="245"/>
      <c r="G156" s="245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142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4" t="s">
        <v>376</v>
      </c>
      <c r="D157" s="259"/>
      <c r="E157" s="259"/>
      <c r="F157" s="259"/>
      <c r="G157" s="259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142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46" t="str">
        <f>C157</f>
        <v>- přísunu, montáže, demontáže a odsunu zkoušecího čerpadla, napuštění tlakovou vodou a dodání vody pro tlakovou zkoušku,</v>
      </c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4" t="s">
        <v>377</v>
      </c>
      <c r="D158" s="259"/>
      <c r="E158" s="259"/>
      <c r="F158" s="259"/>
      <c r="G158" s="259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142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46" t="str">
        <f>C158</f>
        <v>- napuštění a vypuštění vody, dodání vody a desinfekčního prostředku a na bakteriologický rozbor vody.</v>
      </c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38">
        <v>51</v>
      </c>
      <c r="B159" s="239" t="s">
        <v>380</v>
      </c>
      <c r="C159" s="249" t="s">
        <v>381</v>
      </c>
      <c r="D159" s="240" t="s">
        <v>189</v>
      </c>
      <c r="E159" s="241">
        <v>135.80000000000001</v>
      </c>
      <c r="F159" s="242"/>
      <c r="G159" s="243">
        <f>ROUND(E159*F159,2)</f>
        <v>0</v>
      </c>
      <c r="H159" s="242"/>
      <c r="I159" s="243">
        <f>ROUND(E159*H159,2)</f>
        <v>0</v>
      </c>
      <c r="J159" s="242"/>
      <c r="K159" s="243">
        <f>ROUND(E159*J159,2)</f>
        <v>0</v>
      </c>
      <c r="L159" s="243">
        <v>21</v>
      </c>
      <c r="M159" s="243">
        <f>G159*(1+L159/100)</f>
        <v>0</v>
      </c>
      <c r="N159" s="243">
        <v>0</v>
      </c>
      <c r="O159" s="243">
        <f>ROUND(E159*N159,2)</f>
        <v>0</v>
      </c>
      <c r="P159" s="243">
        <v>0</v>
      </c>
      <c r="Q159" s="243">
        <f>ROUND(E159*P159,2)</f>
        <v>0</v>
      </c>
      <c r="R159" s="243"/>
      <c r="S159" s="243" t="s">
        <v>129</v>
      </c>
      <c r="T159" s="244" t="s">
        <v>130</v>
      </c>
      <c r="U159" s="222">
        <v>0.30599999999999999</v>
      </c>
      <c r="V159" s="222">
        <f>ROUND(E159*U159,2)</f>
        <v>41.55</v>
      </c>
      <c r="W159" s="222"/>
      <c r="X159" s="222" t="s">
        <v>191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192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38">
        <v>52</v>
      </c>
      <c r="B160" s="239" t="s">
        <v>382</v>
      </c>
      <c r="C160" s="249" t="s">
        <v>383</v>
      </c>
      <c r="D160" s="240" t="s">
        <v>328</v>
      </c>
      <c r="E160" s="241">
        <v>2</v>
      </c>
      <c r="F160" s="242"/>
      <c r="G160" s="243">
        <f>ROUND(E160*F160,2)</f>
        <v>0</v>
      </c>
      <c r="H160" s="242"/>
      <c r="I160" s="243">
        <f>ROUND(E160*H160,2)</f>
        <v>0</v>
      </c>
      <c r="J160" s="242"/>
      <c r="K160" s="243">
        <f>ROUND(E160*J160,2)</f>
        <v>0</v>
      </c>
      <c r="L160" s="243">
        <v>21</v>
      </c>
      <c r="M160" s="243">
        <f>G160*(1+L160/100)</f>
        <v>0</v>
      </c>
      <c r="N160" s="243">
        <v>0</v>
      </c>
      <c r="O160" s="243">
        <f>ROUND(E160*N160,2)</f>
        <v>0</v>
      </c>
      <c r="P160" s="243">
        <v>0</v>
      </c>
      <c r="Q160" s="243">
        <f>ROUND(E160*P160,2)</f>
        <v>0</v>
      </c>
      <c r="R160" s="243"/>
      <c r="S160" s="243" t="s">
        <v>129</v>
      </c>
      <c r="T160" s="244" t="s">
        <v>130</v>
      </c>
      <c r="U160" s="222">
        <v>0</v>
      </c>
      <c r="V160" s="222">
        <f>ROUND(E160*U160,2)</f>
        <v>0</v>
      </c>
      <c r="W160" s="222"/>
      <c r="X160" s="222" t="s">
        <v>191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192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38">
        <v>53</v>
      </c>
      <c r="B161" s="239" t="s">
        <v>384</v>
      </c>
      <c r="C161" s="249" t="s">
        <v>385</v>
      </c>
      <c r="D161" s="240" t="s">
        <v>328</v>
      </c>
      <c r="E161" s="241">
        <v>16</v>
      </c>
      <c r="F161" s="242"/>
      <c r="G161" s="243">
        <f>ROUND(E161*F161,2)</f>
        <v>0</v>
      </c>
      <c r="H161" s="242"/>
      <c r="I161" s="243">
        <f>ROUND(E161*H161,2)</f>
        <v>0</v>
      </c>
      <c r="J161" s="242"/>
      <c r="K161" s="243">
        <f>ROUND(E161*J161,2)</f>
        <v>0</v>
      </c>
      <c r="L161" s="243">
        <v>21</v>
      </c>
      <c r="M161" s="243">
        <f>G161*(1+L161/100)</f>
        <v>0</v>
      </c>
      <c r="N161" s="243">
        <v>0</v>
      </c>
      <c r="O161" s="243">
        <f>ROUND(E161*N161,2)</f>
        <v>0</v>
      </c>
      <c r="P161" s="243">
        <v>0</v>
      </c>
      <c r="Q161" s="243">
        <f>ROUND(E161*P161,2)</f>
        <v>0</v>
      </c>
      <c r="R161" s="243"/>
      <c r="S161" s="243" t="s">
        <v>129</v>
      </c>
      <c r="T161" s="244" t="s">
        <v>130</v>
      </c>
      <c r="U161" s="222">
        <v>1.2216</v>
      </c>
      <c r="V161" s="222">
        <f>ROUND(E161*U161,2)</f>
        <v>19.55</v>
      </c>
      <c r="W161" s="222"/>
      <c r="X161" s="222" t="s">
        <v>191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192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38">
        <v>54</v>
      </c>
      <c r="B162" s="239" t="s">
        <v>386</v>
      </c>
      <c r="C162" s="249" t="s">
        <v>387</v>
      </c>
      <c r="D162" s="240" t="s">
        <v>328</v>
      </c>
      <c r="E162" s="241">
        <v>2</v>
      </c>
      <c r="F162" s="242"/>
      <c r="G162" s="243">
        <f>ROUND(E162*F162,2)</f>
        <v>0</v>
      </c>
      <c r="H162" s="242"/>
      <c r="I162" s="243">
        <f>ROUND(E162*H162,2)</f>
        <v>0</v>
      </c>
      <c r="J162" s="242"/>
      <c r="K162" s="243">
        <f>ROUND(E162*J162,2)</f>
        <v>0</v>
      </c>
      <c r="L162" s="243">
        <v>21</v>
      </c>
      <c r="M162" s="243">
        <f>G162*(1+L162/100)</f>
        <v>0</v>
      </c>
      <c r="N162" s="243">
        <v>1.1E-4</v>
      </c>
      <c r="O162" s="243">
        <f>ROUND(E162*N162,2)</f>
        <v>0</v>
      </c>
      <c r="P162" s="243">
        <v>0</v>
      </c>
      <c r="Q162" s="243">
        <f>ROUND(E162*P162,2)</f>
        <v>0</v>
      </c>
      <c r="R162" s="243"/>
      <c r="S162" s="243" t="s">
        <v>129</v>
      </c>
      <c r="T162" s="244" t="s">
        <v>130</v>
      </c>
      <c r="U162" s="222">
        <v>1.56</v>
      </c>
      <c r="V162" s="222">
        <f>ROUND(E162*U162,2)</f>
        <v>3.12</v>
      </c>
      <c r="W162" s="222"/>
      <c r="X162" s="222" t="s">
        <v>191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192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38">
        <v>55</v>
      </c>
      <c r="B163" s="239" t="s">
        <v>388</v>
      </c>
      <c r="C163" s="249" t="s">
        <v>389</v>
      </c>
      <c r="D163" s="240" t="s">
        <v>328</v>
      </c>
      <c r="E163" s="241">
        <v>17</v>
      </c>
      <c r="F163" s="242"/>
      <c r="G163" s="243">
        <f>ROUND(E163*F163,2)</f>
        <v>0</v>
      </c>
      <c r="H163" s="242"/>
      <c r="I163" s="243">
        <f>ROUND(E163*H163,2)</f>
        <v>0</v>
      </c>
      <c r="J163" s="242"/>
      <c r="K163" s="243">
        <f>ROUND(E163*J163,2)</f>
        <v>0</v>
      </c>
      <c r="L163" s="243">
        <v>21</v>
      </c>
      <c r="M163" s="243">
        <f>G163*(1+L163/100)</f>
        <v>0</v>
      </c>
      <c r="N163" s="243">
        <v>0</v>
      </c>
      <c r="O163" s="243">
        <f>ROUND(E163*N163,2)</f>
        <v>0</v>
      </c>
      <c r="P163" s="243">
        <v>0</v>
      </c>
      <c r="Q163" s="243">
        <f>ROUND(E163*P163,2)</f>
        <v>0</v>
      </c>
      <c r="R163" s="243"/>
      <c r="S163" s="243" t="s">
        <v>129</v>
      </c>
      <c r="T163" s="244" t="s">
        <v>130</v>
      </c>
      <c r="U163" s="222">
        <v>0.16632</v>
      </c>
      <c r="V163" s="222">
        <f>ROUND(E163*U163,2)</f>
        <v>2.83</v>
      </c>
      <c r="W163" s="222"/>
      <c r="X163" s="222" t="s">
        <v>191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199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1" x14ac:dyDescent="0.2">
      <c r="A164" s="231">
        <v>56</v>
      </c>
      <c r="B164" s="232" t="s">
        <v>390</v>
      </c>
      <c r="C164" s="250" t="s">
        <v>391</v>
      </c>
      <c r="D164" s="233" t="s">
        <v>189</v>
      </c>
      <c r="E164" s="234">
        <v>38.0625</v>
      </c>
      <c r="F164" s="235"/>
      <c r="G164" s="236">
        <f>ROUND(E164*F164,2)</f>
        <v>0</v>
      </c>
      <c r="H164" s="235"/>
      <c r="I164" s="236">
        <f>ROUND(E164*H164,2)</f>
        <v>0</v>
      </c>
      <c r="J164" s="235"/>
      <c r="K164" s="236">
        <f>ROUND(E164*J164,2)</f>
        <v>0</v>
      </c>
      <c r="L164" s="236">
        <v>21</v>
      </c>
      <c r="M164" s="236">
        <f>G164*(1+L164/100)</f>
        <v>0</v>
      </c>
      <c r="N164" s="236">
        <v>2.7E-4</v>
      </c>
      <c r="O164" s="236">
        <f>ROUND(E164*N164,2)</f>
        <v>0.01</v>
      </c>
      <c r="P164" s="236">
        <v>0</v>
      </c>
      <c r="Q164" s="236">
        <f>ROUND(E164*P164,2)</f>
        <v>0</v>
      </c>
      <c r="R164" s="236" t="s">
        <v>307</v>
      </c>
      <c r="S164" s="236" t="s">
        <v>139</v>
      </c>
      <c r="T164" s="237" t="s">
        <v>139</v>
      </c>
      <c r="U164" s="222">
        <v>0</v>
      </c>
      <c r="V164" s="222">
        <f>ROUND(E164*U164,2)</f>
        <v>0</v>
      </c>
      <c r="W164" s="222"/>
      <c r="X164" s="222" t="s">
        <v>308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392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3" t="s">
        <v>393</v>
      </c>
      <c r="D165" s="256"/>
      <c r="E165" s="257">
        <v>38.0625</v>
      </c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196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31">
        <v>57</v>
      </c>
      <c r="B166" s="232" t="s">
        <v>394</v>
      </c>
      <c r="C166" s="250" t="s">
        <v>395</v>
      </c>
      <c r="D166" s="233" t="s">
        <v>189</v>
      </c>
      <c r="E166" s="234">
        <v>1.0149999999999999</v>
      </c>
      <c r="F166" s="235"/>
      <c r="G166" s="236">
        <f>ROUND(E166*F166,2)</f>
        <v>0</v>
      </c>
      <c r="H166" s="235"/>
      <c r="I166" s="236">
        <f>ROUND(E166*H166,2)</f>
        <v>0</v>
      </c>
      <c r="J166" s="235"/>
      <c r="K166" s="236">
        <f>ROUND(E166*J166,2)</f>
        <v>0</v>
      </c>
      <c r="L166" s="236">
        <v>21</v>
      </c>
      <c r="M166" s="236">
        <f>G166*(1+L166/100)</f>
        <v>0</v>
      </c>
      <c r="N166" s="236">
        <v>4.2999999999999999E-4</v>
      </c>
      <c r="O166" s="236">
        <f>ROUND(E166*N166,2)</f>
        <v>0</v>
      </c>
      <c r="P166" s="236">
        <v>0</v>
      </c>
      <c r="Q166" s="236">
        <f>ROUND(E166*P166,2)</f>
        <v>0</v>
      </c>
      <c r="R166" s="236" t="s">
        <v>307</v>
      </c>
      <c r="S166" s="236" t="s">
        <v>139</v>
      </c>
      <c r="T166" s="237" t="s">
        <v>139</v>
      </c>
      <c r="U166" s="222">
        <v>0</v>
      </c>
      <c r="V166" s="222">
        <f>ROUND(E166*U166,2)</f>
        <v>0</v>
      </c>
      <c r="W166" s="222"/>
      <c r="X166" s="222" t="s">
        <v>308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392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63" t="s">
        <v>396</v>
      </c>
      <c r="D167" s="256"/>
      <c r="E167" s="257">
        <v>1.0149999999999999</v>
      </c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196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31">
        <v>58</v>
      </c>
      <c r="B168" s="232" t="s">
        <v>397</v>
      </c>
      <c r="C168" s="250" t="s">
        <v>398</v>
      </c>
      <c r="D168" s="233" t="s">
        <v>328</v>
      </c>
      <c r="E168" s="234">
        <v>14.14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21</v>
      </c>
      <c r="M168" s="236">
        <f>G168*(1+L168/100)</f>
        <v>0</v>
      </c>
      <c r="N168" s="236">
        <v>0</v>
      </c>
      <c r="O168" s="236">
        <f>ROUND(E168*N168,2)</f>
        <v>0</v>
      </c>
      <c r="P168" s="236">
        <v>0</v>
      </c>
      <c r="Q168" s="236">
        <f>ROUND(E168*P168,2)</f>
        <v>0</v>
      </c>
      <c r="R168" s="236"/>
      <c r="S168" s="236" t="s">
        <v>129</v>
      </c>
      <c r="T168" s="237" t="s">
        <v>130</v>
      </c>
      <c r="U168" s="222">
        <v>0</v>
      </c>
      <c r="V168" s="222">
        <f>ROUND(E168*U168,2)</f>
        <v>0</v>
      </c>
      <c r="W168" s="222"/>
      <c r="X168" s="222" t="s">
        <v>308</v>
      </c>
      <c r="Y168" s="212"/>
      <c r="Z168" s="212"/>
      <c r="AA168" s="212"/>
      <c r="AB168" s="212"/>
      <c r="AC168" s="212"/>
      <c r="AD168" s="212"/>
      <c r="AE168" s="212"/>
      <c r="AF168" s="212"/>
      <c r="AG168" s="212" t="s">
        <v>392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3" t="s">
        <v>399</v>
      </c>
      <c r="D169" s="256"/>
      <c r="E169" s="257">
        <v>14.14</v>
      </c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196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31">
        <v>59</v>
      </c>
      <c r="B170" s="232" t="s">
        <v>400</v>
      </c>
      <c r="C170" s="250" t="s">
        <v>401</v>
      </c>
      <c r="D170" s="233" t="s">
        <v>328</v>
      </c>
      <c r="E170" s="234">
        <v>1.01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21</v>
      </c>
      <c r="M170" s="236">
        <f>G170*(1+L170/100)</f>
        <v>0</v>
      </c>
      <c r="N170" s="236">
        <v>0</v>
      </c>
      <c r="O170" s="236">
        <f>ROUND(E170*N170,2)</f>
        <v>0</v>
      </c>
      <c r="P170" s="236">
        <v>0</v>
      </c>
      <c r="Q170" s="236">
        <f>ROUND(E170*P170,2)</f>
        <v>0</v>
      </c>
      <c r="R170" s="236"/>
      <c r="S170" s="236" t="s">
        <v>129</v>
      </c>
      <c r="T170" s="237" t="s">
        <v>130</v>
      </c>
      <c r="U170" s="222">
        <v>0</v>
      </c>
      <c r="V170" s="222">
        <f>ROUND(E170*U170,2)</f>
        <v>0</v>
      </c>
      <c r="W170" s="222"/>
      <c r="X170" s="222" t="s">
        <v>308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392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63" t="s">
        <v>402</v>
      </c>
      <c r="D171" s="256"/>
      <c r="E171" s="257">
        <v>1.01</v>
      </c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196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38">
        <v>60</v>
      </c>
      <c r="B172" s="239" t="s">
        <v>403</v>
      </c>
      <c r="C172" s="249" t="s">
        <v>404</v>
      </c>
      <c r="D172" s="240" t="s">
        <v>328</v>
      </c>
      <c r="E172" s="241">
        <v>3</v>
      </c>
      <c r="F172" s="242"/>
      <c r="G172" s="243">
        <f>ROUND(E172*F172,2)</f>
        <v>0</v>
      </c>
      <c r="H172" s="242"/>
      <c r="I172" s="243">
        <f>ROUND(E172*H172,2)</f>
        <v>0</v>
      </c>
      <c r="J172" s="242"/>
      <c r="K172" s="243">
        <f>ROUND(E172*J172,2)</f>
        <v>0</v>
      </c>
      <c r="L172" s="243">
        <v>21</v>
      </c>
      <c r="M172" s="243">
        <f>G172*(1+L172/100)</f>
        <v>0</v>
      </c>
      <c r="N172" s="243">
        <v>0</v>
      </c>
      <c r="O172" s="243">
        <f>ROUND(E172*N172,2)</f>
        <v>0</v>
      </c>
      <c r="P172" s="243">
        <v>0</v>
      </c>
      <c r="Q172" s="243">
        <f>ROUND(E172*P172,2)</f>
        <v>0</v>
      </c>
      <c r="R172" s="243"/>
      <c r="S172" s="243" t="s">
        <v>129</v>
      </c>
      <c r="T172" s="244" t="s">
        <v>130</v>
      </c>
      <c r="U172" s="222">
        <v>0</v>
      </c>
      <c r="V172" s="222">
        <f>ROUND(E172*U172,2)</f>
        <v>0</v>
      </c>
      <c r="W172" s="222"/>
      <c r="X172" s="222" t="s">
        <v>308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309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38">
        <v>61</v>
      </c>
      <c r="B173" s="239" t="s">
        <v>405</v>
      </c>
      <c r="C173" s="249" t="s">
        <v>406</v>
      </c>
      <c r="D173" s="240" t="s">
        <v>328</v>
      </c>
      <c r="E173" s="241">
        <v>10</v>
      </c>
      <c r="F173" s="242"/>
      <c r="G173" s="243">
        <f>ROUND(E173*F173,2)</f>
        <v>0</v>
      </c>
      <c r="H173" s="242"/>
      <c r="I173" s="243">
        <f>ROUND(E173*H173,2)</f>
        <v>0</v>
      </c>
      <c r="J173" s="242"/>
      <c r="K173" s="243">
        <f>ROUND(E173*J173,2)</f>
        <v>0</v>
      </c>
      <c r="L173" s="243">
        <v>21</v>
      </c>
      <c r="M173" s="243">
        <f>G173*(1+L173/100)</f>
        <v>0</v>
      </c>
      <c r="N173" s="243">
        <v>0</v>
      </c>
      <c r="O173" s="243">
        <f>ROUND(E173*N173,2)</f>
        <v>0</v>
      </c>
      <c r="P173" s="243">
        <v>0</v>
      </c>
      <c r="Q173" s="243">
        <f>ROUND(E173*P173,2)</f>
        <v>0</v>
      </c>
      <c r="R173" s="243"/>
      <c r="S173" s="243" t="s">
        <v>129</v>
      </c>
      <c r="T173" s="244" t="s">
        <v>130</v>
      </c>
      <c r="U173" s="222">
        <v>0</v>
      </c>
      <c r="V173" s="222">
        <f>ROUND(E173*U173,2)</f>
        <v>0</v>
      </c>
      <c r="W173" s="222"/>
      <c r="X173" s="222" t="s">
        <v>308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392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38">
        <v>62</v>
      </c>
      <c r="B174" s="239" t="s">
        <v>407</v>
      </c>
      <c r="C174" s="249" t="s">
        <v>408</v>
      </c>
      <c r="D174" s="240" t="s">
        <v>328</v>
      </c>
      <c r="E174" s="241">
        <v>1</v>
      </c>
      <c r="F174" s="242"/>
      <c r="G174" s="243">
        <f>ROUND(E174*F174,2)</f>
        <v>0</v>
      </c>
      <c r="H174" s="242"/>
      <c r="I174" s="243">
        <f>ROUND(E174*H174,2)</f>
        <v>0</v>
      </c>
      <c r="J174" s="242"/>
      <c r="K174" s="243">
        <f>ROUND(E174*J174,2)</f>
        <v>0</v>
      </c>
      <c r="L174" s="243">
        <v>21</v>
      </c>
      <c r="M174" s="243">
        <f>G174*(1+L174/100)</f>
        <v>0</v>
      </c>
      <c r="N174" s="243">
        <v>0</v>
      </c>
      <c r="O174" s="243">
        <f>ROUND(E174*N174,2)</f>
        <v>0</v>
      </c>
      <c r="P174" s="243">
        <v>0</v>
      </c>
      <c r="Q174" s="243">
        <f>ROUND(E174*P174,2)</f>
        <v>0</v>
      </c>
      <c r="R174" s="243"/>
      <c r="S174" s="243" t="s">
        <v>129</v>
      </c>
      <c r="T174" s="244" t="s">
        <v>130</v>
      </c>
      <c r="U174" s="222">
        <v>0</v>
      </c>
      <c r="V174" s="222">
        <f>ROUND(E174*U174,2)</f>
        <v>0</v>
      </c>
      <c r="W174" s="222"/>
      <c r="X174" s="222" t="s">
        <v>308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392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38">
        <v>63</v>
      </c>
      <c r="B175" s="239" t="s">
        <v>409</v>
      </c>
      <c r="C175" s="249" t="s">
        <v>410</v>
      </c>
      <c r="D175" s="240" t="s">
        <v>328</v>
      </c>
      <c r="E175" s="241">
        <v>3</v>
      </c>
      <c r="F175" s="242"/>
      <c r="G175" s="243">
        <f>ROUND(E175*F175,2)</f>
        <v>0</v>
      </c>
      <c r="H175" s="242"/>
      <c r="I175" s="243">
        <f>ROUND(E175*H175,2)</f>
        <v>0</v>
      </c>
      <c r="J175" s="242"/>
      <c r="K175" s="243">
        <f>ROUND(E175*J175,2)</f>
        <v>0</v>
      </c>
      <c r="L175" s="243">
        <v>21</v>
      </c>
      <c r="M175" s="243">
        <f>G175*(1+L175/100)</f>
        <v>0</v>
      </c>
      <c r="N175" s="243">
        <v>0</v>
      </c>
      <c r="O175" s="243">
        <f>ROUND(E175*N175,2)</f>
        <v>0</v>
      </c>
      <c r="P175" s="243">
        <v>0</v>
      </c>
      <c r="Q175" s="243">
        <f>ROUND(E175*P175,2)</f>
        <v>0</v>
      </c>
      <c r="R175" s="243"/>
      <c r="S175" s="243" t="s">
        <v>129</v>
      </c>
      <c r="T175" s="244" t="s">
        <v>130</v>
      </c>
      <c r="U175" s="222">
        <v>0</v>
      </c>
      <c r="V175" s="222">
        <f>ROUND(E175*U175,2)</f>
        <v>0</v>
      </c>
      <c r="W175" s="222"/>
      <c r="X175" s="222" t="s">
        <v>308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392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33.75" outlineLevel="1" x14ac:dyDescent="0.2">
      <c r="A176" s="231">
        <v>64</v>
      </c>
      <c r="B176" s="232" t="s">
        <v>411</v>
      </c>
      <c r="C176" s="250" t="s">
        <v>412</v>
      </c>
      <c r="D176" s="233" t="s">
        <v>328</v>
      </c>
      <c r="E176" s="234">
        <v>4.04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6">
        <v>1.4999999999999999E-2</v>
      </c>
      <c r="O176" s="236">
        <f>ROUND(E176*N176,2)</f>
        <v>0.06</v>
      </c>
      <c r="P176" s="236">
        <v>0</v>
      </c>
      <c r="Q176" s="236">
        <f>ROUND(E176*P176,2)</f>
        <v>0</v>
      </c>
      <c r="R176" s="236" t="s">
        <v>307</v>
      </c>
      <c r="S176" s="236" t="s">
        <v>139</v>
      </c>
      <c r="T176" s="237" t="s">
        <v>139</v>
      </c>
      <c r="U176" s="222">
        <v>0</v>
      </c>
      <c r="V176" s="222">
        <f>ROUND(E176*U176,2)</f>
        <v>0</v>
      </c>
      <c r="W176" s="222"/>
      <c r="X176" s="222" t="s">
        <v>308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309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3" t="s">
        <v>413</v>
      </c>
      <c r="D177" s="256"/>
      <c r="E177" s="257">
        <v>4.04</v>
      </c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196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31">
        <v>65</v>
      </c>
      <c r="B178" s="232" t="s">
        <v>414</v>
      </c>
      <c r="C178" s="250" t="s">
        <v>415</v>
      </c>
      <c r="D178" s="233" t="s">
        <v>328</v>
      </c>
      <c r="E178" s="234">
        <v>15.15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6">
        <v>5.0000000000000001E-3</v>
      </c>
      <c r="O178" s="236">
        <f>ROUND(E178*N178,2)</f>
        <v>0.08</v>
      </c>
      <c r="P178" s="236">
        <v>0</v>
      </c>
      <c r="Q178" s="236">
        <f>ROUND(E178*P178,2)</f>
        <v>0</v>
      </c>
      <c r="R178" s="236"/>
      <c r="S178" s="236" t="s">
        <v>129</v>
      </c>
      <c r="T178" s="237" t="s">
        <v>130</v>
      </c>
      <c r="U178" s="222">
        <v>0</v>
      </c>
      <c r="V178" s="222">
        <f>ROUND(E178*U178,2)</f>
        <v>0</v>
      </c>
      <c r="W178" s="222"/>
      <c r="X178" s="222" t="s">
        <v>308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392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3" t="s">
        <v>416</v>
      </c>
      <c r="D179" s="256"/>
      <c r="E179" s="257">
        <v>15.15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196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31">
        <v>66</v>
      </c>
      <c r="B180" s="232" t="s">
        <v>417</v>
      </c>
      <c r="C180" s="250" t="s">
        <v>418</v>
      </c>
      <c r="D180" s="233" t="s">
        <v>328</v>
      </c>
      <c r="E180" s="234">
        <v>15.15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6">
        <v>9.7000000000000003E-3</v>
      </c>
      <c r="O180" s="236">
        <f>ROUND(E180*N180,2)</f>
        <v>0.15</v>
      </c>
      <c r="P180" s="236">
        <v>0</v>
      </c>
      <c r="Q180" s="236">
        <f>ROUND(E180*P180,2)</f>
        <v>0</v>
      </c>
      <c r="R180" s="236"/>
      <c r="S180" s="236" t="s">
        <v>129</v>
      </c>
      <c r="T180" s="237" t="s">
        <v>130</v>
      </c>
      <c r="U180" s="222">
        <v>0</v>
      </c>
      <c r="V180" s="222">
        <f>ROUND(E180*U180,2)</f>
        <v>0</v>
      </c>
      <c r="W180" s="222"/>
      <c r="X180" s="222" t="s">
        <v>308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392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3" t="s">
        <v>416</v>
      </c>
      <c r="D181" s="256"/>
      <c r="E181" s="257">
        <v>15.15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196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1">
        <v>67</v>
      </c>
      <c r="B182" s="232" t="s">
        <v>419</v>
      </c>
      <c r="C182" s="250" t="s">
        <v>420</v>
      </c>
      <c r="D182" s="233" t="s">
        <v>328</v>
      </c>
      <c r="E182" s="234">
        <v>15.15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6">
        <v>9.7000000000000003E-3</v>
      </c>
      <c r="O182" s="236">
        <f>ROUND(E182*N182,2)</f>
        <v>0.15</v>
      </c>
      <c r="P182" s="236">
        <v>0</v>
      </c>
      <c r="Q182" s="236">
        <f>ROUND(E182*P182,2)</f>
        <v>0</v>
      </c>
      <c r="R182" s="236"/>
      <c r="S182" s="236" t="s">
        <v>129</v>
      </c>
      <c r="T182" s="237" t="s">
        <v>130</v>
      </c>
      <c r="U182" s="222">
        <v>0</v>
      </c>
      <c r="V182" s="222">
        <f>ROUND(E182*U182,2)</f>
        <v>0</v>
      </c>
      <c r="W182" s="222"/>
      <c r="X182" s="222" t="s">
        <v>308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392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3" t="s">
        <v>416</v>
      </c>
      <c r="D183" s="256"/>
      <c r="E183" s="257">
        <v>15.15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196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33.75" outlineLevel="1" x14ac:dyDescent="0.2">
      <c r="A184" s="231">
        <v>68</v>
      </c>
      <c r="B184" s="232" t="s">
        <v>421</v>
      </c>
      <c r="C184" s="250" t="s">
        <v>422</v>
      </c>
      <c r="D184" s="233" t="s">
        <v>328</v>
      </c>
      <c r="E184" s="234">
        <v>4.04</v>
      </c>
      <c r="F184" s="235"/>
      <c r="G184" s="236">
        <f>ROUND(E184*F184,2)</f>
        <v>0</v>
      </c>
      <c r="H184" s="235"/>
      <c r="I184" s="236">
        <f>ROUND(E184*H184,2)</f>
        <v>0</v>
      </c>
      <c r="J184" s="235"/>
      <c r="K184" s="236">
        <f>ROUND(E184*J184,2)</f>
        <v>0</v>
      </c>
      <c r="L184" s="236">
        <v>21</v>
      </c>
      <c r="M184" s="236">
        <f>G184*(1+L184/100)</f>
        <v>0</v>
      </c>
      <c r="N184" s="236">
        <v>4.8000000000000001E-2</v>
      </c>
      <c r="O184" s="236">
        <f>ROUND(E184*N184,2)</f>
        <v>0.19</v>
      </c>
      <c r="P184" s="236">
        <v>0</v>
      </c>
      <c r="Q184" s="236">
        <f>ROUND(E184*P184,2)</f>
        <v>0</v>
      </c>
      <c r="R184" s="236" t="s">
        <v>307</v>
      </c>
      <c r="S184" s="236" t="s">
        <v>139</v>
      </c>
      <c r="T184" s="237" t="s">
        <v>139</v>
      </c>
      <c r="U184" s="222">
        <v>0</v>
      </c>
      <c r="V184" s="222">
        <f>ROUND(E184*U184,2)</f>
        <v>0</v>
      </c>
      <c r="W184" s="222"/>
      <c r="X184" s="222" t="s">
        <v>308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392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3" t="s">
        <v>413</v>
      </c>
      <c r="D185" s="256"/>
      <c r="E185" s="257">
        <v>4.04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196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31">
        <v>69</v>
      </c>
      <c r="B186" s="232" t="s">
        <v>423</v>
      </c>
      <c r="C186" s="250" t="s">
        <v>424</v>
      </c>
      <c r="D186" s="233" t="s">
        <v>425</v>
      </c>
      <c r="E186" s="234">
        <v>4.04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6">
        <v>0</v>
      </c>
      <c r="O186" s="236">
        <f>ROUND(E186*N186,2)</f>
        <v>0</v>
      </c>
      <c r="P186" s="236">
        <v>0</v>
      </c>
      <c r="Q186" s="236">
        <f>ROUND(E186*P186,2)</f>
        <v>0</v>
      </c>
      <c r="R186" s="236"/>
      <c r="S186" s="236" t="s">
        <v>129</v>
      </c>
      <c r="T186" s="237" t="s">
        <v>130</v>
      </c>
      <c r="U186" s="222">
        <v>0</v>
      </c>
      <c r="V186" s="222">
        <f>ROUND(E186*U186,2)</f>
        <v>0</v>
      </c>
      <c r="W186" s="222"/>
      <c r="X186" s="222" t="s">
        <v>308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309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3" t="s">
        <v>413</v>
      </c>
      <c r="D187" s="256"/>
      <c r="E187" s="257">
        <v>4.04</v>
      </c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196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31">
        <v>70</v>
      </c>
      <c r="B188" s="232" t="s">
        <v>426</v>
      </c>
      <c r="C188" s="250" t="s">
        <v>427</v>
      </c>
      <c r="D188" s="233" t="s">
        <v>328</v>
      </c>
      <c r="E188" s="234">
        <v>15.15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6">
        <v>2.7000000000000001E-3</v>
      </c>
      <c r="O188" s="236">
        <f>ROUND(E188*N188,2)</f>
        <v>0.04</v>
      </c>
      <c r="P188" s="236">
        <v>0</v>
      </c>
      <c r="Q188" s="236">
        <f>ROUND(E188*P188,2)</f>
        <v>0</v>
      </c>
      <c r="R188" s="236"/>
      <c r="S188" s="236" t="s">
        <v>129</v>
      </c>
      <c r="T188" s="237" t="s">
        <v>130</v>
      </c>
      <c r="U188" s="222">
        <v>0</v>
      </c>
      <c r="V188" s="222">
        <f>ROUND(E188*U188,2)</f>
        <v>0</v>
      </c>
      <c r="W188" s="222"/>
      <c r="X188" s="222" t="s">
        <v>308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392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63" t="s">
        <v>416</v>
      </c>
      <c r="D189" s="256"/>
      <c r="E189" s="257">
        <v>15.15</v>
      </c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196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33.75" outlineLevel="1" x14ac:dyDescent="0.2">
      <c r="A190" s="231">
        <v>71</v>
      </c>
      <c r="B190" s="232" t="s">
        <v>428</v>
      </c>
      <c r="C190" s="250" t="s">
        <v>429</v>
      </c>
      <c r="D190" s="233" t="s">
        <v>328</v>
      </c>
      <c r="E190" s="234">
        <v>4.04</v>
      </c>
      <c r="F190" s="235"/>
      <c r="G190" s="236">
        <f>ROUND(E190*F190,2)</f>
        <v>0</v>
      </c>
      <c r="H190" s="235"/>
      <c r="I190" s="236">
        <f>ROUND(E190*H190,2)</f>
        <v>0</v>
      </c>
      <c r="J190" s="235"/>
      <c r="K190" s="236">
        <f>ROUND(E190*J190,2)</f>
        <v>0</v>
      </c>
      <c r="L190" s="236">
        <v>21</v>
      </c>
      <c r="M190" s="236">
        <f>G190*(1+L190/100)</f>
        <v>0</v>
      </c>
      <c r="N190" s="236">
        <v>6.0000000000000001E-3</v>
      </c>
      <c r="O190" s="236">
        <f>ROUND(E190*N190,2)</f>
        <v>0.02</v>
      </c>
      <c r="P190" s="236">
        <v>0</v>
      </c>
      <c r="Q190" s="236">
        <f>ROUND(E190*P190,2)</f>
        <v>0</v>
      </c>
      <c r="R190" s="236" t="s">
        <v>307</v>
      </c>
      <c r="S190" s="236" t="s">
        <v>139</v>
      </c>
      <c r="T190" s="237" t="s">
        <v>139</v>
      </c>
      <c r="U190" s="222">
        <v>0</v>
      </c>
      <c r="V190" s="222">
        <f>ROUND(E190*U190,2)</f>
        <v>0</v>
      </c>
      <c r="W190" s="222"/>
      <c r="X190" s="222" t="s">
        <v>308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309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3" t="s">
        <v>413</v>
      </c>
      <c r="D191" s="256"/>
      <c r="E191" s="257">
        <v>4.04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196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38">
        <v>72</v>
      </c>
      <c r="B192" s="239" t="s">
        <v>430</v>
      </c>
      <c r="C192" s="249" t="s">
        <v>431</v>
      </c>
      <c r="D192" s="240" t="s">
        <v>328</v>
      </c>
      <c r="E192" s="241">
        <v>15</v>
      </c>
      <c r="F192" s="242"/>
      <c r="G192" s="243">
        <f>ROUND(E192*F192,2)</f>
        <v>0</v>
      </c>
      <c r="H192" s="242"/>
      <c r="I192" s="243">
        <f>ROUND(E192*H192,2)</f>
        <v>0</v>
      </c>
      <c r="J192" s="242"/>
      <c r="K192" s="243">
        <f>ROUND(E192*J192,2)</f>
        <v>0</v>
      </c>
      <c r="L192" s="243">
        <v>21</v>
      </c>
      <c r="M192" s="243">
        <f>G192*(1+L192/100)</f>
        <v>0</v>
      </c>
      <c r="N192" s="243">
        <v>1.6E-2</v>
      </c>
      <c r="O192" s="243">
        <f>ROUND(E192*N192,2)</f>
        <v>0.24</v>
      </c>
      <c r="P192" s="243">
        <v>0</v>
      </c>
      <c r="Q192" s="243">
        <f>ROUND(E192*P192,2)</f>
        <v>0</v>
      </c>
      <c r="R192" s="243"/>
      <c r="S192" s="243" t="s">
        <v>129</v>
      </c>
      <c r="T192" s="244" t="s">
        <v>130</v>
      </c>
      <c r="U192" s="222">
        <v>0</v>
      </c>
      <c r="V192" s="222">
        <f>ROUND(E192*U192,2)</f>
        <v>0</v>
      </c>
      <c r="W192" s="222"/>
      <c r="X192" s="222" t="s">
        <v>308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392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38">
        <v>73</v>
      </c>
      <c r="B193" s="239" t="s">
        <v>432</v>
      </c>
      <c r="C193" s="249" t="s">
        <v>433</v>
      </c>
      <c r="D193" s="240" t="s">
        <v>328</v>
      </c>
      <c r="E193" s="241">
        <v>15</v>
      </c>
      <c r="F193" s="242"/>
      <c r="G193" s="243">
        <f>ROUND(E193*F193,2)</f>
        <v>0</v>
      </c>
      <c r="H193" s="242"/>
      <c r="I193" s="243">
        <f>ROUND(E193*H193,2)</f>
        <v>0</v>
      </c>
      <c r="J193" s="242"/>
      <c r="K193" s="243">
        <f>ROUND(E193*J193,2)</f>
        <v>0</v>
      </c>
      <c r="L193" s="243">
        <v>21</v>
      </c>
      <c r="M193" s="243">
        <f>G193*(1+L193/100)</f>
        <v>0</v>
      </c>
      <c r="N193" s="243">
        <v>1.4E-2</v>
      </c>
      <c r="O193" s="243">
        <f>ROUND(E193*N193,2)</f>
        <v>0.21</v>
      </c>
      <c r="P193" s="243">
        <v>0</v>
      </c>
      <c r="Q193" s="243">
        <f>ROUND(E193*P193,2)</f>
        <v>0</v>
      </c>
      <c r="R193" s="243"/>
      <c r="S193" s="243" t="s">
        <v>129</v>
      </c>
      <c r="T193" s="244" t="s">
        <v>130</v>
      </c>
      <c r="U193" s="222">
        <v>0</v>
      </c>
      <c r="V193" s="222">
        <f>ROUND(E193*U193,2)</f>
        <v>0</v>
      </c>
      <c r="W193" s="222"/>
      <c r="X193" s="222" t="s">
        <v>308</v>
      </c>
      <c r="Y193" s="212"/>
      <c r="Z193" s="212"/>
      <c r="AA193" s="212"/>
      <c r="AB193" s="212"/>
      <c r="AC193" s="212"/>
      <c r="AD193" s="212"/>
      <c r="AE193" s="212"/>
      <c r="AF193" s="212"/>
      <c r="AG193" s="212" t="s">
        <v>392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38">
        <v>74</v>
      </c>
      <c r="B194" s="239" t="s">
        <v>434</v>
      </c>
      <c r="C194" s="249" t="s">
        <v>435</v>
      </c>
      <c r="D194" s="240" t="s">
        <v>425</v>
      </c>
      <c r="E194" s="241">
        <v>4</v>
      </c>
      <c r="F194" s="242"/>
      <c r="G194" s="243">
        <f>ROUND(E194*F194,2)</f>
        <v>0</v>
      </c>
      <c r="H194" s="242"/>
      <c r="I194" s="243">
        <f>ROUND(E194*H194,2)</f>
        <v>0</v>
      </c>
      <c r="J194" s="242"/>
      <c r="K194" s="243">
        <f>ROUND(E194*J194,2)</f>
        <v>0</v>
      </c>
      <c r="L194" s="243">
        <v>21</v>
      </c>
      <c r="M194" s="243">
        <f>G194*(1+L194/100)</f>
        <v>0</v>
      </c>
      <c r="N194" s="243">
        <v>0</v>
      </c>
      <c r="O194" s="243">
        <f>ROUND(E194*N194,2)</f>
        <v>0</v>
      </c>
      <c r="P194" s="243">
        <v>0</v>
      </c>
      <c r="Q194" s="243">
        <f>ROUND(E194*P194,2)</f>
        <v>0</v>
      </c>
      <c r="R194" s="243"/>
      <c r="S194" s="243" t="s">
        <v>129</v>
      </c>
      <c r="T194" s="244" t="s">
        <v>130</v>
      </c>
      <c r="U194" s="222">
        <v>0</v>
      </c>
      <c r="V194" s="222">
        <f>ROUND(E194*U194,2)</f>
        <v>0</v>
      </c>
      <c r="W194" s="222"/>
      <c r="X194" s="222" t="s">
        <v>308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309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38">
        <v>75</v>
      </c>
      <c r="B195" s="239" t="s">
        <v>436</v>
      </c>
      <c r="C195" s="249" t="s">
        <v>437</v>
      </c>
      <c r="D195" s="240" t="s">
        <v>425</v>
      </c>
      <c r="E195" s="241">
        <v>4</v>
      </c>
      <c r="F195" s="242"/>
      <c r="G195" s="243">
        <f>ROUND(E195*F195,2)</f>
        <v>0</v>
      </c>
      <c r="H195" s="242"/>
      <c r="I195" s="243">
        <f>ROUND(E195*H195,2)</f>
        <v>0</v>
      </c>
      <c r="J195" s="242"/>
      <c r="K195" s="243">
        <f>ROUND(E195*J195,2)</f>
        <v>0</v>
      </c>
      <c r="L195" s="243">
        <v>21</v>
      </c>
      <c r="M195" s="243">
        <f>G195*(1+L195/100)</f>
        <v>0</v>
      </c>
      <c r="N195" s="243">
        <v>0</v>
      </c>
      <c r="O195" s="243">
        <f>ROUND(E195*N195,2)</f>
        <v>0</v>
      </c>
      <c r="P195" s="243">
        <v>0</v>
      </c>
      <c r="Q195" s="243">
        <f>ROUND(E195*P195,2)</f>
        <v>0</v>
      </c>
      <c r="R195" s="243"/>
      <c r="S195" s="243" t="s">
        <v>129</v>
      </c>
      <c r="T195" s="244" t="s">
        <v>130</v>
      </c>
      <c r="U195" s="222">
        <v>0</v>
      </c>
      <c r="V195" s="222">
        <f>ROUND(E195*U195,2)</f>
        <v>0</v>
      </c>
      <c r="W195" s="222"/>
      <c r="X195" s="222" t="s">
        <v>308</v>
      </c>
      <c r="Y195" s="212"/>
      <c r="Z195" s="212"/>
      <c r="AA195" s="212"/>
      <c r="AB195" s="212"/>
      <c r="AC195" s="212"/>
      <c r="AD195" s="212"/>
      <c r="AE195" s="212"/>
      <c r="AF195" s="212"/>
      <c r="AG195" s="212" t="s">
        <v>309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38">
        <v>76</v>
      </c>
      <c r="B196" s="239" t="s">
        <v>438</v>
      </c>
      <c r="C196" s="249" t="s">
        <v>439</v>
      </c>
      <c r="D196" s="240" t="s">
        <v>328</v>
      </c>
      <c r="E196" s="241">
        <v>4</v>
      </c>
      <c r="F196" s="242"/>
      <c r="G196" s="243">
        <f>ROUND(E196*F196,2)</f>
        <v>0</v>
      </c>
      <c r="H196" s="242"/>
      <c r="I196" s="243">
        <f>ROUND(E196*H196,2)</f>
        <v>0</v>
      </c>
      <c r="J196" s="242"/>
      <c r="K196" s="243">
        <f>ROUND(E196*J196,2)</f>
        <v>0</v>
      </c>
      <c r="L196" s="243">
        <v>21</v>
      </c>
      <c r="M196" s="243">
        <f>G196*(1+L196/100)</f>
        <v>0</v>
      </c>
      <c r="N196" s="243">
        <v>8.9999999999999998E-4</v>
      </c>
      <c r="O196" s="243">
        <f>ROUND(E196*N196,2)</f>
        <v>0</v>
      </c>
      <c r="P196" s="243">
        <v>0</v>
      </c>
      <c r="Q196" s="243">
        <f>ROUND(E196*P196,2)</f>
        <v>0</v>
      </c>
      <c r="R196" s="243" t="s">
        <v>307</v>
      </c>
      <c r="S196" s="243" t="s">
        <v>139</v>
      </c>
      <c r="T196" s="244" t="s">
        <v>139</v>
      </c>
      <c r="U196" s="222">
        <v>0</v>
      </c>
      <c r="V196" s="222">
        <f>ROUND(E196*U196,2)</f>
        <v>0</v>
      </c>
      <c r="W196" s="222"/>
      <c r="X196" s="222" t="s">
        <v>308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309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38">
        <v>77</v>
      </c>
      <c r="B197" s="239" t="s">
        <v>440</v>
      </c>
      <c r="C197" s="249" t="s">
        <v>441</v>
      </c>
      <c r="D197" s="240" t="s">
        <v>328</v>
      </c>
      <c r="E197" s="241">
        <v>4</v>
      </c>
      <c r="F197" s="242"/>
      <c r="G197" s="243">
        <f>ROUND(E197*F197,2)</f>
        <v>0</v>
      </c>
      <c r="H197" s="242"/>
      <c r="I197" s="243">
        <f>ROUND(E197*H197,2)</f>
        <v>0</v>
      </c>
      <c r="J197" s="242"/>
      <c r="K197" s="243">
        <f>ROUND(E197*J197,2)</f>
        <v>0</v>
      </c>
      <c r="L197" s="243">
        <v>21</v>
      </c>
      <c r="M197" s="243">
        <f>G197*(1+L197/100)</f>
        <v>0</v>
      </c>
      <c r="N197" s="243">
        <v>1.9E-3</v>
      </c>
      <c r="O197" s="243">
        <f>ROUND(E197*N197,2)</f>
        <v>0.01</v>
      </c>
      <c r="P197" s="243">
        <v>0</v>
      </c>
      <c r="Q197" s="243">
        <f>ROUND(E197*P197,2)</f>
        <v>0</v>
      </c>
      <c r="R197" s="243" t="s">
        <v>307</v>
      </c>
      <c r="S197" s="243" t="s">
        <v>139</v>
      </c>
      <c r="T197" s="244" t="s">
        <v>139</v>
      </c>
      <c r="U197" s="222">
        <v>0</v>
      </c>
      <c r="V197" s="222">
        <f>ROUND(E197*U197,2)</f>
        <v>0</v>
      </c>
      <c r="W197" s="222"/>
      <c r="X197" s="222" t="s">
        <v>308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309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38">
        <v>78</v>
      </c>
      <c r="B198" s="239" t="s">
        <v>442</v>
      </c>
      <c r="C198" s="249" t="s">
        <v>443</v>
      </c>
      <c r="D198" s="240" t="s">
        <v>171</v>
      </c>
      <c r="E198" s="241">
        <v>16</v>
      </c>
      <c r="F198" s="242"/>
      <c r="G198" s="243">
        <f>ROUND(E198*F198,2)</f>
        <v>0</v>
      </c>
      <c r="H198" s="242"/>
      <c r="I198" s="243">
        <f>ROUND(E198*H198,2)</f>
        <v>0</v>
      </c>
      <c r="J198" s="242"/>
      <c r="K198" s="243">
        <f>ROUND(E198*J198,2)</f>
        <v>0</v>
      </c>
      <c r="L198" s="243">
        <v>21</v>
      </c>
      <c r="M198" s="243">
        <f>G198*(1+L198/100)</f>
        <v>0</v>
      </c>
      <c r="N198" s="243">
        <v>0</v>
      </c>
      <c r="O198" s="243">
        <f>ROUND(E198*N198,2)</f>
        <v>0</v>
      </c>
      <c r="P198" s="243">
        <v>0</v>
      </c>
      <c r="Q198" s="243">
        <f>ROUND(E198*P198,2)</f>
        <v>0</v>
      </c>
      <c r="R198" s="243"/>
      <c r="S198" s="243" t="s">
        <v>129</v>
      </c>
      <c r="T198" s="244" t="s">
        <v>444</v>
      </c>
      <c r="U198" s="222">
        <v>0</v>
      </c>
      <c r="V198" s="222">
        <f>ROUND(E198*U198,2)</f>
        <v>0</v>
      </c>
      <c r="W198" s="222"/>
      <c r="X198" s="222" t="s">
        <v>308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309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38">
        <v>79</v>
      </c>
      <c r="B199" s="239" t="s">
        <v>445</v>
      </c>
      <c r="C199" s="249" t="s">
        <v>446</v>
      </c>
      <c r="D199" s="240" t="s">
        <v>425</v>
      </c>
      <c r="E199" s="241">
        <v>19</v>
      </c>
      <c r="F199" s="242"/>
      <c r="G199" s="243">
        <f>ROUND(E199*F199,2)</f>
        <v>0</v>
      </c>
      <c r="H199" s="242"/>
      <c r="I199" s="243">
        <f>ROUND(E199*H199,2)</f>
        <v>0</v>
      </c>
      <c r="J199" s="242"/>
      <c r="K199" s="243">
        <f>ROUND(E199*J199,2)</f>
        <v>0</v>
      </c>
      <c r="L199" s="243">
        <v>21</v>
      </c>
      <c r="M199" s="243">
        <f>G199*(1+L199/100)</f>
        <v>0</v>
      </c>
      <c r="N199" s="243">
        <v>0</v>
      </c>
      <c r="O199" s="243">
        <f>ROUND(E199*N199,2)</f>
        <v>0</v>
      </c>
      <c r="P199" s="243">
        <v>0</v>
      </c>
      <c r="Q199" s="243">
        <f>ROUND(E199*P199,2)</f>
        <v>0</v>
      </c>
      <c r="R199" s="243"/>
      <c r="S199" s="243" t="s">
        <v>129</v>
      </c>
      <c r="T199" s="244" t="s">
        <v>444</v>
      </c>
      <c r="U199" s="222">
        <v>0</v>
      </c>
      <c r="V199" s="222">
        <f>ROUND(E199*U199,2)</f>
        <v>0</v>
      </c>
      <c r="W199" s="222"/>
      <c r="X199" s="222" t="s">
        <v>308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392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33.75" outlineLevel="1" x14ac:dyDescent="0.2">
      <c r="A200" s="231">
        <v>80</v>
      </c>
      <c r="B200" s="232" t="s">
        <v>447</v>
      </c>
      <c r="C200" s="250" t="s">
        <v>448</v>
      </c>
      <c r="D200" s="233" t="s">
        <v>189</v>
      </c>
      <c r="E200" s="234">
        <v>139.38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6">
        <v>1.4500000000000001E-2</v>
      </c>
      <c r="O200" s="236">
        <f>ROUND(E200*N200,2)</f>
        <v>2.02</v>
      </c>
      <c r="P200" s="236">
        <v>0</v>
      </c>
      <c r="Q200" s="236">
        <f>ROUND(E200*P200,2)</f>
        <v>0</v>
      </c>
      <c r="R200" s="236" t="s">
        <v>307</v>
      </c>
      <c r="S200" s="236" t="s">
        <v>139</v>
      </c>
      <c r="T200" s="237" t="s">
        <v>139</v>
      </c>
      <c r="U200" s="222">
        <v>0</v>
      </c>
      <c r="V200" s="222">
        <f>ROUND(E200*U200,2)</f>
        <v>0</v>
      </c>
      <c r="W200" s="222"/>
      <c r="X200" s="222" t="s">
        <v>308</v>
      </c>
      <c r="Y200" s="212"/>
      <c r="Z200" s="212"/>
      <c r="AA200" s="212"/>
      <c r="AB200" s="212"/>
      <c r="AC200" s="212"/>
      <c r="AD200" s="212"/>
      <c r="AE200" s="212"/>
      <c r="AF200" s="212"/>
      <c r="AG200" s="212" t="s">
        <v>392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63" t="s">
        <v>449</v>
      </c>
      <c r="D201" s="256"/>
      <c r="E201" s="257">
        <v>139.38</v>
      </c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196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 x14ac:dyDescent="0.2">
      <c r="A202" s="231">
        <v>81</v>
      </c>
      <c r="B202" s="232" t="s">
        <v>450</v>
      </c>
      <c r="C202" s="250" t="s">
        <v>451</v>
      </c>
      <c r="D202" s="233" t="s">
        <v>328</v>
      </c>
      <c r="E202" s="234">
        <v>4.04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21</v>
      </c>
      <c r="M202" s="236">
        <f>G202*(1+L202/100)</f>
        <v>0</v>
      </c>
      <c r="N202" s="236">
        <v>8.6999999999999994E-3</v>
      </c>
      <c r="O202" s="236">
        <f>ROUND(E202*N202,2)</f>
        <v>0.04</v>
      </c>
      <c r="P202" s="236">
        <v>0</v>
      </c>
      <c r="Q202" s="236">
        <f>ROUND(E202*P202,2)</f>
        <v>0</v>
      </c>
      <c r="R202" s="236" t="s">
        <v>307</v>
      </c>
      <c r="S202" s="236" t="s">
        <v>139</v>
      </c>
      <c r="T202" s="237" t="s">
        <v>139</v>
      </c>
      <c r="U202" s="222">
        <v>0</v>
      </c>
      <c r="V202" s="222">
        <f>ROUND(E202*U202,2)</f>
        <v>0</v>
      </c>
      <c r="W202" s="222"/>
      <c r="X202" s="222" t="s">
        <v>308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392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3" t="s">
        <v>413</v>
      </c>
      <c r="D203" s="256"/>
      <c r="E203" s="257">
        <v>4.04</v>
      </c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196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33.75" outlineLevel="1" x14ac:dyDescent="0.2">
      <c r="A204" s="231">
        <v>82</v>
      </c>
      <c r="B204" s="232" t="s">
        <v>452</v>
      </c>
      <c r="C204" s="250" t="s">
        <v>453</v>
      </c>
      <c r="D204" s="233" t="s">
        <v>328</v>
      </c>
      <c r="E204" s="234">
        <v>2.02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6">
        <v>1.2999999999999999E-2</v>
      </c>
      <c r="O204" s="236">
        <f>ROUND(E204*N204,2)</f>
        <v>0.03</v>
      </c>
      <c r="P204" s="236">
        <v>0</v>
      </c>
      <c r="Q204" s="236">
        <f>ROUND(E204*P204,2)</f>
        <v>0</v>
      </c>
      <c r="R204" s="236" t="s">
        <v>307</v>
      </c>
      <c r="S204" s="236" t="s">
        <v>139</v>
      </c>
      <c r="T204" s="237" t="s">
        <v>139</v>
      </c>
      <c r="U204" s="222">
        <v>0</v>
      </c>
      <c r="V204" s="222">
        <f>ROUND(E204*U204,2)</f>
        <v>0</v>
      </c>
      <c r="W204" s="222"/>
      <c r="X204" s="222" t="s">
        <v>308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392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3" t="s">
        <v>454</v>
      </c>
      <c r="D205" s="256"/>
      <c r="E205" s="257">
        <v>2.02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196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ht="22.5" outlineLevel="1" x14ac:dyDescent="0.2">
      <c r="A206" s="231">
        <v>83</v>
      </c>
      <c r="B206" s="232" t="s">
        <v>455</v>
      </c>
      <c r="C206" s="250" t="s">
        <v>456</v>
      </c>
      <c r="D206" s="233" t="s">
        <v>328</v>
      </c>
      <c r="E206" s="234">
        <v>2.02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6">
        <v>6.4999999999999997E-3</v>
      </c>
      <c r="O206" s="236">
        <f>ROUND(E206*N206,2)</f>
        <v>0.01</v>
      </c>
      <c r="P206" s="236">
        <v>0</v>
      </c>
      <c r="Q206" s="236">
        <f>ROUND(E206*P206,2)</f>
        <v>0</v>
      </c>
      <c r="R206" s="236" t="s">
        <v>307</v>
      </c>
      <c r="S206" s="236" t="s">
        <v>139</v>
      </c>
      <c r="T206" s="237" t="s">
        <v>139</v>
      </c>
      <c r="U206" s="222">
        <v>0</v>
      </c>
      <c r="V206" s="222">
        <f>ROUND(E206*U206,2)</f>
        <v>0</v>
      </c>
      <c r="W206" s="222"/>
      <c r="X206" s="222" t="s">
        <v>308</v>
      </c>
      <c r="Y206" s="212"/>
      <c r="Z206" s="212"/>
      <c r="AA206" s="212"/>
      <c r="AB206" s="212"/>
      <c r="AC206" s="212"/>
      <c r="AD206" s="212"/>
      <c r="AE206" s="212"/>
      <c r="AF206" s="212"/>
      <c r="AG206" s="212" t="s">
        <v>392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63" t="s">
        <v>454</v>
      </c>
      <c r="D207" s="256"/>
      <c r="E207" s="257">
        <v>2.02</v>
      </c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196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ht="22.5" outlineLevel="1" x14ac:dyDescent="0.2">
      <c r="A208" s="231">
        <v>84</v>
      </c>
      <c r="B208" s="232" t="s">
        <v>457</v>
      </c>
      <c r="C208" s="250" t="s">
        <v>458</v>
      </c>
      <c r="D208" s="233" t="s">
        <v>328</v>
      </c>
      <c r="E208" s="234">
        <v>2.02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6">
        <v>6.7000000000000002E-3</v>
      </c>
      <c r="O208" s="236">
        <f>ROUND(E208*N208,2)</f>
        <v>0.01</v>
      </c>
      <c r="P208" s="236">
        <v>0</v>
      </c>
      <c r="Q208" s="236">
        <f>ROUND(E208*P208,2)</f>
        <v>0</v>
      </c>
      <c r="R208" s="236" t="s">
        <v>307</v>
      </c>
      <c r="S208" s="236" t="s">
        <v>139</v>
      </c>
      <c r="T208" s="237" t="s">
        <v>139</v>
      </c>
      <c r="U208" s="222">
        <v>0</v>
      </c>
      <c r="V208" s="222">
        <f>ROUND(E208*U208,2)</f>
        <v>0</v>
      </c>
      <c r="W208" s="222"/>
      <c r="X208" s="222" t="s">
        <v>308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392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3" t="s">
        <v>454</v>
      </c>
      <c r="D209" s="256"/>
      <c r="E209" s="257">
        <v>2.02</v>
      </c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196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 x14ac:dyDescent="0.2">
      <c r="A210" s="231">
        <v>85</v>
      </c>
      <c r="B210" s="232" t="s">
        <v>459</v>
      </c>
      <c r="C210" s="250" t="s">
        <v>460</v>
      </c>
      <c r="D210" s="233" t="s">
        <v>328</v>
      </c>
      <c r="E210" s="234">
        <v>9.09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6">
        <v>6.7999999999999996E-3</v>
      </c>
      <c r="O210" s="236">
        <f>ROUND(E210*N210,2)</f>
        <v>0.06</v>
      </c>
      <c r="P210" s="236">
        <v>0</v>
      </c>
      <c r="Q210" s="236">
        <f>ROUND(E210*P210,2)</f>
        <v>0</v>
      </c>
      <c r="R210" s="236" t="s">
        <v>307</v>
      </c>
      <c r="S210" s="236" t="s">
        <v>139</v>
      </c>
      <c r="T210" s="237" t="s">
        <v>139</v>
      </c>
      <c r="U210" s="222">
        <v>0</v>
      </c>
      <c r="V210" s="222">
        <f>ROUND(E210*U210,2)</f>
        <v>0</v>
      </c>
      <c r="W210" s="222"/>
      <c r="X210" s="222" t="s">
        <v>308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392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63" t="s">
        <v>461</v>
      </c>
      <c r="D211" s="256"/>
      <c r="E211" s="257">
        <v>9.09</v>
      </c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196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2.5" outlineLevel="1" x14ac:dyDescent="0.2">
      <c r="A212" s="231">
        <v>86</v>
      </c>
      <c r="B212" s="232" t="s">
        <v>462</v>
      </c>
      <c r="C212" s="250" t="s">
        <v>463</v>
      </c>
      <c r="D212" s="233" t="s">
        <v>328</v>
      </c>
      <c r="E212" s="234">
        <v>1.01</v>
      </c>
      <c r="F212" s="235"/>
      <c r="G212" s="236">
        <f>ROUND(E212*F212,2)</f>
        <v>0</v>
      </c>
      <c r="H212" s="235"/>
      <c r="I212" s="236">
        <f>ROUND(E212*H212,2)</f>
        <v>0</v>
      </c>
      <c r="J212" s="235"/>
      <c r="K212" s="236">
        <f>ROUND(E212*J212,2)</f>
        <v>0</v>
      </c>
      <c r="L212" s="236">
        <v>21</v>
      </c>
      <c r="M212" s="236">
        <f>G212*(1+L212/100)</f>
        <v>0</v>
      </c>
      <c r="N212" s="236">
        <v>8.6999999999999994E-3</v>
      </c>
      <c r="O212" s="236">
        <f>ROUND(E212*N212,2)</f>
        <v>0.01</v>
      </c>
      <c r="P212" s="236">
        <v>0</v>
      </c>
      <c r="Q212" s="236">
        <f>ROUND(E212*P212,2)</f>
        <v>0</v>
      </c>
      <c r="R212" s="236" t="s">
        <v>307</v>
      </c>
      <c r="S212" s="236" t="s">
        <v>139</v>
      </c>
      <c r="T212" s="237" t="s">
        <v>139</v>
      </c>
      <c r="U212" s="222">
        <v>0</v>
      </c>
      <c r="V212" s="222">
        <f>ROUND(E212*U212,2)</f>
        <v>0</v>
      </c>
      <c r="W212" s="222"/>
      <c r="X212" s="222" t="s">
        <v>308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392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63" t="s">
        <v>402</v>
      </c>
      <c r="D213" s="256"/>
      <c r="E213" s="257">
        <v>1.01</v>
      </c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196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2.5" outlineLevel="1" x14ac:dyDescent="0.2">
      <c r="A214" s="231">
        <v>87</v>
      </c>
      <c r="B214" s="232" t="s">
        <v>464</v>
      </c>
      <c r="C214" s="250" t="s">
        <v>465</v>
      </c>
      <c r="D214" s="233" t="s">
        <v>328</v>
      </c>
      <c r="E214" s="234">
        <v>2.02</v>
      </c>
      <c r="F214" s="235"/>
      <c r="G214" s="236">
        <f>ROUND(E214*F214,2)</f>
        <v>0</v>
      </c>
      <c r="H214" s="235"/>
      <c r="I214" s="236">
        <f>ROUND(E214*H214,2)</f>
        <v>0</v>
      </c>
      <c r="J214" s="235"/>
      <c r="K214" s="236">
        <f>ROUND(E214*J214,2)</f>
        <v>0</v>
      </c>
      <c r="L214" s="236">
        <v>21</v>
      </c>
      <c r="M214" s="236">
        <f>G214*(1+L214/100)</f>
        <v>0</v>
      </c>
      <c r="N214" s="236">
        <v>6.8999999999999999E-3</v>
      </c>
      <c r="O214" s="236">
        <f>ROUND(E214*N214,2)</f>
        <v>0.01</v>
      </c>
      <c r="P214" s="236">
        <v>0</v>
      </c>
      <c r="Q214" s="236">
        <f>ROUND(E214*P214,2)</f>
        <v>0</v>
      </c>
      <c r="R214" s="236" t="s">
        <v>307</v>
      </c>
      <c r="S214" s="236" t="s">
        <v>139</v>
      </c>
      <c r="T214" s="237" t="s">
        <v>139</v>
      </c>
      <c r="U214" s="222">
        <v>0</v>
      </c>
      <c r="V214" s="222">
        <f>ROUND(E214*U214,2)</f>
        <v>0</v>
      </c>
      <c r="W214" s="222"/>
      <c r="X214" s="222" t="s">
        <v>308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392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63" t="s">
        <v>454</v>
      </c>
      <c r="D215" s="256"/>
      <c r="E215" s="257">
        <v>2.02</v>
      </c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196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22.5" outlineLevel="1" x14ac:dyDescent="0.2">
      <c r="A216" s="231">
        <v>88</v>
      </c>
      <c r="B216" s="232" t="s">
        <v>466</v>
      </c>
      <c r="C216" s="250" t="s">
        <v>467</v>
      </c>
      <c r="D216" s="233" t="s">
        <v>328</v>
      </c>
      <c r="E216" s="234">
        <v>4.04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6">
        <v>1.2200000000000001E-2</v>
      </c>
      <c r="O216" s="236">
        <f>ROUND(E216*N216,2)</f>
        <v>0.05</v>
      </c>
      <c r="P216" s="236">
        <v>0</v>
      </c>
      <c r="Q216" s="236">
        <f>ROUND(E216*P216,2)</f>
        <v>0</v>
      </c>
      <c r="R216" s="236" t="s">
        <v>307</v>
      </c>
      <c r="S216" s="236" t="s">
        <v>139</v>
      </c>
      <c r="T216" s="237" t="s">
        <v>139</v>
      </c>
      <c r="U216" s="222">
        <v>0</v>
      </c>
      <c r="V216" s="222">
        <f>ROUND(E216*U216,2)</f>
        <v>0</v>
      </c>
      <c r="W216" s="222"/>
      <c r="X216" s="222" t="s">
        <v>308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309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63" t="s">
        <v>413</v>
      </c>
      <c r="D217" s="256"/>
      <c r="E217" s="257">
        <v>4.04</v>
      </c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196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38">
        <v>89</v>
      </c>
      <c r="B218" s="239" t="s">
        <v>468</v>
      </c>
      <c r="C218" s="249" t="s">
        <v>469</v>
      </c>
      <c r="D218" s="240" t="s">
        <v>328</v>
      </c>
      <c r="E218" s="241">
        <v>51</v>
      </c>
      <c r="F218" s="242"/>
      <c r="G218" s="243">
        <f>ROUND(E218*F218,2)</f>
        <v>0</v>
      </c>
      <c r="H218" s="242"/>
      <c r="I218" s="243">
        <f>ROUND(E218*H218,2)</f>
        <v>0</v>
      </c>
      <c r="J218" s="242"/>
      <c r="K218" s="243">
        <f>ROUND(E218*J218,2)</f>
        <v>0</v>
      </c>
      <c r="L218" s="243">
        <v>21</v>
      </c>
      <c r="M218" s="243">
        <f>G218*(1+L218/100)</f>
        <v>0</v>
      </c>
      <c r="N218" s="243">
        <v>2.0000000000000001E-4</v>
      </c>
      <c r="O218" s="243">
        <f>ROUND(E218*N218,2)</f>
        <v>0.01</v>
      </c>
      <c r="P218" s="243">
        <v>0</v>
      </c>
      <c r="Q218" s="243">
        <f>ROUND(E218*P218,2)</f>
        <v>0</v>
      </c>
      <c r="R218" s="243" t="s">
        <v>307</v>
      </c>
      <c r="S218" s="243" t="s">
        <v>139</v>
      </c>
      <c r="T218" s="244" t="s">
        <v>139</v>
      </c>
      <c r="U218" s="222">
        <v>0</v>
      </c>
      <c r="V218" s="222">
        <f>ROUND(E218*U218,2)</f>
        <v>0</v>
      </c>
      <c r="W218" s="222"/>
      <c r="X218" s="222" t="s">
        <v>308</v>
      </c>
      <c r="Y218" s="212"/>
      <c r="Z218" s="212"/>
      <c r="AA218" s="212"/>
      <c r="AB218" s="212"/>
      <c r="AC218" s="212"/>
      <c r="AD218" s="212"/>
      <c r="AE218" s="212"/>
      <c r="AF218" s="212"/>
      <c r="AG218" s="212" t="s">
        <v>392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38">
        <v>90</v>
      </c>
      <c r="B219" s="239" t="s">
        <v>470</v>
      </c>
      <c r="C219" s="249" t="s">
        <v>471</v>
      </c>
      <c r="D219" s="240" t="s">
        <v>328</v>
      </c>
      <c r="E219" s="241">
        <v>2</v>
      </c>
      <c r="F219" s="242"/>
      <c r="G219" s="243">
        <f>ROUND(E219*F219,2)</f>
        <v>0</v>
      </c>
      <c r="H219" s="242"/>
      <c r="I219" s="243">
        <f>ROUND(E219*H219,2)</f>
        <v>0</v>
      </c>
      <c r="J219" s="242"/>
      <c r="K219" s="243">
        <f>ROUND(E219*J219,2)</f>
        <v>0</v>
      </c>
      <c r="L219" s="243">
        <v>21</v>
      </c>
      <c r="M219" s="243">
        <f>G219*(1+L219/100)</f>
        <v>0</v>
      </c>
      <c r="N219" s="243">
        <v>8.0000000000000004E-4</v>
      </c>
      <c r="O219" s="243">
        <f>ROUND(E219*N219,2)</f>
        <v>0</v>
      </c>
      <c r="P219" s="243">
        <v>0</v>
      </c>
      <c r="Q219" s="243">
        <f>ROUND(E219*P219,2)</f>
        <v>0</v>
      </c>
      <c r="R219" s="243"/>
      <c r="S219" s="243" t="s">
        <v>129</v>
      </c>
      <c r="T219" s="244" t="s">
        <v>130</v>
      </c>
      <c r="U219" s="222">
        <v>0</v>
      </c>
      <c r="V219" s="222">
        <f>ROUND(E219*U219,2)</f>
        <v>0</v>
      </c>
      <c r="W219" s="222"/>
      <c r="X219" s="222" t="s">
        <v>308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392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x14ac:dyDescent="0.2">
      <c r="A220" s="225" t="s">
        <v>124</v>
      </c>
      <c r="B220" s="226" t="s">
        <v>83</v>
      </c>
      <c r="C220" s="248" t="s">
        <v>84</v>
      </c>
      <c r="D220" s="227"/>
      <c r="E220" s="228"/>
      <c r="F220" s="229"/>
      <c r="G220" s="229">
        <f>SUMIF(AG221:AG222,"&lt;&gt;NOR",G221:G222)</f>
        <v>0</v>
      </c>
      <c r="H220" s="229"/>
      <c r="I220" s="229">
        <f>SUM(I221:I222)</f>
        <v>0</v>
      </c>
      <c r="J220" s="229"/>
      <c r="K220" s="229">
        <f>SUM(K221:K222)</f>
        <v>0</v>
      </c>
      <c r="L220" s="229"/>
      <c r="M220" s="229">
        <f>SUM(M221:M222)</f>
        <v>0</v>
      </c>
      <c r="N220" s="229"/>
      <c r="O220" s="229">
        <f>SUM(O221:O222)</f>
        <v>0</v>
      </c>
      <c r="P220" s="229"/>
      <c r="Q220" s="229">
        <f>SUM(Q221:Q222)</f>
        <v>0</v>
      </c>
      <c r="R220" s="229"/>
      <c r="S220" s="229"/>
      <c r="T220" s="230"/>
      <c r="U220" s="224"/>
      <c r="V220" s="224">
        <f>SUM(V221:V222)</f>
        <v>19.63</v>
      </c>
      <c r="W220" s="224"/>
      <c r="X220" s="224"/>
      <c r="AG220" t="s">
        <v>125</v>
      </c>
    </row>
    <row r="221" spans="1:60" outlineLevel="1" x14ac:dyDescent="0.2">
      <c r="A221" s="231">
        <v>91</v>
      </c>
      <c r="B221" s="232" t="s">
        <v>472</v>
      </c>
      <c r="C221" s="250" t="s">
        <v>473</v>
      </c>
      <c r="D221" s="233" t="s">
        <v>306</v>
      </c>
      <c r="E221" s="234">
        <v>187.80251000000001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6">
        <v>0</v>
      </c>
      <c r="O221" s="236">
        <f>ROUND(E221*N221,2)</f>
        <v>0</v>
      </c>
      <c r="P221" s="236">
        <v>0</v>
      </c>
      <c r="Q221" s="236">
        <f>ROUND(E221*P221,2)</f>
        <v>0</v>
      </c>
      <c r="R221" s="236" t="s">
        <v>313</v>
      </c>
      <c r="S221" s="236" t="s">
        <v>139</v>
      </c>
      <c r="T221" s="237" t="s">
        <v>139</v>
      </c>
      <c r="U221" s="222">
        <v>0.1045</v>
      </c>
      <c r="V221" s="222">
        <f>ROUND(E221*U221,2)</f>
        <v>19.63</v>
      </c>
      <c r="W221" s="222"/>
      <c r="X221" s="222" t="s">
        <v>474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475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62" t="s">
        <v>476</v>
      </c>
      <c r="D222" s="258"/>
      <c r="E222" s="258"/>
      <c r="F222" s="258"/>
      <c r="G222" s="258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194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46" t="str">
        <f>C222</f>
        <v>vodovodu nebo kanalizace hloubené nebo ražené (827 1.3, 827 2.3) z trub litinových včetně drobných objektů,</v>
      </c>
      <c r="BB222" s="212"/>
      <c r="BC222" s="212"/>
      <c r="BD222" s="212"/>
      <c r="BE222" s="212"/>
      <c r="BF222" s="212"/>
      <c r="BG222" s="212"/>
      <c r="BH222" s="212"/>
    </row>
    <row r="223" spans="1:60" x14ac:dyDescent="0.2">
      <c r="A223" s="225" t="s">
        <v>124</v>
      </c>
      <c r="B223" s="226" t="s">
        <v>87</v>
      </c>
      <c r="C223" s="248" t="s">
        <v>88</v>
      </c>
      <c r="D223" s="227"/>
      <c r="E223" s="228"/>
      <c r="F223" s="229"/>
      <c r="G223" s="229">
        <f>SUMIF(AG224:AG232,"&lt;&gt;NOR",G224:G232)</f>
        <v>0</v>
      </c>
      <c r="H223" s="229"/>
      <c r="I223" s="229">
        <f>SUM(I224:I232)</f>
        <v>0</v>
      </c>
      <c r="J223" s="229"/>
      <c r="K223" s="229">
        <f>SUM(K224:K232)</f>
        <v>0</v>
      </c>
      <c r="L223" s="229"/>
      <c r="M223" s="229">
        <f>SUM(M224:M232)</f>
        <v>0</v>
      </c>
      <c r="N223" s="229"/>
      <c r="O223" s="229">
        <f>SUM(O224:O232)</f>
        <v>0</v>
      </c>
      <c r="P223" s="229"/>
      <c r="Q223" s="229">
        <f>SUM(Q224:Q232)</f>
        <v>4.9799999999999995</v>
      </c>
      <c r="R223" s="229"/>
      <c r="S223" s="229"/>
      <c r="T223" s="230"/>
      <c r="U223" s="224"/>
      <c r="V223" s="224">
        <f>SUM(V224:V232)</f>
        <v>90.970000000000013</v>
      </c>
      <c r="W223" s="224"/>
      <c r="X223" s="224"/>
      <c r="AG223" t="s">
        <v>125</v>
      </c>
    </row>
    <row r="224" spans="1:60" outlineLevel="1" x14ac:dyDescent="0.2">
      <c r="A224" s="238">
        <v>92</v>
      </c>
      <c r="B224" s="239" t="s">
        <v>477</v>
      </c>
      <c r="C224" s="249" t="s">
        <v>478</v>
      </c>
      <c r="D224" s="240" t="s">
        <v>328</v>
      </c>
      <c r="E224" s="241">
        <v>130</v>
      </c>
      <c r="F224" s="242"/>
      <c r="G224" s="243">
        <f>ROUND(E224*F224,2)</f>
        <v>0</v>
      </c>
      <c r="H224" s="242"/>
      <c r="I224" s="243">
        <f>ROUND(E224*H224,2)</f>
        <v>0</v>
      </c>
      <c r="J224" s="242"/>
      <c r="K224" s="243">
        <f>ROUND(E224*J224,2)</f>
        <v>0</v>
      </c>
      <c r="L224" s="243">
        <v>21</v>
      </c>
      <c r="M224" s="243">
        <f>G224*(1+L224/100)</f>
        <v>0</v>
      </c>
      <c r="N224" s="243">
        <v>0</v>
      </c>
      <c r="O224" s="243">
        <f>ROUND(E224*N224,2)</f>
        <v>0</v>
      </c>
      <c r="P224" s="243">
        <v>3.363E-2</v>
      </c>
      <c r="Q224" s="243">
        <f>ROUND(E224*P224,2)</f>
        <v>4.37</v>
      </c>
      <c r="R224" s="243" t="s">
        <v>479</v>
      </c>
      <c r="S224" s="243" t="s">
        <v>139</v>
      </c>
      <c r="T224" s="244" t="s">
        <v>139</v>
      </c>
      <c r="U224" s="222">
        <v>0.56899999999999995</v>
      </c>
      <c r="V224" s="222">
        <f>ROUND(E224*U224,2)</f>
        <v>73.97</v>
      </c>
      <c r="W224" s="222"/>
      <c r="X224" s="222" t="s">
        <v>191</v>
      </c>
      <c r="Y224" s="212"/>
      <c r="Z224" s="212"/>
      <c r="AA224" s="212"/>
      <c r="AB224" s="212"/>
      <c r="AC224" s="212"/>
      <c r="AD224" s="212"/>
      <c r="AE224" s="212"/>
      <c r="AF224" s="212"/>
      <c r="AG224" s="212" t="s">
        <v>192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38">
        <v>93</v>
      </c>
      <c r="B225" s="239" t="s">
        <v>480</v>
      </c>
      <c r="C225" s="249" t="s">
        <v>481</v>
      </c>
      <c r="D225" s="240" t="s">
        <v>189</v>
      </c>
      <c r="E225" s="241">
        <v>38.5</v>
      </c>
      <c r="F225" s="242"/>
      <c r="G225" s="243">
        <f>ROUND(E225*F225,2)</f>
        <v>0</v>
      </c>
      <c r="H225" s="242"/>
      <c r="I225" s="243">
        <f>ROUND(E225*H225,2)</f>
        <v>0</v>
      </c>
      <c r="J225" s="242"/>
      <c r="K225" s="243">
        <f>ROUND(E225*J225,2)</f>
        <v>0</v>
      </c>
      <c r="L225" s="243">
        <v>21</v>
      </c>
      <c r="M225" s="243">
        <f>G225*(1+L225/100)</f>
        <v>0</v>
      </c>
      <c r="N225" s="243">
        <v>0</v>
      </c>
      <c r="O225" s="243">
        <f>ROUND(E225*N225,2)</f>
        <v>0</v>
      </c>
      <c r="P225" s="243">
        <v>2.9E-4</v>
      </c>
      <c r="Q225" s="243">
        <f>ROUND(E225*P225,2)</f>
        <v>0.01</v>
      </c>
      <c r="R225" s="243" t="s">
        <v>479</v>
      </c>
      <c r="S225" s="243" t="s">
        <v>139</v>
      </c>
      <c r="T225" s="244" t="s">
        <v>139</v>
      </c>
      <c r="U225" s="222">
        <v>8.3000000000000004E-2</v>
      </c>
      <c r="V225" s="222">
        <f>ROUND(E225*U225,2)</f>
        <v>3.2</v>
      </c>
      <c r="W225" s="222"/>
      <c r="X225" s="222" t="s">
        <v>191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192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2.5" outlineLevel="1" x14ac:dyDescent="0.2">
      <c r="A226" s="238">
        <v>94</v>
      </c>
      <c r="B226" s="239" t="s">
        <v>482</v>
      </c>
      <c r="C226" s="249" t="s">
        <v>483</v>
      </c>
      <c r="D226" s="240" t="s">
        <v>328</v>
      </c>
      <c r="E226" s="241">
        <v>13</v>
      </c>
      <c r="F226" s="242"/>
      <c r="G226" s="243">
        <f>ROUND(E226*F226,2)</f>
        <v>0</v>
      </c>
      <c r="H226" s="242"/>
      <c r="I226" s="243">
        <f>ROUND(E226*H226,2)</f>
        <v>0</v>
      </c>
      <c r="J226" s="242"/>
      <c r="K226" s="243">
        <f>ROUND(E226*J226,2)</f>
        <v>0</v>
      </c>
      <c r="L226" s="243">
        <v>21</v>
      </c>
      <c r="M226" s="243">
        <f>G226*(1+L226/100)</f>
        <v>0</v>
      </c>
      <c r="N226" s="243">
        <v>0</v>
      </c>
      <c r="O226" s="243">
        <f>ROUND(E226*N226,2)</f>
        <v>0</v>
      </c>
      <c r="P226" s="243">
        <v>0</v>
      </c>
      <c r="Q226" s="243">
        <f>ROUND(E226*P226,2)</f>
        <v>0</v>
      </c>
      <c r="R226" s="243" t="s">
        <v>479</v>
      </c>
      <c r="S226" s="243" t="s">
        <v>139</v>
      </c>
      <c r="T226" s="244" t="s">
        <v>139</v>
      </c>
      <c r="U226" s="222">
        <v>0.21593999999999999</v>
      </c>
      <c r="V226" s="222">
        <f>ROUND(E226*U226,2)</f>
        <v>2.81</v>
      </c>
      <c r="W226" s="222"/>
      <c r="X226" s="222" t="s">
        <v>191</v>
      </c>
      <c r="Y226" s="212"/>
      <c r="Z226" s="212"/>
      <c r="AA226" s="212"/>
      <c r="AB226" s="212"/>
      <c r="AC226" s="212"/>
      <c r="AD226" s="212"/>
      <c r="AE226" s="212"/>
      <c r="AF226" s="212"/>
      <c r="AG226" s="212" t="s">
        <v>192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 x14ac:dyDescent="0.2">
      <c r="A227" s="238">
        <v>95</v>
      </c>
      <c r="B227" s="239" t="s">
        <v>484</v>
      </c>
      <c r="C227" s="249" t="s">
        <v>485</v>
      </c>
      <c r="D227" s="240" t="s">
        <v>328</v>
      </c>
      <c r="E227" s="241">
        <v>1</v>
      </c>
      <c r="F227" s="242"/>
      <c r="G227" s="243">
        <f>ROUND(E227*F227,2)</f>
        <v>0</v>
      </c>
      <c r="H227" s="242"/>
      <c r="I227" s="243">
        <f>ROUND(E227*H227,2)</f>
        <v>0</v>
      </c>
      <c r="J227" s="242"/>
      <c r="K227" s="243">
        <f>ROUND(E227*J227,2)</f>
        <v>0</v>
      </c>
      <c r="L227" s="243">
        <v>21</v>
      </c>
      <c r="M227" s="243">
        <f>G227*(1+L227/100)</f>
        <v>0</v>
      </c>
      <c r="N227" s="243">
        <v>0</v>
      </c>
      <c r="O227" s="243">
        <f>ROUND(E227*N227,2)</f>
        <v>0</v>
      </c>
      <c r="P227" s="243">
        <v>0</v>
      </c>
      <c r="Q227" s="243">
        <f>ROUND(E227*P227,2)</f>
        <v>0</v>
      </c>
      <c r="R227" s="243" t="s">
        <v>479</v>
      </c>
      <c r="S227" s="243" t="s">
        <v>139</v>
      </c>
      <c r="T227" s="244" t="s">
        <v>139</v>
      </c>
      <c r="U227" s="222">
        <v>0.25024000000000002</v>
      </c>
      <c r="V227" s="222">
        <f>ROUND(E227*U227,2)</f>
        <v>0.25</v>
      </c>
      <c r="W227" s="222"/>
      <c r="X227" s="222" t="s">
        <v>191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192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33.75" outlineLevel="1" x14ac:dyDescent="0.2">
      <c r="A228" s="238">
        <v>96</v>
      </c>
      <c r="B228" s="239" t="s">
        <v>486</v>
      </c>
      <c r="C228" s="249" t="s">
        <v>487</v>
      </c>
      <c r="D228" s="240" t="s">
        <v>328</v>
      </c>
      <c r="E228" s="241">
        <v>13</v>
      </c>
      <c r="F228" s="242"/>
      <c r="G228" s="243">
        <f>ROUND(E228*F228,2)</f>
        <v>0</v>
      </c>
      <c r="H228" s="242"/>
      <c r="I228" s="243">
        <f>ROUND(E228*H228,2)</f>
        <v>0</v>
      </c>
      <c r="J228" s="242"/>
      <c r="K228" s="243">
        <f>ROUND(E228*J228,2)</f>
        <v>0</v>
      </c>
      <c r="L228" s="243">
        <v>21</v>
      </c>
      <c r="M228" s="243">
        <f>G228*(1+L228/100)</f>
        <v>0</v>
      </c>
      <c r="N228" s="243">
        <v>0</v>
      </c>
      <c r="O228" s="243">
        <f>ROUND(E228*N228,2)</f>
        <v>0</v>
      </c>
      <c r="P228" s="243">
        <v>0</v>
      </c>
      <c r="Q228" s="243">
        <f>ROUND(E228*P228,2)</f>
        <v>0</v>
      </c>
      <c r="R228" s="243" t="s">
        <v>479</v>
      </c>
      <c r="S228" s="243" t="s">
        <v>139</v>
      </c>
      <c r="T228" s="244" t="s">
        <v>139</v>
      </c>
      <c r="U228" s="222">
        <v>2.2499999999999999E-2</v>
      </c>
      <c r="V228" s="222">
        <f>ROUND(E228*U228,2)</f>
        <v>0.28999999999999998</v>
      </c>
      <c r="W228" s="222"/>
      <c r="X228" s="222" t="s">
        <v>191</v>
      </c>
      <c r="Y228" s="212"/>
      <c r="Z228" s="212"/>
      <c r="AA228" s="212"/>
      <c r="AB228" s="212"/>
      <c r="AC228" s="212"/>
      <c r="AD228" s="212"/>
      <c r="AE228" s="212"/>
      <c r="AF228" s="212"/>
      <c r="AG228" s="212" t="s">
        <v>192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33.75" outlineLevel="1" x14ac:dyDescent="0.2">
      <c r="A229" s="238">
        <v>97</v>
      </c>
      <c r="B229" s="239" t="s">
        <v>488</v>
      </c>
      <c r="C229" s="249" t="s">
        <v>489</v>
      </c>
      <c r="D229" s="240" t="s">
        <v>328</v>
      </c>
      <c r="E229" s="241">
        <v>1</v>
      </c>
      <c r="F229" s="242"/>
      <c r="G229" s="243">
        <f>ROUND(E229*F229,2)</f>
        <v>0</v>
      </c>
      <c r="H229" s="242"/>
      <c r="I229" s="243">
        <f>ROUND(E229*H229,2)</f>
        <v>0</v>
      </c>
      <c r="J229" s="242"/>
      <c r="K229" s="243">
        <f>ROUND(E229*J229,2)</f>
        <v>0</v>
      </c>
      <c r="L229" s="243">
        <v>21</v>
      </c>
      <c r="M229" s="243">
        <f>G229*(1+L229/100)</f>
        <v>0</v>
      </c>
      <c r="N229" s="243">
        <v>0</v>
      </c>
      <c r="O229" s="243">
        <f>ROUND(E229*N229,2)</f>
        <v>0</v>
      </c>
      <c r="P229" s="243">
        <v>0</v>
      </c>
      <c r="Q229" s="243">
        <f>ROUND(E229*P229,2)</f>
        <v>0</v>
      </c>
      <c r="R229" s="243" t="s">
        <v>479</v>
      </c>
      <c r="S229" s="243" t="s">
        <v>139</v>
      </c>
      <c r="T229" s="244" t="s">
        <v>139</v>
      </c>
      <c r="U229" s="222">
        <v>2.5399999999999999E-2</v>
      </c>
      <c r="V229" s="222">
        <f>ROUND(E229*U229,2)</f>
        <v>0.03</v>
      </c>
      <c r="W229" s="222"/>
      <c r="X229" s="222" t="s">
        <v>191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192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31">
        <v>98</v>
      </c>
      <c r="B230" s="232" t="s">
        <v>490</v>
      </c>
      <c r="C230" s="250" t="s">
        <v>491</v>
      </c>
      <c r="D230" s="233" t="s">
        <v>328</v>
      </c>
      <c r="E230" s="234">
        <v>18</v>
      </c>
      <c r="F230" s="235"/>
      <c r="G230" s="236">
        <f>ROUND(E230*F230,2)</f>
        <v>0</v>
      </c>
      <c r="H230" s="235"/>
      <c r="I230" s="236">
        <f>ROUND(E230*H230,2)</f>
        <v>0</v>
      </c>
      <c r="J230" s="235"/>
      <c r="K230" s="236">
        <f>ROUND(E230*J230,2)</f>
        <v>0</v>
      </c>
      <c r="L230" s="236">
        <v>21</v>
      </c>
      <c r="M230" s="236">
        <f>G230*(1+L230/100)</f>
        <v>0</v>
      </c>
      <c r="N230" s="236">
        <v>0</v>
      </c>
      <c r="O230" s="236">
        <f>ROUND(E230*N230,2)</f>
        <v>0</v>
      </c>
      <c r="P230" s="236">
        <v>3.3079999999999998E-2</v>
      </c>
      <c r="Q230" s="236">
        <f>ROUND(E230*P230,2)</f>
        <v>0.6</v>
      </c>
      <c r="R230" s="236"/>
      <c r="S230" s="236" t="s">
        <v>129</v>
      </c>
      <c r="T230" s="237" t="s">
        <v>130</v>
      </c>
      <c r="U230" s="222">
        <v>0.57899999999999996</v>
      </c>
      <c r="V230" s="222">
        <f>ROUND(E230*U230,2)</f>
        <v>10.42</v>
      </c>
      <c r="W230" s="222"/>
      <c r="X230" s="222" t="s">
        <v>191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192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>
        <v>99</v>
      </c>
      <c r="B231" s="220" t="s">
        <v>492</v>
      </c>
      <c r="C231" s="265" t="s">
        <v>493</v>
      </c>
      <c r="D231" s="221" t="s">
        <v>0</v>
      </c>
      <c r="E231" s="260"/>
      <c r="F231" s="223"/>
      <c r="G231" s="222">
        <f>ROUND(E231*F231,2)</f>
        <v>0</v>
      </c>
      <c r="H231" s="223"/>
      <c r="I231" s="222">
        <f>ROUND(E231*H231,2)</f>
        <v>0</v>
      </c>
      <c r="J231" s="223"/>
      <c r="K231" s="222">
        <f>ROUND(E231*J231,2)</f>
        <v>0</v>
      </c>
      <c r="L231" s="222">
        <v>21</v>
      </c>
      <c r="M231" s="222">
        <f>G231*(1+L231/100)</f>
        <v>0</v>
      </c>
      <c r="N231" s="222">
        <v>0</v>
      </c>
      <c r="O231" s="222">
        <f>ROUND(E231*N231,2)</f>
        <v>0</v>
      </c>
      <c r="P231" s="222">
        <v>0</v>
      </c>
      <c r="Q231" s="222">
        <f>ROUND(E231*P231,2)</f>
        <v>0</v>
      </c>
      <c r="R231" s="222" t="s">
        <v>479</v>
      </c>
      <c r="S231" s="222" t="s">
        <v>139</v>
      </c>
      <c r="T231" s="222" t="s">
        <v>139</v>
      </c>
      <c r="U231" s="222">
        <v>0</v>
      </c>
      <c r="V231" s="222">
        <f>ROUND(E231*U231,2)</f>
        <v>0</v>
      </c>
      <c r="W231" s="222"/>
      <c r="X231" s="222" t="s">
        <v>474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475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9"/>
      <c r="B232" s="220"/>
      <c r="C232" s="266" t="s">
        <v>494</v>
      </c>
      <c r="D232" s="261"/>
      <c r="E232" s="261"/>
      <c r="F232" s="261"/>
      <c r="G232" s="261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194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x14ac:dyDescent="0.2">
      <c r="A233" s="225" t="s">
        <v>124</v>
      </c>
      <c r="B233" s="226" t="s">
        <v>89</v>
      </c>
      <c r="C233" s="248" t="s">
        <v>90</v>
      </c>
      <c r="D233" s="227"/>
      <c r="E233" s="228"/>
      <c r="F233" s="229"/>
      <c r="G233" s="229">
        <f>SUMIF(AG234:AG236,"&lt;&gt;NOR",G234:G236)</f>
        <v>0</v>
      </c>
      <c r="H233" s="229"/>
      <c r="I233" s="229">
        <f>SUM(I234:I236)</f>
        <v>0</v>
      </c>
      <c r="J233" s="229"/>
      <c r="K233" s="229">
        <f>SUM(K234:K236)</f>
        <v>0</v>
      </c>
      <c r="L233" s="229"/>
      <c r="M233" s="229">
        <f>SUM(M234:M236)</f>
        <v>0</v>
      </c>
      <c r="N233" s="229"/>
      <c r="O233" s="229">
        <f>SUM(O234:O236)</f>
        <v>5.8500000000000005</v>
      </c>
      <c r="P233" s="229"/>
      <c r="Q233" s="229">
        <f>SUM(Q234:Q236)</f>
        <v>0</v>
      </c>
      <c r="R233" s="229"/>
      <c r="S233" s="229"/>
      <c r="T233" s="230"/>
      <c r="U233" s="224"/>
      <c r="V233" s="224">
        <f>SUM(V234:V236)</f>
        <v>8.39</v>
      </c>
      <c r="W233" s="224"/>
      <c r="X233" s="224"/>
      <c r="AG233" t="s">
        <v>125</v>
      </c>
    </row>
    <row r="234" spans="1:60" outlineLevel="1" x14ac:dyDescent="0.2">
      <c r="A234" s="238">
        <v>100</v>
      </c>
      <c r="B234" s="239" t="s">
        <v>495</v>
      </c>
      <c r="C234" s="249" t="s">
        <v>496</v>
      </c>
      <c r="D234" s="240" t="s">
        <v>189</v>
      </c>
      <c r="E234" s="241">
        <v>28</v>
      </c>
      <c r="F234" s="242"/>
      <c r="G234" s="243">
        <f>ROUND(E234*F234,2)</f>
        <v>0</v>
      </c>
      <c r="H234" s="242"/>
      <c r="I234" s="243">
        <f>ROUND(E234*H234,2)</f>
        <v>0</v>
      </c>
      <c r="J234" s="242"/>
      <c r="K234" s="243">
        <f>ROUND(E234*J234,2)</f>
        <v>0</v>
      </c>
      <c r="L234" s="243">
        <v>21</v>
      </c>
      <c r="M234" s="243">
        <f>G234*(1+L234/100)</f>
        <v>0</v>
      </c>
      <c r="N234" s="243">
        <v>0.20474999999999999</v>
      </c>
      <c r="O234" s="243">
        <f>ROUND(E234*N234,2)</f>
        <v>5.73</v>
      </c>
      <c r="P234" s="243">
        <v>0</v>
      </c>
      <c r="Q234" s="243">
        <f>ROUND(E234*P234,2)</f>
        <v>0</v>
      </c>
      <c r="R234" s="243"/>
      <c r="S234" s="243" t="s">
        <v>139</v>
      </c>
      <c r="T234" s="244" t="s">
        <v>139</v>
      </c>
      <c r="U234" s="222">
        <v>7.2999999999999995E-2</v>
      </c>
      <c r="V234" s="222">
        <f>ROUND(E234*U234,2)</f>
        <v>2.04</v>
      </c>
      <c r="W234" s="222"/>
      <c r="X234" s="222" t="s">
        <v>191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372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38">
        <v>101</v>
      </c>
      <c r="B235" s="239" t="s">
        <v>497</v>
      </c>
      <c r="C235" s="249" t="s">
        <v>498</v>
      </c>
      <c r="D235" s="240" t="s">
        <v>189</v>
      </c>
      <c r="E235" s="241">
        <v>174.3</v>
      </c>
      <c r="F235" s="242"/>
      <c r="G235" s="243">
        <f>ROUND(E235*F235,2)</f>
        <v>0</v>
      </c>
      <c r="H235" s="242"/>
      <c r="I235" s="243">
        <f>ROUND(E235*H235,2)</f>
        <v>0</v>
      </c>
      <c r="J235" s="242"/>
      <c r="K235" s="243">
        <f>ROUND(E235*J235,2)</f>
        <v>0</v>
      </c>
      <c r="L235" s="243">
        <v>21</v>
      </c>
      <c r="M235" s="243">
        <f>G235*(1+L235/100)</f>
        <v>0</v>
      </c>
      <c r="N235" s="243">
        <v>6.0000000000000002E-5</v>
      </c>
      <c r="O235" s="243">
        <f>ROUND(E235*N235,2)</f>
        <v>0.01</v>
      </c>
      <c r="P235" s="243">
        <v>0</v>
      </c>
      <c r="Q235" s="243">
        <f>ROUND(E235*P235,2)</f>
        <v>0</v>
      </c>
      <c r="R235" s="243"/>
      <c r="S235" s="243" t="s">
        <v>139</v>
      </c>
      <c r="T235" s="244" t="s">
        <v>139</v>
      </c>
      <c r="U235" s="222">
        <v>2.5999999999999999E-2</v>
      </c>
      <c r="V235" s="222">
        <f>ROUND(E235*U235,2)</f>
        <v>4.53</v>
      </c>
      <c r="W235" s="222"/>
      <c r="X235" s="222" t="s">
        <v>191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372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38">
        <v>102</v>
      </c>
      <c r="B236" s="239" t="s">
        <v>499</v>
      </c>
      <c r="C236" s="249" t="s">
        <v>500</v>
      </c>
      <c r="D236" s="240" t="s">
        <v>189</v>
      </c>
      <c r="E236" s="241">
        <v>28</v>
      </c>
      <c r="F236" s="242"/>
      <c r="G236" s="243">
        <f>ROUND(E236*F236,2)</f>
        <v>0</v>
      </c>
      <c r="H236" s="242"/>
      <c r="I236" s="243">
        <f>ROUND(E236*H236,2)</f>
        <v>0</v>
      </c>
      <c r="J236" s="242"/>
      <c r="K236" s="243">
        <f>ROUND(E236*J236,2)</f>
        <v>0</v>
      </c>
      <c r="L236" s="243">
        <v>21</v>
      </c>
      <c r="M236" s="243">
        <f>G236*(1+L236/100)</f>
        <v>0</v>
      </c>
      <c r="N236" s="243">
        <v>4.0000000000000001E-3</v>
      </c>
      <c r="O236" s="243">
        <f>ROUND(E236*N236,2)</f>
        <v>0.11</v>
      </c>
      <c r="P236" s="243">
        <v>0</v>
      </c>
      <c r="Q236" s="243">
        <f>ROUND(E236*P236,2)</f>
        <v>0</v>
      </c>
      <c r="R236" s="243"/>
      <c r="S236" s="243" t="s">
        <v>129</v>
      </c>
      <c r="T236" s="244" t="s">
        <v>139</v>
      </c>
      <c r="U236" s="222">
        <v>6.5000000000000002E-2</v>
      </c>
      <c r="V236" s="222">
        <f>ROUND(E236*U236,2)</f>
        <v>1.82</v>
      </c>
      <c r="W236" s="222"/>
      <c r="X236" s="222" t="s">
        <v>191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372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x14ac:dyDescent="0.2">
      <c r="A237" s="225" t="s">
        <v>124</v>
      </c>
      <c r="B237" s="226" t="s">
        <v>91</v>
      </c>
      <c r="C237" s="248" t="s">
        <v>92</v>
      </c>
      <c r="D237" s="227"/>
      <c r="E237" s="228"/>
      <c r="F237" s="229"/>
      <c r="G237" s="229">
        <f>SUMIF(AG238:AG240,"&lt;&gt;NOR",G238:G240)</f>
        <v>0</v>
      </c>
      <c r="H237" s="229"/>
      <c r="I237" s="229">
        <f>SUM(I238:I240)</f>
        <v>0</v>
      </c>
      <c r="J237" s="229"/>
      <c r="K237" s="229">
        <f>SUM(K238:K240)</f>
        <v>0</v>
      </c>
      <c r="L237" s="229"/>
      <c r="M237" s="229">
        <f>SUM(M238:M240)</f>
        <v>0</v>
      </c>
      <c r="N237" s="229"/>
      <c r="O237" s="229">
        <f>SUM(O238:O240)</f>
        <v>0</v>
      </c>
      <c r="P237" s="229"/>
      <c r="Q237" s="229">
        <f>SUM(Q238:Q240)</f>
        <v>0</v>
      </c>
      <c r="R237" s="229"/>
      <c r="S237" s="229"/>
      <c r="T237" s="230"/>
      <c r="U237" s="224"/>
      <c r="V237" s="224">
        <f>SUM(V238:V240)</f>
        <v>0.08</v>
      </c>
      <c r="W237" s="224"/>
      <c r="X237" s="224"/>
      <c r="AG237" t="s">
        <v>125</v>
      </c>
    </row>
    <row r="238" spans="1:60" ht="22.5" outlineLevel="1" x14ac:dyDescent="0.2">
      <c r="A238" s="238">
        <v>103</v>
      </c>
      <c r="B238" s="239" t="s">
        <v>501</v>
      </c>
      <c r="C238" s="249" t="s">
        <v>502</v>
      </c>
      <c r="D238" s="240" t="s">
        <v>306</v>
      </c>
      <c r="E238" s="241">
        <v>4.97851</v>
      </c>
      <c r="F238" s="242"/>
      <c r="G238" s="243">
        <f>ROUND(E238*F238,2)</f>
        <v>0</v>
      </c>
      <c r="H238" s="242"/>
      <c r="I238" s="243">
        <f>ROUND(E238*H238,2)</f>
        <v>0</v>
      </c>
      <c r="J238" s="242"/>
      <c r="K238" s="243">
        <f>ROUND(E238*J238,2)</f>
        <v>0</v>
      </c>
      <c r="L238" s="243">
        <v>21</v>
      </c>
      <c r="M238" s="243">
        <f>G238*(1+L238/100)</f>
        <v>0</v>
      </c>
      <c r="N238" s="243">
        <v>0</v>
      </c>
      <c r="O238" s="243">
        <f>ROUND(E238*N238,2)</f>
        <v>0</v>
      </c>
      <c r="P238" s="243">
        <v>0</v>
      </c>
      <c r="Q238" s="243">
        <f>ROUND(E238*P238,2)</f>
        <v>0</v>
      </c>
      <c r="R238" s="243" t="s">
        <v>503</v>
      </c>
      <c r="S238" s="243" t="s">
        <v>139</v>
      </c>
      <c r="T238" s="244" t="s">
        <v>139</v>
      </c>
      <c r="U238" s="222">
        <v>0.01</v>
      </c>
      <c r="V238" s="222">
        <f>ROUND(E238*U238,2)</f>
        <v>0.05</v>
      </c>
      <c r="W238" s="222"/>
      <c r="X238" s="222" t="s">
        <v>504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505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ht="22.5" outlineLevel="1" x14ac:dyDescent="0.2">
      <c r="A239" s="238">
        <v>104</v>
      </c>
      <c r="B239" s="239" t="s">
        <v>506</v>
      </c>
      <c r="C239" s="249" t="s">
        <v>507</v>
      </c>
      <c r="D239" s="240" t="s">
        <v>306</v>
      </c>
      <c r="E239" s="241">
        <v>84.634590000000003</v>
      </c>
      <c r="F239" s="242"/>
      <c r="G239" s="243">
        <f>ROUND(E239*F239,2)</f>
        <v>0</v>
      </c>
      <c r="H239" s="242"/>
      <c r="I239" s="243">
        <f>ROUND(E239*H239,2)</f>
        <v>0</v>
      </c>
      <c r="J239" s="242"/>
      <c r="K239" s="243">
        <f>ROUND(E239*J239,2)</f>
        <v>0</v>
      </c>
      <c r="L239" s="243">
        <v>21</v>
      </c>
      <c r="M239" s="243">
        <f>G239*(1+L239/100)</f>
        <v>0</v>
      </c>
      <c r="N239" s="243">
        <v>0</v>
      </c>
      <c r="O239" s="243">
        <f>ROUND(E239*N239,2)</f>
        <v>0</v>
      </c>
      <c r="P239" s="243">
        <v>0</v>
      </c>
      <c r="Q239" s="243">
        <f>ROUND(E239*P239,2)</f>
        <v>0</v>
      </c>
      <c r="R239" s="243" t="s">
        <v>503</v>
      </c>
      <c r="S239" s="243" t="s">
        <v>139</v>
      </c>
      <c r="T239" s="244" t="s">
        <v>139</v>
      </c>
      <c r="U239" s="222">
        <v>0</v>
      </c>
      <c r="V239" s="222">
        <f>ROUND(E239*U239,2)</f>
        <v>0</v>
      </c>
      <c r="W239" s="222"/>
      <c r="X239" s="222" t="s">
        <v>504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505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31">
        <v>105</v>
      </c>
      <c r="B240" s="232" t="s">
        <v>508</v>
      </c>
      <c r="C240" s="250" t="s">
        <v>509</v>
      </c>
      <c r="D240" s="233" t="s">
        <v>306</v>
      </c>
      <c r="E240" s="234">
        <v>4.97851</v>
      </c>
      <c r="F240" s="235"/>
      <c r="G240" s="236">
        <f>ROUND(E240*F240,2)</f>
        <v>0</v>
      </c>
      <c r="H240" s="235"/>
      <c r="I240" s="236">
        <f>ROUND(E240*H240,2)</f>
        <v>0</v>
      </c>
      <c r="J240" s="235"/>
      <c r="K240" s="236">
        <f>ROUND(E240*J240,2)</f>
        <v>0</v>
      </c>
      <c r="L240" s="236">
        <v>21</v>
      </c>
      <c r="M240" s="236">
        <f>G240*(1+L240/100)</f>
        <v>0</v>
      </c>
      <c r="N240" s="236">
        <v>0</v>
      </c>
      <c r="O240" s="236">
        <f>ROUND(E240*N240,2)</f>
        <v>0</v>
      </c>
      <c r="P240" s="236">
        <v>0</v>
      </c>
      <c r="Q240" s="236">
        <f>ROUND(E240*P240,2)</f>
        <v>0</v>
      </c>
      <c r="R240" s="236"/>
      <c r="S240" s="236" t="s">
        <v>139</v>
      </c>
      <c r="T240" s="237" t="s">
        <v>139</v>
      </c>
      <c r="U240" s="222">
        <v>6.0000000000000001E-3</v>
      </c>
      <c r="V240" s="222">
        <f>ROUND(E240*U240,2)</f>
        <v>0.03</v>
      </c>
      <c r="W240" s="222"/>
      <c r="X240" s="222" t="s">
        <v>504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505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33" x14ac:dyDescent="0.2">
      <c r="A241" s="3"/>
      <c r="B241" s="4"/>
      <c r="C241" s="252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AE241">
        <v>15</v>
      </c>
      <c r="AF241">
        <v>21</v>
      </c>
      <c r="AG241" t="s">
        <v>111</v>
      </c>
    </row>
    <row r="242" spans="1:33" x14ac:dyDescent="0.2">
      <c r="A242" s="215"/>
      <c r="B242" s="216" t="s">
        <v>29</v>
      </c>
      <c r="C242" s="253"/>
      <c r="D242" s="217"/>
      <c r="E242" s="218"/>
      <c r="F242" s="218"/>
      <c r="G242" s="247">
        <f>G8+G107+G120+G220+G223+G233+G237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AE242">
        <f>SUMIF(L7:L240,AE241,G7:G240)</f>
        <v>0</v>
      </c>
      <c r="AF242">
        <f>SUMIF(L7:L240,AF241,G7:G240)</f>
        <v>0</v>
      </c>
      <c r="AG242" t="s">
        <v>184</v>
      </c>
    </row>
    <row r="243" spans="1:33" x14ac:dyDescent="0.2">
      <c r="A243" s="255" t="s">
        <v>510</v>
      </c>
      <c r="B243" s="255"/>
      <c r="C243" s="252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33" x14ac:dyDescent="0.2">
      <c r="A244" s="3"/>
      <c r="B244" s="4" t="s">
        <v>511</v>
      </c>
      <c r="C244" s="252" t="s">
        <v>512</v>
      </c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AG244" t="s">
        <v>513</v>
      </c>
    </row>
    <row r="245" spans="1:33" x14ac:dyDescent="0.2">
      <c r="A245" s="3"/>
      <c r="B245" s="4" t="s">
        <v>514</v>
      </c>
      <c r="C245" s="252" t="s">
        <v>515</v>
      </c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AG245" t="s">
        <v>516</v>
      </c>
    </row>
    <row r="246" spans="1:33" x14ac:dyDescent="0.2">
      <c r="A246" s="3"/>
      <c r="B246" s="4"/>
      <c r="C246" s="252" t="s">
        <v>517</v>
      </c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AG246" t="s">
        <v>518</v>
      </c>
    </row>
    <row r="247" spans="1:33" x14ac:dyDescent="0.2">
      <c r="A247" s="3"/>
      <c r="B247" s="4"/>
      <c r="C247" s="252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33" x14ac:dyDescent="0.2">
      <c r="C248" s="254"/>
      <c r="D248" s="10"/>
      <c r="AG248" t="s">
        <v>185</v>
      </c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/>
  <mergeCells count="51">
    <mergeCell ref="C156:G156"/>
    <mergeCell ref="C157:G157"/>
    <mergeCell ref="C158:G158"/>
    <mergeCell ref="C222:G222"/>
    <mergeCell ref="C232:G232"/>
    <mergeCell ref="C144:G144"/>
    <mergeCell ref="C146:G146"/>
    <mergeCell ref="C148:G148"/>
    <mergeCell ref="C152:G152"/>
    <mergeCell ref="C153:G153"/>
    <mergeCell ref="C154:G154"/>
    <mergeCell ref="C128:G128"/>
    <mergeCell ref="C134:G134"/>
    <mergeCell ref="C136:G136"/>
    <mergeCell ref="C138:G138"/>
    <mergeCell ref="C140:G140"/>
    <mergeCell ref="C142:G142"/>
    <mergeCell ref="C99:G99"/>
    <mergeCell ref="C109:G109"/>
    <mergeCell ref="C114:G114"/>
    <mergeCell ref="C117:G117"/>
    <mergeCell ref="C122:G122"/>
    <mergeCell ref="C126:G126"/>
    <mergeCell ref="C81:G81"/>
    <mergeCell ref="C84:G84"/>
    <mergeCell ref="C89:G89"/>
    <mergeCell ref="C90:G90"/>
    <mergeCell ref="C94:G94"/>
    <mergeCell ref="C95:G95"/>
    <mergeCell ref="C61:G61"/>
    <mergeCell ref="C63:G63"/>
    <mergeCell ref="C66:G66"/>
    <mergeCell ref="C69:G69"/>
    <mergeCell ref="C72:G72"/>
    <mergeCell ref="C78:G78"/>
    <mergeCell ref="C28:G28"/>
    <mergeCell ref="C39:G39"/>
    <mergeCell ref="C43:G43"/>
    <mergeCell ref="C46:G46"/>
    <mergeCell ref="C49:G49"/>
    <mergeCell ref="C52:G52"/>
    <mergeCell ref="A1:G1"/>
    <mergeCell ref="C2:G2"/>
    <mergeCell ref="C3:G3"/>
    <mergeCell ref="C4:G4"/>
    <mergeCell ref="A243:B243"/>
    <mergeCell ref="C10:G10"/>
    <mergeCell ref="C13:G13"/>
    <mergeCell ref="C16:G16"/>
    <mergeCell ref="C19:G19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186</v>
      </c>
      <c r="B1" s="197"/>
      <c r="C1" s="197"/>
      <c r="D1" s="197"/>
      <c r="E1" s="197"/>
      <c r="F1" s="197"/>
      <c r="G1" s="197"/>
      <c r="AG1" t="s">
        <v>97</v>
      </c>
    </row>
    <row r="2" spans="1:60" ht="24.95" customHeight="1" x14ac:dyDescent="0.2">
      <c r="A2" s="198" t="s">
        <v>7</v>
      </c>
      <c r="B2" s="48" t="s">
        <v>44</v>
      </c>
      <c r="C2" s="201" t="s">
        <v>45</v>
      </c>
      <c r="D2" s="199"/>
      <c r="E2" s="199"/>
      <c r="F2" s="199"/>
      <c r="G2" s="200"/>
      <c r="AG2" t="s">
        <v>98</v>
      </c>
    </row>
    <row r="3" spans="1:60" ht="24.95" customHeight="1" x14ac:dyDescent="0.2">
      <c r="A3" s="198" t="s">
        <v>8</v>
      </c>
      <c r="B3" s="48" t="s">
        <v>63</v>
      </c>
      <c r="C3" s="201" t="s">
        <v>64</v>
      </c>
      <c r="D3" s="199"/>
      <c r="E3" s="199"/>
      <c r="F3" s="199"/>
      <c r="G3" s="200"/>
      <c r="AC3" s="177" t="s">
        <v>98</v>
      </c>
      <c r="AG3" t="s">
        <v>101</v>
      </c>
    </row>
    <row r="4" spans="1:60" ht="24.95" customHeight="1" x14ac:dyDescent="0.2">
      <c r="A4" s="202" t="s">
        <v>9</v>
      </c>
      <c r="B4" s="203" t="s">
        <v>58</v>
      </c>
      <c r="C4" s="204" t="s">
        <v>64</v>
      </c>
      <c r="D4" s="205"/>
      <c r="E4" s="205"/>
      <c r="F4" s="205"/>
      <c r="G4" s="206"/>
      <c r="AG4" t="s">
        <v>102</v>
      </c>
    </row>
    <row r="5" spans="1:60" x14ac:dyDescent="0.2">
      <c r="D5" s="10"/>
    </row>
    <row r="6" spans="1:60" ht="38.25" x14ac:dyDescent="0.2">
      <c r="A6" s="208" t="s">
        <v>103</v>
      </c>
      <c r="B6" s="210" t="s">
        <v>104</v>
      </c>
      <c r="C6" s="210" t="s">
        <v>105</v>
      </c>
      <c r="D6" s="209" t="s">
        <v>106</v>
      </c>
      <c r="E6" s="208" t="s">
        <v>107</v>
      </c>
      <c r="F6" s="207" t="s">
        <v>108</v>
      </c>
      <c r="G6" s="208" t="s">
        <v>29</v>
      </c>
      <c r="H6" s="211" t="s">
        <v>30</v>
      </c>
      <c r="I6" s="211" t="s">
        <v>109</v>
      </c>
      <c r="J6" s="211" t="s">
        <v>31</v>
      </c>
      <c r="K6" s="211" t="s">
        <v>110</v>
      </c>
      <c r="L6" s="211" t="s">
        <v>111</v>
      </c>
      <c r="M6" s="211" t="s">
        <v>112</v>
      </c>
      <c r="N6" s="211" t="s">
        <v>113</v>
      </c>
      <c r="O6" s="211" t="s">
        <v>114</v>
      </c>
      <c r="P6" s="211" t="s">
        <v>115</v>
      </c>
      <c r="Q6" s="211" t="s">
        <v>116</v>
      </c>
      <c r="R6" s="211" t="s">
        <v>117</v>
      </c>
      <c r="S6" s="211" t="s">
        <v>118</v>
      </c>
      <c r="T6" s="211" t="s">
        <v>119</v>
      </c>
      <c r="U6" s="211" t="s">
        <v>120</v>
      </c>
      <c r="V6" s="211" t="s">
        <v>121</v>
      </c>
      <c r="W6" s="211" t="s">
        <v>122</v>
      </c>
      <c r="X6" s="211" t="s">
        <v>123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124</v>
      </c>
      <c r="B8" s="226" t="s">
        <v>71</v>
      </c>
      <c r="C8" s="248" t="s">
        <v>72</v>
      </c>
      <c r="D8" s="227"/>
      <c r="E8" s="228"/>
      <c r="F8" s="229"/>
      <c r="G8" s="229">
        <f>SUMIF(AG9:AG195,"&lt;&gt;NOR",G9:G195)</f>
        <v>0</v>
      </c>
      <c r="H8" s="229"/>
      <c r="I8" s="229">
        <f>SUM(I9:I195)</f>
        <v>0</v>
      </c>
      <c r="J8" s="229"/>
      <c r="K8" s="229">
        <f>SUM(K9:K195)</f>
        <v>0</v>
      </c>
      <c r="L8" s="229"/>
      <c r="M8" s="229">
        <f>SUM(M9:M195)</f>
        <v>0</v>
      </c>
      <c r="N8" s="229"/>
      <c r="O8" s="229">
        <f>SUM(O9:O195)</f>
        <v>186.42000000000002</v>
      </c>
      <c r="P8" s="229"/>
      <c r="Q8" s="229">
        <f>SUM(Q9:Q195)</f>
        <v>0</v>
      </c>
      <c r="R8" s="229"/>
      <c r="S8" s="229"/>
      <c r="T8" s="230"/>
      <c r="U8" s="224"/>
      <c r="V8" s="224">
        <f>SUM(V9:V195)</f>
        <v>2278.54</v>
      </c>
      <c r="W8" s="224"/>
      <c r="X8" s="224"/>
      <c r="AG8" t="s">
        <v>125</v>
      </c>
    </row>
    <row r="9" spans="1:60" outlineLevel="1" x14ac:dyDescent="0.2">
      <c r="A9" s="231">
        <v>1</v>
      </c>
      <c r="B9" s="232" t="s">
        <v>519</v>
      </c>
      <c r="C9" s="250" t="s">
        <v>520</v>
      </c>
      <c r="D9" s="233" t="s">
        <v>189</v>
      </c>
      <c r="E9" s="234">
        <v>120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6.9199999999999999E-3</v>
      </c>
      <c r="O9" s="236">
        <f>ROUND(E9*N9,2)</f>
        <v>0.83</v>
      </c>
      <c r="P9" s="236">
        <v>0</v>
      </c>
      <c r="Q9" s="236">
        <f>ROUND(E9*P9,2)</f>
        <v>0</v>
      </c>
      <c r="R9" s="236" t="s">
        <v>190</v>
      </c>
      <c r="S9" s="236" t="s">
        <v>139</v>
      </c>
      <c r="T9" s="237" t="s">
        <v>139</v>
      </c>
      <c r="U9" s="222">
        <v>0.502</v>
      </c>
      <c r="V9" s="222">
        <f>ROUND(E9*U9,2)</f>
        <v>60.24</v>
      </c>
      <c r="W9" s="222"/>
      <c r="X9" s="222" t="s">
        <v>191</v>
      </c>
      <c r="Y9" s="212"/>
      <c r="Z9" s="212"/>
      <c r="AA9" s="212"/>
      <c r="AB9" s="212"/>
      <c r="AC9" s="212"/>
      <c r="AD9" s="212"/>
      <c r="AE9" s="212"/>
      <c r="AF9" s="212"/>
      <c r="AG9" s="212" t="s">
        <v>199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9"/>
      <c r="B10" s="220"/>
      <c r="C10" s="262" t="s">
        <v>521</v>
      </c>
      <c r="D10" s="258"/>
      <c r="E10" s="258"/>
      <c r="F10" s="258"/>
      <c r="G10" s="25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194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6" t="str">
        <f>C10</f>
        <v>získané při čerpání potrubím nebo žlaby, montáž a demontáž potrubí nebo žlabu, jeho utěsnění po dobu provozu a opotřebení materiálu potrubí nebo žlabu, podpěrná konstrukce.</v>
      </c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31">
        <v>2</v>
      </c>
      <c r="B11" s="232" t="s">
        <v>522</v>
      </c>
      <c r="C11" s="250" t="s">
        <v>523</v>
      </c>
      <c r="D11" s="233" t="s">
        <v>524</v>
      </c>
      <c r="E11" s="234">
        <v>480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 t="s">
        <v>190</v>
      </c>
      <c r="S11" s="236" t="s">
        <v>139</v>
      </c>
      <c r="T11" s="237" t="s">
        <v>139</v>
      </c>
      <c r="U11" s="222">
        <v>0.20300000000000001</v>
      </c>
      <c r="V11" s="222">
        <f>ROUND(E11*U11,2)</f>
        <v>97.44</v>
      </c>
      <c r="W11" s="222"/>
      <c r="X11" s="222" t="s">
        <v>191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199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19"/>
      <c r="B12" s="220"/>
      <c r="C12" s="262" t="s">
        <v>525</v>
      </c>
      <c r="D12" s="258"/>
      <c r="E12" s="258"/>
      <c r="F12" s="258"/>
      <c r="G12" s="258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194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6" t="str">
        <f>C12</f>
        <v>na vzdálenost (výšku) od hladiny vody v jímce po výšku roviny proložené osou nejvyššího bodu výtlačného potrubí, odpadní potrubí v délce do 20 m,</v>
      </c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31">
        <v>3</v>
      </c>
      <c r="B13" s="232" t="s">
        <v>526</v>
      </c>
      <c r="C13" s="250" t="s">
        <v>527</v>
      </c>
      <c r="D13" s="233" t="s">
        <v>528</v>
      </c>
      <c r="E13" s="234">
        <v>60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 t="s">
        <v>190</v>
      </c>
      <c r="S13" s="236" t="s">
        <v>139</v>
      </c>
      <c r="T13" s="237" t="s">
        <v>139</v>
      </c>
      <c r="U13" s="222">
        <v>0</v>
      </c>
      <c r="V13" s="222">
        <f>ROUND(E13*U13,2)</f>
        <v>0</v>
      </c>
      <c r="W13" s="222"/>
      <c r="X13" s="222" t="s">
        <v>191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199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19"/>
      <c r="B14" s="220"/>
      <c r="C14" s="262" t="s">
        <v>529</v>
      </c>
      <c r="D14" s="258"/>
      <c r="E14" s="258"/>
      <c r="F14" s="258"/>
      <c r="G14" s="258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194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46" t="str">
        <f>C14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1">
        <v>4</v>
      </c>
      <c r="B15" s="232" t="s">
        <v>187</v>
      </c>
      <c r="C15" s="250" t="s">
        <v>188</v>
      </c>
      <c r="D15" s="233" t="s">
        <v>189</v>
      </c>
      <c r="E15" s="234">
        <v>13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8.6899999999999998E-3</v>
      </c>
      <c r="O15" s="236">
        <f>ROUND(E15*N15,2)</f>
        <v>0.11</v>
      </c>
      <c r="P15" s="236">
        <v>0</v>
      </c>
      <c r="Q15" s="236">
        <f>ROUND(E15*P15,2)</f>
        <v>0</v>
      </c>
      <c r="R15" s="236" t="s">
        <v>190</v>
      </c>
      <c r="S15" s="236" t="s">
        <v>139</v>
      </c>
      <c r="T15" s="237" t="s">
        <v>139</v>
      </c>
      <c r="U15" s="222">
        <v>0.70299999999999996</v>
      </c>
      <c r="V15" s="222">
        <f>ROUND(E15*U15,2)</f>
        <v>9.14</v>
      </c>
      <c r="W15" s="222"/>
      <c r="X15" s="222" t="s">
        <v>191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192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62" t="s">
        <v>193</v>
      </c>
      <c r="D16" s="258"/>
      <c r="E16" s="258"/>
      <c r="F16" s="258"/>
      <c r="G16" s="258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194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6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3" t="s">
        <v>530</v>
      </c>
      <c r="D17" s="256"/>
      <c r="E17" s="257">
        <v>13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196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1">
        <v>5</v>
      </c>
      <c r="B18" s="232" t="s">
        <v>531</v>
      </c>
      <c r="C18" s="250" t="s">
        <v>532</v>
      </c>
      <c r="D18" s="233" t="s">
        <v>189</v>
      </c>
      <c r="E18" s="234">
        <v>13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1.0699999999999999E-2</v>
      </c>
      <c r="O18" s="236">
        <f>ROUND(E18*N18,2)</f>
        <v>0.14000000000000001</v>
      </c>
      <c r="P18" s="236">
        <v>0</v>
      </c>
      <c r="Q18" s="236">
        <f>ROUND(E18*P18,2)</f>
        <v>0</v>
      </c>
      <c r="R18" s="236" t="s">
        <v>190</v>
      </c>
      <c r="S18" s="236" t="s">
        <v>139</v>
      </c>
      <c r="T18" s="237" t="s">
        <v>139</v>
      </c>
      <c r="U18" s="222">
        <v>0.90800000000000003</v>
      </c>
      <c r="V18" s="222">
        <f>ROUND(E18*U18,2)</f>
        <v>11.8</v>
      </c>
      <c r="W18" s="222"/>
      <c r="X18" s="222" t="s">
        <v>191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9"/>
      <c r="B19" s="220"/>
      <c r="C19" s="262" t="s">
        <v>193</v>
      </c>
      <c r="D19" s="258"/>
      <c r="E19" s="258"/>
      <c r="F19" s="258"/>
      <c r="G19" s="258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194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6" t="str">
        <f>C19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3" t="s">
        <v>530</v>
      </c>
      <c r="D20" s="256"/>
      <c r="E20" s="257">
        <v>13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196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6</v>
      </c>
      <c r="B21" s="232" t="s">
        <v>201</v>
      </c>
      <c r="C21" s="250" t="s">
        <v>202</v>
      </c>
      <c r="D21" s="233" t="s">
        <v>189</v>
      </c>
      <c r="E21" s="234">
        <v>41.6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2.478E-2</v>
      </c>
      <c r="O21" s="236">
        <f>ROUND(E21*N21,2)</f>
        <v>1.03</v>
      </c>
      <c r="P21" s="236">
        <v>0</v>
      </c>
      <c r="Q21" s="236">
        <f>ROUND(E21*P21,2)</f>
        <v>0</v>
      </c>
      <c r="R21" s="236" t="s">
        <v>190</v>
      </c>
      <c r="S21" s="236" t="s">
        <v>139</v>
      </c>
      <c r="T21" s="237" t="s">
        <v>139</v>
      </c>
      <c r="U21" s="222">
        <v>0.54700000000000004</v>
      </c>
      <c r="V21" s="222">
        <f>ROUND(E21*U21,2)</f>
        <v>22.76</v>
      </c>
      <c r="W21" s="222"/>
      <c r="X21" s="222" t="s">
        <v>191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192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19"/>
      <c r="B22" s="220"/>
      <c r="C22" s="262" t="s">
        <v>193</v>
      </c>
      <c r="D22" s="258"/>
      <c r="E22" s="258"/>
      <c r="F22" s="258"/>
      <c r="G22" s="258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194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6" t="str">
        <f>C22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3" t="s">
        <v>533</v>
      </c>
      <c r="D23" s="256"/>
      <c r="E23" s="257">
        <v>41.6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196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1">
        <v>7</v>
      </c>
      <c r="B24" s="232" t="s">
        <v>204</v>
      </c>
      <c r="C24" s="250" t="s">
        <v>205</v>
      </c>
      <c r="D24" s="233" t="s">
        <v>206</v>
      </c>
      <c r="E24" s="234">
        <v>155.47999999999999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 t="s">
        <v>190</v>
      </c>
      <c r="S24" s="236" t="s">
        <v>139</v>
      </c>
      <c r="T24" s="237" t="s">
        <v>139</v>
      </c>
      <c r="U24" s="222">
        <v>1.548</v>
      </c>
      <c r="V24" s="222">
        <f>ROUND(E24*U24,2)</f>
        <v>240.68</v>
      </c>
      <c r="W24" s="222"/>
      <c r="X24" s="222" t="s">
        <v>191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199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2" t="s">
        <v>207</v>
      </c>
      <c r="D25" s="258"/>
      <c r="E25" s="258"/>
      <c r="F25" s="258"/>
      <c r="G25" s="258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194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46" t="str">
        <f>C25</f>
        <v>příplatek k cenám vykopávek za ztížení vykopávky v blízkosti podzemního vedení nebo výbušnin v horninách jakékoliv třídy,</v>
      </c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3" t="s">
        <v>534</v>
      </c>
      <c r="D26" s="256"/>
      <c r="E26" s="257">
        <v>155.47999999999999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196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1">
        <v>8</v>
      </c>
      <c r="B27" s="232" t="s">
        <v>535</v>
      </c>
      <c r="C27" s="250" t="s">
        <v>536</v>
      </c>
      <c r="D27" s="233" t="s">
        <v>206</v>
      </c>
      <c r="E27" s="234">
        <v>1.17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 t="s">
        <v>190</v>
      </c>
      <c r="S27" s="236" t="s">
        <v>139</v>
      </c>
      <c r="T27" s="237" t="s">
        <v>139</v>
      </c>
      <c r="U27" s="222">
        <v>9.7000000000000003E-2</v>
      </c>
      <c r="V27" s="222">
        <f>ROUND(E27*U27,2)</f>
        <v>0.11</v>
      </c>
      <c r="W27" s="222"/>
      <c r="X27" s="222" t="s">
        <v>191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199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19"/>
      <c r="B28" s="220"/>
      <c r="C28" s="262" t="s">
        <v>537</v>
      </c>
      <c r="D28" s="258"/>
      <c r="E28" s="258"/>
      <c r="F28" s="258"/>
      <c r="G28" s="258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194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6" t="str">
        <f>C28</f>
        <v>nebo lesní půdy, s naložením na dopravní prostředek a vodorovným přemístěním na hromady v místě upotřebení nebo na dočasné či trvalé skládky se složením,</v>
      </c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3" t="s">
        <v>538</v>
      </c>
      <c r="D29" s="256"/>
      <c r="E29" s="257">
        <v>1.17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196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1">
        <v>9</v>
      </c>
      <c r="B30" s="232" t="s">
        <v>539</v>
      </c>
      <c r="C30" s="250" t="s">
        <v>540</v>
      </c>
      <c r="D30" s="233" t="s">
        <v>206</v>
      </c>
      <c r="E30" s="234">
        <v>11.997999999999999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 t="s">
        <v>190</v>
      </c>
      <c r="S30" s="236" t="s">
        <v>139</v>
      </c>
      <c r="T30" s="237" t="s">
        <v>139</v>
      </c>
      <c r="U30" s="222">
        <v>42.4</v>
      </c>
      <c r="V30" s="222">
        <f>ROUND(E30*U30,2)</f>
        <v>508.72</v>
      </c>
      <c r="W30" s="222"/>
      <c r="X30" s="222" t="s">
        <v>191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199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2" t="s">
        <v>541</v>
      </c>
      <c r="D31" s="258"/>
      <c r="E31" s="258"/>
      <c r="F31" s="258"/>
      <c r="G31" s="258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194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3" t="s">
        <v>542</v>
      </c>
      <c r="D32" s="256"/>
      <c r="E32" s="257">
        <v>6.7859999999999996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196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3" t="s">
        <v>543</v>
      </c>
      <c r="D33" s="256"/>
      <c r="E33" s="257">
        <v>0.61199999999999999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196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3" t="s">
        <v>544</v>
      </c>
      <c r="D34" s="256"/>
      <c r="E34" s="257">
        <v>4.5999999999999996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196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1">
        <v>10</v>
      </c>
      <c r="B35" s="232" t="s">
        <v>545</v>
      </c>
      <c r="C35" s="250" t="s">
        <v>546</v>
      </c>
      <c r="D35" s="233" t="s">
        <v>206</v>
      </c>
      <c r="E35" s="234">
        <v>17.371200000000002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6" t="s">
        <v>190</v>
      </c>
      <c r="S35" s="236" t="s">
        <v>139</v>
      </c>
      <c r="T35" s="237" t="s">
        <v>139</v>
      </c>
      <c r="U35" s="222">
        <v>2.2490000000000001</v>
      </c>
      <c r="V35" s="222">
        <f>ROUND(E35*U35,2)</f>
        <v>39.07</v>
      </c>
      <c r="W35" s="222"/>
      <c r="X35" s="222" t="s">
        <v>191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192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19"/>
      <c r="B36" s="220"/>
      <c r="C36" s="262" t="s">
        <v>547</v>
      </c>
      <c r="D36" s="258"/>
      <c r="E36" s="258"/>
      <c r="F36" s="258"/>
      <c r="G36" s="258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194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46" t="str">
        <f>C36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3" t="s">
        <v>548</v>
      </c>
      <c r="D37" s="256"/>
      <c r="E37" s="257">
        <v>34.742400000000004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196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3" t="s">
        <v>549</v>
      </c>
      <c r="D38" s="256"/>
      <c r="E38" s="257">
        <v>-17.371200000000002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196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1">
        <v>11</v>
      </c>
      <c r="B39" s="232" t="s">
        <v>550</v>
      </c>
      <c r="C39" s="250" t="s">
        <v>551</v>
      </c>
      <c r="D39" s="233" t="s">
        <v>206</v>
      </c>
      <c r="E39" s="234">
        <v>17.371200000000002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 t="s">
        <v>190</v>
      </c>
      <c r="S39" s="236" t="s">
        <v>139</v>
      </c>
      <c r="T39" s="237" t="s">
        <v>139</v>
      </c>
      <c r="U39" s="222">
        <v>2.9649999999999999</v>
      </c>
      <c r="V39" s="222">
        <f>ROUND(E39*U39,2)</f>
        <v>51.51</v>
      </c>
      <c r="W39" s="222"/>
      <c r="X39" s="222" t="s">
        <v>191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192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19"/>
      <c r="B40" s="220"/>
      <c r="C40" s="262" t="s">
        <v>547</v>
      </c>
      <c r="D40" s="258"/>
      <c r="E40" s="258"/>
      <c r="F40" s="258"/>
      <c r="G40" s="258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194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46" t="str">
        <f>C40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3" t="s">
        <v>552</v>
      </c>
      <c r="D41" s="256"/>
      <c r="E41" s="257">
        <v>55.840510000000002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196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3" t="s">
        <v>553</v>
      </c>
      <c r="D42" s="256"/>
      <c r="E42" s="257">
        <v>-17.371200000000002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196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3" t="s">
        <v>554</v>
      </c>
      <c r="D43" s="256"/>
      <c r="E43" s="257">
        <v>-15.82358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196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3" t="s">
        <v>555</v>
      </c>
      <c r="D44" s="256"/>
      <c r="E44" s="257">
        <v>-5.2745300000000004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196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1">
        <v>12</v>
      </c>
      <c r="B45" s="232" t="s">
        <v>556</v>
      </c>
      <c r="C45" s="250" t="s">
        <v>557</v>
      </c>
      <c r="D45" s="233" t="s">
        <v>206</v>
      </c>
      <c r="E45" s="234">
        <v>15.82358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3.5000000000000001E-3</v>
      </c>
      <c r="O45" s="236">
        <f>ROUND(E45*N45,2)</f>
        <v>0.06</v>
      </c>
      <c r="P45" s="236">
        <v>0</v>
      </c>
      <c r="Q45" s="236">
        <f>ROUND(E45*P45,2)</f>
        <v>0</v>
      </c>
      <c r="R45" s="236" t="s">
        <v>190</v>
      </c>
      <c r="S45" s="236" t="s">
        <v>139</v>
      </c>
      <c r="T45" s="237" t="s">
        <v>139</v>
      </c>
      <c r="U45" s="222">
        <v>3.2639999999999998</v>
      </c>
      <c r="V45" s="222">
        <f>ROUND(E45*U45,2)</f>
        <v>51.65</v>
      </c>
      <c r="W45" s="222"/>
      <c r="X45" s="222" t="s">
        <v>191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192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19"/>
      <c r="B46" s="220"/>
      <c r="C46" s="262" t="s">
        <v>547</v>
      </c>
      <c r="D46" s="258"/>
      <c r="E46" s="258"/>
      <c r="F46" s="258"/>
      <c r="G46" s="258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194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46" t="str">
        <f>C46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3" t="s">
        <v>558</v>
      </c>
      <c r="D47" s="256"/>
      <c r="E47" s="257">
        <v>21.098109999999998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196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3" t="s">
        <v>555</v>
      </c>
      <c r="D48" s="256"/>
      <c r="E48" s="257">
        <v>-5.2745300000000004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196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1">
        <v>13</v>
      </c>
      <c r="B49" s="232" t="s">
        <v>559</v>
      </c>
      <c r="C49" s="250" t="s">
        <v>560</v>
      </c>
      <c r="D49" s="233" t="s">
        <v>206</v>
      </c>
      <c r="E49" s="234">
        <v>5.2745300000000004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1.538E-2</v>
      </c>
      <c r="O49" s="236">
        <f>ROUND(E49*N49,2)</f>
        <v>0.08</v>
      </c>
      <c r="P49" s="236">
        <v>0</v>
      </c>
      <c r="Q49" s="236">
        <f>ROUND(E49*P49,2)</f>
        <v>0</v>
      </c>
      <c r="R49" s="236" t="s">
        <v>190</v>
      </c>
      <c r="S49" s="236" t="s">
        <v>139</v>
      </c>
      <c r="T49" s="237" t="s">
        <v>139</v>
      </c>
      <c r="U49" s="222">
        <v>1.49</v>
      </c>
      <c r="V49" s="222">
        <f>ROUND(E49*U49,2)</f>
        <v>7.86</v>
      </c>
      <c r="W49" s="222"/>
      <c r="X49" s="222" t="s">
        <v>191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192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19"/>
      <c r="B50" s="220"/>
      <c r="C50" s="262" t="s">
        <v>547</v>
      </c>
      <c r="D50" s="258"/>
      <c r="E50" s="258"/>
      <c r="F50" s="258"/>
      <c r="G50" s="258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194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46" t="str">
        <f>C50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3" t="s">
        <v>561</v>
      </c>
      <c r="D51" s="256"/>
      <c r="E51" s="257">
        <v>5.2745300000000004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196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1">
        <v>14</v>
      </c>
      <c r="B52" s="232" t="s">
        <v>209</v>
      </c>
      <c r="C52" s="250" t="s">
        <v>210</v>
      </c>
      <c r="D52" s="233" t="s">
        <v>206</v>
      </c>
      <c r="E52" s="234">
        <v>18.133880000000001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 t="s">
        <v>190</v>
      </c>
      <c r="S52" s="236" t="s">
        <v>139</v>
      </c>
      <c r="T52" s="237" t="s">
        <v>139</v>
      </c>
      <c r="U52" s="222">
        <v>0.16</v>
      </c>
      <c r="V52" s="222">
        <f>ROUND(E52*U52,2)</f>
        <v>2.9</v>
      </c>
      <c r="W52" s="222"/>
      <c r="X52" s="222" t="s">
        <v>191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199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33.75" outlineLevel="1" x14ac:dyDescent="0.2">
      <c r="A53" s="219"/>
      <c r="B53" s="220"/>
      <c r="C53" s="262" t="s">
        <v>211</v>
      </c>
      <c r="D53" s="258"/>
      <c r="E53" s="258"/>
      <c r="F53" s="258"/>
      <c r="G53" s="258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194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46" t="str">
        <f>C53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3" t="s">
        <v>562</v>
      </c>
      <c r="D54" s="256"/>
      <c r="E54" s="257">
        <v>2.4277500000000001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196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3" t="s">
        <v>563</v>
      </c>
      <c r="D55" s="256"/>
      <c r="E55" s="257">
        <v>216.64500000000001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196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3" t="s">
        <v>564</v>
      </c>
      <c r="D56" s="256"/>
      <c r="E56" s="257">
        <v>12.36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196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3" t="s">
        <v>565</v>
      </c>
      <c r="D57" s="256"/>
      <c r="E57" s="257">
        <v>17.55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3" t="s">
        <v>566</v>
      </c>
      <c r="D58" s="256"/>
      <c r="E58" s="257">
        <v>50.04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196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3" t="s">
        <v>567</v>
      </c>
      <c r="D59" s="256"/>
      <c r="E59" s="257">
        <v>38.805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3" t="s">
        <v>568</v>
      </c>
      <c r="D60" s="256"/>
      <c r="E60" s="257">
        <v>-168.91388000000001</v>
      </c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2"/>
      <c r="Z60" s="212"/>
      <c r="AA60" s="212"/>
      <c r="AB60" s="212"/>
      <c r="AC60" s="212"/>
      <c r="AD60" s="212"/>
      <c r="AE60" s="212"/>
      <c r="AF60" s="212"/>
      <c r="AG60" s="212" t="s">
        <v>196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3" t="s">
        <v>569</v>
      </c>
      <c r="D61" s="256"/>
      <c r="E61" s="257">
        <v>-1.17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196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3" t="s">
        <v>570</v>
      </c>
      <c r="D62" s="256"/>
      <c r="E62" s="257">
        <v>-126.86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196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3" t="s">
        <v>571</v>
      </c>
      <c r="D63" s="256"/>
      <c r="E63" s="257">
        <v>-22.75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196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1">
        <v>15</v>
      </c>
      <c r="B64" s="232" t="s">
        <v>216</v>
      </c>
      <c r="C64" s="250" t="s">
        <v>217</v>
      </c>
      <c r="D64" s="233" t="s">
        <v>206</v>
      </c>
      <c r="E64" s="234">
        <v>168.91387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6" t="s">
        <v>190</v>
      </c>
      <c r="S64" s="236" t="s">
        <v>139</v>
      </c>
      <c r="T64" s="237" t="s">
        <v>139</v>
      </c>
      <c r="U64" s="222">
        <v>0.3</v>
      </c>
      <c r="V64" s="222">
        <f>ROUND(E64*U64,2)</f>
        <v>50.67</v>
      </c>
      <c r="W64" s="222"/>
      <c r="X64" s="222" t="s">
        <v>191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199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33.75" outlineLevel="1" x14ac:dyDescent="0.2">
      <c r="A65" s="219"/>
      <c r="B65" s="220"/>
      <c r="C65" s="262" t="s">
        <v>211</v>
      </c>
      <c r="D65" s="258"/>
      <c r="E65" s="258"/>
      <c r="F65" s="258"/>
      <c r="G65" s="258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194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46" t="str">
        <f>C65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3" t="s">
        <v>572</v>
      </c>
      <c r="D66" s="256"/>
      <c r="E66" s="257">
        <v>14.636699999999999</v>
      </c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196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3" t="s">
        <v>573</v>
      </c>
      <c r="D67" s="256"/>
      <c r="E67" s="257">
        <v>14.926600000000001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196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3" t="s">
        <v>574</v>
      </c>
      <c r="D68" s="256"/>
      <c r="E68" s="257">
        <v>14.0816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2"/>
      <c r="Z68" s="212"/>
      <c r="AA68" s="212"/>
      <c r="AB68" s="212"/>
      <c r="AC68" s="212"/>
      <c r="AD68" s="212"/>
      <c r="AE68" s="212"/>
      <c r="AF68" s="212"/>
      <c r="AG68" s="212" t="s">
        <v>196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3" t="s">
        <v>575</v>
      </c>
      <c r="D69" s="256"/>
      <c r="E69" s="257">
        <v>26.417300000000001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196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3" t="s">
        <v>576</v>
      </c>
      <c r="D70" s="256"/>
      <c r="E70" s="257">
        <v>8.4551999999999996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196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3" t="s">
        <v>577</v>
      </c>
      <c r="D71" s="256"/>
      <c r="E71" s="257">
        <v>18.285150000000002</v>
      </c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196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3" t="s">
        <v>578</v>
      </c>
      <c r="D72" s="256"/>
      <c r="E72" s="257">
        <v>47.995350000000002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3" t="s">
        <v>579</v>
      </c>
      <c r="D73" s="256"/>
      <c r="E73" s="257">
        <v>35.848799999999997</v>
      </c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196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3" t="s">
        <v>580</v>
      </c>
      <c r="D74" s="256"/>
      <c r="E74" s="257">
        <v>37.352249999999998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196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3" t="s">
        <v>581</v>
      </c>
      <c r="D75" s="256"/>
      <c r="E75" s="257">
        <v>7.3125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196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3" t="s">
        <v>582</v>
      </c>
      <c r="D76" s="256"/>
      <c r="E76" s="257">
        <v>33.207850000000001</v>
      </c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2"/>
      <c r="Z76" s="212"/>
      <c r="AA76" s="212"/>
      <c r="AB76" s="212"/>
      <c r="AC76" s="212"/>
      <c r="AD76" s="212"/>
      <c r="AE76" s="212"/>
      <c r="AF76" s="212"/>
      <c r="AG76" s="212" t="s">
        <v>196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3" t="s">
        <v>583</v>
      </c>
      <c r="D77" s="256"/>
      <c r="E77" s="257">
        <v>14.407249999999999</v>
      </c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196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3" t="s">
        <v>584</v>
      </c>
      <c r="D78" s="256"/>
      <c r="E78" s="257">
        <v>49.640500000000003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196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3" t="s">
        <v>564</v>
      </c>
      <c r="D79" s="256"/>
      <c r="E79" s="257">
        <v>12.36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3" t="s">
        <v>565</v>
      </c>
      <c r="D80" s="256"/>
      <c r="E80" s="257">
        <v>17.55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196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3" t="s">
        <v>585</v>
      </c>
      <c r="D81" s="256"/>
      <c r="E81" s="257">
        <v>76.727999999999994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196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3" t="s">
        <v>586</v>
      </c>
      <c r="D82" s="256"/>
      <c r="E82" s="257">
        <v>59.500999999999998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196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3" t="s">
        <v>587</v>
      </c>
      <c r="D83" s="256"/>
      <c r="E83" s="257">
        <v>-168.91388000000001</v>
      </c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196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3" t="s">
        <v>588</v>
      </c>
      <c r="D84" s="256"/>
      <c r="E84" s="257">
        <v>-113.15873000000001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196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63" t="s">
        <v>589</v>
      </c>
      <c r="D85" s="256"/>
      <c r="E85" s="257">
        <v>-37.719569999999997</v>
      </c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196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31">
        <v>16</v>
      </c>
      <c r="B86" s="232" t="s">
        <v>227</v>
      </c>
      <c r="C86" s="250" t="s">
        <v>228</v>
      </c>
      <c r="D86" s="233" t="s">
        <v>206</v>
      </c>
      <c r="E86" s="234">
        <v>113.15873000000001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 t="s">
        <v>190</v>
      </c>
      <c r="S86" s="236" t="s">
        <v>139</v>
      </c>
      <c r="T86" s="237" t="s">
        <v>139</v>
      </c>
      <c r="U86" s="222">
        <v>0.53</v>
      </c>
      <c r="V86" s="222">
        <f>ROUND(E86*U86,2)</f>
        <v>59.97</v>
      </c>
      <c r="W86" s="222"/>
      <c r="X86" s="222" t="s">
        <v>191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199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33.75" outlineLevel="1" x14ac:dyDescent="0.2">
      <c r="A87" s="219"/>
      <c r="B87" s="220"/>
      <c r="C87" s="262" t="s">
        <v>211</v>
      </c>
      <c r="D87" s="258"/>
      <c r="E87" s="258"/>
      <c r="F87" s="258"/>
      <c r="G87" s="258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194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46" t="str">
        <f>C87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63" t="s">
        <v>590</v>
      </c>
      <c r="D88" s="256"/>
      <c r="E88" s="257">
        <v>150.8783</v>
      </c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2"/>
      <c r="Z88" s="212"/>
      <c r="AA88" s="212"/>
      <c r="AB88" s="212"/>
      <c r="AC88" s="212"/>
      <c r="AD88" s="212"/>
      <c r="AE88" s="212"/>
      <c r="AF88" s="212"/>
      <c r="AG88" s="212" t="s">
        <v>196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3" t="s">
        <v>589</v>
      </c>
      <c r="D89" s="256"/>
      <c r="E89" s="257">
        <v>-37.719569999999997</v>
      </c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196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31">
        <v>17</v>
      </c>
      <c r="B90" s="232" t="s">
        <v>230</v>
      </c>
      <c r="C90" s="250" t="s">
        <v>231</v>
      </c>
      <c r="D90" s="233" t="s">
        <v>206</v>
      </c>
      <c r="E90" s="234">
        <v>37.719569999999997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 t="s">
        <v>190</v>
      </c>
      <c r="S90" s="236" t="s">
        <v>139</v>
      </c>
      <c r="T90" s="237" t="s">
        <v>139</v>
      </c>
      <c r="U90" s="222">
        <v>0.25</v>
      </c>
      <c r="V90" s="222">
        <f>ROUND(E90*U90,2)</f>
        <v>9.43</v>
      </c>
      <c r="W90" s="222"/>
      <c r="X90" s="222" t="s">
        <v>191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192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33.75" outlineLevel="1" x14ac:dyDescent="0.2">
      <c r="A91" s="219"/>
      <c r="B91" s="220"/>
      <c r="C91" s="262" t="s">
        <v>211</v>
      </c>
      <c r="D91" s="258"/>
      <c r="E91" s="258"/>
      <c r="F91" s="258"/>
      <c r="G91" s="258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194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46" t="str">
        <f>C91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3" t="s">
        <v>591</v>
      </c>
      <c r="D92" s="256"/>
      <c r="E92" s="257">
        <v>37.719580000000001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196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1">
        <v>18</v>
      </c>
      <c r="B93" s="232" t="s">
        <v>592</v>
      </c>
      <c r="C93" s="250" t="s">
        <v>593</v>
      </c>
      <c r="D93" s="233" t="s">
        <v>206</v>
      </c>
      <c r="E93" s="234">
        <v>1.17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6" t="s">
        <v>190</v>
      </c>
      <c r="S93" s="236" t="s">
        <v>139</v>
      </c>
      <c r="T93" s="237" t="s">
        <v>139</v>
      </c>
      <c r="U93" s="222">
        <v>16.184000000000001</v>
      </c>
      <c r="V93" s="222">
        <f>ROUND(E93*U93,2)</f>
        <v>18.940000000000001</v>
      </c>
      <c r="W93" s="222"/>
      <c r="X93" s="222" t="s">
        <v>191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192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2" t="s">
        <v>594</v>
      </c>
      <c r="D94" s="258"/>
      <c r="E94" s="258"/>
      <c r="F94" s="258"/>
      <c r="G94" s="258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194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3" t="s">
        <v>595</v>
      </c>
      <c r="D95" s="256"/>
      <c r="E95" s="257">
        <v>1.17</v>
      </c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196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31">
        <v>19</v>
      </c>
      <c r="B96" s="232" t="s">
        <v>233</v>
      </c>
      <c r="C96" s="250" t="s">
        <v>234</v>
      </c>
      <c r="D96" s="233" t="s">
        <v>206</v>
      </c>
      <c r="E96" s="234">
        <v>12.89823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6" t="s">
        <v>190</v>
      </c>
      <c r="S96" s="236" t="s">
        <v>139</v>
      </c>
      <c r="T96" s="237" t="s">
        <v>139</v>
      </c>
      <c r="U96" s="222">
        <v>7.5220000000000002</v>
      </c>
      <c r="V96" s="222">
        <f>ROUND(E96*U96,2)</f>
        <v>97.02</v>
      </c>
      <c r="W96" s="222"/>
      <c r="X96" s="222" t="s">
        <v>191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199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2" t="s">
        <v>235</v>
      </c>
      <c r="D97" s="258"/>
      <c r="E97" s="258"/>
      <c r="F97" s="258"/>
      <c r="G97" s="258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194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46" t="str">
        <f>C97</f>
        <v>zapažených i nezapažených v hor. 5 - 7 s případným nutným přemístěním výkopku ve výkopišti, bez naložení.</v>
      </c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63" t="s">
        <v>596</v>
      </c>
      <c r="D98" s="256"/>
      <c r="E98" s="257">
        <v>12.89823</v>
      </c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2"/>
      <c r="Z98" s="212"/>
      <c r="AA98" s="212"/>
      <c r="AB98" s="212"/>
      <c r="AC98" s="212"/>
      <c r="AD98" s="212"/>
      <c r="AE98" s="212"/>
      <c r="AF98" s="212"/>
      <c r="AG98" s="212" t="s">
        <v>196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31">
        <v>20</v>
      </c>
      <c r="B99" s="232" t="s">
        <v>237</v>
      </c>
      <c r="C99" s="250" t="s">
        <v>238</v>
      </c>
      <c r="D99" s="233" t="s">
        <v>206</v>
      </c>
      <c r="E99" s="234">
        <v>4.29941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6">
        <v>0</v>
      </c>
      <c r="O99" s="236">
        <f>ROUND(E99*N99,2)</f>
        <v>0</v>
      </c>
      <c r="P99" s="236">
        <v>0</v>
      </c>
      <c r="Q99" s="236">
        <f>ROUND(E99*P99,2)</f>
        <v>0</v>
      </c>
      <c r="R99" s="236" t="s">
        <v>190</v>
      </c>
      <c r="S99" s="236" t="s">
        <v>139</v>
      </c>
      <c r="T99" s="237" t="s">
        <v>139</v>
      </c>
      <c r="U99" s="222">
        <v>10.583</v>
      </c>
      <c r="V99" s="222">
        <f>ROUND(E99*U99,2)</f>
        <v>45.5</v>
      </c>
      <c r="W99" s="222"/>
      <c r="X99" s="222" t="s">
        <v>191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192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2" t="s">
        <v>235</v>
      </c>
      <c r="D100" s="258"/>
      <c r="E100" s="258"/>
      <c r="F100" s="258"/>
      <c r="G100" s="258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194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46" t="str">
        <f>C100</f>
        <v>zapažených i nezapažených v hor. 5 - 7 s případným nutným přemístěním výkopku ve výkopišti, bez naložení.</v>
      </c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3" t="s">
        <v>597</v>
      </c>
      <c r="D101" s="256"/>
      <c r="E101" s="257">
        <v>4.29941</v>
      </c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196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31">
        <v>21</v>
      </c>
      <c r="B102" s="232" t="s">
        <v>240</v>
      </c>
      <c r="C102" s="250" t="s">
        <v>241</v>
      </c>
      <c r="D102" s="233" t="s">
        <v>242</v>
      </c>
      <c r="E102" s="234">
        <v>88.593000000000004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6">
        <v>9.8999999999999999E-4</v>
      </c>
      <c r="O102" s="236">
        <f>ROUND(E102*N102,2)</f>
        <v>0.09</v>
      </c>
      <c r="P102" s="236">
        <v>0</v>
      </c>
      <c r="Q102" s="236">
        <f>ROUND(E102*P102,2)</f>
        <v>0</v>
      </c>
      <c r="R102" s="236" t="s">
        <v>190</v>
      </c>
      <c r="S102" s="236" t="s">
        <v>139</v>
      </c>
      <c r="T102" s="237" t="s">
        <v>139</v>
      </c>
      <c r="U102" s="222">
        <v>0.23599999999999999</v>
      </c>
      <c r="V102" s="222">
        <f>ROUND(E102*U102,2)</f>
        <v>20.91</v>
      </c>
      <c r="W102" s="222"/>
      <c r="X102" s="222" t="s">
        <v>191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192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2" t="s">
        <v>243</v>
      </c>
      <c r="D103" s="258"/>
      <c r="E103" s="258"/>
      <c r="F103" s="258"/>
      <c r="G103" s="258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194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3" t="s">
        <v>598</v>
      </c>
      <c r="D104" s="256"/>
      <c r="E104" s="257">
        <v>9.3915000000000006</v>
      </c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196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3" t="s">
        <v>599</v>
      </c>
      <c r="D105" s="256"/>
      <c r="E105" s="257">
        <v>11.481999999999999</v>
      </c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196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3" t="s">
        <v>600</v>
      </c>
      <c r="D106" s="256"/>
      <c r="E106" s="257">
        <v>10.832000000000001</v>
      </c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196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3" t="s">
        <v>601</v>
      </c>
      <c r="D107" s="256"/>
      <c r="E107" s="257">
        <v>6.9660000000000002</v>
      </c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196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63" t="s">
        <v>602</v>
      </c>
      <c r="D108" s="256"/>
      <c r="E108" s="257">
        <v>5.625</v>
      </c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196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3" t="s">
        <v>603</v>
      </c>
      <c r="D109" s="256"/>
      <c r="E109" s="257">
        <v>44.296500000000002</v>
      </c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196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31">
        <v>22</v>
      </c>
      <c r="B110" s="232" t="s">
        <v>604</v>
      </c>
      <c r="C110" s="250" t="s">
        <v>605</v>
      </c>
      <c r="D110" s="233" t="s">
        <v>242</v>
      </c>
      <c r="E110" s="234">
        <v>623.34900000000005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8.5999999999999998E-4</v>
      </c>
      <c r="O110" s="236">
        <f>ROUND(E110*N110,2)</f>
        <v>0.54</v>
      </c>
      <c r="P110" s="236">
        <v>0</v>
      </c>
      <c r="Q110" s="236">
        <f>ROUND(E110*P110,2)</f>
        <v>0</v>
      </c>
      <c r="R110" s="236" t="s">
        <v>190</v>
      </c>
      <c r="S110" s="236" t="s">
        <v>139</v>
      </c>
      <c r="T110" s="237" t="s">
        <v>139</v>
      </c>
      <c r="U110" s="222">
        <v>0.47899999999999998</v>
      </c>
      <c r="V110" s="222">
        <f>ROUND(E110*U110,2)</f>
        <v>298.58</v>
      </c>
      <c r="W110" s="222"/>
      <c r="X110" s="222" t="s">
        <v>191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199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2" t="s">
        <v>243</v>
      </c>
      <c r="D111" s="258"/>
      <c r="E111" s="258"/>
      <c r="F111" s="258"/>
      <c r="G111" s="258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194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63" t="s">
        <v>606</v>
      </c>
      <c r="D112" s="256"/>
      <c r="E112" s="257">
        <v>13.355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196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3" t="s">
        <v>607</v>
      </c>
      <c r="D113" s="256"/>
      <c r="E113" s="257">
        <v>6.5039999999999996</v>
      </c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196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3" t="s">
        <v>608</v>
      </c>
      <c r="D114" s="256"/>
      <c r="E114" s="257">
        <v>14.0655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196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3" t="s">
        <v>609</v>
      </c>
      <c r="D115" s="256"/>
      <c r="E115" s="257">
        <v>36.919499999999999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3" t="s">
        <v>610</v>
      </c>
      <c r="D116" s="256"/>
      <c r="E116" s="257">
        <v>27.576000000000001</v>
      </c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196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3" t="s">
        <v>611</v>
      </c>
      <c r="D117" s="256"/>
      <c r="E117" s="257">
        <v>28.732500000000002</v>
      </c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196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63" t="s">
        <v>612</v>
      </c>
      <c r="D118" s="256"/>
      <c r="E118" s="257">
        <v>25.544499999999999</v>
      </c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196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3" t="s">
        <v>613</v>
      </c>
      <c r="D119" s="256"/>
      <c r="E119" s="257">
        <v>11.0825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196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3" t="s">
        <v>614</v>
      </c>
      <c r="D120" s="256"/>
      <c r="E120" s="257">
        <v>38.185000000000002</v>
      </c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196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63" t="s">
        <v>615</v>
      </c>
      <c r="D121" s="256"/>
      <c r="E121" s="257">
        <v>63.94</v>
      </c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196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3" t="s">
        <v>616</v>
      </c>
      <c r="D122" s="256"/>
      <c r="E122" s="257">
        <v>45.77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196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3" t="s">
        <v>617</v>
      </c>
      <c r="D123" s="256"/>
      <c r="E123" s="257">
        <v>311.67450000000002</v>
      </c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196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1">
        <v>23</v>
      </c>
      <c r="B124" s="232" t="s">
        <v>251</v>
      </c>
      <c r="C124" s="250" t="s">
        <v>252</v>
      </c>
      <c r="D124" s="233" t="s">
        <v>242</v>
      </c>
      <c r="E124" s="234">
        <v>88.593000000000004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6">
        <v>0</v>
      </c>
      <c r="O124" s="236">
        <f>ROUND(E124*N124,2)</f>
        <v>0</v>
      </c>
      <c r="P124" s="236">
        <v>0</v>
      </c>
      <c r="Q124" s="236">
        <f>ROUND(E124*P124,2)</f>
        <v>0</v>
      </c>
      <c r="R124" s="236" t="s">
        <v>190</v>
      </c>
      <c r="S124" s="236" t="s">
        <v>139</v>
      </c>
      <c r="T124" s="237" t="s">
        <v>139</v>
      </c>
      <c r="U124" s="222">
        <v>7.0000000000000007E-2</v>
      </c>
      <c r="V124" s="222">
        <f>ROUND(E124*U124,2)</f>
        <v>6.2</v>
      </c>
      <c r="W124" s="222"/>
      <c r="X124" s="222" t="s">
        <v>191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199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2" t="s">
        <v>253</v>
      </c>
      <c r="D125" s="258"/>
      <c r="E125" s="258"/>
      <c r="F125" s="258"/>
      <c r="G125" s="258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194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31">
        <v>24</v>
      </c>
      <c r="B126" s="232" t="s">
        <v>618</v>
      </c>
      <c r="C126" s="250" t="s">
        <v>619</v>
      </c>
      <c r="D126" s="233" t="s">
        <v>242</v>
      </c>
      <c r="E126" s="234">
        <v>623.34900000000005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0</v>
      </c>
      <c r="O126" s="236">
        <f>ROUND(E126*N126,2)</f>
        <v>0</v>
      </c>
      <c r="P126" s="236">
        <v>0</v>
      </c>
      <c r="Q126" s="236">
        <f>ROUND(E126*P126,2)</f>
        <v>0</v>
      </c>
      <c r="R126" s="236" t="s">
        <v>190</v>
      </c>
      <c r="S126" s="236" t="s">
        <v>139</v>
      </c>
      <c r="T126" s="237" t="s">
        <v>139</v>
      </c>
      <c r="U126" s="222">
        <v>0.32700000000000001</v>
      </c>
      <c r="V126" s="222">
        <f>ROUND(E126*U126,2)</f>
        <v>203.84</v>
      </c>
      <c r="W126" s="222"/>
      <c r="X126" s="222" t="s">
        <v>191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199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2" t="s">
        <v>253</v>
      </c>
      <c r="D127" s="258"/>
      <c r="E127" s="258"/>
      <c r="F127" s="258"/>
      <c r="G127" s="258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194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31">
        <v>25</v>
      </c>
      <c r="B128" s="232" t="s">
        <v>254</v>
      </c>
      <c r="C128" s="250" t="s">
        <v>255</v>
      </c>
      <c r="D128" s="233" t="s">
        <v>206</v>
      </c>
      <c r="E128" s="234">
        <v>128.26627999999999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6">
        <v>0</v>
      </c>
      <c r="O128" s="236">
        <f>ROUND(E128*N128,2)</f>
        <v>0</v>
      </c>
      <c r="P128" s="236">
        <v>0</v>
      </c>
      <c r="Q128" s="236">
        <f>ROUND(E128*P128,2)</f>
        <v>0</v>
      </c>
      <c r="R128" s="236" t="s">
        <v>190</v>
      </c>
      <c r="S128" s="236" t="s">
        <v>139</v>
      </c>
      <c r="T128" s="237" t="s">
        <v>139</v>
      </c>
      <c r="U128" s="222">
        <v>0.34499999999999997</v>
      </c>
      <c r="V128" s="222">
        <f>ROUND(E128*U128,2)</f>
        <v>44.25</v>
      </c>
      <c r="W128" s="222"/>
      <c r="X128" s="222" t="s">
        <v>191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199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2" t="s">
        <v>256</v>
      </c>
      <c r="D129" s="258"/>
      <c r="E129" s="258"/>
      <c r="F129" s="258"/>
      <c r="G129" s="258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194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46" t="str">
        <f>C129</f>
        <v>bez naložení do dopravní nádoby, ale s vyprázdněním dopravní nádoby na hromadu nebo na dopravní prostředek,</v>
      </c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3" t="s">
        <v>620</v>
      </c>
      <c r="D130" s="256"/>
      <c r="E130" s="257">
        <v>34.742400000000004</v>
      </c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196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3" t="s">
        <v>621</v>
      </c>
      <c r="D131" s="256"/>
      <c r="E131" s="257">
        <v>93.523880000000005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196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1">
        <v>26</v>
      </c>
      <c r="B132" s="232" t="s">
        <v>258</v>
      </c>
      <c r="C132" s="250" t="s">
        <v>259</v>
      </c>
      <c r="D132" s="233" t="s">
        <v>206</v>
      </c>
      <c r="E132" s="234">
        <v>95.126739999999998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6">
        <v>0</v>
      </c>
      <c r="O132" s="236">
        <f>ROUND(E132*N132,2)</f>
        <v>0</v>
      </c>
      <c r="P132" s="236">
        <v>0</v>
      </c>
      <c r="Q132" s="236">
        <f>ROUND(E132*P132,2)</f>
        <v>0</v>
      </c>
      <c r="R132" s="236" t="s">
        <v>190</v>
      </c>
      <c r="S132" s="236" t="s">
        <v>139</v>
      </c>
      <c r="T132" s="237" t="s">
        <v>139</v>
      </c>
      <c r="U132" s="222">
        <v>0.48399999999999999</v>
      </c>
      <c r="V132" s="222">
        <f>ROUND(E132*U132,2)</f>
        <v>46.04</v>
      </c>
      <c r="W132" s="222"/>
      <c r="X132" s="222" t="s">
        <v>191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199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2" t="s">
        <v>256</v>
      </c>
      <c r="D133" s="258"/>
      <c r="E133" s="258"/>
      <c r="F133" s="258"/>
      <c r="G133" s="258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194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46" t="str">
        <f>C133</f>
        <v>bez naložení do dopravní nádoby, ale s vyprázdněním dopravní nádoby na hromadu nebo na dopravní prostředek,</v>
      </c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3" t="s">
        <v>622</v>
      </c>
      <c r="D134" s="256"/>
      <c r="E134" s="257">
        <v>21.098109999999998</v>
      </c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196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3" t="s">
        <v>623</v>
      </c>
      <c r="D135" s="256"/>
      <c r="E135" s="257">
        <v>62.030630000000002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196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3" t="s">
        <v>624</v>
      </c>
      <c r="D136" s="256"/>
      <c r="E136" s="257">
        <v>11.997999999999999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196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1">
        <v>27</v>
      </c>
      <c r="B137" s="232" t="s">
        <v>625</v>
      </c>
      <c r="C137" s="250" t="s">
        <v>626</v>
      </c>
      <c r="D137" s="233" t="s">
        <v>206</v>
      </c>
      <c r="E137" s="234">
        <v>13.408530000000001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0</v>
      </c>
      <c r="O137" s="236">
        <f>ROUND(E137*N137,2)</f>
        <v>0</v>
      </c>
      <c r="P137" s="236">
        <v>0</v>
      </c>
      <c r="Q137" s="236">
        <f>ROUND(E137*P137,2)</f>
        <v>0</v>
      </c>
      <c r="R137" s="236" t="s">
        <v>190</v>
      </c>
      <c r="S137" s="236" t="s">
        <v>139</v>
      </c>
      <c r="T137" s="237" t="s">
        <v>139</v>
      </c>
      <c r="U137" s="222">
        <v>0.72899999999999998</v>
      </c>
      <c r="V137" s="222">
        <f>ROUND(E137*U137,2)</f>
        <v>9.77</v>
      </c>
      <c r="W137" s="222"/>
      <c r="X137" s="222" t="s">
        <v>191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192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2" t="s">
        <v>256</v>
      </c>
      <c r="D138" s="258"/>
      <c r="E138" s="258"/>
      <c r="F138" s="258"/>
      <c r="G138" s="258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194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46" t="str">
        <f>C138</f>
        <v>bez naložení do dopravní nádoby, ale s vyprázdněním dopravní nádoby na hromadu nebo na dopravní prostředek,</v>
      </c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3" t="s">
        <v>627</v>
      </c>
      <c r="D139" s="256"/>
      <c r="E139" s="257">
        <v>17.361499999999999</v>
      </c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196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3" t="s">
        <v>576</v>
      </c>
      <c r="D140" s="256"/>
      <c r="E140" s="257">
        <v>8.4551999999999996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196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3" t="s">
        <v>628</v>
      </c>
      <c r="D141" s="256"/>
      <c r="E141" s="257">
        <v>37.270350000000001</v>
      </c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196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3" t="s">
        <v>629</v>
      </c>
      <c r="D142" s="256"/>
      <c r="E142" s="257">
        <v>-36.270000000000003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196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3" t="s">
        <v>630</v>
      </c>
      <c r="D143" s="256"/>
      <c r="E143" s="257">
        <v>-13.408530000000001</v>
      </c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196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1">
        <v>28</v>
      </c>
      <c r="B144" s="232" t="s">
        <v>261</v>
      </c>
      <c r="C144" s="250" t="s">
        <v>262</v>
      </c>
      <c r="D144" s="233" t="s">
        <v>206</v>
      </c>
      <c r="E144" s="234">
        <v>409.38036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6">
        <v>0</v>
      </c>
      <c r="O144" s="236">
        <f>ROUND(E144*N144,2)</f>
        <v>0</v>
      </c>
      <c r="P144" s="236">
        <v>0</v>
      </c>
      <c r="Q144" s="236">
        <f>ROUND(E144*P144,2)</f>
        <v>0</v>
      </c>
      <c r="R144" s="236" t="s">
        <v>190</v>
      </c>
      <c r="S144" s="236" t="s">
        <v>139</v>
      </c>
      <c r="T144" s="237" t="s">
        <v>139</v>
      </c>
      <c r="U144" s="222">
        <v>1.0999999999999999E-2</v>
      </c>
      <c r="V144" s="222">
        <f>ROUND(E144*U144,2)</f>
        <v>4.5</v>
      </c>
      <c r="W144" s="222"/>
      <c r="X144" s="222" t="s">
        <v>191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199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2" t="s">
        <v>263</v>
      </c>
      <c r="D145" s="258"/>
      <c r="E145" s="258"/>
      <c r="F145" s="258"/>
      <c r="G145" s="258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194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46" t="str">
        <f>C145</f>
        <v>po suchu, bez ohledu na druh dopravního prostředku, bez naložení výkopku, avšak se složením bez rozhrnutí,</v>
      </c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3" t="s">
        <v>631</v>
      </c>
      <c r="D146" s="256"/>
      <c r="E146" s="257">
        <v>409.38036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196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 x14ac:dyDescent="0.2">
      <c r="A147" s="231">
        <v>29</v>
      </c>
      <c r="B147" s="232" t="s">
        <v>265</v>
      </c>
      <c r="C147" s="250" t="s">
        <v>266</v>
      </c>
      <c r="D147" s="233" t="s">
        <v>206</v>
      </c>
      <c r="E147" s="234">
        <v>17.099969999999999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0</v>
      </c>
      <c r="O147" s="236">
        <f>ROUND(E147*N147,2)</f>
        <v>0</v>
      </c>
      <c r="P147" s="236">
        <v>0</v>
      </c>
      <c r="Q147" s="236">
        <f>ROUND(E147*P147,2)</f>
        <v>0</v>
      </c>
      <c r="R147" s="236" t="s">
        <v>190</v>
      </c>
      <c r="S147" s="236" t="s">
        <v>139</v>
      </c>
      <c r="T147" s="237" t="s">
        <v>139</v>
      </c>
      <c r="U147" s="222">
        <v>1.0999999999999999E-2</v>
      </c>
      <c r="V147" s="222">
        <f>ROUND(E147*U147,2)</f>
        <v>0.19</v>
      </c>
      <c r="W147" s="222"/>
      <c r="X147" s="222" t="s">
        <v>191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192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62" t="s">
        <v>263</v>
      </c>
      <c r="D148" s="258"/>
      <c r="E148" s="258"/>
      <c r="F148" s="258"/>
      <c r="G148" s="258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194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46" t="str">
        <f>C148</f>
        <v>po suchu, bez ohledu na druh dopravního prostředku, bez naložení výkopku, avšak se složením bez rozhrnutí,</v>
      </c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63" t="s">
        <v>632</v>
      </c>
      <c r="D149" s="256"/>
      <c r="E149" s="257">
        <v>26.791920000000001</v>
      </c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196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3" t="s">
        <v>633</v>
      </c>
      <c r="D150" s="256"/>
      <c r="E150" s="257">
        <v>27.875640000000001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196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63" t="s">
        <v>634</v>
      </c>
      <c r="D151" s="256"/>
      <c r="E151" s="257">
        <v>102.31962</v>
      </c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196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3" t="s">
        <v>635</v>
      </c>
      <c r="D152" s="256"/>
      <c r="E152" s="257">
        <v>32.089199999999998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196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3" t="s">
        <v>636</v>
      </c>
      <c r="D153" s="256"/>
      <c r="E153" s="257">
        <v>-171.97640999999999</v>
      </c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196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2.5" outlineLevel="1" x14ac:dyDescent="0.2">
      <c r="A154" s="231">
        <v>30</v>
      </c>
      <c r="B154" s="232" t="s">
        <v>271</v>
      </c>
      <c r="C154" s="250" t="s">
        <v>272</v>
      </c>
      <c r="D154" s="233" t="s">
        <v>206</v>
      </c>
      <c r="E154" s="234">
        <v>183.97441000000001</v>
      </c>
      <c r="F154" s="235"/>
      <c r="G154" s="236">
        <f>ROUND(E154*F154,2)</f>
        <v>0</v>
      </c>
      <c r="H154" s="235"/>
      <c r="I154" s="236">
        <f>ROUND(E154*H154,2)</f>
        <v>0</v>
      </c>
      <c r="J154" s="235"/>
      <c r="K154" s="236">
        <f>ROUND(E154*J154,2)</f>
        <v>0</v>
      </c>
      <c r="L154" s="236">
        <v>21</v>
      </c>
      <c r="M154" s="236">
        <f>G154*(1+L154/100)</f>
        <v>0</v>
      </c>
      <c r="N154" s="236">
        <v>0</v>
      </c>
      <c r="O154" s="236">
        <f>ROUND(E154*N154,2)</f>
        <v>0</v>
      </c>
      <c r="P154" s="236">
        <v>0</v>
      </c>
      <c r="Q154" s="236">
        <f>ROUND(E154*P154,2)</f>
        <v>0</v>
      </c>
      <c r="R154" s="236" t="s">
        <v>190</v>
      </c>
      <c r="S154" s="236" t="s">
        <v>139</v>
      </c>
      <c r="T154" s="237" t="s">
        <v>139</v>
      </c>
      <c r="U154" s="222">
        <v>1.2E-2</v>
      </c>
      <c r="V154" s="222">
        <f>ROUND(E154*U154,2)</f>
        <v>2.21</v>
      </c>
      <c r="W154" s="222"/>
      <c r="X154" s="222" t="s">
        <v>191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199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2" t="s">
        <v>263</v>
      </c>
      <c r="D155" s="258"/>
      <c r="E155" s="258"/>
      <c r="F155" s="258"/>
      <c r="G155" s="258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194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46" t="str">
        <f>C155</f>
        <v>po suchu, bez ohledu na druh dopravního prostředku, bez naložení výkopku, avšak se složením bez rozhrnutí,</v>
      </c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3" t="s">
        <v>622</v>
      </c>
      <c r="D156" s="256"/>
      <c r="E156" s="257">
        <v>21.098109999999998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196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63" t="s">
        <v>637</v>
      </c>
      <c r="D157" s="256"/>
      <c r="E157" s="257">
        <v>150.8783</v>
      </c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196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3" t="s">
        <v>624</v>
      </c>
      <c r="D158" s="256"/>
      <c r="E158" s="257">
        <v>11.997999999999999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196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33.75" outlineLevel="1" x14ac:dyDescent="0.2">
      <c r="A159" s="231">
        <v>31</v>
      </c>
      <c r="B159" s="232" t="s">
        <v>274</v>
      </c>
      <c r="C159" s="250" t="s">
        <v>275</v>
      </c>
      <c r="D159" s="233" t="s">
        <v>206</v>
      </c>
      <c r="E159" s="234">
        <v>136.79975999999999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0</v>
      </c>
      <c r="O159" s="236">
        <f>ROUND(E159*N159,2)</f>
        <v>0</v>
      </c>
      <c r="P159" s="236">
        <v>0</v>
      </c>
      <c r="Q159" s="236">
        <f>ROUND(E159*P159,2)</f>
        <v>0</v>
      </c>
      <c r="R159" s="236" t="s">
        <v>190</v>
      </c>
      <c r="S159" s="236" t="s">
        <v>139</v>
      </c>
      <c r="T159" s="237" t="s">
        <v>139</v>
      </c>
      <c r="U159" s="222">
        <v>0</v>
      </c>
      <c r="V159" s="222">
        <f>ROUND(E159*U159,2)</f>
        <v>0</v>
      </c>
      <c r="W159" s="222"/>
      <c r="X159" s="222" t="s">
        <v>191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192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62" t="s">
        <v>263</v>
      </c>
      <c r="D160" s="258"/>
      <c r="E160" s="258"/>
      <c r="F160" s="258"/>
      <c r="G160" s="258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194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46" t="str">
        <f>C160</f>
        <v>po suchu, bez ohledu na druh dopravního prostředku, bez naložení výkopku, avšak se složením bez rozhrnutí,</v>
      </c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63" t="s">
        <v>638</v>
      </c>
      <c r="D161" s="256"/>
      <c r="E161" s="257">
        <v>136.79975999999999</v>
      </c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196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33.75" outlineLevel="1" x14ac:dyDescent="0.2">
      <c r="A162" s="231">
        <v>32</v>
      </c>
      <c r="B162" s="232" t="s">
        <v>277</v>
      </c>
      <c r="C162" s="250" t="s">
        <v>278</v>
      </c>
      <c r="D162" s="233" t="s">
        <v>206</v>
      </c>
      <c r="E162" s="234">
        <v>1471.79528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6">
        <v>0</v>
      </c>
      <c r="O162" s="236">
        <f>ROUND(E162*N162,2)</f>
        <v>0</v>
      </c>
      <c r="P162" s="236">
        <v>0</v>
      </c>
      <c r="Q162" s="236">
        <f>ROUND(E162*P162,2)</f>
        <v>0</v>
      </c>
      <c r="R162" s="236" t="s">
        <v>190</v>
      </c>
      <c r="S162" s="236" t="s">
        <v>139</v>
      </c>
      <c r="T162" s="237" t="s">
        <v>139</v>
      </c>
      <c r="U162" s="222">
        <v>0</v>
      </c>
      <c r="V162" s="222">
        <f>ROUND(E162*U162,2)</f>
        <v>0</v>
      </c>
      <c r="W162" s="222"/>
      <c r="X162" s="222" t="s">
        <v>191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192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62" t="s">
        <v>263</v>
      </c>
      <c r="D163" s="258"/>
      <c r="E163" s="258"/>
      <c r="F163" s="258"/>
      <c r="G163" s="258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194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46" t="str">
        <f>C163</f>
        <v>po suchu, bez ohledu na druh dopravního prostředku, bez naložení výkopku, avšak se složením bez rozhrnutí,</v>
      </c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3" t="s">
        <v>639</v>
      </c>
      <c r="D164" s="256"/>
      <c r="E164" s="257">
        <v>1375.8112799999999</v>
      </c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196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3" t="s">
        <v>640</v>
      </c>
      <c r="D165" s="256"/>
      <c r="E165" s="257">
        <v>95.983999999999995</v>
      </c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196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38">
        <v>33</v>
      </c>
      <c r="B166" s="239" t="s">
        <v>280</v>
      </c>
      <c r="C166" s="249" t="s">
        <v>281</v>
      </c>
      <c r="D166" s="240" t="s">
        <v>206</v>
      </c>
      <c r="E166" s="241">
        <v>204.69018</v>
      </c>
      <c r="F166" s="242"/>
      <c r="G166" s="243">
        <f>ROUND(E166*F166,2)</f>
        <v>0</v>
      </c>
      <c r="H166" s="242"/>
      <c r="I166" s="243">
        <f>ROUND(E166*H166,2)</f>
        <v>0</v>
      </c>
      <c r="J166" s="242"/>
      <c r="K166" s="243">
        <f>ROUND(E166*J166,2)</f>
        <v>0</v>
      </c>
      <c r="L166" s="243">
        <v>21</v>
      </c>
      <c r="M166" s="243">
        <f>G166*(1+L166/100)</f>
        <v>0</v>
      </c>
      <c r="N166" s="243">
        <v>0</v>
      </c>
      <c r="O166" s="243">
        <f>ROUND(E166*N166,2)</f>
        <v>0</v>
      </c>
      <c r="P166" s="243">
        <v>0</v>
      </c>
      <c r="Q166" s="243">
        <f>ROUND(E166*P166,2)</f>
        <v>0</v>
      </c>
      <c r="R166" s="243" t="s">
        <v>190</v>
      </c>
      <c r="S166" s="243" t="s">
        <v>139</v>
      </c>
      <c r="T166" s="244" t="s">
        <v>139</v>
      </c>
      <c r="U166" s="222">
        <v>5.2999999999999999E-2</v>
      </c>
      <c r="V166" s="222">
        <f>ROUND(E166*U166,2)</f>
        <v>10.85</v>
      </c>
      <c r="W166" s="222"/>
      <c r="X166" s="222" t="s">
        <v>191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192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31">
        <v>34</v>
      </c>
      <c r="B167" s="232" t="s">
        <v>283</v>
      </c>
      <c r="C167" s="250" t="s">
        <v>284</v>
      </c>
      <c r="D167" s="233" t="s">
        <v>206</v>
      </c>
      <c r="E167" s="234">
        <v>405.76456000000002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6">
        <v>0</v>
      </c>
      <c r="O167" s="236">
        <f>ROUND(E167*N167,2)</f>
        <v>0</v>
      </c>
      <c r="P167" s="236">
        <v>0</v>
      </c>
      <c r="Q167" s="236">
        <f>ROUND(E167*P167,2)</f>
        <v>0</v>
      </c>
      <c r="R167" s="236" t="s">
        <v>190</v>
      </c>
      <c r="S167" s="236" t="s">
        <v>139</v>
      </c>
      <c r="T167" s="237" t="s">
        <v>139</v>
      </c>
      <c r="U167" s="222">
        <v>3.1E-2</v>
      </c>
      <c r="V167" s="222">
        <f>ROUND(E167*U167,2)</f>
        <v>12.58</v>
      </c>
      <c r="W167" s="222"/>
      <c r="X167" s="222" t="s">
        <v>191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199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2" t="s">
        <v>285</v>
      </c>
      <c r="D168" s="258"/>
      <c r="E168" s="258"/>
      <c r="F168" s="258"/>
      <c r="G168" s="258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194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3" t="s">
        <v>641</v>
      </c>
      <c r="D169" s="256"/>
      <c r="E169" s="257">
        <v>189.07638</v>
      </c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196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63" t="s">
        <v>642</v>
      </c>
      <c r="D170" s="256"/>
      <c r="E170" s="257">
        <v>204.69018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196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63" t="s">
        <v>624</v>
      </c>
      <c r="D171" s="256"/>
      <c r="E171" s="257">
        <v>11.997999999999999</v>
      </c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196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31">
        <v>35</v>
      </c>
      <c r="B172" s="232" t="s">
        <v>288</v>
      </c>
      <c r="C172" s="250" t="s">
        <v>289</v>
      </c>
      <c r="D172" s="233" t="s">
        <v>206</v>
      </c>
      <c r="E172" s="234">
        <v>204.69018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21</v>
      </c>
      <c r="M172" s="236">
        <f>G172*(1+L172/100)</f>
        <v>0</v>
      </c>
      <c r="N172" s="236">
        <v>0</v>
      </c>
      <c r="O172" s="236">
        <f>ROUND(E172*N172,2)</f>
        <v>0</v>
      </c>
      <c r="P172" s="236">
        <v>0</v>
      </c>
      <c r="Q172" s="236">
        <f>ROUND(E172*P172,2)</f>
        <v>0</v>
      </c>
      <c r="R172" s="236" t="s">
        <v>190</v>
      </c>
      <c r="S172" s="236" t="s">
        <v>139</v>
      </c>
      <c r="T172" s="237" t="s">
        <v>139</v>
      </c>
      <c r="U172" s="222">
        <v>0.29899999999999999</v>
      </c>
      <c r="V172" s="222">
        <f>ROUND(E172*U172,2)</f>
        <v>61.2</v>
      </c>
      <c r="W172" s="222"/>
      <c r="X172" s="222" t="s">
        <v>191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199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2" t="s">
        <v>290</v>
      </c>
      <c r="D173" s="258"/>
      <c r="E173" s="258"/>
      <c r="F173" s="258"/>
      <c r="G173" s="258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194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63" t="s">
        <v>643</v>
      </c>
      <c r="D174" s="256"/>
      <c r="E174" s="257">
        <v>55.840510000000002</v>
      </c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196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3" t="s">
        <v>644</v>
      </c>
      <c r="D175" s="256"/>
      <c r="E175" s="257">
        <v>337.92604999999998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196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63" t="s">
        <v>645</v>
      </c>
      <c r="D176" s="256"/>
      <c r="E176" s="257">
        <v>-189.07638</v>
      </c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196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31">
        <v>36</v>
      </c>
      <c r="B177" s="232" t="s">
        <v>294</v>
      </c>
      <c r="C177" s="250" t="s">
        <v>295</v>
      </c>
      <c r="D177" s="233" t="s">
        <v>206</v>
      </c>
      <c r="E177" s="234">
        <v>106.89366</v>
      </c>
      <c r="F177" s="235"/>
      <c r="G177" s="236">
        <f>ROUND(E177*F177,2)</f>
        <v>0</v>
      </c>
      <c r="H177" s="235"/>
      <c r="I177" s="236">
        <f>ROUND(E177*H177,2)</f>
        <v>0</v>
      </c>
      <c r="J177" s="235"/>
      <c r="K177" s="236">
        <f>ROUND(E177*J177,2)</f>
        <v>0</v>
      </c>
      <c r="L177" s="236">
        <v>21</v>
      </c>
      <c r="M177" s="236">
        <f>G177*(1+L177/100)</f>
        <v>0</v>
      </c>
      <c r="N177" s="236">
        <v>0</v>
      </c>
      <c r="O177" s="236">
        <f>ROUND(E177*N177,2)</f>
        <v>0</v>
      </c>
      <c r="P177" s="236">
        <v>0</v>
      </c>
      <c r="Q177" s="236">
        <f>ROUND(E177*P177,2)</f>
        <v>0</v>
      </c>
      <c r="R177" s="236" t="s">
        <v>190</v>
      </c>
      <c r="S177" s="236" t="s">
        <v>139</v>
      </c>
      <c r="T177" s="237" t="s">
        <v>139</v>
      </c>
      <c r="U177" s="222">
        <v>1.587</v>
      </c>
      <c r="V177" s="222">
        <f>ROUND(E177*U177,2)</f>
        <v>169.64</v>
      </c>
      <c r="W177" s="222"/>
      <c r="X177" s="222" t="s">
        <v>191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199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1" x14ac:dyDescent="0.2">
      <c r="A178" s="219"/>
      <c r="B178" s="220"/>
      <c r="C178" s="262" t="s">
        <v>296</v>
      </c>
      <c r="D178" s="258"/>
      <c r="E178" s="258"/>
      <c r="F178" s="258"/>
      <c r="G178" s="258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194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46" t="str">
        <f>C178</f>
        <v>sypaninou z vhodných hornin tř. 1 - 4 nebo materiálem připraveným podél výkopu ve vzdálenosti do 3 m od jeho kraje, pro jakoukoliv hloubku výkopu a jakoukoliv míru zhutnění,</v>
      </c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3" t="s">
        <v>646</v>
      </c>
      <c r="D179" s="256"/>
      <c r="E179" s="257">
        <v>18.897600000000001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196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3" t="s">
        <v>647</v>
      </c>
      <c r="D180" s="256"/>
      <c r="E180" s="257">
        <v>19.174939999999999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196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3" t="s">
        <v>648</v>
      </c>
      <c r="D181" s="256"/>
      <c r="E181" s="257">
        <v>68.821119999999993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196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1">
        <v>37</v>
      </c>
      <c r="B182" s="232" t="s">
        <v>649</v>
      </c>
      <c r="C182" s="250" t="s">
        <v>650</v>
      </c>
      <c r="D182" s="233" t="s">
        <v>242</v>
      </c>
      <c r="E182" s="234">
        <v>11.7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6"/>
      <c r="S182" s="236" t="s">
        <v>139</v>
      </c>
      <c r="T182" s="237" t="s">
        <v>139</v>
      </c>
      <c r="U182" s="222">
        <v>0.06</v>
      </c>
      <c r="V182" s="222">
        <f>ROUND(E182*U182,2)</f>
        <v>0.7</v>
      </c>
      <c r="W182" s="222"/>
      <c r="X182" s="222" t="s">
        <v>191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199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3" t="s">
        <v>651</v>
      </c>
      <c r="D183" s="256"/>
      <c r="E183" s="257">
        <v>11.7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196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31">
        <v>38</v>
      </c>
      <c r="B184" s="232" t="s">
        <v>652</v>
      </c>
      <c r="C184" s="250" t="s">
        <v>653</v>
      </c>
      <c r="D184" s="233" t="s">
        <v>242</v>
      </c>
      <c r="E184" s="234">
        <v>11.7</v>
      </c>
      <c r="F184" s="235"/>
      <c r="G184" s="236">
        <f>ROUND(E184*F184,2)</f>
        <v>0</v>
      </c>
      <c r="H184" s="235"/>
      <c r="I184" s="236">
        <f>ROUND(E184*H184,2)</f>
        <v>0</v>
      </c>
      <c r="J184" s="235"/>
      <c r="K184" s="236">
        <f>ROUND(E184*J184,2)</f>
        <v>0</v>
      </c>
      <c r="L184" s="236">
        <v>21</v>
      </c>
      <c r="M184" s="236">
        <f>G184*(1+L184/100)</f>
        <v>0</v>
      </c>
      <c r="N184" s="236">
        <v>0</v>
      </c>
      <c r="O184" s="236">
        <f>ROUND(E184*N184,2)</f>
        <v>0</v>
      </c>
      <c r="P184" s="236">
        <v>0</v>
      </c>
      <c r="Q184" s="236">
        <f>ROUND(E184*P184,2)</f>
        <v>0</v>
      </c>
      <c r="R184" s="236" t="s">
        <v>190</v>
      </c>
      <c r="S184" s="236" t="s">
        <v>139</v>
      </c>
      <c r="T184" s="237" t="s">
        <v>139</v>
      </c>
      <c r="U184" s="222">
        <v>1.2999999999999999E-2</v>
      </c>
      <c r="V184" s="222">
        <f>ROUND(E184*U184,2)</f>
        <v>0.15</v>
      </c>
      <c r="W184" s="222"/>
      <c r="X184" s="222" t="s">
        <v>191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199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62" t="s">
        <v>654</v>
      </c>
      <c r="D185" s="258"/>
      <c r="E185" s="258"/>
      <c r="F185" s="258"/>
      <c r="G185" s="258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194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1" x14ac:dyDescent="0.2">
      <c r="A186" s="231">
        <v>39</v>
      </c>
      <c r="B186" s="232" t="s">
        <v>655</v>
      </c>
      <c r="C186" s="250" t="s">
        <v>656</v>
      </c>
      <c r="D186" s="233" t="s">
        <v>242</v>
      </c>
      <c r="E186" s="234">
        <v>11.7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6">
        <v>0</v>
      </c>
      <c r="O186" s="236">
        <f>ROUND(E186*N186,2)</f>
        <v>0</v>
      </c>
      <c r="P186" s="236">
        <v>0</v>
      </c>
      <c r="Q186" s="236">
        <f>ROUND(E186*P186,2)</f>
        <v>0</v>
      </c>
      <c r="R186" s="236" t="s">
        <v>190</v>
      </c>
      <c r="S186" s="236" t="s">
        <v>139</v>
      </c>
      <c r="T186" s="237" t="s">
        <v>139</v>
      </c>
      <c r="U186" s="222">
        <v>0.13</v>
      </c>
      <c r="V186" s="222">
        <f>ROUND(E186*U186,2)</f>
        <v>1.52</v>
      </c>
      <c r="W186" s="222"/>
      <c r="X186" s="222" t="s">
        <v>191</v>
      </c>
      <c r="Y186" s="212"/>
      <c r="Z186" s="212"/>
      <c r="AA186" s="212"/>
      <c r="AB186" s="212"/>
      <c r="AC186" s="212"/>
      <c r="AD186" s="212"/>
      <c r="AE186" s="212"/>
      <c r="AF186" s="212"/>
      <c r="AG186" s="212" t="s">
        <v>199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22.5" outlineLevel="1" x14ac:dyDescent="0.2">
      <c r="A187" s="219"/>
      <c r="B187" s="220"/>
      <c r="C187" s="262" t="s">
        <v>657</v>
      </c>
      <c r="D187" s="258"/>
      <c r="E187" s="258"/>
      <c r="F187" s="258"/>
      <c r="G187" s="258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194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46" t="str">
        <f>C187</f>
        <v>s případným nutným přemístěním hromad nebo dočasných skládek na místo potřeby ze vzdálenosti do 30 m, v rovině nebo ve svahu do 1 : 5,</v>
      </c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38">
        <v>40</v>
      </c>
      <c r="B188" s="239" t="s">
        <v>300</v>
      </c>
      <c r="C188" s="249" t="s">
        <v>658</v>
      </c>
      <c r="D188" s="240" t="s">
        <v>206</v>
      </c>
      <c r="E188" s="241">
        <v>17.099969999999999</v>
      </c>
      <c r="F188" s="242"/>
      <c r="G188" s="243">
        <f>ROUND(E188*F188,2)</f>
        <v>0</v>
      </c>
      <c r="H188" s="242"/>
      <c r="I188" s="243">
        <f>ROUND(E188*H188,2)</f>
        <v>0</v>
      </c>
      <c r="J188" s="242"/>
      <c r="K188" s="243">
        <f>ROUND(E188*J188,2)</f>
        <v>0</v>
      </c>
      <c r="L188" s="243">
        <v>21</v>
      </c>
      <c r="M188" s="243">
        <f>G188*(1+L188/100)</f>
        <v>0</v>
      </c>
      <c r="N188" s="243">
        <v>0</v>
      </c>
      <c r="O188" s="243">
        <f>ROUND(E188*N188,2)</f>
        <v>0</v>
      </c>
      <c r="P188" s="243">
        <v>0</v>
      </c>
      <c r="Q188" s="243">
        <f>ROUND(E188*P188,2)</f>
        <v>0</v>
      </c>
      <c r="R188" s="243" t="s">
        <v>190</v>
      </c>
      <c r="S188" s="243" t="s">
        <v>139</v>
      </c>
      <c r="T188" s="244" t="s">
        <v>139</v>
      </c>
      <c r="U188" s="222">
        <v>0</v>
      </c>
      <c r="V188" s="222">
        <f>ROUND(E188*U188,2)</f>
        <v>0</v>
      </c>
      <c r="W188" s="222"/>
      <c r="X188" s="222" t="s">
        <v>191</v>
      </c>
      <c r="Y188" s="212"/>
      <c r="Z188" s="212"/>
      <c r="AA188" s="212"/>
      <c r="AB188" s="212"/>
      <c r="AC188" s="212"/>
      <c r="AD188" s="212"/>
      <c r="AE188" s="212"/>
      <c r="AF188" s="212"/>
      <c r="AG188" s="212" t="s">
        <v>192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38">
        <v>41</v>
      </c>
      <c r="B189" s="239" t="s">
        <v>302</v>
      </c>
      <c r="C189" s="249" t="s">
        <v>659</v>
      </c>
      <c r="D189" s="240" t="s">
        <v>206</v>
      </c>
      <c r="E189" s="241">
        <v>171.97640999999999</v>
      </c>
      <c r="F189" s="242"/>
      <c r="G189" s="243">
        <f>ROUND(E189*F189,2)</f>
        <v>0</v>
      </c>
      <c r="H189" s="242"/>
      <c r="I189" s="243">
        <f>ROUND(E189*H189,2)</f>
        <v>0</v>
      </c>
      <c r="J189" s="242"/>
      <c r="K189" s="243">
        <f>ROUND(E189*J189,2)</f>
        <v>0</v>
      </c>
      <c r="L189" s="243">
        <v>21</v>
      </c>
      <c r="M189" s="243">
        <f>G189*(1+L189/100)</f>
        <v>0</v>
      </c>
      <c r="N189" s="243">
        <v>0</v>
      </c>
      <c r="O189" s="243">
        <f>ROUND(E189*N189,2)</f>
        <v>0</v>
      </c>
      <c r="P189" s="243">
        <v>0</v>
      </c>
      <c r="Q189" s="243">
        <f>ROUND(E189*P189,2)</f>
        <v>0</v>
      </c>
      <c r="R189" s="243" t="s">
        <v>190</v>
      </c>
      <c r="S189" s="243" t="s">
        <v>139</v>
      </c>
      <c r="T189" s="244" t="s">
        <v>139</v>
      </c>
      <c r="U189" s="222">
        <v>0</v>
      </c>
      <c r="V189" s="222">
        <f>ROUND(E189*U189,2)</f>
        <v>0</v>
      </c>
      <c r="W189" s="222"/>
      <c r="X189" s="222" t="s">
        <v>191</v>
      </c>
      <c r="Y189" s="212"/>
      <c r="Z189" s="212"/>
      <c r="AA189" s="212"/>
      <c r="AB189" s="212"/>
      <c r="AC189" s="212"/>
      <c r="AD189" s="212"/>
      <c r="AE189" s="212"/>
      <c r="AF189" s="212"/>
      <c r="AG189" s="212" t="s">
        <v>199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31">
        <v>42</v>
      </c>
      <c r="B190" s="232" t="s">
        <v>660</v>
      </c>
      <c r="C190" s="250" t="s">
        <v>661</v>
      </c>
      <c r="D190" s="233" t="s">
        <v>662</v>
      </c>
      <c r="E190" s="234">
        <v>0.30713000000000001</v>
      </c>
      <c r="F190" s="235"/>
      <c r="G190" s="236">
        <f>ROUND(E190*F190,2)</f>
        <v>0</v>
      </c>
      <c r="H190" s="235"/>
      <c r="I190" s="236">
        <f>ROUND(E190*H190,2)</f>
        <v>0</v>
      </c>
      <c r="J190" s="235"/>
      <c r="K190" s="236">
        <f>ROUND(E190*J190,2)</f>
        <v>0</v>
      </c>
      <c r="L190" s="236">
        <v>21</v>
      </c>
      <c r="M190" s="236">
        <f>G190*(1+L190/100)</f>
        <v>0</v>
      </c>
      <c r="N190" s="236">
        <v>1E-3</v>
      </c>
      <c r="O190" s="236">
        <f>ROUND(E190*N190,2)</f>
        <v>0</v>
      </c>
      <c r="P190" s="236">
        <v>0</v>
      </c>
      <c r="Q190" s="236">
        <f>ROUND(E190*P190,2)</f>
        <v>0</v>
      </c>
      <c r="R190" s="236" t="s">
        <v>307</v>
      </c>
      <c r="S190" s="236" t="s">
        <v>139</v>
      </c>
      <c r="T190" s="237" t="s">
        <v>139</v>
      </c>
      <c r="U190" s="222">
        <v>0</v>
      </c>
      <c r="V190" s="222">
        <f>ROUND(E190*U190,2)</f>
        <v>0</v>
      </c>
      <c r="W190" s="222"/>
      <c r="X190" s="222" t="s">
        <v>308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309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3" t="s">
        <v>663</v>
      </c>
      <c r="D191" s="256"/>
      <c r="E191" s="257">
        <v>0.30713000000000001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196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31">
        <v>43</v>
      </c>
      <c r="B192" s="232" t="s">
        <v>664</v>
      </c>
      <c r="C192" s="250" t="s">
        <v>665</v>
      </c>
      <c r="D192" s="233" t="s">
        <v>306</v>
      </c>
      <c r="E192" s="234">
        <v>65.370549999999994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6">
        <v>1</v>
      </c>
      <c r="O192" s="236">
        <f>ROUND(E192*N192,2)</f>
        <v>65.37</v>
      </c>
      <c r="P192" s="236">
        <v>0</v>
      </c>
      <c r="Q192" s="236">
        <f>ROUND(E192*P192,2)</f>
        <v>0</v>
      </c>
      <c r="R192" s="236" t="s">
        <v>307</v>
      </c>
      <c r="S192" s="236" t="s">
        <v>139</v>
      </c>
      <c r="T192" s="237" t="s">
        <v>139</v>
      </c>
      <c r="U192" s="222">
        <v>0</v>
      </c>
      <c r="V192" s="222">
        <f>ROUND(E192*U192,2)</f>
        <v>0</v>
      </c>
      <c r="W192" s="222"/>
      <c r="X192" s="222" t="s">
        <v>308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309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63" t="s">
        <v>666</v>
      </c>
      <c r="D193" s="256"/>
      <c r="E193" s="257">
        <v>65.370549999999994</v>
      </c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196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31">
        <v>44</v>
      </c>
      <c r="B194" s="232" t="s">
        <v>667</v>
      </c>
      <c r="C194" s="250" t="s">
        <v>668</v>
      </c>
      <c r="D194" s="233" t="s">
        <v>306</v>
      </c>
      <c r="E194" s="234">
        <v>118.16586</v>
      </c>
      <c r="F194" s="235"/>
      <c r="G194" s="236">
        <f>ROUND(E194*F194,2)</f>
        <v>0</v>
      </c>
      <c r="H194" s="235"/>
      <c r="I194" s="236">
        <f>ROUND(E194*H194,2)</f>
        <v>0</v>
      </c>
      <c r="J194" s="235"/>
      <c r="K194" s="236">
        <f>ROUND(E194*J194,2)</f>
        <v>0</v>
      </c>
      <c r="L194" s="236">
        <v>21</v>
      </c>
      <c r="M194" s="236">
        <f>G194*(1+L194/100)</f>
        <v>0</v>
      </c>
      <c r="N194" s="236">
        <v>1</v>
      </c>
      <c r="O194" s="236">
        <f>ROUND(E194*N194,2)</f>
        <v>118.17</v>
      </c>
      <c r="P194" s="236">
        <v>0</v>
      </c>
      <c r="Q194" s="236">
        <f>ROUND(E194*P194,2)</f>
        <v>0</v>
      </c>
      <c r="R194" s="236" t="s">
        <v>307</v>
      </c>
      <c r="S194" s="236" t="s">
        <v>139</v>
      </c>
      <c r="T194" s="237" t="s">
        <v>139</v>
      </c>
      <c r="U194" s="222">
        <v>0</v>
      </c>
      <c r="V194" s="222">
        <f>ROUND(E194*U194,2)</f>
        <v>0</v>
      </c>
      <c r="W194" s="222"/>
      <c r="X194" s="222" t="s">
        <v>308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392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63" t="s">
        <v>669</v>
      </c>
      <c r="D195" s="256"/>
      <c r="E195" s="257">
        <v>118.16586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196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x14ac:dyDescent="0.2">
      <c r="A196" s="225" t="s">
        <v>124</v>
      </c>
      <c r="B196" s="226" t="s">
        <v>73</v>
      </c>
      <c r="C196" s="248" t="s">
        <v>74</v>
      </c>
      <c r="D196" s="227"/>
      <c r="E196" s="228"/>
      <c r="F196" s="229"/>
      <c r="G196" s="229">
        <f>SUMIF(AG197:AG214,"&lt;&gt;NOR",G197:G214)</f>
        <v>0</v>
      </c>
      <c r="H196" s="229"/>
      <c r="I196" s="229">
        <f>SUM(I197:I214)</f>
        <v>0</v>
      </c>
      <c r="J196" s="229"/>
      <c r="K196" s="229">
        <f>SUM(K197:K214)</f>
        <v>0</v>
      </c>
      <c r="L196" s="229"/>
      <c r="M196" s="229">
        <f>SUM(M197:M214)</f>
        <v>0</v>
      </c>
      <c r="N196" s="229"/>
      <c r="O196" s="229">
        <f>SUM(O197:O214)</f>
        <v>110.75999999999999</v>
      </c>
      <c r="P196" s="229"/>
      <c r="Q196" s="229">
        <f>SUM(Q197:Q214)</f>
        <v>0</v>
      </c>
      <c r="R196" s="229"/>
      <c r="S196" s="229"/>
      <c r="T196" s="230"/>
      <c r="U196" s="224"/>
      <c r="V196" s="224">
        <f>SUM(V197:V214)</f>
        <v>64.59</v>
      </c>
      <c r="W196" s="224"/>
      <c r="X196" s="224"/>
      <c r="AG196" t="s">
        <v>125</v>
      </c>
    </row>
    <row r="197" spans="1:60" ht="22.5" outlineLevel="1" x14ac:dyDescent="0.2">
      <c r="A197" s="238">
        <v>45</v>
      </c>
      <c r="B197" s="239" t="s">
        <v>670</v>
      </c>
      <c r="C197" s="249" t="s">
        <v>671</v>
      </c>
      <c r="D197" s="240" t="s">
        <v>328</v>
      </c>
      <c r="E197" s="241">
        <v>9</v>
      </c>
      <c r="F197" s="242"/>
      <c r="G197" s="243">
        <f>ROUND(E197*F197,2)</f>
        <v>0</v>
      </c>
      <c r="H197" s="242"/>
      <c r="I197" s="243">
        <f>ROUND(E197*H197,2)</f>
        <v>0</v>
      </c>
      <c r="J197" s="242"/>
      <c r="K197" s="243">
        <f>ROUND(E197*J197,2)</f>
        <v>0</v>
      </c>
      <c r="L197" s="243">
        <v>21</v>
      </c>
      <c r="M197" s="243">
        <f>G197*(1+L197/100)</f>
        <v>0</v>
      </c>
      <c r="N197" s="243">
        <v>6.6E-3</v>
      </c>
      <c r="O197" s="243">
        <f>ROUND(E197*N197,2)</f>
        <v>0.06</v>
      </c>
      <c r="P197" s="243">
        <v>0</v>
      </c>
      <c r="Q197" s="243">
        <f>ROUND(E197*P197,2)</f>
        <v>0</v>
      </c>
      <c r="R197" s="243" t="s">
        <v>313</v>
      </c>
      <c r="S197" s="243" t="s">
        <v>139</v>
      </c>
      <c r="T197" s="244" t="s">
        <v>139</v>
      </c>
      <c r="U197" s="222">
        <v>0.28000000000000003</v>
      </c>
      <c r="V197" s="222">
        <f>ROUND(E197*U197,2)</f>
        <v>2.52</v>
      </c>
      <c r="W197" s="222"/>
      <c r="X197" s="222" t="s">
        <v>191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199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ht="22.5" outlineLevel="1" x14ac:dyDescent="0.2">
      <c r="A198" s="238">
        <v>46</v>
      </c>
      <c r="B198" s="239" t="s">
        <v>672</v>
      </c>
      <c r="C198" s="249" t="s">
        <v>673</v>
      </c>
      <c r="D198" s="240" t="s">
        <v>328</v>
      </c>
      <c r="E198" s="241">
        <v>3</v>
      </c>
      <c r="F198" s="242"/>
      <c r="G198" s="243">
        <f>ROUND(E198*F198,2)</f>
        <v>0</v>
      </c>
      <c r="H198" s="242"/>
      <c r="I198" s="243">
        <f>ROUND(E198*H198,2)</f>
        <v>0</v>
      </c>
      <c r="J198" s="242"/>
      <c r="K198" s="243">
        <f>ROUND(E198*J198,2)</f>
        <v>0</v>
      </c>
      <c r="L198" s="243">
        <v>21</v>
      </c>
      <c r="M198" s="243">
        <f>G198*(1+L198/100)</f>
        <v>0</v>
      </c>
      <c r="N198" s="243">
        <v>6.6E-3</v>
      </c>
      <c r="O198" s="243">
        <f>ROUND(E198*N198,2)</f>
        <v>0.02</v>
      </c>
      <c r="P198" s="243">
        <v>0</v>
      </c>
      <c r="Q198" s="243">
        <f>ROUND(E198*P198,2)</f>
        <v>0</v>
      </c>
      <c r="R198" s="243" t="s">
        <v>313</v>
      </c>
      <c r="S198" s="243" t="s">
        <v>139</v>
      </c>
      <c r="T198" s="244" t="s">
        <v>139</v>
      </c>
      <c r="U198" s="222">
        <v>0.56000000000000005</v>
      </c>
      <c r="V198" s="222">
        <f>ROUND(E198*U198,2)</f>
        <v>1.68</v>
      </c>
      <c r="W198" s="222"/>
      <c r="X198" s="222" t="s">
        <v>191</v>
      </c>
      <c r="Y198" s="212"/>
      <c r="Z198" s="212"/>
      <c r="AA198" s="212"/>
      <c r="AB198" s="212"/>
      <c r="AC198" s="212"/>
      <c r="AD198" s="212"/>
      <c r="AE198" s="212"/>
      <c r="AF198" s="212"/>
      <c r="AG198" s="212" t="s">
        <v>199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22.5" outlineLevel="1" x14ac:dyDescent="0.2">
      <c r="A199" s="231">
        <v>47</v>
      </c>
      <c r="B199" s="232" t="s">
        <v>674</v>
      </c>
      <c r="C199" s="250" t="s">
        <v>675</v>
      </c>
      <c r="D199" s="233" t="s">
        <v>206</v>
      </c>
      <c r="E199" s="234">
        <v>4.3339999999999996</v>
      </c>
      <c r="F199" s="235"/>
      <c r="G199" s="236">
        <f>ROUND(E199*F199,2)</f>
        <v>0</v>
      </c>
      <c r="H199" s="235"/>
      <c r="I199" s="236">
        <f>ROUND(E199*H199,2)</f>
        <v>0</v>
      </c>
      <c r="J199" s="235"/>
      <c r="K199" s="236">
        <f>ROUND(E199*J199,2)</f>
        <v>0</v>
      </c>
      <c r="L199" s="236">
        <v>21</v>
      </c>
      <c r="M199" s="236">
        <f>G199*(1+L199/100)</f>
        <v>0</v>
      </c>
      <c r="N199" s="236">
        <v>2.5</v>
      </c>
      <c r="O199" s="236">
        <f>ROUND(E199*N199,2)</f>
        <v>10.84</v>
      </c>
      <c r="P199" s="236">
        <v>0</v>
      </c>
      <c r="Q199" s="236">
        <f>ROUND(E199*P199,2)</f>
        <v>0</v>
      </c>
      <c r="R199" s="236" t="s">
        <v>313</v>
      </c>
      <c r="S199" s="236" t="s">
        <v>139</v>
      </c>
      <c r="T199" s="237" t="s">
        <v>139</v>
      </c>
      <c r="U199" s="222">
        <v>1.4490000000000001</v>
      </c>
      <c r="V199" s="222">
        <f>ROUND(E199*U199,2)</f>
        <v>6.28</v>
      </c>
      <c r="W199" s="222"/>
      <c r="X199" s="222" t="s">
        <v>191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199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62" t="s">
        <v>320</v>
      </c>
      <c r="D200" s="258"/>
      <c r="E200" s="258"/>
      <c r="F200" s="258"/>
      <c r="G200" s="258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194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63" t="s">
        <v>676</v>
      </c>
      <c r="D201" s="256"/>
      <c r="E201" s="257">
        <v>4.3339999999999996</v>
      </c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196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 x14ac:dyDescent="0.2">
      <c r="A202" s="231">
        <v>48</v>
      </c>
      <c r="B202" s="232" t="s">
        <v>677</v>
      </c>
      <c r="C202" s="250" t="s">
        <v>678</v>
      </c>
      <c r="D202" s="233" t="s">
        <v>206</v>
      </c>
      <c r="E202" s="234">
        <v>39.638800000000003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21</v>
      </c>
      <c r="M202" s="236">
        <f>G202*(1+L202/100)</f>
        <v>0</v>
      </c>
      <c r="N202" s="236">
        <v>2.5</v>
      </c>
      <c r="O202" s="236">
        <f>ROUND(E202*N202,2)</f>
        <v>99.1</v>
      </c>
      <c r="P202" s="236">
        <v>0</v>
      </c>
      <c r="Q202" s="236">
        <f>ROUND(E202*P202,2)</f>
        <v>0</v>
      </c>
      <c r="R202" s="236" t="s">
        <v>313</v>
      </c>
      <c r="S202" s="236" t="s">
        <v>139</v>
      </c>
      <c r="T202" s="237" t="s">
        <v>139</v>
      </c>
      <c r="U202" s="222">
        <v>1.365</v>
      </c>
      <c r="V202" s="222">
        <f>ROUND(E202*U202,2)</f>
        <v>54.11</v>
      </c>
      <c r="W202" s="222"/>
      <c r="X202" s="222" t="s">
        <v>191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199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2" t="s">
        <v>320</v>
      </c>
      <c r="D203" s="258"/>
      <c r="E203" s="258"/>
      <c r="F203" s="258"/>
      <c r="G203" s="258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194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63" t="s">
        <v>679</v>
      </c>
      <c r="D204" s="256"/>
      <c r="E204" s="257">
        <v>6.8579999999999997</v>
      </c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196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3" t="s">
        <v>680</v>
      </c>
      <c r="D205" s="256"/>
      <c r="E205" s="257">
        <v>7.1642999999999999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196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63" t="s">
        <v>681</v>
      </c>
      <c r="D206" s="256"/>
      <c r="E206" s="257">
        <v>25.616499999999998</v>
      </c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196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2.5" outlineLevel="1" x14ac:dyDescent="0.2">
      <c r="A207" s="231">
        <v>49</v>
      </c>
      <c r="B207" s="232" t="s">
        <v>682</v>
      </c>
      <c r="C207" s="250" t="s">
        <v>683</v>
      </c>
      <c r="D207" s="233" t="s">
        <v>328</v>
      </c>
      <c r="E207" s="234">
        <v>2.02</v>
      </c>
      <c r="F207" s="235"/>
      <c r="G207" s="236">
        <f>ROUND(E207*F207,2)</f>
        <v>0</v>
      </c>
      <c r="H207" s="235"/>
      <c r="I207" s="236">
        <f>ROUND(E207*H207,2)</f>
        <v>0</v>
      </c>
      <c r="J207" s="235"/>
      <c r="K207" s="236">
        <f>ROUND(E207*J207,2)</f>
        <v>0</v>
      </c>
      <c r="L207" s="236">
        <v>21</v>
      </c>
      <c r="M207" s="236">
        <f>G207*(1+L207/100)</f>
        <v>0</v>
      </c>
      <c r="N207" s="236">
        <v>2.8000000000000001E-2</v>
      </c>
      <c r="O207" s="236">
        <f>ROUND(E207*N207,2)</f>
        <v>0.06</v>
      </c>
      <c r="P207" s="236">
        <v>0</v>
      </c>
      <c r="Q207" s="236">
        <f>ROUND(E207*P207,2)</f>
        <v>0</v>
      </c>
      <c r="R207" s="236" t="s">
        <v>307</v>
      </c>
      <c r="S207" s="236" t="s">
        <v>139</v>
      </c>
      <c r="T207" s="237" t="s">
        <v>139</v>
      </c>
      <c r="U207" s="222">
        <v>0</v>
      </c>
      <c r="V207" s="222">
        <f>ROUND(E207*U207,2)</f>
        <v>0</v>
      </c>
      <c r="W207" s="222"/>
      <c r="X207" s="222" t="s">
        <v>308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392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63" t="s">
        <v>454</v>
      </c>
      <c r="D208" s="256"/>
      <c r="E208" s="257">
        <v>2.02</v>
      </c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196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2.5" outlineLevel="1" x14ac:dyDescent="0.2">
      <c r="A209" s="231">
        <v>50</v>
      </c>
      <c r="B209" s="232" t="s">
        <v>684</v>
      </c>
      <c r="C209" s="250" t="s">
        <v>685</v>
      </c>
      <c r="D209" s="233" t="s">
        <v>328</v>
      </c>
      <c r="E209" s="234">
        <v>3.03</v>
      </c>
      <c r="F209" s="235"/>
      <c r="G209" s="236">
        <f>ROUND(E209*F209,2)</f>
        <v>0</v>
      </c>
      <c r="H209" s="235"/>
      <c r="I209" s="236">
        <f>ROUND(E209*H209,2)</f>
        <v>0</v>
      </c>
      <c r="J209" s="235"/>
      <c r="K209" s="236">
        <f>ROUND(E209*J209,2)</f>
        <v>0</v>
      </c>
      <c r="L209" s="236">
        <v>21</v>
      </c>
      <c r="M209" s="236">
        <f>G209*(1+L209/100)</f>
        <v>0</v>
      </c>
      <c r="N209" s="236">
        <v>5.3999999999999999E-2</v>
      </c>
      <c r="O209" s="236">
        <f>ROUND(E209*N209,2)</f>
        <v>0.16</v>
      </c>
      <c r="P209" s="236">
        <v>0</v>
      </c>
      <c r="Q209" s="236">
        <f>ROUND(E209*P209,2)</f>
        <v>0</v>
      </c>
      <c r="R209" s="236" t="s">
        <v>307</v>
      </c>
      <c r="S209" s="236" t="s">
        <v>139</v>
      </c>
      <c r="T209" s="237" t="s">
        <v>139</v>
      </c>
      <c r="U209" s="222">
        <v>0</v>
      </c>
      <c r="V209" s="222">
        <f>ROUND(E209*U209,2)</f>
        <v>0</v>
      </c>
      <c r="W209" s="222"/>
      <c r="X209" s="222" t="s">
        <v>308</v>
      </c>
      <c r="Y209" s="212"/>
      <c r="Z209" s="212"/>
      <c r="AA209" s="212"/>
      <c r="AB209" s="212"/>
      <c r="AC209" s="212"/>
      <c r="AD209" s="212"/>
      <c r="AE209" s="212"/>
      <c r="AF209" s="212"/>
      <c r="AG209" s="212" t="s">
        <v>392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63" t="s">
        <v>686</v>
      </c>
      <c r="D210" s="256"/>
      <c r="E210" s="257">
        <v>3.03</v>
      </c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196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22.5" outlineLevel="1" x14ac:dyDescent="0.2">
      <c r="A211" s="231">
        <v>51</v>
      </c>
      <c r="B211" s="232" t="s">
        <v>687</v>
      </c>
      <c r="C211" s="250" t="s">
        <v>688</v>
      </c>
      <c r="D211" s="233" t="s">
        <v>328</v>
      </c>
      <c r="E211" s="234">
        <v>4.04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6">
        <v>6.8000000000000005E-2</v>
      </c>
      <c r="O211" s="236">
        <f>ROUND(E211*N211,2)</f>
        <v>0.27</v>
      </c>
      <c r="P211" s="236">
        <v>0</v>
      </c>
      <c r="Q211" s="236">
        <f>ROUND(E211*P211,2)</f>
        <v>0</v>
      </c>
      <c r="R211" s="236" t="s">
        <v>307</v>
      </c>
      <c r="S211" s="236" t="s">
        <v>139</v>
      </c>
      <c r="T211" s="237" t="s">
        <v>139</v>
      </c>
      <c r="U211" s="222">
        <v>0</v>
      </c>
      <c r="V211" s="222">
        <f>ROUND(E211*U211,2)</f>
        <v>0</v>
      </c>
      <c r="W211" s="222"/>
      <c r="X211" s="222" t="s">
        <v>308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392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63" t="s">
        <v>413</v>
      </c>
      <c r="D212" s="256"/>
      <c r="E212" s="257">
        <v>4.04</v>
      </c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196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22.5" outlineLevel="1" x14ac:dyDescent="0.2">
      <c r="A213" s="231">
        <v>52</v>
      </c>
      <c r="B213" s="232" t="s">
        <v>689</v>
      </c>
      <c r="C213" s="250" t="s">
        <v>690</v>
      </c>
      <c r="D213" s="233" t="s">
        <v>328</v>
      </c>
      <c r="E213" s="234">
        <v>3.03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6">
        <v>8.1000000000000003E-2</v>
      </c>
      <c r="O213" s="236">
        <f>ROUND(E213*N213,2)</f>
        <v>0.25</v>
      </c>
      <c r="P213" s="236">
        <v>0</v>
      </c>
      <c r="Q213" s="236">
        <f>ROUND(E213*P213,2)</f>
        <v>0</v>
      </c>
      <c r="R213" s="236" t="s">
        <v>307</v>
      </c>
      <c r="S213" s="236" t="s">
        <v>139</v>
      </c>
      <c r="T213" s="237" t="s">
        <v>139</v>
      </c>
      <c r="U213" s="222">
        <v>0</v>
      </c>
      <c r="V213" s="222">
        <f>ROUND(E213*U213,2)</f>
        <v>0</v>
      </c>
      <c r="W213" s="222"/>
      <c r="X213" s="222" t="s">
        <v>308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392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63" t="s">
        <v>686</v>
      </c>
      <c r="D214" s="256"/>
      <c r="E214" s="257">
        <v>3.03</v>
      </c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196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x14ac:dyDescent="0.2">
      <c r="A215" s="225" t="s">
        <v>124</v>
      </c>
      <c r="B215" s="226" t="s">
        <v>75</v>
      </c>
      <c r="C215" s="248" t="s">
        <v>76</v>
      </c>
      <c r="D215" s="227"/>
      <c r="E215" s="228"/>
      <c r="F215" s="229"/>
      <c r="G215" s="229">
        <f>SUMIF(AG216:AG217,"&lt;&gt;NOR",G216:G217)</f>
        <v>0</v>
      </c>
      <c r="H215" s="229"/>
      <c r="I215" s="229">
        <f>SUM(I216:I217)</f>
        <v>0</v>
      </c>
      <c r="J215" s="229"/>
      <c r="K215" s="229">
        <f>SUM(K216:K217)</f>
        <v>0</v>
      </c>
      <c r="L215" s="229"/>
      <c r="M215" s="229">
        <f>SUM(M216:M217)</f>
        <v>0</v>
      </c>
      <c r="N215" s="229"/>
      <c r="O215" s="229">
        <f>SUM(O216:O217)</f>
        <v>0.13</v>
      </c>
      <c r="P215" s="229"/>
      <c r="Q215" s="229">
        <f>SUM(Q216:Q217)</f>
        <v>0</v>
      </c>
      <c r="R215" s="229"/>
      <c r="S215" s="229"/>
      <c r="T215" s="230"/>
      <c r="U215" s="224"/>
      <c r="V215" s="224">
        <f>SUM(V216:V217)</f>
        <v>1.02</v>
      </c>
      <c r="W215" s="224"/>
      <c r="X215" s="224"/>
      <c r="AG215" t="s">
        <v>125</v>
      </c>
    </row>
    <row r="216" spans="1:60" ht="22.5" outlineLevel="1" x14ac:dyDescent="0.2">
      <c r="A216" s="231">
        <v>53</v>
      </c>
      <c r="B216" s="232" t="s">
        <v>691</v>
      </c>
      <c r="C216" s="250" t="s">
        <v>692</v>
      </c>
      <c r="D216" s="233" t="s">
        <v>242</v>
      </c>
      <c r="E216" s="234">
        <v>2.7120000000000002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6">
        <v>4.7199999999999999E-2</v>
      </c>
      <c r="O216" s="236">
        <f>ROUND(E216*N216,2)</f>
        <v>0.13</v>
      </c>
      <c r="P216" s="236">
        <v>0</v>
      </c>
      <c r="Q216" s="236">
        <f>ROUND(E216*P216,2)</f>
        <v>0</v>
      </c>
      <c r="R216" s="236"/>
      <c r="S216" s="236" t="s">
        <v>129</v>
      </c>
      <c r="T216" s="237" t="s">
        <v>130</v>
      </c>
      <c r="U216" s="222">
        <v>0.377</v>
      </c>
      <c r="V216" s="222">
        <f>ROUND(E216*U216,2)</f>
        <v>1.02</v>
      </c>
      <c r="W216" s="222"/>
      <c r="X216" s="222" t="s">
        <v>191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693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63" t="s">
        <v>694</v>
      </c>
      <c r="D217" s="256"/>
      <c r="E217" s="257">
        <v>2.7120000000000002</v>
      </c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196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x14ac:dyDescent="0.2">
      <c r="A218" s="225" t="s">
        <v>124</v>
      </c>
      <c r="B218" s="226" t="s">
        <v>77</v>
      </c>
      <c r="C218" s="248" t="s">
        <v>78</v>
      </c>
      <c r="D218" s="227"/>
      <c r="E218" s="228"/>
      <c r="F218" s="229"/>
      <c r="G218" s="229">
        <f>SUMIF(AG219:AG356,"&lt;&gt;NOR",G219:G356)</f>
        <v>0</v>
      </c>
      <c r="H218" s="229"/>
      <c r="I218" s="229">
        <f>SUM(I219:I356)</f>
        <v>0</v>
      </c>
      <c r="J218" s="229"/>
      <c r="K218" s="229">
        <f>SUM(K219:K356)</f>
        <v>0</v>
      </c>
      <c r="L218" s="229"/>
      <c r="M218" s="229">
        <f>SUM(M219:M356)</f>
        <v>0</v>
      </c>
      <c r="N218" s="229"/>
      <c r="O218" s="229">
        <f>SUM(O219:O356)</f>
        <v>45.36</v>
      </c>
      <c r="P218" s="229"/>
      <c r="Q218" s="229">
        <f>SUM(Q219:Q356)</f>
        <v>2.2000000000000002</v>
      </c>
      <c r="R218" s="229"/>
      <c r="S218" s="229"/>
      <c r="T218" s="230"/>
      <c r="U218" s="224"/>
      <c r="V218" s="224">
        <f>SUM(V219:V356)</f>
        <v>410.95999999999992</v>
      </c>
      <c r="W218" s="224"/>
      <c r="X218" s="224"/>
      <c r="AG218" t="s">
        <v>125</v>
      </c>
    </row>
    <row r="219" spans="1:60" outlineLevel="1" x14ac:dyDescent="0.2">
      <c r="A219" s="238">
        <v>54</v>
      </c>
      <c r="B219" s="239" t="s">
        <v>695</v>
      </c>
      <c r="C219" s="249" t="s">
        <v>696</v>
      </c>
      <c r="D219" s="240" t="s">
        <v>328</v>
      </c>
      <c r="E219" s="241">
        <v>14</v>
      </c>
      <c r="F219" s="242"/>
      <c r="G219" s="243">
        <f>ROUND(E219*F219,2)</f>
        <v>0</v>
      </c>
      <c r="H219" s="242"/>
      <c r="I219" s="243">
        <f>ROUND(E219*H219,2)</f>
        <v>0</v>
      </c>
      <c r="J219" s="242"/>
      <c r="K219" s="243">
        <f>ROUND(E219*J219,2)</f>
        <v>0</v>
      </c>
      <c r="L219" s="243">
        <v>21</v>
      </c>
      <c r="M219" s="243">
        <f>G219*(1+L219/100)</f>
        <v>0</v>
      </c>
      <c r="N219" s="243">
        <v>0</v>
      </c>
      <c r="O219" s="243">
        <f>ROUND(E219*N219,2)</f>
        <v>0</v>
      </c>
      <c r="P219" s="243">
        <v>0</v>
      </c>
      <c r="Q219" s="243">
        <f>ROUND(E219*P219,2)</f>
        <v>0</v>
      </c>
      <c r="R219" s="243"/>
      <c r="S219" s="243" t="s">
        <v>139</v>
      </c>
      <c r="T219" s="244" t="s">
        <v>139</v>
      </c>
      <c r="U219" s="222">
        <v>0.32</v>
      </c>
      <c r="V219" s="222">
        <f>ROUND(E219*U219,2)</f>
        <v>4.4800000000000004</v>
      </c>
      <c r="W219" s="222"/>
      <c r="X219" s="222" t="s">
        <v>191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192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38">
        <v>55</v>
      </c>
      <c r="B220" s="239" t="s">
        <v>697</v>
      </c>
      <c r="C220" s="249" t="s">
        <v>698</v>
      </c>
      <c r="D220" s="240" t="s">
        <v>328</v>
      </c>
      <c r="E220" s="241">
        <v>1</v>
      </c>
      <c r="F220" s="242"/>
      <c r="G220" s="243">
        <f>ROUND(E220*F220,2)</f>
        <v>0</v>
      </c>
      <c r="H220" s="242"/>
      <c r="I220" s="243">
        <f>ROUND(E220*H220,2)</f>
        <v>0</v>
      </c>
      <c r="J220" s="242"/>
      <c r="K220" s="243">
        <f>ROUND(E220*J220,2)</f>
        <v>0</v>
      </c>
      <c r="L220" s="243">
        <v>21</v>
      </c>
      <c r="M220" s="243">
        <f>G220*(1+L220/100)</f>
        <v>0</v>
      </c>
      <c r="N220" s="243">
        <v>0</v>
      </c>
      <c r="O220" s="243">
        <f>ROUND(E220*N220,2)</f>
        <v>0</v>
      </c>
      <c r="P220" s="243">
        <v>0</v>
      </c>
      <c r="Q220" s="243">
        <f>ROUND(E220*P220,2)</f>
        <v>0</v>
      </c>
      <c r="R220" s="243"/>
      <c r="S220" s="243" t="s">
        <v>139</v>
      </c>
      <c r="T220" s="244" t="s">
        <v>139</v>
      </c>
      <c r="U220" s="222">
        <v>0.49</v>
      </c>
      <c r="V220" s="222">
        <f>ROUND(E220*U220,2)</f>
        <v>0.49</v>
      </c>
      <c r="W220" s="222"/>
      <c r="X220" s="222" t="s">
        <v>191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192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ht="22.5" outlineLevel="1" x14ac:dyDescent="0.2">
      <c r="A221" s="231">
        <v>56</v>
      </c>
      <c r="B221" s="232" t="s">
        <v>699</v>
      </c>
      <c r="C221" s="250" t="s">
        <v>700</v>
      </c>
      <c r="D221" s="233" t="s">
        <v>189</v>
      </c>
      <c r="E221" s="234">
        <v>38.1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6">
        <v>2.0000000000000002E-5</v>
      </c>
      <c r="O221" s="236">
        <f>ROUND(E221*N221,2)</f>
        <v>0</v>
      </c>
      <c r="P221" s="236">
        <v>0</v>
      </c>
      <c r="Q221" s="236">
        <f>ROUND(E221*P221,2)</f>
        <v>0</v>
      </c>
      <c r="R221" s="236" t="s">
        <v>313</v>
      </c>
      <c r="S221" s="236" t="s">
        <v>139</v>
      </c>
      <c r="T221" s="237" t="s">
        <v>139</v>
      </c>
      <c r="U221" s="222">
        <v>0.35399999999999998</v>
      </c>
      <c r="V221" s="222">
        <f>ROUND(E221*U221,2)</f>
        <v>13.49</v>
      </c>
      <c r="W221" s="222"/>
      <c r="X221" s="222" t="s">
        <v>191</v>
      </c>
      <c r="Y221" s="212"/>
      <c r="Z221" s="212"/>
      <c r="AA221" s="212"/>
      <c r="AB221" s="212"/>
      <c r="AC221" s="212"/>
      <c r="AD221" s="212"/>
      <c r="AE221" s="212"/>
      <c r="AF221" s="212"/>
      <c r="AG221" s="212" t="s">
        <v>192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62" t="s">
        <v>701</v>
      </c>
      <c r="D222" s="258"/>
      <c r="E222" s="258"/>
      <c r="F222" s="258"/>
      <c r="G222" s="258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194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 x14ac:dyDescent="0.2">
      <c r="A223" s="231">
        <v>57</v>
      </c>
      <c r="B223" s="232" t="s">
        <v>702</v>
      </c>
      <c r="C223" s="250" t="s">
        <v>703</v>
      </c>
      <c r="D223" s="233" t="s">
        <v>189</v>
      </c>
      <c r="E223" s="234">
        <v>33.4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6">
        <v>3.0000000000000001E-5</v>
      </c>
      <c r="O223" s="236">
        <f>ROUND(E223*N223,2)</f>
        <v>0</v>
      </c>
      <c r="P223" s="236">
        <v>0</v>
      </c>
      <c r="Q223" s="236">
        <f>ROUND(E223*P223,2)</f>
        <v>0</v>
      </c>
      <c r="R223" s="236" t="s">
        <v>313</v>
      </c>
      <c r="S223" s="236" t="s">
        <v>139</v>
      </c>
      <c r="T223" s="237" t="s">
        <v>139</v>
      </c>
      <c r="U223" s="222">
        <v>0.41699999999999998</v>
      </c>
      <c r="V223" s="222">
        <f>ROUND(E223*U223,2)</f>
        <v>13.93</v>
      </c>
      <c r="W223" s="222"/>
      <c r="X223" s="222" t="s">
        <v>191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192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62" t="s">
        <v>701</v>
      </c>
      <c r="D224" s="258"/>
      <c r="E224" s="258"/>
      <c r="F224" s="258"/>
      <c r="G224" s="258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12"/>
      <c r="Z224" s="212"/>
      <c r="AA224" s="212"/>
      <c r="AB224" s="212"/>
      <c r="AC224" s="212"/>
      <c r="AD224" s="212"/>
      <c r="AE224" s="212"/>
      <c r="AF224" s="212"/>
      <c r="AG224" s="212" t="s">
        <v>194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2.5" outlineLevel="1" x14ac:dyDescent="0.2">
      <c r="A225" s="231">
        <v>58</v>
      </c>
      <c r="B225" s="232" t="s">
        <v>704</v>
      </c>
      <c r="C225" s="250" t="s">
        <v>705</v>
      </c>
      <c r="D225" s="233" t="s">
        <v>189</v>
      </c>
      <c r="E225" s="234">
        <v>112.6</v>
      </c>
      <c r="F225" s="235"/>
      <c r="G225" s="236">
        <f>ROUND(E225*F225,2)</f>
        <v>0</v>
      </c>
      <c r="H225" s="235"/>
      <c r="I225" s="236">
        <f>ROUND(E225*H225,2)</f>
        <v>0</v>
      </c>
      <c r="J225" s="235"/>
      <c r="K225" s="236">
        <f>ROUND(E225*J225,2)</f>
        <v>0</v>
      </c>
      <c r="L225" s="236">
        <v>21</v>
      </c>
      <c r="M225" s="236">
        <f>G225*(1+L225/100)</f>
        <v>0</v>
      </c>
      <c r="N225" s="236">
        <v>3.0000000000000001E-5</v>
      </c>
      <c r="O225" s="236">
        <f>ROUND(E225*N225,2)</f>
        <v>0</v>
      </c>
      <c r="P225" s="236">
        <v>0</v>
      </c>
      <c r="Q225" s="236">
        <f>ROUND(E225*P225,2)</f>
        <v>0</v>
      </c>
      <c r="R225" s="236" t="s">
        <v>313</v>
      </c>
      <c r="S225" s="236" t="s">
        <v>139</v>
      </c>
      <c r="T225" s="237" t="s">
        <v>139</v>
      </c>
      <c r="U225" s="222">
        <v>0.498</v>
      </c>
      <c r="V225" s="222">
        <f>ROUND(E225*U225,2)</f>
        <v>56.07</v>
      </c>
      <c r="W225" s="222"/>
      <c r="X225" s="222" t="s">
        <v>191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192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62" t="s">
        <v>701</v>
      </c>
      <c r="D226" s="258"/>
      <c r="E226" s="258"/>
      <c r="F226" s="258"/>
      <c r="G226" s="258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194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31">
        <v>59</v>
      </c>
      <c r="B227" s="232" t="s">
        <v>706</v>
      </c>
      <c r="C227" s="250" t="s">
        <v>707</v>
      </c>
      <c r="D227" s="233" t="s">
        <v>328</v>
      </c>
      <c r="E227" s="234">
        <v>1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6">
        <v>5.0000000000000002E-5</v>
      </c>
      <c r="O227" s="236">
        <f>ROUND(E227*N227,2)</f>
        <v>0</v>
      </c>
      <c r="P227" s="236">
        <v>0</v>
      </c>
      <c r="Q227" s="236">
        <f>ROUND(E227*P227,2)</f>
        <v>0</v>
      </c>
      <c r="R227" s="236" t="s">
        <v>313</v>
      </c>
      <c r="S227" s="236" t="s">
        <v>139</v>
      </c>
      <c r="T227" s="237" t="s">
        <v>139</v>
      </c>
      <c r="U227" s="222">
        <v>0.23599999999999999</v>
      </c>
      <c r="V227" s="222">
        <f>ROUND(E227*U227,2)</f>
        <v>0.24</v>
      </c>
      <c r="W227" s="222"/>
      <c r="X227" s="222" t="s">
        <v>191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192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62" t="s">
        <v>708</v>
      </c>
      <c r="D228" s="258"/>
      <c r="E228" s="258"/>
      <c r="F228" s="258"/>
      <c r="G228" s="258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194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31">
        <v>60</v>
      </c>
      <c r="B229" s="232" t="s">
        <v>709</v>
      </c>
      <c r="C229" s="250" t="s">
        <v>710</v>
      </c>
      <c r="D229" s="233" t="s">
        <v>328</v>
      </c>
      <c r="E229" s="234">
        <v>13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6">
        <v>6.0000000000000002E-5</v>
      </c>
      <c r="O229" s="236">
        <f>ROUND(E229*N229,2)</f>
        <v>0</v>
      </c>
      <c r="P229" s="236">
        <v>0</v>
      </c>
      <c r="Q229" s="236">
        <f>ROUND(E229*P229,2)</f>
        <v>0</v>
      </c>
      <c r="R229" s="236" t="s">
        <v>313</v>
      </c>
      <c r="S229" s="236" t="s">
        <v>139</v>
      </c>
      <c r="T229" s="237" t="s">
        <v>139</v>
      </c>
      <c r="U229" s="222">
        <v>0.26100000000000001</v>
      </c>
      <c r="V229" s="222">
        <f>ROUND(E229*U229,2)</f>
        <v>3.39</v>
      </c>
      <c r="W229" s="222"/>
      <c r="X229" s="222" t="s">
        <v>191</v>
      </c>
      <c r="Y229" s="212"/>
      <c r="Z229" s="212"/>
      <c r="AA229" s="212"/>
      <c r="AB229" s="212"/>
      <c r="AC229" s="212"/>
      <c r="AD229" s="212"/>
      <c r="AE229" s="212"/>
      <c r="AF229" s="212"/>
      <c r="AG229" s="212" t="s">
        <v>192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62" t="s">
        <v>708</v>
      </c>
      <c r="D230" s="258"/>
      <c r="E230" s="258"/>
      <c r="F230" s="258"/>
      <c r="G230" s="258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194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31">
        <v>61</v>
      </c>
      <c r="B231" s="232" t="s">
        <v>711</v>
      </c>
      <c r="C231" s="250" t="s">
        <v>712</v>
      </c>
      <c r="D231" s="233" t="s">
        <v>328</v>
      </c>
      <c r="E231" s="234">
        <v>1</v>
      </c>
      <c r="F231" s="235"/>
      <c r="G231" s="236">
        <f>ROUND(E231*F231,2)</f>
        <v>0</v>
      </c>
      <c r="H231" s="235"/>
      <c r="I231" s="236">
        <f>ROUND(E231*H231,2)</f>
        <v>0</v>
      </c>
      <c r="J231" s="235"/>
      <c r="K231" s="236">
        <f>ROUND(E231*J231,2)</f>
        <v>0</v>
      </c>
      <c r="L231" s="236">
        <v>21</v>
      </c>
      <c r="M231" s="236">
        <f>G231*(1+L231/100)</f>
        <v>0</v>
      </c>
      <c r="N231" s="236">
        <v>6.9999999999999994E-5</v>
      </c>
      <c r="O231" s="236">
        <f>ROUND(E231*N231,2)</f>
        <v>0</v>
      </c>
      <c r="P231" s="236">
        <v>0</v>
      </c>
      <c r="Q231" s="236">
        <f>ROUND(E231*P231,2)</f>
        <v>0</v>
      </c>
      <c r="R231" s="236" t="s">
        <v>313</v>
      </c>
      <c r="S231" s="236" t="s">
        <v>139</v>
      </c>
      <c r="T231" s="237" t="s">
        <v>139</v>
      </c>
      <c r="U231" s="222">
        <v>0.626</v>
      </c>
      <c r="V231" s="222">
        <f>ROUND(E231*U231,2)</f>
        <v>0.63</v>
      </c>
      <c r="W231" s="222"/>
      <c r="X231" s="222" t="s">
        <v>191</v>
      </c>
      <c r="Y231" s="212"/>
      <c r="Z231" s="212"/>
      <c r="AA231" s="212"/>
      <c r="AB231" s="212"/>
      <c r="AC231" s="212"/>
      <c r="AD231" s="212"/>
      <c r="AE231" s="212"/>
      <c r="AF231" s="212"/>
      <c r="AG231" s="212" t="s">
        <v>192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9"/>
      <c r="B232" s="220"/>
      <c r="C232" s="262" t="s">
        <v>708</v>
      </c>
      <c r="D232" s="258"/>
      <c r="E232" s="258"/>
      <c r="F232" s="258"/>
      <c r="G232" s="258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194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31">
        <v>62</v>
      </c>
      <c r="B233" s="232" t="s">
        <v>713</v>
      </c>
      <c r="C233" s="250" t="s">
        <v>714</v>
      </c>
      <c r="D233" s="233" t="s">
        <v>328</v>
      </c>
      <c r="E233" s="234">
        <v>27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6">
        <v>2.0000000000000002E-5</v>
      </c>
      <c r="O233" s="236">
        <f>ROUND(E233*N233,2)</f>
        <v>0</v>
      </c>
      <c r="P233" s="236">
        <v>0</v>
      </c>
      <c r="Q233" s="236">
        <f>ROUND(E233*P233,2)</f>
        <v>0</v>
      </c>
      <c r="R233" s="236" t="s">
        <v>313</v>
      </c>
      <c r="S233" s="236" t="s">
        <v>139</v>
      </c>
      <c r="T233" s="237" t="s">
        <v>139</v>
      </c>
      <c r="U233" s="222">
        <v>0.23599999999999999</v>
      </c>
      <c r="V233" s="222">
        <f>ROUND(E233*U233,2)</f>
        <v>6.37</v>
      </c>
      <c r="W233" s="222"/>
      <c r="X233" s="222" t="s">
        <v>191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192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62" t="s">
        <v>708</v>
      </c>
      <c r="D234" s="258"/>
      <c r="E234" s="258"/>
      <c r="F234" s="258"/>
      <c r="G234" s="258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194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31">
        <v>63</v>
      </c>
      <c r="B235" s="232" t="s">
        <v>715</v>
      </c>
      <c r="C235" s="250" t="s">
        <v>716</v>
      </c>
      <c r="D235" s="233" t="s">
        <v>328</v>
      </c>
      <c r="E235" s="234">
        <v>17</v>
      </c>
      <c r="F235" s="235"/>
      <c r="G235" s="236">
        <f>ROUND(E235*F235,2)</f>
        <v>0</v>
      </c>
      <c r="H235" s="235"/>
      <c r="I235" s="236">
        <f>ROUND(E235*H235,2)</f>
        <v>0</v>
      </c>
      <c r="J235" s="235"/>
      <c r="K235" s="236">
        <f>ROUND(E235*J235,2)</f>
        <v>0</v>
      </c>
      <c r="L235" s="236">
        <v>21</v>
      </c>
      <c r="M235" s="236">
        <f>G235*(1+L235/100)</f>
        <v>0</v>
      </c>
      <c r="N235" s="236">
        <v>3.0000000000000001E-5</v>
      </c>
      <c r="O235" s="236">
        <f>ROUND(E235*N235,2)</f>
        <v>0</v>
      </c>
      <c r="P235" s="236">
        <v>0</v>
      </c>
      <c r="Q235" s="236">
        <f>ROUND(E235*P235,2)</f>
        <v>0</v>
      </c>
      <c r="R235" s="236" t="s">
        <v>313</v>
      </c>
      <c r="S235" s="236" t="s">
        <v>139</v>
      </c>
      <c r="T235" s="237" t="s">
        <v>139</v>
      </c>
      <c r="U235" s="222">
        <v>0.249</v>
      </c>
      <c r="V235" s="222">
        <f>ROUND(E235*U235,2)</f>
        <v>4.2300000000000004</v>
      </c>
      <c r="W235" s="222"/>
      <c r="X235" s="222" t="s">
        <v>191</v>
      </c>
      <c r="Y235" s="212"/>
      <c r="Z235" s="212"/>
      <c r="AA235" s="212"/>
      <c r="AB235" s="212"/>
      <c r="AC235" s="212"/>
      <c r="AD235" s="212"/>
      <c r="AE235" s="212"/>
      <c r="AF235" s="212"/>
      <c r="AG235" s="212" t="s">
        <v>192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62" t="s">
        <v>708</v>
      </c>
      <c r="D236" s="258"/>
      <c r="E236" s="258"/>
      <c r="F236" s="258"/>
      <c r="G236" s="258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194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31">
        <v>64</v>
      </c>
      <c r="B237" s="232" t="s">
        <v>717</v>
      </c>
      <c r="C237" s="250" t="s">
        <v>718</v>
      </c>
      <c r="D237" s="233" t="s">
        <v>328</v>
      </c>
      <c r="E237" s="234">
        <v>1</v>
      </c>
      <c r="F237" s="235"/>
      <c r="G237" s="236">
        <f>ROUND(E237*F237,2)</f>
        <v>0</v>
      </c>
      <c r="H237" s="235"/>
      <c r="I237" s="236">
        <f>ROUND(E237*H237,2)</f>
        <v>0</v>
      </c>
      <c r="J237" s="235"/>
      <c r="K237" s="236">
        <f>ROUND(E237*J237,2)</f>
        <v>0</v>
      </c>
      <c r="L237" s="236">
        <v>21</v>
      </c>
      <c r="M237" s="236">
        <f>G237*(1+L237/100)</f>
        <v>0</v>
      </c>
      <c r="N237" s="236">
        <v>1.63628</v>
      </c>
      <c r="O237" s="236">
        <f>ROUND(E237*N237,2)</f>
        <v>1.64</v>
      </c>
      <c r="P237" s="236">
        <v>0</v>
      </c>
      <c r="Q237" s="236">
        <f>ROUND(E237*P237,2)</f>
        <v>0</v>
      </c>
      <c r="R237" s="236" t="s">
        <v>313</v>
      </c>
      <c r="S237" s="236" t="s">
        <v>139</v>
      </c>
      <c r="T237" s="237" t="s">
        <v>139</v>
      </c>
      <c r="U237" s="222">
        <v>19.658000000000001</v>
      </c>
      <c r="V237" s="222">
        <f>ROUND(E237*U237,2)</f>
        <v>19.66</v>
      </c>
      <c r="W237" s="222"/>
      <c r="X237" s="222" t="s">
        <v>191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192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62" t="s">
        <v>719</v>
      </c>
      <c r="D238" s="258"/>
      <c r="E238" s="258"/>
      <c r="F238" s="258"/>
      <c r="G238" s="258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194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31">
        <v>65</v>
      </c>
      <c r="B239" s="232" t="s">
        <v>720</v>
      </c>
      <c r="C239" s="250" t="s">
        <v>721</v>
      </c>
      <c r="D239" s="233" t="s">
        <v>189</v>
      </c>
      <c r="E239" s="234">
        <v>1</v>
      </c>
      <c r="F239" s="235"/>
      <c r="G239" s="236">
        <f>ROUND(E239*F239,2)</f>
        <v>0</v>
      </c>
      <c r="H239" s="235"/>
      <c r="I239" s="236">
        <f>ROUND(E239*H239,2)</f>
        <v>0</v>
      </c>
      <c r="J239" s="235"/>
      <c r="K239" s="236">
        <f>ROUND(E239*J239,2)</f>
        <v>0</v>
      </c>
      <c r="L239" s="236">
        <v>21</v>
      </c>
      <c r="M239" s="236">
        <f>G239*(1+L239/100)</f>
        <v>0</v>
      </c>
      <c r="N239" s="236">
        <v>1.0000000000000001E-5</v>
      </c>
      <c r="O239" s="236">
        <f>ROUND(E239*N239,2)</f>
        <v>0</v>
      </c>
      <c r="P239" s="236">
        <v>0</v>
      </c>
      <c r="Q239" s="236">
        <f>ROUND(E239*P239,2)</f>
        <v>0</v>
      </c>
      <c r="R239" s="236" t="s">
        <v>313</v>
      </c>
      <c r="S239" s="236" t="s">
        <v>139</v>
      </c>
      <c r="T239" s="237" t="s">
        <v>139</v>
      </c>
      <c r="U239" s="222">
        <v>9.7000000000000003E-2</v>
      </c>
      <c r="V239" s="222">
        <f>ROUND(E239*U239,2)</f>
        <v>0.1</v>
      </c>
      <c r="W239" s="222"/>
      <c r="X239" s="222" t="s">
        <v>191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199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2" t="s">
        <v>722</v>
      </c>
      <c r="D240" s="258"/>
      <c r="E240" s="258"/>
      <c r="F240" s="258"/>
      <c r="G240" s="258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194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ht="22.5" outlineLevel="1" x14ac:dyDescent="0.2">
      <c r="A241" s="231">
        <v>66</v>
      </c>
      <c r="B241" s="232" t="s">
        <v>723</v>
      </c>
      <c r="C241" s="250" t="s">
        <v>724</v>
      </c>
      <c r="D241" s="233" t="s">
        <v>328</v>
      </c>
      <c r="E241" s="234">
        <v>14</v>
      </c>
      <c r="F241" s="235"/>
      <c r="G241" s="236">
        <f>ROUND(E241*F241,2)</f>
        <v>0</v>
      </c>
      <c r="H241" s="235"/>
      <c r="I241" s="236">
        <f>ROUND(E241*H241,2)</f>
        <v>0</v>
      </c>
      <c r="J241" s="235"/>
      <c r="K241" s="236">
        <f>ROUND(E241*J241,2)</f>
        <v>0</v>
      </c>
      <c r="L241" s="236">
        <v>21</v>
      </c>
      <c r="M241" s="236">
        <f>G241*(1+L241/100)</f>
        <v>0</v>
      </c>
      <c r="N241" s="236">
        <v>1.0000000000000001E-5</v>
      </c>
      <c r="O241" s="236">
        <f>ROUND(E241*N241,2)</f>
        <v>0</v>
      </c>
      <c r="P241" s="236">
        <v>0</v>
      </c>
      <c r="Q241" s="236">
        <f>ROUND(E241*P241,2)</f>
        <v>0</v>
      </c>
      <c r="R241" s="236" t="s">
        <v>313</v>
      </c>
      <c r="S241" s="236" t="s">
        <v>139</v>
      </c>
      <c r="T241" s="237" t="s">
        <v>139</v>
      </c>
      <c r="U241" s="222">
        <v>0.17599999999999999</v>
      </c>
      <c r="V241" s="222">
        <f>ROUND(E241*U241,2)</f>
        <v>2.46</v>
      </c>
      <c r="W241" s="222"/>
      <c r="X241" s="222" t="s">
        <v>191</v>
      </c>
      <c r="Y241" s="212"/>
      <c r="Z241" s="212"/>
      <c r="AA241" s="212"/>
      <c r="AB241" s="212"/>
      <c r="AC241" s="212"/>
      <c r="AD241" s="212"/>
      <c r="AE241" s="212"/>
      <c r="AF241" s="212"/>
      <c r="AG241" s="212" t="s">
        <v>199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62" t="s">
        <v>314</v>
      </c>
      <c r="D242" s="258"/>
      <c r="E242" s="258"/>
      <c r="F242" s="258"/>
      <c r="G242" s="258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194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22.5" outlineLevel="1" x14ac:dyDescent="0.2">
      <c r="A243" s="231">
        <v>67</v>
      </c>
      <c r="B243" s="232" t="s">
        <v>725</v>
      </c>
      <c r="C243" s="250" t="s">
        <v>726</v>
      </c>
      <c r="D243" s="233" t="s">
        <v>328</v>
      </c>
      <c r="E243" s="234">
        <v>2</v>
      </c>
      <c r="F243" s="235"/>
      <c r="G243" s="236">
        <f>ROUND(E243*F243,2)</f>
        <v>0</v>
      </c>
      <c r="H243" s="235"/>
      <c r="I243" s="236">
        <f>ROUND(E243*H243,2)</f>
        <v>0</v>
      </c>
      <c r="J243" s="235"/>
      <c r="K243" s="236">
        <f>ROUND(E243*J243,2)</f>
        <v>0</v>
      </c>
      <c r="L243" s="236">
        <v>21</v>
      </c>
      <c r="M243" s="236">
        <f>G243*(1+L243/100)</f>
        <v>0</v>
      </c>
      <c r="N243" s="236">
        <v>2.0000000000000002E-5</v>
      </c>
      <c r="O243" s="236">
        <f>ROUND(E243*N243,2)</f>
        <v>0</v>
      </c>
      <c r="P243" s="236">
        <v>0</v>
      </c>
      <c r="Q243" s="236">
        <f>ROUND(E243*P243,2)</f>
        <v>0</v>
      </c>
      <c r="R243" s="236" t="s">
        <v>313</v>
      </c>
      <c r="S243" s="236" t="s">
        <v>139</v>
      </c>
      <c r="T243" s="237" t="s">
        <v>139</v>
      </c>
      <c r="U243" s="222">
        <v>0.20599999999999999</v>
      </c>
      <c r="V243" s="222">
        <f>ROUND(E243*U243,2)</f>
        <v>0.41</v>
      </c>
      <c r="W243" s="222"/>
      <c r="X243" s="222" t="s">
        <v>191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192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62" t="s">
        <v>314</v>
      </c>
      <c r="D244" s="258"/>
      <c r="E244" s="258"/>
      <c r="F244" s="258"/>
      <c r="G244" s="258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194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ht="22.5" outlineLevel="1" x14ac:dyDescent="0.2">
      <c r="A245" s="231">
        <v>68</v>
      </c>
      <c r="B245" s="232" t="s">
        <v>727</v>
      </c>
      <c r="C245" s="250" t="s">
        <v>728</v>
      </c>
      <c r="D245" s="233" t="s">
        <v>328</v>
      </c>
      <c r="E245" s="234">
        <v>2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21</v>
      </c>
      <c r="M245" s="236">
        <f>G245*(1+L245/100)</f>
        <v>0</v>
      </c>
      <c r="N245" s="236">
        <v>3.0000000000000001E-5</v>
      </c>
      <c r="O245" s="236">
        <f>ROUND(E245*N245,2)</f>
        <v>0</v>
      </c>
      <c r="P245" s="236">
        <v>0</v>
      </c>
      <c r="Q245" s="236">
        <f>ROUND(E245*P245,2)</f>
        <v>0</v>
      </c>
      <c r="R245" s="236" t="s">
        <v>313</v>
      </c>
      <c r="S245" s="236" t="s">
        <v>139</v>
      </c>
      <c r="T245" s="237" t="s">
        <v>139</v>
      </c>
      <c r="U245" s="222">
        <v>0.24</v>
      </c>
      <c r="V245" s="222">
        <f>ROUND(E245*U245,2)</f>
        <v>0.48</v>
      </c>
      <c r="W245" s="222"/>
      <c r="X245" s="222" t="s">
        <v>191</v>
      </c>
      <c r="Y245" s="212"/>
      <c r="Z245" s="212"/>
      <c r="AA245" s="212"/>
      <c r="AB245" s="212"/>
      <c r="AC245" s="212"/>
      <c r="AD245" s="212"/>
      <c r="AE245" s="212"/>
      <c r="AF245" s="212"/>
      <c r="AG245" s="212" t="s">
        <v>192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62" t="s">
        <v>314</v>
      </c>
      <c r="D246" s="258"/>
      <c r="E246" s="258"/>
      <c r="F246" s="258"/>
      <c r="G246" s="258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194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33.75" outlineLevel="1" x14ac:dyDescent="0.2">
      <c r="A247" s="231">
        <v>69</v>
      </c>
      <c r="B247" s="232" t="s">
        <v>729</v>
      </c>
      <c r="C247" s="250" t="s">
        <v>730</v>
      </c>
      <c r="D247" s="233" t="s">
        <v>351</v>
      </c>
      <c r="E247" s="234">
        <v>10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21</v>
      </c>
      <c r="M247" s="236">
        <f>G247*(1+L247/100)</f>
        <v>0</v>
      </c>
      <c r="N247" s="236">
        <v>1.2999999999999999E-4</v>
      </c>
      <c r="O247" s="236">
        <f>ROUND(E247*N247,2)</f>
        <v>0</v>
      </c>
      <c r="P247" s="236">
        <v>0</v>
      </c>
      <c r="Q247" s="236">
        <f>ROUND(E247*P247,2)</f>
        <v>0</v>
      </c>
      <c r="R247" s="236" t="s">
        <v>313</v>
      </c>
      <c r="S247" s="236" t="s">
        <v>139</v>
      </c>
      <c r="T247" s="237" t="s">
        <v>139</v>
      </c>
      <c r="U247" s="222">
        <v>7.5</v>
      </c>
      <c r="V247" s="222">
        <f>ROUND(E247*U247,2)</f>
        <v>75</v>
      </c>
      <c r="W247" s="222"/>
      <c r="X247" s="222" t="s">
        <v>191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192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62" t="s">
        <v>731</v>
      </c>
      <c r="D248" s="258"/>
      <c r="E248" s="258"/>
      <c r="F248" s="258"/>
      <c r="G248" s="258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194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ht="33.75" outlineLevel="1" x14ac:dyDescent="0.2">
      <c r="A249" s="231">
        <v>70</v>
      </c>
      <c r="B249" s="232" t="s">
        <v>732</v>
      </c>
      <c r="C249" s="250" t="s">
        <v>733</v>
      </c>
      <c r="D249" s="233" t="s">
        <v>734</v>
      </c>
      <c r="E249" s="234">
        <v>24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6">
        <v>2.0000000000000002E-5</v>
      </c>
      <c r="O249" s="236">
        <f>ROUND(E249*N249,2)</f>
        <v>0</v>
      </c>
      <c r="P249" s="236">
        <v>0</v>
      </c>
      <c r="Q249" s="236">
        <f>ROUND(E249*P249,2)</f>
        <v>0</v>
      </c>
      <c r="R249" s="236" t="s">
        <v>313</v>
      </c>
      <c r="S249" s="236" t="s">
        <v>139</v>
      </c>
      <c r="T249" s="237" t="s">
        <v>139</v>
      </c>
      <c r="U249" s="222">
        <v>0.31</v>
      </c>
      <c r="V249" s="222">
        <f>ROUND(E249*U249,2)</f>
        <v>7.44</v>
      </c>
      <c r="W249" s="222"/>
      <c r="X249" s="222" t="s">
        <v>191</v>
      </c>
      <c r="Y249" s="212"/>
      <c r="Z249" s="212"/>
      <c r="AA249" s="212"/>
      <c r="AB249" s="212"/>
      <c r="AC249" s="212"/>
      <c r="AD249" s="212"/>
      <c r="AE249" s="212"/>
      <c r="AF249" s="212"/>
      <c r="AG249" s="212" t="s">
        <v>192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9"/>
      <c r="B250" s="220"/>
      <c r="C250" s="262" t="s">
        <v>731</v>
      </c>
      <c r="D250" s="258"/>
      <c r="E250" s="258"/>
      <c r="F250" s="258"/>
      <c r="G250" s="258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2"/>
      <c r="Z250" s="212"/>
      <c r="AA250" s="212"/>
      <c r="AB250" s="212"/>
      <c r="AC250" s="212"/>
      <c r="AD250" s="212"/>
      <c r="AE250" s="212"/>
      <c r="AF250" s="212"/>
      <c r="AG250" s="212" t="s">
        <v>194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38">
        <v>71</v>
      </c>
      <c r="B251" s="239" t="s">
        <v>735</v>
      </c>
      <c r="C251" s="249" t="s">
        <v>736</v>
      </c>
      <c r="D251" s="240" t="s">
        <v>189</v>
      </c>
      <c r="E251" s="241">
        <v>112.6</v>
      </c>
      <c r="F251" s="242"/>
      <c r="G251" s="243">
        <f>ROUND(E251*F251,2)</f>
        <v>0</v>
      </c>
      <c r="H251" s="242"/>
      <c r="I251" s="243">
        <f>ROUND(E251*H251,2)</f>
        <v>0</v>
      </c>
      <c r="J251" s="242"/>
      <c r="K251" s="243">
        <f>ROUND(E251*J251,2)</f>
        <v>0</v>
      </c>
      <c r="L251" s="243">
        <v>21</v>
      </c>
      <c r="M251" s="243">
        <f>G251*(1+L251/100)</f>
        <v>0</v>
      </c>
      <c r="N251" s="243">
        <v>0</v>
      </c>
      <c r="O251" s="243">
        <f>ROUND(E251*N251,2)</f>
        <v>0</v>
      </c>
      <c r="P251" s="243">
        <v>0</v>
      </c>
      <c r="Q251" s="243">
        <f>ROUND(E251*P251,2)</f>
        <v>0</v>
      </c>
      <c r="R251" s="243" t="s">
        <v>313</v>
      </c>
      <c r="S251" s="243" t="s">
        <v>139</v>
      </c>
      <c r="T251" s="244" t="s">
        <v>139</v>
      </c>
      <c r="U251" s="222">
        <v>6.9000000000000006E-2</v>
      </c>
      <c r="V251" s="222">
        <f>ROUND(E251*U251,2)</f>
        <v>7.77</v>
      </c>
      <c r="W251" s="222"/>
      <c r="X251" s="222" t="s">
        <v>191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199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38">
        <v>72</v>
      </c>
      <c r="B252" s="239" t="s">
        <v>737</v>
      </c>
      <c r="C252" s="249" t="s">
        <v>738</v>
      </c>
      <c r="D252" s="240" t="s">
        <v>189</v>
      </c>
      <c r="E252" s="241">
        <v>112.6</v>
      </c>
      <c r="F252" s="242"/>
      <c r="G252" s="243">
        <f>ROUND(E252*F252,2)</f>
        <v>0</v>
      </c>
      <c r="H252" s="242"/>
      <c r="I252" s="243">
        <f>ROUND(E252*H252,2)</f>
        <v>0</v>
      </c>
      <c r="J252" s="242"/>
      <c r="K252" s="243">
        <f>ROUND(E252*J252,2)</f>
        <v>0</v>
      </c>
      <c r="L252" s="243">
        <v>21</v>
      </c>
      <c r="M252" s="243">
        <f>G252*(1+L252/100)</f>
        <v>0</v>
      </c>
      <c r="N252" s="243">
        <v>0</v>
      </c>
      <c r="O252" s="243">
        <f>ROUND(E252*N252,2)</f>
        <v>0</v>
      </c>
      <c r="P252" s="243">
        <v>0</v>
      </c>
      <c r="Q252" s="243">
        <f>ROUND(E252*P252,2)</f>
        <v>0</v>
      </c>
      <c r="R252" s="243" t="s">
        <v>313</v>
      </c>
      <c r="S252" s="243" t="s">
        <v>139</v>
      </c>
      <c r="T252" s="244" t="s">
        <v>139</v>
      </c>
      <c r="U252" s="222">
        <v>4.5999999999999999E-2</v>
      </c>
      <c r="V252" s="222">
        <f>ROUND(E252*U252,2)</f>
        <v>5.18</v>
      </c>
      <c r="W252" s="222"/>
      <c r="X252" s="222" t="s">
        <v>191</v>
      </c>
      <c r="Y252" s="212"/>
      <c r="Z252" s="212"/>
      <c r="AA252" s="212"/>
      <c r="AB252" s="212"/>
      <c r="AC252" s="212"/>
      <c r="AD252" s="212"/>
      <c r="AE252" s="212"/>
      <c r="AF252" s="212"/>
      <c r="AG252" s="212" t="s">
        <v>192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31">
        <v>73</v>
      </c>
      <c r="B253" s="232" t="s">
        <v>739</v>
      </c>
      <c r="C253" s="250" t="s">
        <v>740</v>
      </c>
      <c r="D253" s="233" t="s">
        <v>328</v>
      </c>
      <c r="E253" s="234">
        <v>14</v>
      </c>
      <c r="F253" s="235"/>
      <c r="G253" s="236">
        <f>ROUND(E253*F253,2)</f>
        <v>0</v>
      </c>
      <c r="H253" s="235"/>
      <c r="I253" s="236">
        <f>ROUND(E253*H253,2)</f>
        <v>0</v>
      </c>
      <c r="J253" s="235"/>
      <c r="K253" s="236">
        <f>ROUND(E253*J253,2)</f>
        <v>0</v>
      </c>
      <c r="L253" s="236">
        <v>21</v>
      </c>
      <c r="M253" s="236">
        <f>G253*(1+L253/100)</f>
        <v>0</v>
      </c>
      <c r="N253" s="236">
        <v>0</v>
      </c>
      <c r="O253" s="236">
        <f>ROUND(E253*N253,2)</f>
        <v>0</v>
      </c>
      <c r="P253" s="236">
        <v>0</v>
      </c>
      <c r="Q253" s="236">
        <f>ROUND(E253*P253,2)</f>
        <v>0</v>
      </c>
      <c r="R253" s="236" t="s">
        <v>313</v>
      </c>
      <c r="S253" s="236" t="s">
        <v>139</v>
      </c>
      <c r="T253" s="237" t="s">
        <v>139</v>
      </c>
      <c r="U253" s="222">
        <v>0.79</v>
      </c>
      <c r="V253" s="222">
        <f>ROUND(E253*U253,2)</f>
        <v>11.06</v>
      </c>
      <c r="W253" s="222"/>
      <c r="X253" s="222" t="s">
        <v>191</v>
      </c>
      <c r="Y253" s="212"/>
      <c r="Z253" s="212"/>
      <c r="AA253" s="212"/>
      <c r="AB253" s="212"/>
      <c r="AC253" s="212"/>
      <c r="AD253" s="212"/>
      <c r="AE253" s="212"/>
      <c r="AF253" s="212"/>
      <c r="AG253" s="212" t="s">
        <v>199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9"/>
      <c r="B254" s="220"/>
      <c r="C254" s="262" t="s">
        <v>741</v>
      </c>
      <c r="D254" s="258"/>
      <c r="E254" s="258"/>
      <c r="F254" s="258"/>
      <c r="G254" s="258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194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31">
        <v>74</v>
      </c>
      <c r="B255" s="232" t="s">
        <v>742</v>
      </c>
      <c r="C255" s="250" t="s">
        <v>743</v>
      </c>
      <c r="D255" s="233" t="s">
        <v>328</v>
      </c>
      <c r="E255" s="234">
        <v>2</v>
      </c>
      <c r="F255" s="235"/>
      <c r="G255" s="236">
        <f>ROUND(E255*F255,2)</f>
        <v>0</v>
      </c>
      <c r="H255" s="235"/>
      <c r="I255" s="236">
        <f>ROUND(E255*H255,2)</f>
        <v>0</v>
      </c>
      <c r="J255" s="235"/>
      <c r="K255" s="236">
        <f>ROUND(E255*J255,2)</f>
        <v>0</v>
      </c>
      <c r="L255" s="236">
        <v>21</v>
      </c>
      <c r="M255" s="236">
        <f>G255*(1+L255/100)</f>
        <v>0</v>
      </c>
      <c r="N255" s="236">
        <v>0</v>
      </c>
      <c r="O255" s="236">
        <f>ROUND(E255*N255,2)</f>
        <v>0</v>
      </c>
      <c r="P255" s="236">
        <v>0</v>
      </c>
      <c r="Q255" s="236">
        <f>ROUND(E255*P255,2)</f>
        <v>0</v>
      </c>
      <c r="R255" s="236" t="s">
        <v>313</v>
      </c>
      <c r="S255" s="236" t="s">
        <v>139</v>
      </c>
      <c r="T255" s="237" t="s">
        <v>139</v>
      </c>
      <c r="U255" s="222">
        <v>0.94599999999999995</v>
      </c>
      <c r="V255" s="222">
        <f>ROUND(E255*U255,2)</f>
        <v>1.89</v>
      </c>
      <c r="W255" s="222"/>
      <c r="X255" s="222" t="s">
        <v>191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192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62" t="s">
        <v>741</v>
      </c>
      <c r="D256" s="258"/>
      <c r="E256" s="258"/>
      <c r="F256" s="258"/>
      <c r="G256" s="258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194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22.5" outlineLevel="1" x14ac:dyDescent="0.2">
      <c r="A257" s="231">
        <v>75</v>
      </c>
      <c r="B257" s="232" t="s">
        <v>744</v>
      </c>
      <c r="C257" s="250" t="s">
        <v>745</v>
      </c>
      <c r="D257" s="233" t="s">
        <v>328</v>
      </c>
      <c r="E257" s="234">
        <v>11</v>
      </c>
      <c r="F257" s="235"/>
      <c r="G257" s="236">
        <f>ROUND(E257*F257,2)</f>
        <v>0</v>
      </c>
      <c r="H257" s="235"/>
      <c r="I257" s="236">
        <f>ROUND(E257*H257,2)</f>
        <v>0</v>
      </c>
      <c r="J257" s="235"/>
      <c r="K257" s="236">
        <f>ROUND(E257*J257,2)</f>
        <v>0</v>
      </c>
      <c r="L257" s="236">
        <v>21</v>
      </c>
      <c r="M257" s="236">
        <f>G257*(1+L257/100)</f>
        <v>0</v>
      </c>
      <c r="N257" s="236">
        <v>0</v>
      </c>
      <c r="O257" s="236">
        <f>ROUND(E257*N257,2)</f>
        <v>0</v>
      </c>
      <c r="P257" s="236">
        <v>0</v>
      </c>
      <c r="Q257" s="236">
        <f>ROUND(E257*P257,2)</f>
        <v>0</v>
      </c>
      <c r="R257" s="236" t="s">
        <v>313</v>
      </c>
      <c r="S257" s="236" t="s">
        <v>139</v>
      </c>
      <c r="T257" s="237" t="s">
        <v>139</v>
      </c>
      <c r="U257" s="222">
        <v>0.9</v>
      </c>
      <c r="V257" s="222">
        <f>ROUND(E257*U257,2)</f>
        <v>9.9</v>
      </c>
      <c r="W257" s="222"/>
      <c r="X257" s="222" t="s">
        <v>191</v>
      </c>
      <c r="Y257" s="212"/>
      <c r="Z257" s="212"/>
      <c r="AA257" s="212"/>
      <c r="AB257" s="212"/>
      <c r="AC257" s="212"/>
      <c r="AD257" s="212"/>
      <c r="AE257" s="212"/>
      <c r="AF257" s="212"/>
      <c r="AG257" s="212" t="s">
        <v>199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62" t="s">
        <v>741</v>
      </c>
      <c r="D258" s="258"/>
      <c r="E258" s="258"/>
      <c r="F258" s="258"/>
      <c r="G258" s="258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194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ht="22.5" outlineLevel="1" x14ac:dyDescent="0.2">
      <c r="A259" s="231">
        <v>76</v>
      </c>
      <c r="B259" s="232" t="s">
        <v>746</v>
      </c>
      <c r="C259" s="250" t="s">
        <v>747</v>
      </c>
      <c r="D259" s="233" t="s">
        <v>328</v>
      </c>
      <c r="E259" s="234">
        <v>10</v>
      </c>
      <c r="F259" s="235"/>
      <c r="G259" s="236">
        <f>ROUND(E259*F259,2)</f>
        <v>0</v>
      </c>
      <c r="H259" s="235"/>
      <c r="I259" s="236">
        <f>ROUND(E259*H259,2)</f>
        <v>0</v>
      </c>
      <c r="J259" s="235"/>
      <c r="K259" s="236">
        <f>ROUND(E259*J259,2)</f>
        <v>0</v>
      </c>
      <c r="L259" s="236">
        <v>21</v>
      </c>
      <c r="M259" s="236">
        <f>G259*(1+L259/100)</f>
        <v>0</v>
      </c>
      <c r="N259" s="236">
        <v>0</v>
      </c>
      <c r="O259" s="236">
        <f>ROUND(E259*N259,2)</f>
        <v>0</v>
      </c>
      <c r="P259" s="236">
        <v>0</v>
      </c>
      <c r="Q259" s="236">
        <f>ROUND(E259*P259,2)</f>
        <v>0</v>
      </c>
      <c r="R259" s="236" t="s">
        <v>313</v>
      </c>
      <c r="S259" s="236" t="s">
        <v>139</v>
      </c>
      <c r="T259" s="237" t="s">
        <v>139</v>
      </c>
      <c r="U259" s="222">
        <v>1.752</v>
      </c>
      <c r="V259" s="222">
        <f>ROUND(E259*U259,2)</f>
        <v>17.52</v>
      </c>
      <c r="W259" s="222"/>
      <c r="X259" s="222" t="s">
        <v>191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192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9"/>
      <c r="B260" s="220"/>
      <c r="C260" s="262" t="s">
        <v>741</v>
      </c>
      <c r="D260" s="258"/>
      <c r="E260" s="258"/>
      <c r="F260" s="258"/>
      <c r="G260" s="258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194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1" x14ac:dyDescent="0.2">
      <c r="A261" s="231">
        <v>77</v>
      </c>
      <c r="B261" s="232" t="s">
        <v>748</v>
      </c>
      <c r="C261" s="250" t="s">
        <v>749</v>
      </c>
      <c r="D261" s="233" t="s">
        <v>328</v>
      </c>
      <c r="E261" s="234">
        <v>1</v>
      </c>
      <c r="F261" s="235"/>
      <c r="G261" s="236">
        <f>ROUND(E261*F261,2)</f>
        <v>0</v>
      </c>
      <c r="H261" s="235"/>
      <c r="I261" s="236">
        <f>ROUND(E261*H261,2)</f>
        <v>0</v>
      </c>
      <c r="J261" s="235"/>
      <c r="K261" s="236">
        <f>ROUND(E261*J261,2)</f>
        <v>0</v>
      </c>
      <c r="L261" s="236">
        <v>21</v>
      </c>
      <c r="M261" s="236">
        <f>G261*(1+L261/100)</f>
        <v>0</v>
      </c>
      <c r="N261" s="236">
        <v>0</v>
      </c>
      <c r="O261" s="236">
        <f>ROUND(E261*N261,2)</f>
        <v>0</v>
      </c>
      <c r="P261" s="236">
        <v>0</v>
      </c>
      <c r="Q261" s="236">
        <f>ROUND(E261*P261,2)</f>
        <v>0</v>
      </c>
      <c r="R261" s="236" t="s">
        <v>313</v>
      </c>
      <c r="S261" s="236" t="s">
        <v>139</v>
      </c>
      <c r="T261" s="237" t="s">
        <v>139</v>
      </c>
      <c r="U261" s="222">
        <v>2.2519999999999998</v>
      </c>
      <c r="V261" s="222">
        <f>ROUND(E261*U261,2)</f>
        <v>2.25</v>
      </c>
      <c r="W261" s="222"/>
      <c r="X261" s="222" t="s">
        <v>191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192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62" t="s">
        <v>741</v>
      </c>
      <c r="D262" s="258"/>
      <c r="E262" s="258"/>
      <c r="F262" s="258"/>
      <c r="G262" s="258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194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38">
        <v>78</v>
      </c>
      <c r="B263" s="239" t="s">
        <v>750</v>
      </c>
      <c r="C263" s="249" t="s">
        <v>751</v>
      </c>
      <c r="D263" s="240" t="s">
        <v>328</v>
      </c>
      <c r="E263" s="241">
        <v>1</v>
      </c>
      <c r="F263" s="242"/>
      <c r="G263" s="243">
        <f>ROUND(E263*F263,2)</f>
        <v>0</v>
      </c>
      <c r="H263" s="242"/>
      <c r="I263" s="243">
        <f>ROUND(E263*H263,2)</f>
        <v>0</v>
      </c>
      <c r="J263" s="242"/>
      <c r="K263" s="243">
        <f>ROUND(E263*J263,2)</f>
        <v>0</v>
      </c>
      <c r="L263" s="243">
        <v>21</v>
      </c>
      <c r="M263" s="243">
        <f>G263*(1+L263/100)</f>
        <v>0</v>
      </c>
      <c r="N263" s="243">
        <v>0</v>
      </c>
      <c r="O263" s="243">
        <f>ROUND(E263*N263,2)</f>
        <v>0</v>
      </c>
      <c r="P263" s="243">
        <v>0</v>
      </c>
      <c r="Q263" s="243">
        <f>ROUND(E263*P263,2)</f>
        <v>0</v>
      </c>
      <c r="R263" s="243" t="s">
        <v>313</v>
      </c>
      <c r="S263" s="243" t="s">
        <v>139</v>
      </c>
      <c r="T263" s="244" t="s">
        <v>139</v>
      </c>
      <c r="U263" s="222">
        <v>0.65</v>
      </c>
      <c r="V263" s="222">
        <f>ROUND(E263*U263,2)</f>
        <v>0.65</v>
      </c>
      <c r="W263" s="222"/>
      <c r="X263" s="222" t="s">
        <v>191</v>
      </c>
      <c r="Y263" s="212"/>
      <c r="Z263" s="212"/>
      <c r="AA263" s="212"/>
      <c r="AB263" s="212"/>
      <c r="AC263" s="212"/>
      <c r="AD263" s="212"/>
      <c r="AE263" s="212"/>
      <c r="AF263" s="212"/>
      <c r="AG263" s="212" t="s">
        <v>199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31">
        <v>79</v>
      </c>
      <c r="B264" s="232" t="s">
        <v>752</v>
      </c>
      <c r="C264" s="250" t="s">
        <v>753</v>
      </c>
      <c r="D264" s="233" t="s">
        <v>328</v>
      </c>
      <c r="E264" s="234">
        <v>1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21</v>
      </c>
      <c r="M264" s="236">
        <f>G264*(1+L264/100)</f>
        <v>0</v>
      </c>
      <c r="N264" s="236">
        <v>0.43093999999999999</v>
      </c>
      <c r="O264" s="236">
        <f>ROUND(E264*N264,2)</f>
        <v>0.43</v>
      </c>
      <c r="P264" s="236">
        <v>0</v>
      </c>
      <c r="Q264" s="236">
        <f>ROUND(E264*P264,2)</f>
        <v>0</v>
      </c>
      <c r="R264" s="236" t="s">
        <v>503</v>
      </c>
      <c r="S264" s="236" t="s">
        <v>139</v>
      </c>
      <c r="T264" s="237" t="s">
        <v>139</v>
      </c>
      <c r="U264" s="222">
        <v>3.8170000000000002</v>
      </c>
      <c r="V264" s="222">
        <f>ROUND(E264*U264,2)</f>
        <v>3.82</v>
      </c>
      <c r="W264" s="222"/>
      <c r="X264" s="222" t="s">
        <v>191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192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33.75" outlineLevel="1" x14ac:dyDescent="0.2">
      <c r="A265" s="219"/>
      <c r="B265" s="220"/>
      <c r="C265" s="262" t="s">
        <v>754</v>
      </c>
      <c r="D265" s="258"/>
      <c r="E265" s="258"/>
      <c r="F265" s="258"/>
      <c r="G265" s="258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194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46" t="str">
        <f>C265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38">
        <v>80</v>
      </c>
      <c r="B266" s="239" t="s">
        <v>755</v>
      </c>
      <c r="C266" s="249" t="s">
        <v>756</v>
      </c>
      <c r="D266" s="240" t="s">
        <v>328</v>
      </c>
      <c r="E266" s="241">
        <v>1</v>
      </c>
      <c r="F266" s="242"/>
      <c r="G266" s="243">
        <f>ROUND(E266*F266,2)</f>
        <v>0</v>
      </c>
      <c r="H266" s="242"/>
      <c r="I266" s="243">
        <f>ROUND(E266*H266,2)</f>
        <v>0</v>
      </c>
      <c r="J266" s="242"/>
      <c r="K266" s="243">
        <f>ROUND(E266*J266,2)</f>
        <v>0</v>
      </c>
      <c r="L266" s="243">
        <v>21</v>
      </c>
      <c r="M266" s="243">
        <f>G266*(1+L266/100)</f>
        <v>0</v>
      </c>
      <c r="N266" s="243">
        <v>4.6800000000000001E-3</v>
      </c>
      <c r="O266" s="243">
        <f>ROUND(E266*N266,2)</f>
        <v>0</v>
      </c>
      <c r="P266" s="243">
        <v>0</v>
      </c>
      <c r="Q266" s="243">
        <f>ROUND(E266*P266,2)</f>
        <v>0</v>
      </c>
      <c r="R266" s="243" t="s">
        <v>313</v>
      </c>
      <c r="S266" s="243" t="s">
        <v>139</v>
      </c>
      <c r="T266" s="244" t="s">
        <v>139</v>
      </c>
      <c r="U266" s="222">
        <v>0.68</v>
      </c>
      <c r="V266" s="222">
        <f>ROUND(E266*U266,2)</f>
        <v>0.68</v>
      </c>
      <c r="W266" s="222"/>
      <c r="X266" s="222" t="s">
        <v>191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199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38">
        <v>81</v>
      </c>
      <c r="B267" s="239" t="s">
        <v>757</v>
      </c>
      <c r="C267" s="249" t="s">
        <v>758</v>
      </c>
      <c r="D267" s="240" t="s">
        <v>328</v>
      </c>
      <c r="E267" s="241">
        <v>11</v>
      </c>
      <c r="F267" s="242"/>
      <c r="G267" s="243">
        <f>ROUND(E267*F267,2)</f>
        <v>0</v>
      </c>
      <c r="H267" s="242"/>
      <c r="I267" s="243">
        <f>ROUND(E267*H267,2)</f>
        <v>0</v>
      </c>
      <c r="J267" s="242"/>
      <c r="K267" s="243">
        <f>ROUND(E267*J267,2)</f>
        <v>0</v>
      </c>
      <c r="L267" s="243">
        <v>21</v>
      </c>
      <c r="M267" s="243">
        <f>G267*(1+L267/100)</f>
        <v>0</v>
      </c>
      <c r="N267" s="243">
        <v>7.0200000000000002E-3</v>
      </c>
      <c r="O267" s="243">
        <f>ROUND(E267*N267,2)</f>
        <v>0.08</v>
      </c>
      <c r="P267" s="243">
        <v>0</v>
      </c>
      <c r="Q267" s="243">
        <f>ROUND(E267*P267,2)</f>
        <v>0</v>
      </c>
      <c r="R267" s="243" t="s">
        <v>313</v>
      </c>
      <c r="S267" s="243" t="s">
        <v>139</v>
      </c>
      <c r="T267" s="244" t="s">
        <v>139</v>
      </c>
      <c r="U267" s="222">
        <v>1.3140000000000001</v>
      </c>
      <c r="V267" s="222">
        <f>ROUND(E267*U267,2)</f>
        <v>14.45</v>
      </c>
      <c r="W267" s="222"/>
      <c r="X267" s="222" t="s">
        <v>191</v>
      </c>
      <c r="Y267" s="212"/>
      <c r="Z267" s="212"/>
      <c r="AA267" s="212"/>
      <c r="AB267" s="212"/>
      <c r="AC267" s="212"/>
      <c r="AD267" s="212"/>
      <c r="AE267" s="212"/>
      <c r="AF267" s="212"/>
      <c r="AG267" s="212" t="s">
        <v>199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38">
        <v>82</v>
      </c>
      <c r="B268" s="239" t="s">
        <v>759</v>
      </c>
      <c r="C268" s="249" t="s">
        <v>760</v>
      </c>
      <c r="D268" s="240" t="s">
        <v>328</v>
      </c>
      <c r="E268" s="241">
        <v>1</v>
      </c>
      <c r="F268" s="242"/>
      <c r="G268" s="243">
        <f>ROUND(E268*F268,2)</f>
        <v>0</v>
      </c>
      <c r="H268" s="242"/>
      <c r="I268" s="243">
        <f>ROUND(E268*H268,2)</f>
        <v>0</v>
      </c>
      <c r="J268" s="242"/>
      <c r="K268" s="243">
        <f>ROUND(E268*J268,2)</f>
        <v>0</v>
      </c>
      <c r="L268" s="243">
        <v>21</v>
      </c>
      <c r="M268" s="243">
        <f>G268*(1+L268/100)</f>
        <v>0</v>
      </c>
      <c r="N268" s="243">
        <v>2.7299999999999998E-3</v>
      </c>
      <c r="O268" s="243">
        <f>ROUND(E268*N268,2)</f>
        <v>0</v>
      </c>
      <c r="P268" s="243">
        <v>0</v>
      </c>
      <c r="Q268" s="243">
        <f>ROUND(E268*P268,2)</f>
        <v>0</v>
      </c>
      <c r="R268" s="243"/>
      <c r="S268" s="243" t="s">
        <v>129</v>
      </c>
      <c r="T268" s="244" t="s">
        <v>130</v>
      </c>
      <c r="U268" s="222">
        <v>1.516</v>
      </c>
      <c r="V268" s="222">
        <f>ROUND(E268*U268,2)</f>
        <v>1.52</v>
      </c>
      <c r="W268" s="222"/>
      <c r="X268" s="222" t="s">
        <v>191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192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38">
        <v>83</v>
      </c>
      <c r="B269" s="239" t="s">
        <v>761</v>
      </c>
      <c r="C269" s="249" t="s">
        <v>762</v>
      </c>
      <c r="D269" s="240" t="s">
        <v>425</v>
      </c>
      <c r="E269" s="241">
        <v>7</v>
      </c>
      <c r="F269" s="242"/>
      <c r="G269" s="243">
        <f>ROUND(E269*F269,2)</f>
        <v>0</v>
      </c>
      <c r="H269" s="242"/>
      <c r="I269" s="243">
        <f>ROUND(E269*H269,2)</f>
        <v>0</v>
      </c>
      <c r="J269" s="242"/>
      <c r="K269" s="243">
        <f>ROUND(E269*J269,2)</f>
        <v>0</v>
      </c>
      <c r="L269" s="243">
        <v>21</v>
      </c>
      <c r="M269" s="243">
        <f>G269*(1+L269/100)</f>
        <v>0</v>
      </c>
      <c r="N269" s="243">
        <v>0</v>
      </c>
      <c r="O269" s="243">
        <f>ROUND(E269*N269,2)</f>
        <v>0</v>
      </c>
      <c r="P269" s="243">
        <v>0</v>
      </c>
      <c r="Q269" s="243">
        <f>ROUND(E269*P269,2)</f>
        <v>0</v>
      </c>
      <c r="R269" s="243"/>
      <c r="S269" s="243" t="s">
        <v>129</v>
      </c>
      <c r="T269" s="244" t="s">
        <v>444</v>
      </c>
      <c r="U269" s="222">
        <v>0</v>
      </c>
      <c r="V269" s="222">
        <f>ROUND(E269*U269,2)</f>
        <v>0</v>
      </c>
      <c r="W269" s="222"/>
      <c r="X269" s="222" t="s">
        <v>191</v>
      </c>
      <c r="Y269" s="212"/>
      <c r="Z269" s="212"/>
      <c r="AA269" s="212"/>
      <c r="AB269" s="212"/>
      <c r="AC269" s="212"/>
      <c r="AD269" s="212"/>
      <c r="AE269" s="212"/>
      <c r="AF269" s="212"/>
      <c r="AG269" s="212" t="s">
        <v>192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38">
        <v>84</v>
      </c>
      <c r="B270" s="239" t="s">
        <v>763</v>
      </c>
      <c r="C270" s="249" t="s">
        <v>764</v>
      </c>
      <c r="D270" s="240" t="s">
        <v>425</v>
      </c>
      <c r="E270" s="241">
        <v>7</v>
      </c>
      <c r="F270" s="242"/>
      <c r="G270" s="243">
        <f>ROUND(E270*F270,2)</f>
        <v>0</v>
      </c>
      <c r="H270" s="242"/>
      <c r="I270" s="243">
        <f>ROUND(E270*H270,2)</f>
        <v>0</v>
      </c>
      <c r="J270" s="242"/>
      <c r="K270" s="243">
        <f>ROUND(E270*J270,2)</f>
        <v>0</v>
      </c>
      <c r="L270" s="243">
        <v>21</v>
      </c>
      <c r="M270" s="243">
        <f>G270*(1+L270/100)</f>
        <v>0</v>
      </c>
      <c r="N270" s="243">
        <v>0</v>
      </c>
      <c r="O270" s="243">
        <f>ROUND(E270*N270,2)</f>
        <v>0</v>
      </c>
      <c r="P270" s="243">
        <v>0</v>
      </c>
      <c r="Q270" s="243">
        <f>ROUND(E270*P270,2)</f>
        <v>0</v>
      </c>
      <c r="R270" s="243"/>
      <c r="S270" s="243" t="s">
        <v>129</v>
      </c>
      <c r="T270" s="244" t="s">
        <v>444</v>
      </c>
      <c r="U270" s="222">
        <v>0</v>
      </c>
      <c r="V270" s="222">
        <f>ROUND(E270*U270,2)</f>
        <v>0</v>
      </c>
      <c r="W270" s="222"/>
      <c r="X270" s="222" t="s">
        <v>191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192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38">
        <v>85</v>
      </c>
      <c r="B271" s="239" t="s">
        <v>765</v>
      </c>
      <c r="C271" s="249" t="s">
        <v>766</v>
      </c>
      <c r="D271" s="240" t="s">
        <v>328</v>
      </c>
      <c r="E271" s="241">
        <v>6</v>
      </c>
      <c r="F271" s="242"/>
      <c r="G271" s="243">
        <f>ROUND(E271*F271,2)</f>
        <v>0</v>
      </c>
      <c r="H271" s="242"/>
      <c r="I271" s="243">
        <f>ROUND(E271*H271,2)</f>
        <v>0</v>
      </c>
      <c r="J271" s="242"/>
      <c r="K271" s="243">
        <f>ROUND(E271*J271,2)</f>
        <v>0</v>
      </c>
      <c r="L271" s="243">
        <v>21</v>
      </c>
      <c r="M271" s="243">
        <f>G271*(1+L271/100)</f>
        <v>0</v>
      </c>
      <c r="N271" s="243">
        <v>1.0000000000000001E-5</v>
      </c>
      <c r="O271" s="243">
        <f>ROUND(E271*N271,2)</f>
        <v>0</v>
      </c>
      <c r="P271" s="243">
        <v>0</v>
      </c>
      <c r="Q271" s="243">
        <f>ROUND(E271*P271,2)</f>
        <v>0</v>
      </c>
      <c r="R271" s="243"/>
      <c r="S271" s="243" t="s">
        <v>129</v>
      </c>
      <c r="T271" s="244" t="s">
        <v>444</v>
      </c>
      <c r="U271" s="222">
        <v>0</v>
      </c>
      <c r="V271" s="222">
        <f>ROUND(E271*U271,2)</f>
        <v>0</v>
      </c>
      <c r="W271" s="222"/>
      <c r="X271" s="222" t="s">
        <v>191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192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38">
        <v>86</v>
      </c>
      <c r="B272" s="239" t="s">
        <v>767</v>
      </c>
      <c r="C272" s="249" t="s">
        <v>768</v>
      </c>
      <c r="D272" s="240" t="s">
        <v>351</v>
      </c>
      <c r="E272" s="241">
        <v>11</v>
      </c>
      <c r="F272" s="242"/>
      <c r="G272" s="243">
        <f>ROUND(E272*F272,2)</f>
        <v>0</v>
      </c>
      <c r="H272" s="242"/>
      <c r="I272" s="243">
        <f>ROUND(E272*H272,2)</f>
        <v>0</v>
      </c>
      <c r="J272" s="242"/>
      <c r="K272" s="243">
        <f>ROUND(E272*J272,2)</f>
        <v>0</v>
      </c>
      <c r="L272" s="243">
        <v>21</v>
      </c>
      <c r="M272" s="243">
        <f>G272*(1+L272/100)</f>
        <v>0</v>
      </c>
      <c r="N272" s="243">
        <v>5.5999999999999995E-4</v>
      </c>
      <c r="O272" s="243">
        <f>ROUND(E272*N272,2)</f>
        <v>0.01</v>
      </c>
      <c r="P272" s="243">
        <v>0</v>
      </c>
      <c r="Q272" s="243">
        <f>ROUND(E272*P272,2)</f>
        <v>0</v>
      </c>
      <c r="R272" s="243"/>
      <c r="S272" s="243" t="s">
        <v>129</v>
      </c>
      <c r="T272" s="244" t="s">
        <v>130</v>
      </c>
      <c r="U272" s="222">
        <v>11.4</v>
      </c>
      <c r="V272" s="222">
        <f>ROUND(E272*U272,2)</f>
        <v>125.4</v>
      </c>
      <c r="W272" s="222"/>
      <c r="X272" s="222" t="s">
        <v>191</v>
      </c>
      <c r="Y272" s="212"/>
      <c r="Z272" s="212"/>
      <c r="AA272" s="212"/>
      <c r="AB272" s="212"/>
      <c r="AC272" s="212"/>
      <c r="AD272" s="212"/>
      <c r="AE272" s="212"/>
      <c r="AF272" s="212"/>
      <c r="AG272" s="212" t="s">
        <v>192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38">
        <v>87</v>
      </c>
      <c r="B273" s="239" t="s">
        <v>769</v>
      </c>
      <c r="C273" s="249" t="s">
        <v>770</v>
      </c>
      <c r="D273" s="240" t="s">
        <v>328</v>
      </c>
      <c r="E273" s="241">
        <v>9</v>
      </c>
      <c r="F273" s="242"/>
      <c r="G273" s="243">
        <f>ROUND(E273*F273,2)</f>
        <v>0</v>
      </c>
      <c r="H273" s="242"/>
      <c r="I273" s="243">
        <f>ROUND(E273*H273,2)</f>
        <v>0</v>
      </c>
      <c r="J273" s="242"/>
      <c r="K273" s="243">
        <f>ROUND(E273*J273,2)</f>
        <v>0</v>
      </c>
      <c r="L273" s="243">
        <v>21</v>
      </c>
      <c r="M273" s="243">
        <f>G273*(1+L273/100)</f>
        <v>0</v>
      </c>
      <c r="N273" s="243">
        <v>0</v>
      </c>
      <c r="O273" s="243">
        <f>ROUND(E273*N273,2)</f>
        <v>0</v>
      </c>
      <c r="P273" s="243">
        <v>0.2</v>
      </c>
      <c r="Q273" s="243">
        <f>ROUND(E273*P273,2)</f>
        <v>1.8</v>
      </c>
      <c r="R273" s="243"/>
      <c r="S273" s="243" t="s">
        <v>129</v>
      </c>
      <c r="T273" s="244" t="s">
        <v>130</v>
      </c>
      <c r="U273" s="222">
        <v>0</v>
      </c>
      <c r="V273" s="222">
        <f>ROUND(E273*U273,2)</f>
        <v>0</v>
      </c>
      <c r="W273" s="222"/>
      <c r="X273" s="222" t="s">
        <v>191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199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38">
        <v>88</v>
      </c>
      <c r="B274" s="239" t="s">
        <v>771</v>
      </c>
      <c r="C274" s="249" t="s">
        <v>772</v>
      </c>
      <c r="D274" s="240" t="s">
        <v>328</v>
      </c>
      <c r="E274" s="241">
        <v>2</v>
      </c>
      <c r="F274" s="242"/>
      <c r="G274" s="243">
        <f>ROUND(E274*F274,2)</f>
        <v>0</v>
      </c>
      <c r="H274" s="242"/>
      <c r="I274" s="243">
        <f>ROUND(E274*H274,2)</f>
        <v>0</v>
      </c>
      <c r="J274" s="242"/>
      <c r="K274" s="243">
        <f>ROUND(E274*J274,2)</f>
        <v>0</v>
      </c>
      <c r="L274" s="243">
        <v>21</v>
      </c>
      <c r="M274" s="243">
        <f>G274*(1+L274/100)</f>
        <v>0</v>
      </c>
      <c r="N274" s="243">
        <v>0</v>
      </c>
      <c r="O274" s="243">
        <f>ROUND(E274*N274,2)</f>
        <v>0</v>
      </c>
      <c r="P274" s="243">
        <v>0.2</v>
      </c>
      <c r="Q274" s="243">
        <f>ROUND(E274*P274,2)</f>
        <v>0.4</v>
      </c>
      <c r="R274" s="243"/>
      <c r="S274" s="243" t="s">
        <v>129</v>
      </c>
      <c r="T274" s="244" t="s">
        <v>130</v>
      </c>
      <c r="U274" s="222">
        <v>0</v>
      </c>
      <c r="V274" s="222">
        <f>ROUND(E274*U274,2)</f>
        <v>0</v>
      </c>
      <c r="W274" s="222"/>
      <c r="X274" s="222" t="s">
        <v>191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192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1" x14ac:dyDescent="0.2">
      <c r="A275" s="231">
        <v>89</v>
      </c>
      <c r="B275" s="232" t="s">
        <v>773</v>
      </c>
      <c r="C275" s="250" t="s">
        <v>774</v>
      </c>
      <c r="D275" s="233" t="s">
        <v>328</v>
      </c>
      <c r="E275" s="234">
        <v>1.0149999999999999</v>
      </c>
      <c r="F275" s="235"/>
      <c r="G275" s="236">
        <f>ROUND(E275*F275,2)</f>
        <v>0</v>
      </c>
      <c r="H275" s="235"/>
      <c r="I275" s="236">
        <f>ROUND(E275*H275,2)</f>
        <v>0</v>
      </c>
      <c r="J275" s="235"/>
      <c r="K275" s="236">
        <f>ROUND(E275*J275,2)</f>
        <v>0</v>
      </c>
      <c r="L275" s="236">
        <v>21</v>
      </c>
      <c r="M275" s="236">
        <f>G275*(1+L275/100)</f>
        <v>0</v>
      </c>
      <c r="N275" s="236">
        <v>6.7999999999999996E-3</v>
      </c>
      <c r="O275" s="236">
        <f>ROUND(E275*N275,2)</f>
        <v>0.01</v>
      </c>
      <c r="P275" s="236">
        <v>0</v>
      </c>
      <c r="Q275" s="236">
        <f>ROUND(E275*P275,2)</f>
        <v>0</v>
      </c>
      <c r="R275" s="236" t="s">
        <v>307</v>
      </c>
      <c r="S275" s="236" t="s">
        <v>139</v>
      </c>
      <c r="T275" s="237" t="s">
        <v>139</v>
      </c>
      <c r="U275" s="222">
        <v>0</v>
      </c>
      <c r="V275" s="222">
        <f>ROUND(E275*U275,2)</f>
        <v>0</v>
      </c>
      <c r="W275" s="222"/>
      <c r="X275" s="222" t="s">
        <v>308</v>
      </c>
      <c r="Y275" s="212"/>
      <c r="Z275" s="212"/>
      <c r="AA275" s="212"/>
      <c r="AB275" s="212"/>
      <c r="AC275" s="212"/>
      <c r="AD275" s="212"/>
      <c r="AE275" s="212"/>
      <c r="AF275" s="212"/>
      <c r="AG275" s="212" t="s">
        <v>392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63" t="s">
        <v>775</v>
      </c>
      <c r="D276" s="256"/>
      <c r="E276" s="257">
        <v>1.0149999999999999</v>
      </c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196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31">
        <v>90</v>
      </c>
      <c r="B277" s="232" t="s">
        <v>776</v>
      </c>
      <c r="C277" s="250" t="s">
        <v>777</v>
      </c>
      <c r="D277" s="233" t="s">
        <v>328</v>
      </c>
      <c r="E277" s="234">
        <v>2.0299999999999998</v>
      </c>
      <c r="F277" s="235"/>
      <c r="G277" s="236">
        <f>ROUND(E277*F277,2)</f>
        <v>0</v>
      </c>
      <c r="H277" s="235"/>
      <c r="I277" s="236">
        <f>ROUND(E277*H277,2)</f>
        <v>0</v>
      </c>
      <c r="J277" s="235"/>
      <c r="K277" s="236">
        <f>ROUND(E277*J277,2)</f>
        <v>0</v>
      </c>
      <c r="L277" s="236">
        <v>21</v>
      </c>
      <c r="M277" s="236">
        <f>G277*(1+L277/100)</f>
        <v>0</v>
      </c>
      <c r="N277" s="236">
        <v>9.2000000000000003E-4</v>
      </c>
      <c r="O277" s="236">
        <f>ROUND(E277*N277,2)</f>
        <v>0</v>
      </c>
      <c r="P277" s="236">
        <v>0</v>
      </c>
      <c r="Q277" s="236">
        <f>ROUND(E277*P277,2)</f>
        <v>0</v>
      </c>
      <c r="R277" s="236" t="s">
        <v>307</v>
      </c>
      <c r="S277" s="236" t="s">
        <v>139</v>
      </c>
      <c r="T277" s="237" t="s">
        <v>139</v>
      </c>
      <c r="U277" s="222">
        <v>0</v>
      </c>
      <c r="V277" s="222">
        <f>ROUND(E277*U277,2)</f>
        <v>0</v>
      </c>
      <c r="W277" s="222"/>
      <c r="X277" s="222" t="s">
        <v>308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392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19"/>
      <c r="B278" s="220"/>
      <c r="C278" s="263" t="s">
        <v>778</v>
      </c>
      <c r="D278" s="256"/>
      <c r="E278" s="257">
        <v>2.0299999999999998</v>
      </c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196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31">
        <v>91</v>
      </c>
      <c r="B279" s="232" t="s">
        <v>779</v>
      </c>
      <c r="C279" s="250" t="s">
        <v>780</v>
      </c>
      <c r="D279" s="233" t="s">
        <v>328</v>
      </c>
      <c r="E279" s="234">
        <v>2.0299999999999998</v>
      </c>
      <c r="F279" s="235"/>
      <c r="G279" s="236">
        <f>ROUND(E279*F279,2)</f>
        <v>0</v>
      </c>
      <c r="H279" s="235"/>
      <c r="I279" s="236">
        <f>ROUND(E279*H279,2)</f>
        <v>0</v>
      </c>
      <c r="J279" s="235"/>
      <c r="K279" s="236">
        <f>ROUND(E279*J279,2)</f>
        <v>0</v>
      </c>
      <c r="L279" s="236">
        <v>21</v>
      </c>
      <c r="M279" s="236">
        <f>G279*(1+L279/100)</f>
        <v>0</v>
      </c>
      <c r="N279" s="236">
        <v>4.2000000000000002E-4</v>
      </c>
      <c r="O279" s="236">
        <f>ROUND(E279*N279,2)</f>
        <v>0</v>
      </c>
      <c r="P279" s="236">
        <v>0</v>
      </c>
      <c r="Q279" s="236">
        <f>ROUND(E279*P279,2)</f>
        <v>0</v>
      </c>
      <c r="R279" s="236" t="s">
        <v>307</v>
      </c>
      <c r="S279" s="236" t="s">
        <v>139</v>
      </c>
      <c r="T279" s="237" t="s">
        <v>139</v>
      </c>
      <c r="U279" s="222">
        <v>0</v>
      </c>
      <c r="V279" s="222">
        <f>ROUND(E279*U279,2)</f>
        <v>0</v>
      </c>
      <c r="W279" s="222"/>
      <c r="X279" s="222" t="s">
        <v>308</v>
      </c>
      <c r="Y279" s="212"/>
      <c r="Z279" s="212"/>
      <c r="AA279" s="212"/>
      <c r="AB279" s="212"/>
      <c r="AC279" s="212"/>
      <c r="AD279" s="212"/>
      <c r="AE279" s="212"/>
      <c r="AF279" s="212"/>
      <c r="AG279" s="212" t="s">
        <v>392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63" t="s">
        <v>778</v>
      </c>
      <c r="D280" s="256"/>
      <c r="E280" s="257">
        <v>2.0299999999999998</v>
      </c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196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31">
        <v>92</v>
      </c>
      <c r="B281" s="232" t="s">
        <v>781</v>
      </c>
      <c r="C281" s="250" t="s">
        <v>782</v>
      </c>
      <c r="D281" s="233" t="s">
        <v>328</v>
      </c>
      <c r="E281" s="234">
        <v>10.15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21</v>
      </c>
      <c r="M281" s="236">
        <f>G281*(1+L281/100)</f>
        <v>0</v>
      </c>
      <c r="N281" s="236">
        <v>6.0999999999999997E-4</v>
      </c>
      <c r="O281" s="236">
        <f>ROUND(E281*N281,2)</f>
        <v>0.01</v>
      </c>
      <c r="P281" s="236">
        <v>0</v>
      </c>
      <c r="Q281" s="236">
        <f>ROUND(E281*P281,2)</f>
        <v>0</v>
      </c>
      <c r="R281" s="236" t="s">
        <v>307</v>
      </c>
      <c r="S281" s="236" t="s">
        <v>139</v>
      </c>
      <c r="T281" s="237" t="s">
        <v>139</v>
      </c>
      <c r="U281" s="222">
        <v>0</v>
      </c>
      <c r="V281" s="222">
        <f>ROUND(E281*U281,2)</f>
        <v>0</v>
      </c>
      <c r="W281" s="222"/>
      <c r="X281" s="222" t="s">
        <v>308</v>
      </c>
      <c r="Y281" s="212"/>
      <c r="Z281" s="212"/>
      <c r="AA281" s="212"/>
      <c r="AB281" s="212"/>
      <c r="AC281" s="212"/>
      <c r="AD281" s="212"/>
      <c r="AE281" s="212"/>
      <c r="AF281" s="212"/>
      <c r="AG281" s="212" t="s">
        <v>392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63" t="s">
        <v>783</v>
      </c>
      <c r="D282" s="256"/>
      <c r="E282" s="257">
        <v>10.15</v>
      </c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196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31">
        <v>93</v>
      </c>
      <c r="B283" s="232" t="s">
        <v>784</v>
      </c>
      <c r="C283" s="250" t="s">
        <v>785</v>
      </c>
      <c r="D283" s="233" t="s">
        <v>328</v>
      </c>
      <c r="E283" s="234">
        <v>1.0149999999999999</v>
      </c>
      <c r="F283" s="235"/>
      <c r="G283" s="236">
        <f>ROUND(E283*F283,2)</f>
        <v>0</v>
      </c>
      <c r="H283" s="235"/>
      <c r="I283" s="236">
        <f>ROUND(E283*H283,2)</f>
        <v>0</v>
      </c>
      <c r="J283" s="235"/>
      <c r="K283" s="236">
        <f>ROUND(E283*J283,2)</f>
        <v>0</v>
      </c>
      <c r="L283" s="236">
        <v>21</v>
      </c>
      <c r="M283" s="236">
        <f>G283*(1+L283/100)</f>
        <v>0</v>
      </c>
      <c r="N283" s="236">
        <v>9.2000000000000003E-4</v>
      </c>
      <c r="O283" s="236">
        <f>ROUND(E283*N283,2)</f>
        <v>0</v>
      </c>
      <c r="P283" s="236">
        <v>0</v>
      </c>
      <c r="Q283" s="236">
        <f>ROUND(E283*P283,2)</f>
        <v>0</v>
      </c>
      <c r="R283" s="236" t="s">
        <v>307</v>
      </c>
      <c r="S283" s="236" t="s">
        <v>139</v>
      </c>
      <c r="T283" s="237" t="s">
        <v>139</v>
      </c>
      <c r="U283" s="222">
        <v>0</v>
      </c>
      <c r="V283" s="222">
        <f>ROUND(E283*U283,2)</f>
        <v>0</v>
      </c>
      <c r="W283" s="222"/>
      <c r="X283" s="222" t="s">
        <v>308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392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9"/>
      <c r="B284" s="220"/>
      <c r="C284" s="263" t="s">
        <v>775</v>
      </c>
      <c r="D284" s="256"/>
      <c r="E284" s="257">
        <v>1.0149999999999999</v>
      </c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196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31">
        <v>94</v>
      </c>
      <c r="B285" s="232" t="s">
        <v>786</v>
      </c>
      <c r="C285" s="250" t="s">
        <v>787</v>
      </c>
      <c r="D285" s="233" t="s">
        <v>328</v>
      </c>
      <c r="E285" s="234">
        <v>1.0149999999999999</v>
      </c>
      <c r="F285" s="235"/>
      <c r="G285" s="236">
        <f>ROUND(E285*F285,2)</f>
        <v>0</v>
      </c>
      <c r="H285" s="235"/>
      <c r="I285" s="236">
        <f>ROUND(E285*H285,2)</f>
        <v>0</v>
      </c>
      <c r="J285" s="235"/>
      <c r="K285" s="236">
        <f>ROUND(E285*J285,2)</f>
        <v>0</v>
      </c>
      <c r="L285" s="236">
        <v>21</v>
      </c>
      <c r="M285" s="236">
        <f>G285*(1+L285/100)</f>
        <v>0</v>
      </c>
      <c r="N285" s="236">
        <v>1.5900000000000001E-3</v>
      </c>
      <c r="O285" s="236">
        <f>ROUND(E285*N285,2)</f>
        <v>0</v>
      </c>
      <c r="P285" s="236">
        <v>0</v>
      </c>
      <c r="Q285" s="236">
        <f>ROUND(E285*P285,2)</f>
        <v>0</v>
      </c>
      <c r="R285" s="236" t="s">
        <v>307</v>
      </c>
      <c r="S285" s="236" t="s">
        <v>139</v>
      </c>
      <c r="T285" s="237" t="s">
        <v>139</v>
      </c>
      <c r="U285" s="222">
        <v>0</v>
      </c>
      <c r="V285" s="222">
        <f>ROUND(E285*U285,2)</f>
        <v>0</v>
      </c>
      <c r="W285" s="222"/>
      <c r="X285" s="222" t="s">
        <v>308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392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63" t="s">
        <v>775</v>
      </c>
      <c r="D286" s="256"/>
      <c r="E286" s="257">
        <v>1.0149999999999999</v>
      </c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196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31">
        <v>95</v>
      </c>
      <c r="B287" s="232" t="s">
        <v>788</v>
      </c>
      <c r="C287" s="250" t="s">
        <v>789</v>
      </c>
      <c r="D287" s="233" t="s">
        <v>328</v>
      </c>
      <c r="E287" s="234">
        <v>1.0149999999999999</v>
      </c>
      <c r="F287" s="235"/>
      <c r="G287" s="236">
        <f>ROUND(E287*F287,2)</f>
        <v>0</v>
      </c>
      <c r="H287" s="235"/>
      <c r="I287" s="236">
        <f>ROUND(E287*H287,2)</f>
        <v>0</v>
      </c>
      <c r="J287" s="235"/>
      <c r="K287" s="236">
        <f>ROUND(E287*J287,2)</f>
        <v>0</v>
      </c>
      <c r="L287" s="236">
        <v>21</v>
      </c>
      <c r="M287" s="236">
        <f>G287*(1+L287/100)</f>
        <v>0</v>
      </c>
      <c r="N287" s="236">
        <v>2E-3</v>
      </c>
      <c r="O287" s="236">
        <f>ROUND(E287*N287,2)</f>
        <v>0</v>
      </c>
      <c r="P287" s="236">
        <v>0</v>
      </c>
      <c r="Q287" s="236">
        <f>ROUND(E287*P287,2)</f>
        <v>0</v>
      </c>
      <c r="R287" s="236" t="s">
        <v>307</v>
      </c>
      <c r="S287" s="236" t="s">
        <v>139</v>
      </c>
      <c r="T287" s="237" t="s">
        <v>139</v>
      </c>
      <c r="U287" s="222">
        <v>0</v>
      </c>
      <c r="V287" s="222">
        <f>ROUND(E287*U287,2)</f>
        <v>0</v>
      </c>
      <c r="W287" s="222"/>
      <c r="X287" s="222" t="s">
        <v>308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392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19"/>
      <c r="B288" s="220"/>
      <c r="C288" s="263" t="s">
        <v>775</v>
      </c>
      <c r="D288" s="256"/>
      <c r="E288" s="257">
        <v>1.0149999999999999</v>
      </c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196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31">
        <v>96</v>
      </c>
      <c r="B289" s="232" t="s">
        <v>790</v>
      </c>
      <c r="C289" s="250" t="s">
        <v>791</v>
      </c>
      <c r="D289" s="233" t="s">
        <v>328</v>
      </c>
      <c r="E289" s="234">
        <v>1.0149999999999999</v>
      </c>
      <c r="F289" s="235"/>
      <c r="G289" s="236">
        <f>ROUND(E289*F289,2)</f>
        <v>0</v>
      </c>
      <c r="H289" s="235"/>
      <c r="I289" s="236">
        <f>ROUND(E289*H289,2)</f>
        <v>0</v>
      </c>
      <c r="J289" s="235"/>
      <c r="K289" s="236">
        <f>ROUND(E289*J289,2)</f>
        <v>0</v>
      </c>
      <c r="L289" s="236">
        <v>21</v>
      </c>
      <c r="M289" s="236">
        <f>G289*(1+L289/100)</f>
        <v>0</v>
      </c>
      <c r="N289" s="236">
        <v>3.5000000000000001E-3</v>
      </c>
      <c r="O289" s="236">
        <f>ROUND(E289*N289,2)</f>
        <v>0</v>
      </c>
      <c r="P289" s="236">
        <v>0</v>
      </c>
      <c r="Q289" s="236">
        <f>ROUND(E289*P289,2)</f>
        <v>0</v>
      </c>
      <c r="R289" s="236" t="s">
        <v>307</v>
      </c>
      <c r="S289" s="236" t="s">
        <v>139</v>
      </c>
      <c r="T289" s="237" t="s">
        <v>139</v>
      </c>
      <c r="U289" s="222">
        <v>0</v>
      </c>
      <c r="V289" s="222">
        <f>ROUND(E289*U289,2)</f>
        <v>0</v>
      </c>
      <c r="W289" s="222"/>
      <c r="X289" s="222" t="s">
        <v>308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392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63" t="s">
        <v>775</v>
      </c>
      <c r="D290" s="256"/>
      <c r="E290" s="257">
        <v>1.0149999999999999</v>
      </c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196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38">
        <v>97</v>
      </c>
      <c r="B291" s="239" t="s">
        <v>792</v>
      </c>
      <c r="C291" s="249" t="s">
        <v>793</v>
      </c>
      <c r="D291" s="240" t="s">
        <v>328</v>
      </c>
      <c r="E291" s="241">
        <v>1</v>
      </c>
      <c r="F291" s="242"/>
      <c r="G291" s="243">
        <f>ROUND(E291*F291,2)</f>
        <v>0</v>
      </c>
      <c r="H291" s="242"/>
      <c r="I291" s="243">
        <f>ROUND(E291*H291,2)</f>
        <v>0</v>
      </c>
      <c r="J291" s="242"/>
      <c r="K291" s="243">
        <f>ROUND(E291*J291,2)</f>
        <v>0</v>
      </c>
      <c r="L291" s="243">
        <v>21</v>
      </c>
      <c r="M291" s="243">
        <f>G291*(1+L291/100)</f>
        <v>0</v>
      </c>
      <c r="N291" s="243">
        <v>1.2E-2</v>
      </c>
      <c r="O291" s="243">
        <f>ROUND(E291*N291,2)</f>
        <v>0.01</v>
      </c>
      <c r="P291" s="243">
        <v>0</v>
      </c>
      <c r="Q291" s="243">
        <f>ROUND(E291*P291,2)</f>
        <v>0</v>
      </c>
      <c r="R291" s="243"/>
      <c r="S291" s="243" t="s">
        <v>129</v>
      </c>
      <c r="T291" s="244" t="s">
        <v>130</v>
      </c>
      <c r="U291" s="222">
        <v>0</v>
      </c>
      <c r="V291" s="222">
        <f>ROUND(E291*U291,2)</f>
        <v>0</v>
      </c>
      <c r="W291" s="222"/>
      <c r="X291" s="222" t="s">
        <v>308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392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38">
        <v>98</v>
      </c>
      <c r="B292" s="239" t="s">
        <v>794</v>
      </c>
      <c r="C292" s="249" t="s">
        <v>795</v>
      </c>
      <c r="D292" s="240" t="s">
        <v>328</v>
      </c>
      <c r="E292" s="241">
        <v>1</v>
      </c>
      <c r="F292" s="242"/>
      <c r="G292" s="243">
        <f>ROUND(E292*F292,2)</f>
        <v>0</v>
      </c>
      <c r="H292" s="242"/>
      <c r="I292" s="243">
        <f>ROUND(E292*H292,2)</f>
        <v>0</v>
      </c>
      <c r="J292" s="242"/>
      <c r="K292" s="243">
        <f>ROUND(E292*J292,2)</f>
        <v>0</v>
      </c>
      <c r="L292" s="243">
        <v>21</v>
      </c>
      <c r="M292" s="243">
        <f>G292*(1+L292/100)</f>
        <v>0</v>
      </c>
      <c r="N292" s="243">
        <v>7.0000000000000001E-3</v>
      </c>
      <c r="O292" s="243">
        <f>ROUND(E292*N292,2)</f>
        <v>0.01</v>
      </c>
      <c r="P292" s="243">
        <v>0</v>
      </c>
      <c r="Q292" s="243">
        <f>ROUND(E292*P292,2)</f>
        <v>0</v>
      </c>
      <c r="R292" s="243"/>
      <c r="S292" s="243" t="s">
        <v>129</v>
      </c>
      <c r="T292" s="244" t="s">
        <v>130</v>
      </c>
      <c r="U292" s="222">
        <v>0</v>
      </c>
      <c r="V292" s="222">
        <f>ROUND(E292*U292,2)</f>
        <v>0</v>
      </c>
      <c r="W292" s="222"/>
      <c r="X292" s="222" t="s">
        <v>308</v>
      </c>
      <c r="Y292" s="212"/>
      <c r="Z292" s="212"/>
      <c r="AA292" s="212"/>
      <c r="AB292" s="212"/>
      <c r="AC292" s="212"/>
      <c r="AD292" s="212"/>
      <c r="AE292" s="212"/>
      <c r="AF292" s="212"/>
      <c r="AG292" s="212" t="s">
        <v>392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38">
        <v>99</v>
      </c>
      <c r="B293" s="239" t="s">
        <v>796</v>
      </c>
      <c r="C293" s="249" t="s">
        <v>797</v>
      </c>
      <c r="D293" s="240" t="s">
        <v>328</v>
      </c>
      <c r="E293" s="241">
        <v>1</v>
      </c>
      <c r="F293" s="242"/>
      <c r="G293" s="243">
        <f>ROUND(E293*F293,2)</f>
        <v>0</v>
      </c>
      <c r="H293" s="242"/>
      <c r="I293" s="243">
        <f>ROUND(E293*H293,2)</f>
        <v>0</v>
      </c>
      <c r="J293" s="242"/>
      <c r="K293" s="243">
        <f>ROUND(E293*J293,2)</f>
        <v>0</v>
      </c>
      <c r="L293" s="243">
        <v>21</v>
      </c>
      <c r="M293" s="243">
        <f>G293*(1+L293/100)</f>
        <v>0</v>
      </c>
      <c r="N293" s="243">
        <v>5.5E-2</v>
      </c>
      <c r="O293" s="243">
        <f>ROUND(E293*N293,2)</f>
        <v>0.06</v>
      </c>
      <c r="P293" s="243">
        <v>0</v>
      </c>
      <c r="Q293" s="243">
        <f>ROUND(E293*P293,2)</f>
        <v>0</v>
      </c>
      <c r="R293" s="243"/>
      <c r="S293" s="243" t="s">
        <v>129</v>
      </c>
      <c r="T293" s="244" t="s">
        <v>130</v>
      </c>
      <c r="U293" s="222">
        <v>0</v>
      </c>
      <c r="V293" s="222">
        <f>ROUND(E293*U293,2)</f>
        <v>0</v>
      </c>
      <c r="W293" s="222"/>
      <c r="X293" s="222" t="s">
        <v>308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309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ht="22.5" outlineLevel="1" x14ac:dyDescent="0.2">
      <c r="A294" s="238">
        <v>100</v>
      </c>
      <c r="B294" s="239" t="s">
        <v>798</v>
      </c>
      <c r="C294" s="249" t="s">
        <v>799</v>
      </c>
      <c r="D294" s="240" t="s">
        <v>425</v>
      </c>
      <c r="E294" s="241">
        <v>11</v>
      </c>
      <c r="F294" s="242"/>
      <c r="G294" s="243">
        <f>ROUND(E294*F294,2)</f>
        <v>0</v>
      </c>
      <c r="H294" s="242"/>
      <c r="I294" s="243">
        <f>ROUND(E294*H294,2)</f>
        <v>0</v>
      </c>
      <c r="J294" s="242"/>
      <c r="K294" s="243">
        <f>ROUND(E294*J294,2)</f>
        <v>0</v>
      </c>
      <c r="L294" s="243">
        <v>21</v>
      </c>
      <c r="M294" s="243">
        <f>G294*(1+L294/100)</f>
        <v>0</v>
      </c>
      <c r="N294" s="243">
        <v>5.4600000000000003E-2</v>
      </c>
      <c r="O294" s="243">
        <f>ROUND(E294*N294,2)</f>
        <v>0.6</v>
      </c>
      <c r="P294" s="243">
        <v>0</v>
      </c>
      <c r="Q294" s="243">
        <f>ROUND(E294*P294,2)</f>
        <v>0</v>
      </c>
      <c r="R294" s="243"/>
      <c r="S294" s="243" t="s">
        <v>129</v>
      </c>
      <c r="T294" s="244" t="s">
        <v>130</v>
      </c>
      <c r="U294" s="222">
        <v>0</v>
      </c>
      <c r="V294" s="222">
        <f>ROUND(E294*U294,2)</f>
        <v>0</v>
      </c>
      <c r="W294" s="222"/>
      <c r="X294" s="222" t="s">
        <v>308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392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ht="22.5" outlineLevel="1" x14ac:dyDescent="0.2">
      <c r="A295" s="238">
        <v>101</v>
      </c>
      <c r="B295" s="239" t="s">
        <v>800</v>
      </c>
      <c r="C295" s="249" t="s">
        <v>801</v>
      </c>
      <c r="D295" s="240" t="s">
        <v>328</v>
      </c>
      <c r="E295" s="241">
        <v>7</v>
      </c>
      <c r="F295" s="242"/>
      <c r="G295" s="243">
        <f>ROUND(E295*F295,2)</f>
        <v>0</v>
      </c>
      <c r="H295" s="242"/>
      <c r="I295" s="243">
        <f>ROUND(E295*H295,2)</f>
        <v>0</v>
      </c>
      <c r="J295" s="242"/>
      <c r="K295" s="243">
        <f>ROUND(E295*J295,2)</f>
        <v>0</v>
      </c>
      <c r="L295" s="243">
        <v>21</v>
      </c>
      <c r="M295" s="243">
        <f>G295*(1+L295/100)</f>
        <v>0</v>
      </c>
      <c r="N295" s="243">
        <v>8.0000000000000004E-4</v>
      </c>
      <c r="O295" s="243">
        <f>ROUND(E295*N295,2)</f>
        <v>0.01</v>
      </c>
      <c r="P295" s="243">
        <v>0</v>
      </c>
      <c r="Q295" s="243">
        <f>ROUND(E295*P295,2)</f>
        <v>0</v>
      </c>
      <c r="R295" s="243" t="s">
        <v>307</v>
      </c>
      <c r="S295" s="243" t="s">
        <v>139</v>
      </c>
      <c r="T295" s="244" t="s">
        <v>139</v>
      </c>
      <c r="U295" s="222">
        <v>0</v>
      </c>
      <c r="V295" s="222">
        <f>ROUND(E295*U295,2)</f>
        <v>0</v>
      </c>
      <c r="W295" s="222"/>
      <c r="X295" s="222" t="s">
        <v>308</v>
      </c>
      <c r="Y295" s="212"/>
      <c r="Z295" s="212"/>
      <c r="AA295" s="212"/>
      <c r="AB295" s="212"/>
      <c r="AC295" s="212"/>
      <c r="AD295" s="212"/>
      <c r="AE295" s="212"/>
      <c r="AF295" s="212"/>
      <c r="AG295" s="212" t="s">
        <v>309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ht="22.5" outlineLevel="1" x14ac:dyDescent="0.2">
      <c r="A296" s="238">
        <v>102</v>
      </c>
      <c r="B296" s="239" t="s">
        <v>802</v>
      </c>
      <c r="C296" s="249" t="s">
        <v>803</v>
      </c>
      <c r="D296" s="240" t="s">
        <v>328</v>
      </c>
      <c r="E296" s="241">
        <v>7</v>
      </c>
      <c r="F296" s="242"/>
      <c r="G296" s="243">
        <f>ROUND(E296*F296,2)</f>
        <v>0</v>
      </c>
      <c r="H296" s="242"/>
      <c r="I296" s="243">
        <f>ROUND(E296*H296,2)</f>
        <v>0</v>
      </c>
      <c r="J296" s="242"/>
      <c r="K296" s="243">
        <f>ROUND(E296*J296,2)</f>
        <v>0</v>
      </c>
      <c r="L296" s="243">
        <v>21</v>
      </c>
      <c r="M296" s="243">
        <f>G296*(1+L296/100)</f>
        <v>0</v>
      </c>
      <c r="N296" s="243">
        <v>1E-3</v>
      </c>
      <c r="O296" s="243">
        <f>ROUND(E296*N296,2)</f>
        <v>0.01</v>
      </c>
      <c r="P296" s="243">
        <v>0</v>
      </c>
      <c r="Q296" s="243">
        <f>ROUND(E296*P296,2)</f>
        <v>0</v>
      </c>
      <c r="R296" s="243" t="s">
        <v>307</v>
      </c>
      <c r="S296" s="243" t="s">
        <v>139</v>
      </c>
      <c r="T296" s="244" t="s">
        <v>139</v>
      </c>
      <c r="U296" s="222">
        <v>0</v>
      </c>
      <c r="V296" s="222">
        <f>ROUND(E296*U296,2)</f>
        <v>0</v>
      </c>
      <c r="W296" s="222"/>
      <c r="X296" s="222" t="s">
        <v>308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392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38">
        <v>103</v>
      </c>
      <c r="B297" s="239" t="s">
        <v>804</v>
      </c>
      <c r="C297" s="249" t="s">
        <v>805</v>
      </c>
      <c r="D297" s="240" t="s">
        <v>328</v>
      </c>
      <c r="E297" s="241">
        <v>5</v>
      </c>
      <c r="F297" s="242"/>
      <c r="G297" s="243">
        <f>ROUND(E297*F297,2)</f>
        <v>0</v>
      </c>
      <c r="H297" s="242"/>
      <c r="I297" s="243">
        <f>ROUND(E297*H297,2)</f>
        <v>0</v>
      </c>
      <c r="J297" s="242"/>
      <c r="K297" s="243">
        <f>ROUND(E297*J297,2)</f>
        <v>0</v>
      </c>
      <c r="L297" s="243">
        <v>21</v>
      </c>
      <c r="M297" s="243">
        <f>G297*(1+L297/100)</f>
        <v>0</v>
      </c>
      <c r="N297" s="243">
        <v>1.6999999999999999E-3</v>
      </c>
      <c r="O297" s="243">
        <f>ROUND(E297*N297,2)</f>
        <v>0.01</v>
      </c>
      <c r="P297" s="243">
        <v>0</v>
      </c>
      <c r="Q297" s="243">
        <f>ROUND(E297*P297,2)</f>
        <v>0</v>
      </c>
      <c r="R297" s="243"/>
      <c r="S297" s="243" t="s">
        <v>129</v>
      </c>
      <c r="T297" s="244" t="s">
        <v>130</v>
      </c>
      <c r="U297" s="222">
        <v>0</v>
      </c>
      <c r="V297" s="222">
        <f>ROUND(E297*U297,2)</f>
        <v>0</v>
      </c>
      <c r="W297" s="222"/>
      <c r="X297" s="222" t="s">
        <v>308</v>
      </c>
      <c r="Y297" s="212"/>
      <c r="Z297" s="212"/>
      <c r="AA297" s="212"/>
      <c r="AB297" s="212"/>
      <c r="AC297" s="212"/>
      <c r="AD297" s="212"/>
      <c r="AE297" s="212"/>
      <c r="AF297" s="212"/>
      <c r="AG297" s="212" t="s">
        <v>392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38">
        <v>104</v>
      </c>
      <c r="B298" s="239" t="s">
        <v>806</v>
      </c>
      <c r="C298" s="249" t="s">
        <v>807</v>
      </c>
      <c r="D298" s="240" t="s">
        <v>328</v>
      </c>
      <c r="E298" s="241">
        <v>1</v>
      </c>
      <c r="F298" s="242"/>
      <c r="G298" s="243">
        <f>ROUND(E298*F298,2)</f>
        <v>0</v>
      </c>
      <c r="H298" s="242"/>
      <c r="I298" s="243">
        <f>ROUND(E298*H298,2)</f>
        <v>0</v>
      </c>
      <c r="J298" s="242"/>
      <c r="K298" s="243">
        <f>ROUND(E298*J298,2)</f>
        <v>0</v>
      </c>
      <c r="L298" s="243">
        <v>21</v>
      </c>
      <c r="M298" s="243">
        <f>G298*(1+L298/100)</f>
        <v>0</v>
      </c>
      <c r="N298" s="243">
        <v>2.5000000000000001E-3</v>
      </c>
      <c r="O298" s="243">
        <f>ROUND(E298*N298,2)</f>
        <v>0</v>
      </c>
      <c r="P298" s="243">
        <v>0</v>
      </c>
      <c r="Q298" s="243">
        <f>ROUND(E298*P298,2)</f>
        <v>0</v>
      </c>
      <c r="R298" s="243"/>
      <c r="S298" s="243" t="s">
        <v>129</v>
      </c>
      <c r="T298" s="244" t="s">
        <v>130</v>
      </c>
      <c r="U298" s="222">
        <v>0</v>
      </c>
      <c r="V298" s="222">
        <f>ROUND(E298*U298,2)</f>
        <v>0</v>
      </c>
      <c r="W298" s="222"/>
      <c r="X298" s="222" t="s">
        <v>308</v>
      </c>
      <c r="Y298" s="212"/>
      <c r="Z298" s="212"/>
      <c r="AA298" s="212"/>
      <c r="AB298" s="212"/>
      <c r="AC298" s="212"/>
      <c r="AD298" s="212"/>
      <c r="AE298" s="212"/>
      <c r="AF298" s="212"/>
      <c r="AG298" s="212" t="s">
        <v>392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38">
        <v>105</v>
      </c>
      <c r="B299" s="239" t="s">
        <v>808</v>
      </c>
      <c r="C299" s="249" t="s">
        <v>809</v>
      </c>
      <c r="D299" s="240" t="s">
        <v>425</v>
      </c>
      <c r="E299" s="241">
        <v>7</v>
      </c>
      <c r="F299" s="242"/>
      <c r="G299" s="243">
        <f>ROUND(E299*F299,2)</f>
        <v>0</v>
      </c>
      <c r="H299" s="242"/>
      <c r="I299" s="243">
        <f>ROUND(E299*H299,2)</f>
        <v>0</v>
      </c>
      <c r="J299" s="242"/>
      <c r="K299" s="243">
        <f>ROUND(E299*J299,2)</f>
        <v>0</v>
      </c>
      <c r="L299" s="243">
        <v>21</v>
      </c>
      <c r="M299" s="243">
        <f>G299*(1+L299/100)</f>
        <v>0</v>
      </c>
      <c r="N299" s="243">
        <v>0</v>
      </c>
      <c r="O299" s="243">
        <f>ROUND(E299*N299,2)</f>
        <v>0</v>
      </c>
      <c r="P299" s="243">
        <v>0</v>
      </c>
      <c r="Q299" s="243">
        <f>ROUND(E299*P299,2)</f>
        <v>0</v>
      </c>
      <c r="R299" s="243"/>
      <c r="S299" s="243" t="s">
        <v>129</v>
      </c>
      <c r="T299" s="244" t="s">
        <v>130</v>
      </c>
      <c r="U299" s="222">
        <v>0</v>
      </c>
      <c r="V299" s="222">
        <f>ROUND(E299*U299,2)</f>
        <v>0</v>
      </c>
      <c r="W299" s="222"/>
      <c r="X299" s="222" t="s">
        <v>308</v>
      </c>
      <c r="Y299" s="212"/>
      <c r="Z299" s="212"/>
      <c r="AA299" s="212"/>
      <c r="AB299" s="212"/>
      <c r="AC299" s="212"/>
      <c r="AD299" s="212"/>
      <c r="AE299" s="212"/>
      <c r="AF299" s="212"/>
      <c r="AG299" s="212" t="s">
        <v>392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38">
        <v>106</v>
      </c>
      <c r="B300" s="239" t="s">
        <v>810</v>
      </c>
      <c r="C300" s="249" t="s">
        <v>811</v>
      </c>
      <c r="D300" s="240" t="s">
        <v>425</v>
      </c>
      <c r="E300" s="241">
        <v>7</v>
      </c>
      <c r="F300" s="242"/>
      <c r="G300" s="243">
        <f>ROUND(E300*F300,2)</f>
        <v>0</v>
      </c>
      <c r="H300" s="242"/>
      <c r="I300" s="243">
        <f>ROUND(E300*H300,2)</f>
        <v>0</v>
      </c>
      <c r="J300" s="242"/>
      <c r="K300" s="243">
        <f>ROUND(E300*J300,2)</f>
        <v>0</v>
      </c>
      <c r="L300" s="243">
        <v>21</v>
      </c>
      <c r="M300" s="243">
        <f>G300*(1+L300/100)</f>
        <v>0</v>
      </c>
      <c r="N300" s="243">
        <v>0</v>
      </c>
      <c r="O300" s="243">
        <f>ROUND(E300*N300,2)</f>
        <v>0</v>
      </c>
      <c r="P300" s="243">
        <v>0</v>
      </c>
      <c r="Q300" s="243">
        <f>ROUND(E300*P300,2)</f>
        <v>0</v>
      </c>
      <c r="R300" s="243"/>
      <c r="S300" s="243" t="s">
        <v>129</v>
      </c>
      <c r="T300" s="244" t="s">
        <v>130</v>
      </c>
      <c r="U300" s="222">
        <v>0</v>
      </c>
      <c r="V300" s="222">
        <f>ROUND(E300*U300,2)</f>
        <v>0</v>
      </c>
      <c r="W300" s="222"/>
      <c r="X300" s="222" t="s">
        <v>308</v>
      </c>
      <c r="Y300" s="212"/>
      <c r="Z300" s="212"/>
      <c r="AA300" s="212"/>
      <c r="AB300" s="212"/>
      <c r="AC300" s="212"/>
      <c r="AD300" s="212"/>
      <c r="AE300" s="212"/>
      <c r="AF300" s="212"/>
      <c r="AG300" s="212" t="s">
        <v>392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38">
        <v>107</v>
      </c>
      <c r="B301" s="239" t="s">
        <v>812</v>
      </c>
      <c r="C301" s="249" t="s">
        <v>813</v>
      </c>
      <c r="D301" s="240" t="s">
        <v>425</v>
      </c>
      <c r="E301" s="241">
        <v>1</v>
      </c>
      <c r="F301" s="242"/>
      <c r="G301" s="243">
        <f>ROUND(E301*F301,2)</f>
        <v>0</v>
      </c>
      <c r="H301" s="242"/>
      <c r="I301" s="243">
        <f>ROUND(E301*H301,2)</f>
        <v>0</v>
      </c>
      <c r="J301" s="242"/>
      <c r="K301" s="243">
        <f>ROUND(E301*J301,2)</f>
        <v>0</v>
      </c>
      <c r="L301" s="243">
        <v>21</v>
      </c>
      <c r="M301" s="243">
        <f>G301*(1+L301/100)</f>
        <v>0</v>
      </c>
      <c r="N301" s="243">
        <v>0</v>
      </c>
      <c r="O301" s="243">
        <f>ROUND(E301*N301,2)</f>
        <v>0</v>
      </c>
      <c r="P301" s="243">
        <v>0</v>
      </c>
      <c r="Q301" s="243">
        <f>ROUND(E301*P301,2)</f>
        <v>0</v>
      </c>
      <c r="R301" s="243"/>
      <c r="S301" s="243" t="s">
        <v>129</v>
      </c>
      <c r="T301" s="244" t="s">
        <v>130</v>
      </c>
      <c r="U301" s="222">
        <v>0</v>
      </c>
      <c r="V301" s="222">
        <f>ROUND(E301*U301,2)</f>
        <v>0</v>
      </c>
      <c r="W301" s="222"/>
      <c r="X301" s="222" t="s">
        <v>308</v>
      </c>
      <c r="Y301" s="212"/>
      <c r="Z301" s="212"/>
      <c r="AA301" s="212"/>
      <c r="AB301" s="212"/>
      <c r="AC301" s="212"/>
      <c r="AD301" s="212"/>
      <c r="AE301" s="212"/>
      <c r="AF301" s="212"/>
      <c r="AG301" s="212" t="s">
        <v>392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38">
        <v>108</v>
      </c>
      <c r="B302" s="239" t="s">
        <v>814</v>
      </c>
      <c r="C302" s="249" t="s">
        <v>815</v>
      </c>
      <c r="D302" s="240" t="s">
        <v>425</v>
      </c>
      <c r="E302" s="241">
        <v>1</v>
      </c>
      <c r="F302" s="242"/>
      <c r="G302" s="243">
        <f>ROUND(E302*F302,2)</f>
        <v>0</v>
      </c>
      <c r="H302" s="242"/>
      <c r="I302" s="243">
        <f>ROUND(E302*H302,2)</f>
        <v>0</v>
      </c>
      <c r="J302" s="242"/>
      <c r="K302" s="243">
        <f>ROUND(E302*J302,2)</f>
        <v>0</v>
      </c>
      <c r="L302" s="243">
        <v>21</v>
      </c>
      <c r="M302" s="243">
        <f>G302*(1+L302/100)</f>
        <v>0</v>
      </c>
      <c r="N302" s="243">
        <v>0</v>
      </c>
      <c r="O302" s="243">
        <f>ROUND(E302*N302,2)</f>
        <v>0</v>
      </c>
      <c r="P302" s="243">
        <v>0</v>
      </c>
      <c r="Q302" s="243">
        <f>ROUND(E302*P302,2)</f>
        <v>0</v>
      </c>
      <c r="R302" s="243"/>
      <c r="S302" s="243" t="s">
        <v>129</v>
      </c>
      <c r="T302" s="244" t="s">
        <v>130</v>
      </c>
      <c r="U302" s="222">
        <v>0</v>
      </c>
      <c r="V302" s="222">
        <f>ROUND(E302*U302,2)</f>
        <v>0</v>
      </c>
      <c r="W302" s="222"/>
      <c r="X302" s="222" t="s">
        <v>308</v>
      </c>
      <c r="Y302" s="212"/>
      <c r="Z302" s="212"/>
      <c r="AA302" s="212"/>
      <c r="AB302" s="212"/>
      <c r="AC302" s="212"/>
      <c r="AD302" s="212"/>
      <c r="AE302" s="212"/>
      <c r="AF302" s="212"/>
      <c r="AG302" s="212" t="s">
        <v>392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38">
        <v>109</v>
      </c>
      <c r="B303" s="239" t="s">
        <v>816</v>
      </c>
      <c r="C303" s="249" t="s">
        <v>817</v>
      </c>
      <c r="D303" s="240" t="s">
        <v>328</v>
      </c>
      <c r="E303" s="241">
        <v>1</v>
      </c>
      <c r="F303" s="242"/>
      <c r="G303" s="243">
        <f>ROUND(E303*F303,2)</f>
        <v>0</v>
      </c>
      <c r="H303" s="242"/>
      <c r="I303" s="243">
        <f>ROUND(E303*H303,2)</f>
        <v>0</v>
      </c>
      <c r="J303" s="242"/>
      <c r="K303" s="243">
        <f>ROUND(E303*J303,2)</f>
        <v>0</v>
      </c>
      <c r="L303" s="243">
        <v>21</v>
      </c>
      <c r="M303" s="243">
        <f>G303*(1+L303/100)</f>
        <v>0</v>
      </c>
      <c r="N303" s="243">
        <v>1.5E-3</v>
      </c>
      <c r="O303" s="243">
        <f>ROUND(E303*N303,2)</f>
        <v>0</v>
      </c>
      <c r="P303" s="243">
        <v>0</v>
      </c>
      <c r="Q303" s="243">
        <f>ROUND(E303*P303,2)</f>
        <v>0</v>
      </c>
      <c r="R303" s="243"/>
      <c r="S303" s="243" t="s">
        <v>129</v>
      </c>
      <c r="T303" s="244" t="s">
        <v>130</v>
      </c>
      <c r="U303" s="222">
        <v>0</v>
      </c>
      <c r="V303" s="222">
        <f>ROUND(E303*U303,2)</f>
        <v>0</v>
      </c>
      <c r="W303" s="222"/>
      <c r="X303" s="222" t="s">
        <v>308</v>
      </c>
      <c r="Y303" s="212"/>
      <c r="Z303" s="212"/>
      <c r="AA303" s="212"/>
      <c r="AB303" s="212"/>
      <c r="AC303" s="212"/>
      <c r="AD303" s="212"/>
      <c r="AE303" s="212"/>
      <c r="AF303" s="212"/>
      <c r="AG303" s="212" t="s">
        <v>392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22.5" outlineLevel="1" x14ac:dyDescent="0.2">
      <c r="A304" s="231">
        <v>110</v>
      </c>
      <c r="B304" s="232" t="s">
        <v>818</v>
      </c>
      <c r="C304" s="250" t="s">
        <v>819</v>
      </c>
      <c r="D304" s="233" t="s">
        <v>328</v>
      </c>
      <c r="E304" s="234">
        <v>11.11</v>
      </c>
      <c r="F304" s="235"/>
      <c r="G304" s="236">
        <f>ROUND(E304*F304,2)</f>
        <v>0</v>
      </c>
      <c r="H304" s="235"/>
      <c r="I304" s="236">
        <f>ROUND(E304*H304,2)</f>
        <v>0</v>
      </c>
      <c r="J304" s="235"/>
      <c r="K304" s="236">
        <f>ROUND(E304*J304,2)</f>
        <v>0</v>
      </c>
      <c r="L304" s="236">
        <v>21</v>
      </c>
      <c r="M304" s="236">
        <f>G304*(1+L304/100)</f>
        <v>0</v>
      </c>
      <c r="N304" s="236">
        <v>0.58499999999999996</v>
      </c>
      <c r="O304" s="236">
        <f>ROUND(E304*N304,2)</f>
        <v>6.5</v>
      </c>
      <c r="P304" s="236">
        <v>0</v>
      </c>
      <c r="Q304" s="236">
        <f>ROUND(E304*P304,2)</f>
        <v>0</v>
      </c>
      <c r="R304" s="236" t="s">
        <v>307</v>
      </c>
      <c r="S304" s="236" t="s">
        <v>139</v>
      </c>
      <c r="T304" s="237" t="s">
        <v>139</v>
      </c>
      <c r="U304" s="222">
        <v>0</v>
      </c>
      <c r="V304" s="222">
        <f>ROUND(E304*U304,2)</f>
        <v>0</v>
      </c>
      <c r="W304" s="222"/>
      <c r="X304" s="222" t="s">
        <v>308</v>
      </c>
      <c r="Y304" s="212"/>
      <c r="Z304" s="212"/>
      <c r="AA304" s="212"/>
      <c r="AB304" s="212"/>
      <c r="AC304" s="212"/>
      <c r="AD304" s="212"/>
      <c r="AE304" s="212"/>
      <c r="AF304" s="212"/>
      <c r="AG304" s="212" t="s">
        <v>392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63" t="s">
        <v>820</v>
      </c>
      <c r="D305" s="256"/>
      <c r="E305" s="257">
        <v>11.11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196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ht="22.5" outlineLevel="1" x14ac:dyDescent="0.2">
      <c r="A306" s="231">
        <v>111</v>
      </c>
      <c r="B306" s="232" t="s">
        <v>821</v>
      </c>
      <c r="C306" s="250" t="s">
        <v>822</v>
      </c>
      <c r="D306" s="233" t="s">
        <v>328</v>
      </c>
      <c r="E306" s="234">
        <v>8.08</v>
      </c>
      <c r="F306" s="235"/>
      <c r="G306" s="236">
        <f>ROUND(E306*F306,2)</f>
        <v>0</v>
      </c>
      <c r="H306" s="235"/>
      <c r="I306" s="236">
        <f>ROUND(E306*H306,2)</f>
        <v>0</v>
      </c>
      <c r="J306" s="235"/>
      <c r="K306" s="236">
        <f>ROUND(E306*J306,2)</f>
        <v>0</v>
      </c>
      <c r="L306" s="236">
        <v>21</v>
      </c>
      <c r="M306" s="236">
        <f>G306*(1+L306/100)</f>
        <v>0</v>
      </c>
      <c r="N306" s="236">
        <v>0.25</v>
      </c>
      <c r="O306" s="236">
        <f>ROUND(E306*N306,2)</f>
        <v>2.02</v>
      </c>
      <c r="P306" s="236">
        <v>0</v>
      </c>
      <c r="Q306" s="236">
        <f>ROUND(E306*P306,2)</f>
        <v>0</v>
      </c>
      <c r="R306" s="236" t="s">
        <v>307</v>
      </c>
      <c r="S306" s="236" t="s">
        <v>139</v>
      </c>
      <c r="T306" s="237" t="s">
        <v>139</v>
      </c>
      <c r="U306" s="222">
        <v>0</v>
      </c>
      <c r="V306" s="222">
        <f>ROUND(E306*U306,2)</f>
        <v>0</v>
      </c>
      <c r="W306" s="222"/>
      <c r="X306" s="222" t="s">
        <v>308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392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9"/>
      <c r="B307" s="220"/>
      <c r="C307" s="263" t="s">
        <v>823</v>
      </c>
      <c r="D307" s="256"/>
      <c r="E307" s="257">
        <v>8.08</v>
      </c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196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ht="22.5" outlineLevel="1" x14ac:dyDescent="0.2">
      <c r="A308" s="231">
        <v>112</v>
      </c>
      <c r="B308" s="232" t="s">
        <v>824</v>
      </c>
      <c r="C308" s="250" t="s">
        <v>825</v>
      </c>
      <c r="D308" s="233" t="s">
        <v>328</v>
      </c>
      <c r="E308" s="234">
        <v>6.06</v>
      </c>
      <c r="F308" s="235"/>
      <c r="G308" s="236">
        <f>ROUND(E308*F308,2)</f>
        <v>0</v>
      </c>
      <c r="H308" s="235"/>
      <c r="I308" s="236">
        <f>ROUND(E308*H308,2)</f>
        <v>0</v>
      </c>
      <c r="J308" s="235"/>
      <c r="K308" s="236">
        <f>ROUND(E308*J308,2)</f>
        <v>0</v>
      </c>
      <c r="L308" s="236">
        <v>21</v>
      </c>
      <c r="M308" s="236">
        <f>G308*(1+L308/100)</f>
        <v>0</v>
      </c>
      <c r="N308" s="236">
        <v>0.5</v>
      </c>
      <c r="O308" s="236">
        <f>ROUND(E308*N308,2)</f>
        <v>3.03</v>
      </c>
      <c r="P308" s="236">
        <v>0</v>
      </c>
      <c r="Q308" s="236">
        <f>ROUND(E308*P308,2)</f>
        <v>0</v>
      </c>
      <c r="R308" s="236" t="s">
        <v>307</v>
      </c>
      <c r="S308" s="236" t="s">
        <v>139</v>
      </c>
      <c r="T308" s="237" t="s">
        <v>139</v>
      </c>
      <c r="U308" s="222">
        <v>0</v>
      </c>
      <c r="V308" s="222">
        <f>ROUND(E308*U308,2)</f>
        <v>0</v>
      </c>
      <c r="W308" s="222"/>
      <c r="X308" s="222" t="s">
        <v>308</v>
      </c>
      <c r="Y308" s="212"/>
      <c r="Z308" s="212"/>
      <c r="AA308" s="212"/>
      <c r="AB308" s="212"/>
      <c r="AC308" s="212"/>
      <c r="AD308" s="212"/>
      <c r="AE308" s="212"/>
      <c r="AF308" s="212"/>
      <c r="AG308" s="212" t="s">
        <v>392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19"/>
      <c r="B309" s="220"/>
      <c r="C309" s="263" t="s">
        <v>826</v>
      </c>
      <c r="D309" s="256"/>
      <c r="E309" s="257">
        <v>6.06</v>
      </c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196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ht="22.5" outlineLevel="1" x14ac:dyDescent="0.2">
      <c r="A310" s="231">
        <v>113</v>
      </c>
      <c r="B310" s="232" t="s">
        <v>827</v>
      </c>
      <c r="C310" s="250" t="s">
        <v>828</v>
      </c>
      <c r="D310" s="233" t="s">
        <v>328</v>
      </c>
      <c r="E310" s="234">
        <v>2.02</v>
      </c>
      <c r="F310" s="235"/>
      <c r="G310" s="236">
        <f>ROUND(E310*F310,2)</f>
        <v>0</v>
      </c>
      <c r="H310" s="235"/>
      <c r="I310" s="236">
        <f>ROUND(E310*H310,2)</f>
        <v>0</v>
      </c>
      <c r="J310" s="235"/>
      <c r="K310" s="236">
        <f>ROUND(E310*J310,2)</f>
        <v>0</v>
      </c>
      <c r="L310" s="236">
        <v>21</v>
      </c>
      <c r="M310" s="236">
        <f>G310*(1+L310/100)</f>
        <v>0</v>
      </c>
      <c r="N310" s="236">
        <v>1</v>
      </c>
      <c r="O310" s="236">
        <f>ROUND(E310*N310,2)</f>
        <v>2.02</v>
      </c>
      <c r="P310" s="236">
        <v>0</v>
      </c>
      <c r="Q310" s="236">
        <f>ROUND(E310*P310,2)</f>
        <v>0</v>
      </c>
      <c r="R310" s="236" t="s">
        <v>307</v>
      </c>
      <c r="S310" s="236" t="s">
        <v>139</v>
      </c>
      <c r="T310" s="237" t="s">
        <v>139</v>
      </c>
      <c r="U310" s="222">
        <v>0</v>
      </c>
      <c r="V310" s="222">
        <f>ROUND(E310*U310,2)</f>
        <v>0</v>
      </c>
      <c r="W310" s="222"/>
      <c r="X310" s="222" t="s">
        <v>308</v>
      </c>
      <c r="Y310" s="212"/>
      <c r="Z310" s="212"/>
      <c r="AA310" s="212"/>
      <c r="AB310" s="212"/>
      <c r="AC310" s="212"/>
      <c r="AD310" s="212"/>
      <c r="AE310" s="212"/>
      <c r="AF310" s="212"/>
      <c r="AG310" s="212" t="s">
        <v>392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9"/>
      <c r="B311" s="220"/>
      <c r="C311" s="263" t="s">
        <v>454</v>
      </c>
      <c r="D311" s="256"/>
      <c r="E311" s="257">
        <v>2.02</v>
      </c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196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ht="22.5" outlineLevel="1" x14ac:dyDescent="0.2">
      <c r="A312" s="231">
        <v>114</v>
      </c>
      <c r="B312" s="232" t="s">
        <v>829</v>
      </c>
      <c r="C312" s="250" t="s">
        <v>830</v>
      </c>
      <c r="D312" s="233" t="s">
        <v>328</v>
      </c>
      <c r="E312" s="234">
        <v>10.1</v>
      </c>
      <c r="F312" s="235"/>
      <c r="G312" s="236">
        <f>ROUND(E312*F312,2)</f>
        <v>0</v>
      </c>
      <c r="H312" s="235"/>
      <c r="I312" s="236">
        <f>ROUND(E312*H312,2)</f>
        <v>0</v>
      </c>
      <c r="J312" s="235"/>
      <c r="K312" s="236">
        <f>ROUND(E312*J312,2)</f>
        <v>0</v>
      </c>
      <c r="L312" s="236">
        <v>21</v>
      </c>
      <c r="M312" s="236">
        <f>G312*(1+L312/100)</f>
        <v>0</v>
      </c>
      <c r="N312" s="236">
        <v>1.6</v>
      </c>
      <c r="O312" s="236">
        <f>ROUND(E312*N312,2)</f>
        <v>16.16</v>
      </c>
      <c r="P312" s="236">
        <v>0</v>
      </c>
      <c r="Q312" s="236">
        <f>ROUND(E312*P312,2)</f>
        <v>0</v>
      </c>
      <c r="R312" s="236" t="s">
        <v>307</v>
      </c>
      <c r="S312" s="236" t="s">
        <v>139</v>
      </c>
      <c r="T312" s="237" t="s">
        <v>139</v>
      </c>
      <c r="U312" s="222">
        <v>0</v>
      </c>
      <c r="V312" s="222">
        <f>ROUND(E312*U312,2)</f>
        <v>0</v>
      </c>
      <c r="W312" s="222"/>
      <c r="X312" s="222" t="s">
        <v>308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392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9"/>
      <c r="B313" s="220"/>
      <c r="C313" s="263" t="s">
        <v>831</v>
      </c>
      <c r="D313" s="256"/>
      <c r="E313" s="257">
        <v>10.1</v>
      </c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196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ht="22.5" outlineLevel="1" x14ac:dyDescent="0.2">
      <c r="A314" s="231">
        <v>115</v>
      </c>
      <c r="B314" s="232" t="s">
        <v>832</v>
      </c>
      <c r="C314" s="250" t="s">
        <v>833</v>
      </c>
      <c r="D314" s="233" t="s">
        <v>328</v>
      </c>
      <c r="E314" s="234">
        <v>1.01</v>
      </c>
      <c r="F314" s="235"/>
      <c r="G314" s="236">
        <f>ROUND(E314*F314,2)</f>
        <v>0</v>
      </c>
      <c r="H314" s="235"/>
      <c r="I314" s="236">
        <f>ROUND(E314*H314,2)</f>
        <v>0</v>
      </c>
      <c r="J314" s="235"/>
      <c r="K314" s="236">
        <f>ROUND(E314*J314,2)</f>
        <v>0</v>
      </c>
      <c r="L314" s="236">
        <v>21</v>
      </c>
      <c r="M314" s="236">
        <f>G314*(1+L314/100)</f>
        <v>0</v>
      </c>
      <c r="N314" s="236">
        <v>2.1</v>
      </c>
      <c r="O314" s="236">
        <f>ROUND(E314*N314,2)</f>
        <v>2.12</v>
      </c>
      <c r="P314" s="236">
        <v>0</v>
      </c>
      <c r="Q314" s="236">
        <f>ROUND(E314*P314,2)</f>
        <v>0</v>
      </c>
      <c r="R314" s="236" t="s">
        <v>307</v>
      </c>
      <c r="S314" s="236" t="s">
        <v>139</v>
      </c>
      <c r="T314" s="237" t="s">
        <v>130</v>
      </c>
      <c r="U314" s="222">
        <v>0</v>
      </c>
      <c r="V314" s="222">
        <f>ROUND(E314*U314,2)</f>
        <v>0</v>
      </c>
      <c r="W314" s="222"/>
      <c r="X314" s="222" t="s">
        <v>308</v>
      </c>
      <c r="Y314" s="212"/>
      <c r="Z314" s="212"/>
      <c r="AA314" s="212"/>
      <c r="AB314" s="212"/>
      <c r="AC314" s="212"/>
      <c r="AD314" s="212"/>
      <c r="AE314" s="212"/>
      <c r="AF314" s="212"/>
      <c r="AG314" s="212" t="s">
        <v>392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19"/>
      <c r="B315" s="220"/>
      <c r="C315" s="263" t="s">
        <v>834</v>
      </c>
      <c r="D315" s="256"/>
      <c r="E315" s="257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196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63" t="s">
        <v>835</v>
      </c>
      <c r="D316" s="256"/>
      <c r="E316" s="257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196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9"/>
      <c r="B317" s="220"/>
      <c r="C317" s="263" t="s">
        <v>836</v>
      </c>
      <c r="D317" s="256"/>
      <c r="E317" s="257">
        <v>1.01</v>
      </c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196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ht="22.5" outlineLevel="1" x14ac:dyDescent="0.2">
      <c r="A318" s="238">
        <v>116</v>
      </c>
      <c r="B318" s="239" t="s">
        <v>837</v>
      </c>
      <c r="C318" s="249" t="s">
        <v>838</v>
      </c>
      <c r="D318" s="240" t="s">
        <v>328</v>
      </c>
      <c r="E318" s="241">
        <v>27</v>
      </c>
      <c r="F318" s="242"/>
      <c r="G318" s="243">
        <f>ROUND(E318*F318,2)</f>
        <v>0</v>
      </c>
      <c r="H318" s="242"/>
      <c r="I318" s="243">
        <f>ROUND(E318*H318,2)</f>
        <v>0</v>
      </c>
      <c r="J318" s="242"/>
      <c r="K318" s="243">
        <f>ROUND(E318*J318,2)</f>
        <v>0</v>
      </c>
      <c r="L318" s="243">
        <v>21</v>
      </c>
      <c r="M318" s="243">
        <f>G318*(1+L318/100)</f>
        <v>0</v>
      </c>
      <c r="N318" s="243">
        <v>2E-3</v>
      </c>
      <c r="O318" s="243">
        <f>ROUND(E318*N318,2)</f>
        <v>0.05</v>
      </c>
      <c r="P318" s="243">
        <v>0</v>
      </c>
      <c r="Q318" s="243">
        <f>ROUND(E318*P318,2)</f>
        <v>0</v>
      </c>
      <c r="R318" s="243" t="s">
        <v>307</v>
      </c>
      <c r="S318" s="243" t="s">
        <v>139</v>
      </c>
      <c r="T318" s="244" t="s">
        <v>139</v>
      </c>
      <c r="U318" s="222">
        <v>0</v>
      </c>
      <c r="V318" s="222">
        <f>ROUND(E318*U318,2)</f>
        <v>0</v>
      </c>
      <c r="W318" s="222"/>
      <c r="X318" s="222" t="s">
        <v>308</v>
      </c>
      <c r="Y318" s="212"/>
      <c r="Z318" s="212"/>
      <c r="AA318" s="212"/>
      <c r="AB318" s="212"/>
      <c r="AC318" s="212"/>
      <c r="AD318" s="212"/>
      <c r="AE318" s="212"/>
      <c r="AF318" s="212"/>
      <c r="AG318" s="212" t="s">
        <v>309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31">
        <v>117</v>
      </c>
      <c r="B319" s="232" t="s">
        <v>839</v>
      </c>
      <c r="C319" s="250" t="s">
        <v>840</v>
      </c>
      <c r="D319" s="233" t="s">
        <v>189</v>
      </c>
      <c r="E319" s="234">
        <v>38.671500000000002</v>
      </c>
      <c r="F319" s="235"/>
      <c r="G319" s="236">
        <f>ROUND(E319*F319,2)</f>
        <v>0</v>
      </c>
      <c r="H319" s="235"/>
      <c r="I319" s="236">
        <f>ROUND(E319*H319,2)</f>
        <v>0</v>
      </c>
      <c r="J319" s="235"/>
      <c r="K319" s="236">
        <f>ROUND(E319*J319,2)</f>
        <v>0</v>
      </c>
      <c r="L319" s="236">
        <v>21</v>
      </c>
      <c r="M319" s="236">
        <f>G319*(1+L319/100)</f>
        <v>0</v>
      </c>
      <c r="N319" s="236">
        <v>2.4E-2</v>
      </c>
      <c r="O319" s="236">
        <f>ROUND(E319*N319,2)</f>
        <v>0.93</v>
      </c>
      <c r="P319" s="236">
        <v>0</v>
      </c>
      <c r="Q319" s="236">
        <f>ROUND(E319*P319,2)</f>
        <v>0</v>
      </c>
      <c r="R319" s="236" t="s">
        <v>307</v>
      </c>
      <c r="S319" s="236" t="s">
        <v>139</v>
      </c>
      <c r="T319" s="237" t="s">
        <v>139</v>
      </c>
      <c r="U319" s="222">
        <v>0</v>
      </c>
      <c r="V319" s="222">
        <f>ROUND(E319*U319,2)</f>
        <v>0</v>
      </c>
      <c r="W319" s="222"/>
      <c r="X319" s="222" t="s">
        <v>308</v>
      </c>
      <c r="Y319" s="212"/>
      <c r="Z319" s="212"/>
      <c r="AA319" s="212"/>
      <c r="AB319" s="212"/>
      <c r="AC319" s="212"/>
      <c r="AD319" s="212"/>
      <c r="AE319" s="212"/>
      <c r="AF319" s="212"/>
      <c r="AG319" s="212" t="s">
        <v>392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9"/>
      <c r="B320" s="220"/>
      <c r="C320" s="263" t="s">
        <v>841</v>
      </c>
      <c r="D320" s="256"/>
      <c r="E320" s="257">
        <v>38.671500000000002</v>
      </c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196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31">
        <v>118</v>
      </c>
      <c r="B321" s="232" t="s">
        <v>842</v>
      </c>
      <c r="C321" s="250" t="s">
        <v>843</v>
      </c>
      <c r="D321" s="233" t="s">
        <v>189</v>
      </c>
      <c r="E321" s="234">
        <v>33.901000000000003</v>
      </c>
      <c r="F321" s="235"/>
      <c r="G321" s="236">
        <f>ROUND(E321*F321,2)</f>
        <v>0</v>
      </c>
      <c r="H321" s="235"/>
      <c r="I321" s="236">
        <f>ROUND(E321*H321,2)</f>
        <v>0</v>
      </c>
      <c r="J321" s="235"/>
      <c r="K321" s="236">
        <f>ROUND(E321*J321,2)</f>
        <v>0</v>
      </c>
      <c r="L321" s="236">
        <v>21</v>
      </c>
      <c r="M321" s="236">
        <f>G321*(1+L321/100)</f>
        <v>0</v>
      </c>
      <c r="N321" s="236">
        <v>3.6999999999999998E-2</v>
      </c>
      <c r="O321" s="236">
        <f>ROUND(E321*N321,2)</f>
        <v>1.25</v>
      </c>
      <c r="P321" s="236">
        <v>0</v>
      </c>
      <c r="Q321" s="236">
        <f>ROUND(E321*P321,2)</f>
        <v>0</v>
      </c>
      <c r="R321" s="236" t="s">
        <v>307</v>
      </c>
      <c r="S321" s="236" t="s">
        <v>139</v>
      </c>
      <c r="T321" s="237" t="s">
        <v>139</v>
      </c>
      <c r="U321" s="222">
        <v>0</v>
      </c>
      <c r="V321" s="222">
        <f>ROUND(E321*U321,2)</f>
        <v>0</v>
      </c>
      <c r="W321" s="222"/>
      <c r="X321" s="222" t="s">
        <v>308</v>
      </c>
      <c r="Y321" s="212"/>
      <c r="Z321" s="212"/>
      <c r="AA321" s="212"/>
      <c r="AB321" s="212"/>
      <c r="AC321" s="212"/>
      <c r="AD321" s="212"/>
      <c r="AE321" s="212"/>
      <c r="AF321" s="212"/>
      <c r="AG321" s="212" t="s">
        <v>392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63" t="s">
        <v>844</v>
      </c>
      <c r="D322" s="256"/>
      <c r="E322" s="257">
        <v>33.901000000000003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196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31">
        <v>119</v>
      </c>
      <c r="B323" s="232" t="s">
        <v>845</v>
      </c>
      <c r="C323" s="250" t="s">
        <v>846</v>
      </c>
      <c r="D323" s="233" t="s">
        <v>189</v>
      </c>
      <c r="E323" s="234">
        <v>114.289</v>
      </c>
      <c r="F323" s="235"/>
      <c r="G323" s="236">
        <f>ROUND(E323*F323,2)</f>
        <v>0</v>
      </c>
      <c r="H323" s="235"/>
      <c r="I323" s="236">
        <f>ROUND(E323*H323,2)</f>
        <v>0</v>
      </c>
      <c r="J323" s="235"/>
      <c r="K323" s="236">
        <f>ROUND(E323*J323,2)</f>
        <v>0</v>
      </c>
      <c r="L323" s="236">
        <v>21</v>
      </c>
      <c r="M323" s="236">
        <f>G323*(1+L323/100)</f>
        <v>0</v>
      </c>
      <c r="N323" s="236">
        <v>5.2999999999999999E-2</v>
      </c>
      <c r="O323" s="236">
        <f>ROUND(E323*N323,2)</f>
        <v>6.06</v>
      </c>
      <c r="P323" s="236">
        <v>0</v>
      </c>
      <c r="Q323" s="236">
        <f>ROUND(E323*P323,2)</f>
        <v>0</v>
      </c>
      <c r="R323" s="236" t="s">
        <v>307</v>
      </c>
      <c r="S323" s="236" t="s">
        <v>139</v>
      </c>
      <c r="T323" s="237" t="s">
        <v>139</v>
      </c>
      <c r="U323" s="222">
        <v>0</v>
      </c>
      <c r="V323" s="222">
        <f>ROUND(E323*U323,2)</f>
        <v>0</v>
      </c>
      <c r="W323" s="222"/>
      <c r="X323" s="222" t="s">
        <v>308</v>
      </c>
      <c r="Y323" s="212"/>
      <c r="Z323" s="212"/>
      <c r="AA323" s="212"/>
      <c r="AB323" s="212"/>
      <c r="AC323" s="212"/>
      <c r="AD323" s="212"/>
      <c r="AE323" s="212"/>
      <c r="AF323" s="212"/>
      <c r="AG323" s="212" t="s">
        <v>392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9"/>
      <c r="B324" s="220"/>
      <c r="C324" s="263" t="s">
        <v>847</v>
      </c>
      <c r="D324" s="256"/>
      <c r="E324" s="257">
        <v>114.289</v>
      </c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196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ht="22.5" outlineLevel="1" x14ac:dyDescent="0.2">
      <c r="A325" s="231">
        <v>120</v>
      </c>
      <c r="B325" s="232" t="s">
        <v>848</v>
      </c>
      <c r="C325" s="250" t="s">
        <v>849</v>
      </c>
      <c r="D325" s="233" t="s">
        <v>328</v>
      </c>
      <c r="E325" s="234">
        <v>4.0599999999999996</v>
      </c>
      <c r="F325" s="235"/>
      <c r="G325" s="236">
        <f>ROUND(E325*F325,2)</f>
        <v>0</v>
      </c>
      <c r="H325" s="235"/>
      <c r="I325" s="236">
        <f>ROUND(E325*H325,2)</f>
        <v>0</v>
      </c>
      <c r="J325" s="235"/>
      <c r="K325" s="236">
        <f>ROUND(E325*J325,2)</f>
        <v>0</v>
      </c>
      <c r="L325" s="236">
        <v>21</v>
      </c>
      <c r="M325" s="236">
        <f>G325*(1+L325/100)</f>
        <v>0</v>
      </c>
      <c r="N325" s="236">
        <v>1.9E-2</v>
      </c>
      <c r="O325" s="236">
        <f>ROUND(E325*N325,2)</f>
        <v>0.08</v>
      </c>
      <c r="P325" s="236">
        <v>0</v>
      </c>
      <c r="Q325" s="236">
        <f>ROUND(E325*P325,2)</f>
        <v>0</v>
      </c>
      <c r="R325" s="236" t="s">
        <v>307</v>
      </c>
      <c r="S325" s="236" t="s">
        <v>139</v>
      </c>
      <c r="T325" s="237" t="s">
        <v>139</v>
      </c>
      <c r="U325" s="222">
        <v>0</v>
      </c>
      <c r="V325" s="222">
        <f>ROUND(E325*U325,2)</f>
        <v>0</v>
      </c>
      <c r="W325" s="222"/>
      <c r="X325" s="222" t="s">
        <v>308</v>
      </c>
      <c r="Y325" s="212"/>
      <c r="Z325" s="212"/>
      <c r="AA325" s="212"/>
      <c r="AB325" s="212"/>
      <c r="AC325" s="212"/>
      <c r="AD325" s="212"/>
      <c r="AE325" s="212"/>
      <c r="AF325" s="212"/>
      <c r="AG325" s="212" t="s">
        <v>392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9"/>
      <c r="B326" s="220"/>
      <c r="C326" s="263" t="s">
        <v>850</v>
      </c>
      <c r="D326" s="256"/>
      <c r="E326" s="257">
        <v>4.0599999999999996</v>
      </c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196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ht="22.5" outlineLevel="1" x14ac:dyDescent="0.2">
      <c r="A327" s="231">
        <v>121</v>
      </c>
      <c r="B327" s="232" t="s">
        <v>851</v>
      </c>
      <c r="C327" s="250" t="s">
        <v>852</v>
      </c>
      <c r="D327" s="233" t="s">
        <v>328</v>
      </c>
      <c r="E327" s="234">
        <v>4.0599999999999996</v>
      </c>
      <c r="F327" s="235"/>
      <c r="G327" s="236">
        <f>ROUND(E327*F327,2)</f>
        <v>0</v>
      </c>
      <c r="H327" s="235"/>
      <c r="I327" s="236">
        <f>ROUND(E327*H327,2)</f>
        <v>0</v>
      </c>
      <c r="J327" s="235"/>
      <c r="K327" s="236">
        <f>ROUND(E327*J327,2)</f>
        <v>0</v>
      </c>
      <c r="L327" s="236">
        <v>21</v>
      </c>
      <c r="M327" s="236">
        <f>G327*(1+L327/100)</f>
        <v>0</v>
      </c>
      <c r="N327" s="236">
        <v>2.5000000000000001E-2</v>
      </c>
      <c r="O327" s="236">
        <f>ROUND(E327*N327,2)</f>
        <v>0.1</v>
      </c>
      <c r="P327" s="236">
        <v>0</v>
      </c>
      <c r="Q327" s="236">
        <f>ROUND(E327*P327,2)</f>
        <v>0</v>
      </c>
      <c r="R327" s="236" t="s">
        <v>307</v>
      </c>
      <c r="S327" s="236" t="s">
        <v>139</v>
      </c>
      <c r="T327" s="237" t="s">
        <v>139</v>
      </c>
      <c r="U327" s="222">
        <v>0</v>
      </c>
      <c r="V327" s="222">
        <f>ROUND(E327*U327,2)</f>
        <v>0</v>
      </c>
      <c r="W327" s="222"/>
      <c r="X327" s="222" t="s">
        <v>308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392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63" t="s">
        <v>850</v>
      </c>
      <c r="D328" s="256"/>
      <c r="E328" s="257">
        <v>4.0599999999999996</v>
      </c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196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ht="22.5" outlineLevel="1" x14ac:dyDescent="0.2">
      <c r="A329" s="231">
        <v>122</v>
      </c>
      <c r="B329" s="232" t="s">
        <v>853</v>
      </c>
      <c r="C329" s="250" t="s">
        <v>854</v>
      </c>
      <c r="D329" s="233" t="s">
        <v>328</v>
      </c>
      <c r="E329" s="234">
        <v>9.1349999999999998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6">
        <v>4.1000000000000002E-2</v>
      </c>
      <c r="O329" s="236">
        <f>ROUND(E329*N329,2)</f>
        <v>0.37</v>
      </c>
      <c r="P329" s="236">
        <v>0</v>
      </c>
      <c r="Q329" s="236">
        <f>ROUND(E329*P329,2)</f>
        <v>0</v>
      </c>
      <c r="R329" s="236" t="s">
        <v>307</v>
      </c>
      <c r="S329" s="236" t="s">
        <v>139</v>
      </c>
      <c r="T329" s="237" t="s">
        <v>139</v>
      </c>
      <c r="U329" s="222">
        <v>0</v>
      </c>
      <c r="V329" s="222">
        <f>ROUND(E329*U329,2)</f>
        <v>0</v>
      </c>
      <c r="W329" s="222"/>
      <c r="X329" s="222" t="s">
        <v>308</v>
      </c>
      <c r="Y329" s="212"/>
      <c r="Z329" s="212"/>
      <c r="AA329" s="212"/>
      <c r="AB329" s="212"/>
      <c r="AC329" s="212"/>
      <c r="AD329" s="212"/>
      <c r="AE329" s="212"/>
      <c r="AF329" s="212"/>
      <c r="AG329" s="212" t="s">
        <v>392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9"/>
      <c r="B330" s="220"/>
      <c r="C330" s="263" t="s">
        <v>855</v>
      </c>
      <c r="D330" s="256"/>
      <c r="E330" s="257">
        <v>9.1349999999999998</v>
      </c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196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ht="22.5" outlineLevel="1" x14ac:dyDescent="0.2">
      <c r="A331" s="231">
        <v>123</v>
      </c>
      <c r="B331" s="232" t="s">
        <v>856</v>
      </c>
      <c r="C331" s="250" t="s">
        <v>857</v>
      </c>
      <c r="D331" s="233" t="s">
        <v>328</v>
      </c>
      <c r="E331" s="234">
        <v>10.15</v>
      </c>
      <c r="F331" s="235"/>
      <c r="G331" s="236">
        <f>ROUND(E331*F331,2)</f>
        <v>0</v>
      </c>
      <c r="H331" s="235"/>
      <c r="I331" s="236">
        <f>ROUND(E331*H331,2)</f>
        <v>0</v>
      </c>
      <c r="J331" s="235"/>
      <c r="K331" s="236">
        <f>ROUND(E331*J331,2)</f>
        <v>0</v>
      </c>
      <c r="L331" s="236">
        <v>21</v>
      </c>
      <c r="M331" s="236">
        <f>G331*(1+L331/100)</f>
        <v>0</v>
      </c>
      <c r="N331" s="236">
        <v>3.4000000000000002E-2</v>
      </c>
      <c r="O331" s="236">
        <f>ROUND(E331*N331,2)</f>
        <v>0.35</v>
      </c>
      <c r="P331" s="236">
        <v>0</v>
      </c>
      <c r="Q331" s="236">
        <f>ROUND(E331*P331,2)</f>
        <v>0</v>
      </c>
      <c r="R331" s="236" t="s">
        <v>307</v>
      </c>
      <c r="S331" s="236" t="s">
        <v>139</v>
      </c>
      <c r="T331" s="237" t="s">
        <v>139</v>
      </c>
      <c r="U331" s="222">
        <v>0</v>
      </c>
      <c r="V331" s="222">
        <f>ROUND(E331*U331,2)</f>
        <v>0</v>
      </c>
      <c r="W331" s="222"/>
      <c r="X331" s="222" t="s">
        <v>308</v>
      </c>
      <c r="Y331" s="212"/>
      <c r="Z331" s="212"/>
      <c r="AA331" s="212"/>
      <c r="AB331" s="212"/>
      <c r="AC331" s="212"/>
      <c r="AD331" s="212"/>
      <c r="AE331" s="212"/>
      <c r="AF331" s="212"/>
      <c r="AG331" s="212" t="s">
        <v>309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9"/>
      <c r="B332" s="220"/>
      <c r="C332" s="263" t="s">
        <v>783</v>
      </c>
      <c r="D332" s="256"/>
      <c r="E332" s="257">
        <v>10.15</v>
      </c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196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ht="22.5" outlineLevel="1" x14ac:dyDescent="0.2">
      <c r="A333" s="231">
        <v>124</v>
      </c>
      <c r="B333" s="232" t="s">
        <v>858</v>
      </c>
      <c r="C333" s="250" t="s">
        <v>859</v>
      </c>
      <c r="D333" s="233" t="s">
        <v>328</v>
      </c>
      <c r="E333" s="234">
        <v>6.09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21</v>
      </c>
      <c r="M333" s="236">
        <f>G333*(1+L333/100)</f>
        <v>0</v>
      </c>
      <c r="N333" s="236">
        <v>4.4999999999999998E-2</v>
      </c>
      <c r="O333" s="236">
        <f>ROUND(E333*N333,2)</f>
        <v>0.27</v>
      </c>
      <c r="P333" s="236">
        <v>0</v>
      </c>
      <c r="Q333" s="236">
        <f>ROUND(E333*P333,2)</f>
        <v>0</v>
      </c>
      <c r="R333" s="236" t="s">
        <v>307</v>
      </c>
      <c r="S333" s="236" t="s">
        <v>139</v>
      </c>
      <c r="T333" s="237" t="s">
        <v>139</v>
      </c>
      <c r="U333" s="222">
        <v>0</v>
      </c>
      <c r="V333" s="222">
        <f>ROUND(E333*U333,2)</f>
        <v>0</v>
      </c>
      <c r="W333" s="222"/>
      <c r="X333" s="222" t="s">
        <v>308</v>
      </c>
      <c r="Y333" s="212"/>
      <c r="Z333" s="212"/>
      <c r="AA333" s="212"/>
      <c r="AB333" s="212"/>
      <c r="AC333" s="212"/>
      <c r="AD333" s="212"/>
      <c r="AE333" s="212"/>
      <c r="AF333" s="212"/>
      <c r="AG333" s="212" t="s">
        <v>309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63" t="s">
        <v>860</v>
      </c>
      <c r="D334" s="256"/>
      <c r="E334" s="257">
        <v>6.09</v>
      </c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196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31">
        <v>125</v>
      </c>
      <c r="B335" s="232" t="s">
        <v>861</v>
      </c>
      <c r="C335" s="250" t="s">
        <v>862</v>
      </c>
      <c r="D335" s="233" t="s">
        <v>328</v>
      </c>
      <c r="E335" s="234">
        <v>4.0599999999999996</v>
      </c>
      <c r="F335" s="235"/>
      <c r="G335" s="236">
        <f>ROUND(E335*F335,2)</f>
        <v>0</v>
      </c>
      <c r="H335" s="235"/>
      <c r="I335" s="236">
        <f>ROUND(E335*H335,2)</f>
        <v>0</v>
      </c>
      <c r="J335" s="235"/>
      <c r="K335" s="236">
        <f>ROUND(E335*J335,2)</f>
        <v>0</v>
      </c>
      <c r="L335" s="236">
        <v>21</v>
      </c>
      <c r="M335" s="236">
        <f>G335*(1+L335/100)</f>
        <v>0</v>
      </c>
      <c r="N335" s="236">
        <v>0.01</v>
      </c>
      <c r="O335" s="236">
        <f>ROUND(E335*N335,2)</f>
        <v>0.04</v>
      </c>
      <c r="P335" s="236">
        <v>0</v>
      </c>
      <c r="Q335" s="236">
        <f>ROUND(E335*P335,2)</f>
        <v>0</v>
      </c>
      <c r="R335" s="236" t="s">
        <v>307</v>
      </c>
      <c r="S335" s="236" t="s">
        <v>139</v>
      </c>
      <c r="T335" s="237" t="s">
        <v>139</v>
      </c>
      <c r="U335" s="222">
        <v>0</v>
      </c>
      <c r="V335" s="222">
        <f>ROUND(E335*U335,2)</f>
        <v>0</v>
      </c>
      <c r="W335" s="222"/>
      <c r="X335" s="222" t="s">
        <v>308</v>
      </c>
      <c r="Y335" s="212"/>
      <c r="Z335" s="212"/>
      <c r="AA335" s="212"/>
      <c r="AB335" s="212"/>
      <c r="AC335" s="212"/>
      <c r="AD335" s="212"/>
      <c r="AE335" s="212"/>
      <c r="AF335" s="212"/>
      <c r="AG335" s="212" t="s">
        <v>392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9"/>
      <c r="B336" s="220"/>
      <c r="C336" s="263" t="s">
        <v>850</v>
      </c>
      <c r="D336" s="256"/>
      <c r="E336" s="257">
        <v>4.0599999999999996</v>
      </c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196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31">
        <v>126</v>
      </c>
      <c r="B337" s="232" t="s">
        <v>863</v>
      </c>
      <c r="C337" s="250" t="s">
        <v>864</v>
      </c>
      <c r="D337" s="233" t="s">
        <v>328</v>
      </c>
      <c r="E337" s="234">
        <v>4.0599999999999996</v>
      </c>
      <c r="F337" s="235"/>
      <c r="G337" s="236">
        <f>ROUND(E337*F337,2)</f>
        <v>0</v>
      </c>
      <c r="H337" s="235"/>
      <c r="I337" s="236">
        <f>ROUND(E337*H337,2)</f>
        <v>0</v>
      </c>
      <c r="J337" s="235"/>
      <c r="K337" s="236">
        <f>ROUND(E337*J337,2)</f>
        <v>0</v>
      </c>
      <c r="L337" s="236">
        <v>21</v>
      </c>
      <c r="M337" s="236">
        <f>G337*(1+L337/100)</f>
        <v>0</v>
      </c>
      <c r="N337" s="236">
        <v>0.01</v>
      </c>
      <c r="O337" s="236">
        <f>ROUND(E337*N337,2)</f>
        <v>0.04</v>
      </c>
      <c r="P337" s="236">
        <v>0</v>
      </c>
      <c r="Q337" s="236">
        <f>ROUND(E337*P337,2)</f>
        <v>0</v>
      </c>
      <c r="R337" s="236" t="s">
        <v>307</v>
      </c>
      <c r="S337" s="236" t="s">
        <v>139</v>
      </c>
      <c r="T337" s="237" t="s">
        <v>139</v>
      </c>
      <c r="U337" s="222">
        <v>0</v>
      </c>
      <c r="V337" s="222">
        <f>ROUND(E337*U337,2)</f>
        <v>0</v>
      </c>
      <c r="W337" s="222"/>
      <c r="X337" s="222" t="s">
        <v>308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392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63" t="s">
        <v>850</v>
      </c>
      <c r="D338" s="256"/>
      <c r="E338" s="257">
        <v>4.0599999999999996</v>
      </c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196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31">
        <v>127</v>
      </c>
      <c r="B339" s="232" t="s">
        <v>865</v>
      </c>
      <c r="C339" s="250" t="s">
        <v>866</v>
      </c>
      <c r="D339" s="233" t="s">
        <v>328</v>
      </c>
      <c r="E339" s="234">
        <v>19.285</v>
      </c>
      <c r="F339" s="235"/>
      <c r="G339" s="236">
        <f>ROUND(E339*F339,2)</f>
        <v>0</v>
      </c>
      <c r="H339" s="235"/>
      <c r="I339" s="236">
        <f>ROUND(E339*H339,2)</f>
        <v>0</v>
      </c>
      <c r="J339" s="235"/>
      <c r="K339" s="236">
        <f>ROUND(E339*J339,2)</f>
        <v>0</v>
      </c>
      <c r="L339" s="236">
        <v>21</v>
      </c>
      <c r="M339" s="236">
        <f>G339*(1+L339/100)</f>
        <v>0</v>
      </c>
      <c r="N339" s="236">
        <v>0.01</v>
      </c>
      <c r="O339" s="236">
        <f>ROUND(E339*N339,2)</f>
        <v>0.19</v>
      </c>
      <c r="P339" s="236">
        <v>0</v>
      </c>
      <c r="Q339" s="236">
        <f>ROUND(E339*P339,2)</f>
        <v>0</v>
      </c>
      <c r="R339" s="236" t="s">
        <v>307</v>
      </c>
      <c r="S339" s="236" t="s">
        <v>139</v>
      </c>
      <c r="T339" s="237" t="s">
        <v>139</v>
      </c>
      <c r="U339" s="222">
        <v>0</v>
      </c>
      <c r="V339" s="222">
        <f>ROUND(E339*U339,2)</f>
        <v>0</v>
      </c>
      <c r="W339" s="222"/>
      <c r="X339" s="222" t="s">
        <v>308</v>
      </c>
      <c r="Y339" s="212"/>
      <c r="Z339" s="212"/>
      <c r="AA339" s="212"/>
      <c r="AB339" s="212"/>
      <c r="AC339" s="212"/>
      <c r="AD339" s="212"/>
      <c r="AE339" s="212"/>
      <c r="AF339" s="212"/>
      <c r="AG339" s="212" t="s">
        <v>392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9"/>
      <c r="B340" s="220"/>
      <c r="C340" s="263" t="s">
        <v>867</v>
      </c>
      <c r="D340" s="256"/>
      <c r="E340" s="257">
        <v>19.285</v>
      </c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196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31">
        <v>128</v>
      </c>
      <c r="B341" s="232" t="s">
        <v>868</v>
      </c>
      <c r="C341" s="250" t="s">
        <v>869</v>
      </c>
      <c r="D341" s="233" t="s">
        <v>328</v>
      </c>
      <c r="E341" s="234">
        <v>4.0599999999999996</v>
      </c>
      <c r="F341" s="235"/>
      <c r="G341" s="236">
        <f>ROUND(E341*F341,2)</f>
        <v>0</v>
      </c>
      <c r="H341" s="235"/>
      <c r="I341" s="236">
        <f>ROUND(E341*H341,2)</f>
        <v>0</v>
      </c>
      <c r="J341" s="235"/>
      <c r="K341" s="236">
        <f>ROUND(E341*J341,2)</f>
        <v>0</v>
      </c>
      <c r="L341" s="236">
        <v>21</v>
      </c>
      <c r="M341" s="236">
        <f>G341*(1+L341/100)</f>
        <v>0</v>
      </c>
      <c r="N341" s="236">
        <v>1.4999999999999999E-2</v>
      </c>
      <c r="O341" s="236">
        <f>ROUND(E341*N341,2)</f>
        <v>0.06</v>
      </c>
      <c r="P341" s="236">
        <v>0</v>
      </c>
      <c r="Q341" s="236">
        <f>ROUND(E341*P341,2)</f>
        <v>0</v>
      </c>
      <c r="R341" s="236" t="s">
        <v>307</v>
      </c>
      <c r="S341" s="236" t="s">
        <v>139</v>
      </c>
      <c r="T341" s="237" t="s">
        <v>139</v>
      </c>
      <c r="U341" s="222">
        <v>0</v>
      </c>
      <c r="V341" s="222">
        <f>ROUND(E341*U341,2)</f>
        <v>0</v>
      </c>
      <c r="W341" s="222"/>
      <c r="X341" s="222" t="s">
        <v>308</v>
      </c>
      <c r="Y341" s="212"/>
      <c r="Z341" s="212"/>
      <c r="AA341" s="212"/>
      <c r="AB341" s="212"/>
      <c r="AC341" s="212"/>
      <c r="AD341" s="212"/>
      <c r="AE341" s="212"/>
      <c r="AF341" s="212"/>
      <c r="AG341" s="212" t="s">
        <v>392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9"/>
      <c r="B342" s="220"/>
      <c r="C342" s="263" t="s">
        <v>850</v>
      </c>
      <c r="D342" s="256"/>
      <c r="E342" s="257">
        <v>4.0599999999999996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196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31">
        <v>129</v>
      </c>
      <c r="B343" s="232" t="s">
        <v>870</v>
      </c>
      <c r="C343" s="250" t="s">
        <v>871</v>
      </c>
      <c r="D343" s="233" t="s">
        <v>328</v>
      </c>
      <c r="E343" s="234">
        <v>2.0299999999999998</v>
      </c>
      <c r="F343" s="235"/>
      <c r="G343" s="236">
        <f>ROUND(E343*F343,2)</f>
        <v>0</v>
      </c>
      <c r="H343" s="235"/>
      <c r="I343" s="236">
        <f>ROUND(E343*H343,2)</f>
        <v>0</v>
      </c>
      <c r="J343" s="235"/>
      <c r="K343" s="236">
        <f>ROUND(E343*J343,2)</f>
        <v>0</v>
      </c>
      <c r="L343" s="236">
        <v>21</v>
      </c>
      <c r="M343" s="236">
        <f>G343*(1+L343/100)</f>
        <v>0</v>
      </c>
      <c r="N343" s="236">
        <v>1.4999999999999999E-2</v>
      </c>
      <c r="O343" s="236">
        <f>ROUND(E343*N343,2)</f>
        <v>0.03</v>
      </c>
      <c r="P343" s="236">
        <v>0</v>
      </c>
      <c r="Q343" s="236">
        <f>ROUND(E343*P343,2)</f>
        <v>0</v>
      </c>
      <c r="R343" s="236" t="s">
        <v>307</v>
      </c>
      <c r="S343" s="236" t="s">
        <v>139</v>
      </c>
      <c r="T343" s="237" t="s">
        <v>139</v>
      </c>
      <c r="U343" s="222">
        <v>0</v>
      </c>
      <c r="V343" s="222">
        <f>ROUND(E343*U343,2)</f>
        <v>0</v>
      </c>
      <c r="W343" s="222"/>
      <c r="X343" s="222" t="s">
        <v>308</v>
      </c>
      <c r="Y343" s="212"/>
      <c r="Z343" s="212"/>
      <c r="AA343" s="212"/>
      <c r="AB343" s="212"/>
      <c r="AC343" s="212"/>
      <c r="AD343" s="212"/>
      <c r="AE343" s="212"/>
      <c r="AF343" s="212"/>
      <c r="AG343" s="212" t="s">
        <v>392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63" t="s">
        <v>778</v>
      </c>
      <c r="D344" s="256"/>
      <c r="E344" s="257">
        <v>2.0299999999999998</v>
      </c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196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31">
        <v>130</v>
      </c>
      <c r="B345" s="232" t="s">
        <v>872</v>
      </c>
      <c r="C345" s="250" t="s">
        <v>873</v>
      </c>
      <c r="D345" s="233" t="s">
        <v>328</v>
      </c>
      <c r="E345" s="234">
        <v>10.15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21</v>
      </c>
      <c r="M345" s="236">
        <f>G345*(1+L345/100)</f>
        <v>0</v>
      </c>
      <c r="N345" s="236">
        <v>1.4999999999999999E-2</v>
      </c>
      <c r="O345" s="236">
        <f>ROUND(E345*N345,2)</f>
        <v>0.15</v>
      </c>
      <c r="P345" s="236">
        <v>0</v>
      </c>
      <c r="Q345" s="236">
        <f>ROUND(E345*P345,2)</f>
        <v>0</v>
      </c>
      <c r="R345" s="236" t="s">
        <v>307</v>
      </c>
      <c r="S345" s="236" t="s">
        <v>139</v>
      </c>
      <c r="T345" s="237" t="s">
        <v>139</v>
      </c>
      <c r="U345" s="222">
        <v>0</v>
      </c>
      <c r="V345" s="222">
        <f>ROUND(E345*U345,2)</f>
        <v>0</v>
      </c>
      <c r="W345" s="222"/>
      <c r="X345" s="222" t="s">
        <v>308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392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63" t="s">
        <v>783</v>
      </c>
      <c r="D346" s="256"/>
      <c r="E346" s="257">
        <v>10.15</v>
      </c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12"/>
      <c r="Z346" s="212"/>
      <c r="AA346" s="212"/>
      <c r="AB346" s="212"/>
      <c r="AC346" s="212"/>
      <c r="AD346" s="212"/>
      <c r="AE346" s="212"/>
      <c r="AF346" s="212"/>
      <c r="AG346" s="212" t="s">
        <v>196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31">
        <v>131</v>
      </c>
      <c r="B347" s="232" t="s">
        <v>874</v>
      </c>
      <c r="C347" s="250" t="s">
        <v>875</v>
      </c>
      <c r="D347" s="233" t="s">
        <v>328</v>
      </c>
      <c r="E347" s="234">
        <v>1.0149999999999999</v>
      </c>
      <c r="F347" s="235"/>
      <c r="G347" s="236">
        <f>ROUND(E347*F347,2)</f>
        <v>0</v>
      </c>
      <c r="H347" s="235"/>
      <c r="I347" s="236">
        <f>ROUND(E347*H347,2)</f>
        <v>0</v>
      </c>
      <c r="J347" s="235"/>
      <c r="K347" s="236">
        <f>ROUND(E347*J347,2)</f>
        <v>0</v>
      </c>
      <c r="L347" s="236">
        <v>21</v>
      </c>
      <c r="M347" s="236">
        <f>G347*(1+L347/100)</f>
        <v>0</v>
      </c>
      <c r="N347" s="236">
        <v>4.0000000000000001E-3</v>
      </c>
      <c r="O347" s="236">
        <f>ROUND(E347*N347,2)</f>
        <v>0</v>
      </c>
      <c r="P347" s="236">
        <v>0</v>
      </c>
      <c r="Q347" s="236">
        <f>ROUND(E347*P347,2)</f>
        <v>0</v>
      </c>
      <c r="R347" s="236" t="s">
        <v>307</v>
      </c>
      <c r="S347" s="236" t="s">
        <v>139</v>
      </c>
      <c r="T347" s="237" t="s">
        <v>139</v>
      </c>
      <c r="U347" s="222">
        <v>0</v>
      </c>
      <c r="V347" s="222">
        <f>ROUND(E347*U347,2)</f>
        <v>0</v>
      </c>
      <c r="W347" s="222"/>
      <c r="X347" s="222" t="s">
        <v>308</v>
      </c>
      <c r="Y347" s="212"/>
      <c r="Z347" s="212"/>
      <c r="AA347" s="212"/>
      <c r="AB347" s="212"/>
      <c r="AC347" s="212"/>
      <c r="AD347" s="212"/>
      <c r="AE347" s="212"/>
      <c r="AF347" s="212"/>
      <c r="AG347" s="212" t="s">
        <v>392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9"/>
      <c r="B348" s="220"/>
      <c r="C348" s="263" t="s">
        <v>775</v>
      </c>
      <c r="D348" s="256"/>
      <c r="E348" s="257">
        <v>1.0149999999999999</v>
      </c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196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ht="22.5" outlineLevel="1" x14ac:dyDescent="0.2">
      <c r="A349" s="231">
        <v>132</v>
      </c>
      <c r="B349" s="232" t="s">
        <v>876</v>
      </c>
      <c r="C349" s="250" t="s">
        <v>877</v>
      </c>
      <c r="D349" s="233" t="s">
        <v>328</v>
      </c>
      <c r="E349" s="234">
        <v>1.0149999999999999</v>
      </c>
      <c r="F349" s="235"/>
      <c r="G349" s="236">
        <f>ROUND(E349*F349,2)</f>
        <v>0</v>
      </c>
      <c r="H349" s="235"/>
      <c r="I349" s="236">
        <f>ROUND(E349*H349,2)</f>
        <v>0</v>
      </c>
      <c r="J349" s="235"/>
      <c r="K349" s="236">
        <f>ROUND(E349*J349,2)</f>
        <v>0</v>
      </c>
      <c r="L349" s="236">
        <v>21</v>
      </c>
      <c r="M349" s="236">
        <f>G349*(1+L349/100)</f>
        <v>0</v>
      </c>
      <c r="N349" s="236">
        <v>0.02</v>
      </c>
      <c r="O349" s="236">
        <f>ROUND(E349*N349,2)</f>
        <v>0.02</v>
      </c>
      <c r="P349" s="236">
        <v>0</v>
      </c>
      <c r="Q349" s="236">
        <f>ROUND(E349*P349,2)</f>
        <v>0</v>
      </c>
      <c r="R349" s="236" t="s">
        <v>307</v>
      </c>
      <c r="S349" s="236" t="s">
        <v>139</v>
      </c>
      <c r="T349" s="237" t="s">
        <v>139</v>
      </c>
      <c r="U349" s="222">
        <v>0</v>
      </c>
      <c r="V349" s="222">
        <f>ROUND(E349*U349,2)</f>
        <v>0</v>
      </c>
      <c r="W349" s="222"/>
      <c r="X349" s="222" t="s">
        <v>308</v>
      </c>
      <c r="Y349" s="212"/>
      <c r="Z349" s="212"/>
      <c r="AA349" s="212"/>
      <c r="AB349" s="212"/>
      <c r="AC349" s="212"/>
      <c r="AD349" s="212"/>
      <c r="AE349" s="212"/>
      <c r="AF349" s="212"/>
      <c r="AG349" s="212" t="s">
        <v>392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63" t="s">
        <v>775</v>
      </c>
      <c r="D350" s="256"/>
      <c r="E350" s="257">
        <v>1.0149999999999999</v>
      </c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196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ht="22.5" outlineLevel="1" x14ac:dyDescent="0.2">
      <c r="A351" s="231">
        <v>133</v>
      </c>
      <c r="B351" s="232" t="s">
        <v>878</v>
      </c>
      <c r="C351" s="250" t="s">
        <v>879</v>
      </c>
      <c r="D351" s="233" t="s">
        <v>328</v>
      </c>
      <c r="E351" s="234">
        <v>10.15</v>
      </c>
      <c r="F351" s="235"/>
      <c r="G351" s="236">
        <f>ROUND(E351*F351,2)</f>
        <v>0</v>
      </c>
      <c r="H351" s="235"/>
      <c r="I351" s="236">
        <f>ROUND(E351*H351,2)</f>
        <v>0</v>
      </c>
      <c r="J351" s="235"/>
      <c r="K351" s="236">
        <f>ROUND(E351*J351,2)</f>
        <v>0</v>
      </c>
      <c r="L351" s="236">
        <v>21</v>
      </c>
      <c r="M351" s="236">
        <f>G351*(1+L351/100)</f>
        <v>0</v>
      </c>
      <c r="N351" s="236">
        <v>4.1000000000000002E-2</v>
      </c>
      <c r="O351" s="236">
        <f>ROUND(E351*N351,2)</f>
        <v>0.42</v>
      </c>
      <c r="P351" s="236">
        <v>0</v>
      </c>
      <c r="Q351" s="236">
        <f>ROUND(E351*P351,2)</f>
        <v>0</v>
      </c>
      <c r="R351" s="236" t="s">
        <v>307</v>
      </c>
      <c r="S351" s="236" t="s">
        <v>139</v>
      </c>
      <c r="T351" s="237" t="s">
        <v>139</v>
      </c>
      <c r="U351" s="222">
        <v>0</v>
      </c>
      <c r="V351" s="222">
        <f>ROUND(E351*U351,2)</f>
        <v>0</v>
      </c>
      <c r="W351" s="222"/>
      <c r="X351" s="222" t="s">
        <v>308</v>
      </c>
      <c r="Y351" s="212"/>
      <c r="Z351" s="212"/>
      <c r="AA351" s="212"/>
      <c r="AB351" s="212"/>
      <c r="AC351" s="212"/>
      <c r="AD351" s="212"/>
      <c r="AE351" s="212"/>
      <c r="AF351" s="212"/>
      <c r="AG351" s="212" t="s">
        <v>392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19"/>
      <c r="B352" s="220"/>
      <c r="C352" s="263" t="s">
        <v>783</v>
      </c>
      <c r="D352" s="256"/>
      <c r="E352" s="257">
        <v>10.15</v>
      </c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196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ht="22.5" outlineLevel="1" x14ac:dyDescent="0.2">
      <c r="A353" s="231">
        <v>134</v>
      </c>
      <c r="B353" s="232" t="s">
        <v>880</v>
      </c>
      <c r="C353" s="250" t="s">
        <v>881</v>
      </c>
      <c r="D353" s="233" t="s">
        <v>328</v>
      </c>
      <c r="E353" s="234">
        <v>3.0449999999999999</v>
      </c>
      <c r="F353" s="235"/>
      <c r="G353" s="236">
        <f>ROUND(E353*F353,2)</f>
        <v>0</v>
      </c>
      <c r="H353" s="235"/>
      <c r="I353" s="236">
        <f>ROUND(E353*H353,2)</f>
        <v>0</v>
      </c>
      <c r="J353" s="235"/>
      <c r="K353" s="236">
        <f>ROUND(E353*J353,2)</f>
        <v>0</v>
      </c>
      <c r="L353" s="236">
        <v>21</v>
      </c>
      <c r="M353" s="236">
        <f>G353*(1+L353/100)</f>
        <v>0</v>
      </c>
      <c r="N353" s="236">
        <v>4.8000000000000001E-2</v>
      </c>
      <c r="O353" s="236">
        <f>ROUND(E353*N353,2)</f>
        <v>0.15</v>
      </c>
      <c r="P353" s="236">
        <v>0</v>
      </c>
      <c r="Q353" s="236">
        <f>ROUND(E353*P353,2)</f>
        <v>0</v>
      </c>
      <c r="R353" s="236" t="s">
        <v>307</v>
      </c>
      <c r="S353" s="236" t="s">
        <v>139</v>
      </c>
      <c r="T353" s="237" t="s">
        <v>139</v>
      </c>
      <c r="U353" s="222">
        <v>0</v>
      </c>
      <c r="V353" s="222">
        <f>ROUND(E353*U353,2)</f>
        <v>0</v>
      </c>
      <c r="W353" s="222"/>
      <c r="X353" s="222" t="s">
        <v>308</v>
      </c>
      <c r="Y353" s="212"/>
      <c r="Z353" s="212"/>
      <c r="AA353" s="212"/>
      <c r="AB353" s="212"/>
      <c r="AC353" s="212"/>
      <c r="AD353" s="212"/>
      <c r="AE353" s="212"/>
      <c r="AF353" s="212"/>
      <c r="AG353" s="212" t="s">
        <v>392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9"/>
      <c r="B354" s="220"/>
      <c r="C354" s="263" t="s">
        <v>882</v>
      </c>
      <c r="D354" s="256"/>
      <c r="E354" s="257">
        <v>3.0449999999999999</v>
      </c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196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ht="22.5" outlineLevel="1" x14ac:dyDescent="0.2">
      <c r="A355" s="231">
        <v>135</v>
      </c>
      <c r="B355" s="232" t="s">
        <v>883</v>
      </c>
      <c r="C355" s="250" t="s">
        <v>884</v>
      </c>
      <c r="D355" s="233" t="s">
        <v>328</v>
      </c>
      <c r="E355" s="234">
        <v>1.0149999999999999</v>
      </c>
      <c r="F355" s="235"/>
      <c r="G355" s="236">
        <f>ROUND(E355*F355,2)</f>
        <v>0</v>
      </c>
      <c r="H355" s="235"/>
      <c r="I355" s="236">
        <f>ROUND(E355*H355,2)</f>
        <v>0</v>
      </c>
      <c r="J355" s="235"/>
      <c r="K355" s="236">
        <f>ROUND(E355*J355,2)</f>
        <v>0</v>
      </c>
      <c r="L355" s="236">
        <v>21</v>
      </c>
      <c r="M355" s="236">
        <f>G355*(1+L355/100)</f>
        <v>0</v>
      </c>
      <c r="N355" s="236">
        <v>0.06</v>
      </c>
      <c r="O355" s="236">
        <f>ROUND(E355*N355,2)</f>
        <v>0.06</v>
      </c>
      <c r="P355" s="236">
        <v>0</v>
      </c>
      <c r="Q355" s="236">
        <f>ROUND(E355*P355,2)</f>
        <v>0</v>
      </c>
      <c r="R355" s="236" t="s">
        <v>307</v>
      </c>
      <c r="S355" s="236" t="s">
        <v>139</v>
      </c>
      <c r="T355" s="237" t="s">
        <v>139</v>
      </c>
      <c r="U355" s="222">
        <v>0</v>
      </c>
      <c r="V355" s="222">
        <f>ROUND(E355*U355,2)</f>
        <v>0</v>
      </c>
      <c r="W355" s="222"/>
      <c r="X355" s="222" t="s">
        <v>308</v>
      </c>
      <c r="Y355" s="212"/>
      <c r="Z355" s="212"/>
      <c r="AA355" s="212"/>
      <c r="AB355" s="212"/>
      <c r="AC355" s="212"/>
      <c r="AD355" s="212"/>
      <c r="AE355" s="212"/>
      <c r="AF355" s="212"/>
      <c r="AG355" s="212" t="s">
        <v>392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9"/>
      <c r="B356" s="220"/>
      <c r="C356" s="263" t="s">
        <v>775</v>
      </c>
      <c r="D356" s="256"/>
      <c r="E356" s="257">
        <v>1.0149999999999999</v>
      </c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196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x14ac:dyDescent="0.2">
      <c r="A357" s="225" t="s">
        <v>124</v>
      </c>
      <c r="B357" s="226" t="s">
        <v>79</v>
      </c>
      <c r="C357" s="248" t="s">
        <v>80</v>
      </c>
      <c r="D357" s="227"/>
      <c r="E357" s="228"/>
      <c r="F357" s="229"/>
      <c r="G357" s="229">
        <f>SUMIF(AG358:AG361,"&lt;&gt;NOR",G358:G361)</f>
        <v>0</v>
      </c>
      <c r="H357" s="229"/>
      <c r="I357" s="229">
        <f>SUM(I358:I361)</f>
        <v>0</v>
      </c>
      <c r="J357" s="229"/>
      <c r="K357" s="229">
        <f>SUM(K358:K361)</f>
        <v>0</v>
      </c>
      <c r="L357" s="229"/>
      <c r="M357" s="229">
        <f>SUM(M358:M361)</f>
        <v>0</v>
      </c>
      <c r="N357" s="229"/>
      <c r="O357" s="229">
        <f>SUM(O358:O361)</f>
        <v>10.67</v>
      </c>
      <c r="P357" s="229"/>
      <c r="Q357" s="229">
        <f>SUM(Q358:Q361)</f>
        <v>0</v>
      </c>
      <c r="R357" s="229"/>
      <c r="S357" s="229"/>
      <c r="T357" s="230"/>
      <c r="U357" s="224"/>
      <c r="V357" s="224">
        <f>SUM(V358:V361)</f>
        <v>23.14</v>
      </c>
      <c r="W357" s="224"/>
      <c r="X357" s="224"/>
      <c r="AG357" t="s">
        <v>125</v>
      </c>
    </row>
    <row r="358" spans="1:60" ht="22.5" outlineLevel="1" x14ac:dyDescent="0.2">
      <c r="A358" s="231">
        <v>136</v>
      </c>
      <c r="B358" s="232" t="s">
        <v>885</v>
      </c>
      <c r="C358" s="250" t="s">
        <v>886</v>
      </c>
      <c r="D358" s="233" t="s">
        <v>206</v>
      </c>
      <c r="E358" s="234">
        <v>1.4200000000000001E-2</v>
      </c>
      <c r="F358" s="235"/>
      <c r="G358" s="236">
        <f>ROUND(E358*F358,2)</f>
        <v>0</v>
      </c>
      <c r="H358" s="235"/>
      <c r="I358" s="236">
        <f>ROUND(E358*H358,2)</f>
        <v>0</v>
      </c>
      <c r="J358" s="235"/>
      <c r="K358" s="236">
        <f>ROUND(E358*J358,2)</f>
        <v>0</v>
      </c>
      <c r="L358" s="236">
        <v>21</v>
      </c>
      <c r="M358" s="236">
        <f>G358*(1+L358/100)</f>
        <v>0</v>
      </c>
      <c r="N358" s="236">
        <v>2.65089</v>
      </c>
      <c r="O358" s="236">
        <f>ROUND(E358*N358,2)</f>
        <v>0.04</v>
      </c>
      <c r="P358" s="236">
        <v>0</v>
      </c>
      <c r="Q358" s="236">
        <f>ROUND(E358*P358,2)</f>
        <v>0</v>
      </c>
      <c r="R358" s="236" t="s">
        <v>887</v>
      </c>
      <c r="S358" s="236" t="s">
        <v>139</v>
      </c>
      <c r="T358" s="237" t="s">
        <v>139</v>
      </c>
      <c r="U358" s="222">
        <v>42.051000000000002</v>
      </c>
      <c r="V358" s="222">
        <f>ROUND(E358*U358,2)</f>
        <v>0.6</v>
      </c>
      <c r="W358" s="222"/>
      <c r="X358" s="222" t="s">
        <v>191</v>
      </c>
      <c r="Y358" s="212"/>
      <c r="Z358" s="212"/>
      <c r="AA358" s="212"/>
      <c r="AB358" s="212"/>
      <c r="AC358" s="212"/>
      <c r="AD358" s="212"/>
      <c r="AE358" s="212"/>
      <c r="AF358" s="212"/>
      <c r="AG358" s="212" t="s">
        <v>192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ht="22.5" outlineLevel="1" x14ac:dyDescent="0.2">
      <c r="A359" s="219"/>
      <c r="B359" s="220"/>
      <c r="C359" s="262" t="s">
        <v>888</v>
      </c>
      <c r="D359" s="258"/>
      <c r="E359" s="258"/>
      <c r="F359" s="258"/>
      <c r="G359" s="258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194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46" t="str">
        <f>C359</f>
        <v>uloženého ve vynechaných otvorech ve dně nebo ve stěnách nádrží z betonu vodostavebního, pevné spojení potrubí nebo trubní zděře s betonem v otvoru, očištění potrubí před betonáží, bednění a odbednění,</v>
      </c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19"/>
      <c r="B360" s="220"/>
      <c r="C360" s="263" t="s">
        <v>889</v>
      </c>
      <c r="D360" s="256"/>
      <c r="E360" s="257">
        <v>1.4200000000000001E-2</v>
      </c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12"/>
      <c r="Z360" s="212"/>
      <c r="AA360" s="212"/>
      <c r="AB360" s="212"/>
      <c r="AC360" s="212"/>
      <c r="AD360" s="212"/>
      <c r="AE360" s="212"/>
      <c r="AF360" s="212"/>
      <c r="AG360" s="212" t="s">
        <v>196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38">
        <v>137</v>
      </c>
      <c r="B361" s="239" t="s">
        <v>890</v>
      </c>
      <c r="C361" s="249" t="s">
        <v>891</v>
      </c>
      <c r="D361" s="240" t="s">
        <v>892</v>
      </c>
      <c r="E361" s="241">
        <v>120</v>
      </c>
      <c r="F361" s="242"/>
      <c r="G361" s="243">
        <f>ROUND(E361*F361,2)</f>
        <v>0</v>
      </c>
      <c r="H361" s="242"/>
      <c r="I361" s="243">
        <f>ROUND(E361*H361,2)</f>
        <v>0</v>
      </c>
      <c r="J361" s="242"/>
      <c r="K361" s="243">
        <f>ROUND(E361*J361,2)</f>
        <v>0</v>
      </c>
      <c r="L361" s="243">
        <v>21</v>
      </c>
      <c r="M361" s="243">
        <f>G361*(1+L361/100)</f>
        <v>0</v>
      </c>
      <c r="N361" s="243">
        <v>8.8609999999999994E-2</v>
      </c>
      <c r="O361" s="243">
        <f>ROUND(E361*N361,2)</f>
        <v>10.63</v>
      </c>
      <c r="P361" s="243">
        <v>0</v>
      </c>
      <c r="Q361" s="243">
        <f>ROUND(E361*P361,2)</f>
        <v>0</v>
      </c>
      <c r="R361" s="243" t="s">
        <v>313</v>
      </c>
      <c r="S361" s="243" t="s">
        <v>139</v>
      </c>
      <c r="T361" s="244" t="s">
        <v>139</v>
      </c>
      <c r="U361" s="222">
        <v>0.18783</v>
      </c>
      <c r="V361" s="222">
        <f>ROUND(E361*U361,2)</f>
        <v>22.54</v>
      </c>
      <c r="W361" s="222"/>
      <c r="X361" s="222" t="s">
        <v>191</v>
      </c>
      <c r="Y361" s="212"/>
      <c r="Z361" s="212"/>
      <c r="AA361" s="212"/>
      <c r="AB361" s="212"/>
      <c r="AC361" s="212"/>
      <c r="AD361" s="212"/>
      <c r="AE361" s="212"/>
      <c r="AF361" s="212"/>
      <c r="AG361" s="212" t="s">
        <v>192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x14ac:dyDescent="0.2">
      <c r="A362" s="225" t="s">
        <v>124</v>
      </c>
      <c r="B362" s="226" t="s">
        <v>81</v>
      </c>
      <c r="C362" s="248" t="s">
        <v>82</v>
      </c>
      <c r="D362" s="227"/>
      <c r="E362" s="228"/>
      <c r="F362" s="229"/>
      <c r="G362" s="229">
        <f>SUMIF(AG363:AG367,"&lt;&gt;NOR",G363:G367)</f>
        <v>0</v>
      </c>
      <c r="H362" s="229"/>
      <c r="I362" s="229">
        <f>SUM(I363:I367)</f>
        <v>0</v>
      </c>
      <c r="J362" s="229"/>
      <c r="K362" s="229">
        <f>SUM(K363:K367)</f>
        <v>0</v>
      </c>
      <c r="L362" s="229"/>
      <c r="M362" s="229">
        <f>SUM(M363:M367)</f>
        <v>0</v>
      </c>
      <c r="N362" s="229"/>
      <c r="O362" s="229">
        <f>SUM(O363:O367)</f>
        <v>0.06</v>
      </c>
      <c r="P362" s="229"/>
      <c r="Q362" s="229">
        <f>SUM(Q363:Q367)</f>
        <v>0</v>
      </c>
      <c r="R362" s="229"/>
      <c r="S362" s="229"/>
      <c r="T362" s="230"/>
      <c r="U362" s="224"/>
      <c r="V362" s="224">
        <f>SUM(V363:V367)</f>
        <v>7.19</v>
      </c>
      <c r="W362" s="224"/>
      <c r="X362" s="224"/>
      <c r="AG362" t="s">
        <v>125</v>
      </c>
    </row>
    <row r="363" spans="1:60" ht="22.5" outlineLevel="1" x14ac:dyDescent="0.2">
      <c r="A363" s="231">
        <v>138</v>
      </c>
      <c r="B363" s="232" t="s">
        <v>893</v>
      </c>
      <c r="C363" s="250" t="s">
        <v>894</v>
      </c>
      <c r="D363" s="233" t="s">
        <v>189</v>
      </c>
      <c r="E363" s="234">
        <v>1.3</v>
      </c>
      <c r="F363" s="235"/>
      <c r="G363" s="236">
        <f>ROUND(E363*F363,2)</f>
        <v>0</v>
      </c>
      <c r="H363" s="235"/>
      <c r="I363" s="236">
        <f>ROUND(E363*H363,2)</f>
        <v>0</v>
      </c>
      <c r="J363" s="235"/>
      <c r="K363" s="236">
        <f>ROUND(E363*J363,2)</f>
        <v>0</v>
      </c>
      <c r="L363" s="236">
        <v>21</v>
      </c>
      <c r="M363" s="236">
        <f>G363*(1+L363/100)</f>
        <v>0</v>
      </c>
      <c r="N363" s="236">
        <v>4.5699999999999998E-2</v>
      </c>
      <c r="O363" s="236">
        <f>ROUND(E363*N363,2)</f>
        <v>0.06</v>
      </c>
      <c r="P363" s="236">
        <v>0</v>
      </c>
      <c r="Q363" s="236">
        <f>ROUND(E363*P363,2)</f>
        <v>0</v>
      </c>
      <c r="R363" s="236" t="s">
        <v>895</v>
      </c>
      <c r="S363" s="236" t="s">
        <v>139</v>
      </c>
      <c r="T363" s="237" t="s">
        <v>139</v>
      </c>
      <c r="U363" s="222">
        <v>5.53</v>
      </c>
      <c r="V363" s="222">
        <f>ROUND(E363*U363,2)</f>
        <v>7.19</v>
      </c>
      <c r="W363" s="222"/>
      <c r="X363" s="222" t="s">
        <v>191</v>
      </c>
      <c r="Y363" s="212"/>
      <c r="Z363" s="212"/>
      <c r="AA363" s="212"/>
      <c r="AB363" s="212"/>
      <c r="AC363" s="212"/>
      <c r="AD363" s="212"/>
      <c r="AE363" s="212"/>
      <c r="AF363" s="212"/>
      <c r="AG363" s="212" t="s">
        <v>192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19"/>
      <c r="B364" s="220"/>
      <c r="C364" s="262" t="s">
        <v>896</v>
      </c>
      <c r="D364" s="258"/>
      <c r="E364" s="258"/>
      <c r="F364" s="258"/>
      <c r="G364" s="258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12"/>
      <c r="Z364" s="212"/>
      <c r="AA364" s="212"/>
      <c r="AB364" s="212"/>
      <c r="AC364" s="212"/>
      <c r="AD364" s="212"/>
      <c r="AE364" s="212"/>
      <c r="AF364" s="212"/>
      <c r="AG364" s="212" t="s">
        <v>194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64" t="s">
        <v>375</v>
      </c>
      <c r="D365" s="259"/>
      <c r="E365" s="259"/>
      <c r="F365" s="259"/>
      <c r="G365" s="259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142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19"/>
      <c r="B366" s="220"/>
      <c r="C366" s="264" t="s">
        <v>897</v>
      </c>
      <c r="D366" s="259"/>
      <c r="E366" s="259"/>
      <c r="F366" s="259"/>
      <c r="G366" s="259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142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46" t="str">
        <f>C366</f>
        <v>- jednostranného podpěrného dřevení; při oboustranném podpěrném dřevení oceňuje se podpírání na každé straně samostatně,</v>
      </c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64" t="s">
        <v>898</v>
      </c>
      <c r="D367" s="259"/>
      <c r="E367" s="259"/>
      <c r="F367" s="259"/>
      <c r="G367" s="259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142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x14ac:dyDescent="0.2">
      <c r="A368" s="225" t="s">
        <v>124</v>
      </c>
      <c r="B368" s="226" t="s">
        <v>83</v>
      </c>
      <c r="C368" s="248" t="s">
        <v>84</v>
      </c>
      <c r="D368" s="227"/>
      <c r="E368" s="228"/>
      <c r="F368" s="229"/>
      <c r="G368" s="229">
        <f>SUMIF(AG369:AG370,"&lt;&gt;NOR",G369:G370)</f>
        <v>0</v>
      </c>
      <c r="H368" s="229"/>
      <c r="I368" s="229">
        <f>SUM(I369:I370)</f>
        <v>0</v>
      </c>
      <c r="J368" s="229"/>
      <c r="K368" s="229">
        <f>SUM(K369:K370)</f>
        <v>0</v>
      </c>
      <c r="L368" s="229"/>
      <c r="M368" s="229">
        <f>SUM(M369:M370)</f>
        <v>0</v>
      </c>
      <c r="N368" s="229"/>
      <c r="O368" s="229">
        <f>SUM(O369:O370)</f>
        <v>0</v>
      </c>
      <c r="P368" s="229"/>
      <c r="Q368" s="229">
        <f>SUM(Q369:Q370)</f>
        <v>0</v>
      </c>
      <c r="R368" s="229"/>
      <c r="S368" s="229"/>
      <c r="T368" s="230"/>
      <c r="U368" s="224"/>
      <c r="V368" s="224">
        <f>SUM(V369:V370)</f>
        <v>295.79000000000002</v>
      </c>
      <c r="W368" s="224"/>
      <c r="X368" s="224"/>
      <c r="AG368" t="s">
        <v>125</v>
      </c>
    </row>
    <row r="369" spans="1:60" outlineLevel="1" x14ac:dyDescent="0.2">
      <c r="A369" s="231">
        <v>139</v>
      </c>
      <c r="B369" s="232" t="s">
        <v>899</v>
      </c>
      <c r="C369" s="250" t="s">
        <v>900</v>
      </c>
      <c r="D369" s="233" t="s">
        <v>306</v>
      </c>
      <c r="E369" s="234">
        <v>353.39262000000002</v>
      </c>
      <c r="F369" s="235"/>
      <c r="G369" s="236">
        <f>ROUND(E369*F369,2)</f>
        <v>0</v>
      </c>
      <c r="H369" s="235"/>
      <c r="I369" s="236">
        <f>ROUND(E369*H369,2)</f>
        <v>0</v>
      </c>
      <c r="J369" s="235"/>
      <c r="K369" s="236">
        <f>ROUND(E369*J369,2)</f>
        <v>0</v>
      </c>
      <c r="L369" s="236">
        <v>21</v>
      </c>
      <c r="M369" s="236">
        <f>G369*(1+L369/100)</f>
        <v>0</v>
      </c>
      <c r="N369" s="236">
        <v>0</v>
      </c>
      <c r="O369" s="236">
        <f>ROUND(E369*N369,2)</f>
        <v>0</v>
      </c>
      <c r="P369" s="236">
        <v>0</v>
      </c>
      <c r="Q369" s="236">
        <f>ROUND(E369*P369,2)</f>
        <v>0</v>
      </c>
      <c r="R369" s="236" t="s">
        <v>313</v>
      </c>
      <c r="S369" s="236" t="s">
        <v>139</v>
      </c>
      <c r="T369" s="237" t="s">
        <v>139</v>
      </c>
      <c r="U369" s="222">
        <v>0.83699999999999997</v>
      </c>
      <c r="V369" s="222">
        <f>ROUND(E369*U369,2)</f>
        <v>295.79000000000002</v>
      </c>
      <c r="W369" s="222"/>
      <c r="X369" s="222" t="s">
        <v>474</v>
      </c>
      <c r="Y369" s="212"/>
      <c r="Z369" s="212"/>
      <c r="AA369" s="212"/>
      <c r="AB369" s="212"/>
      <c r="AC369" s="212"/>
      <c r="AD369" s="212"/>
      <c r="AE369" s="212"/>
      <c r="AF369" s="212"/>
      <c r="AG369" s="212" t="s">
        <v>475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19"/>
      <c r="B370" s="220"/>
      <c r="C370" s="262" t="s">
        <v>901</v>
      </c>
      <c r="D370" s="258"/>
      <c r="E370" s="258"/>
      <c r="F370" s="258"/>
      <c r="G370" s="258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194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x14ac:dyDescent="0.2">
      <c r="A371" s="225" t="s">
        <v>124</v>
      </c>
      <c r="B371" s="226" t="s">
        <v>85</v>
      </c>
      <c r="C371" s="248" t="s">
        <v>86</v>
      </c>
      <c r="D371" s="227"/>
      <c r="E371" s="228"/>
      <c r="F371" s="229"/>
      <c r="G371" s="229">
        <f>SUMIF(AG372:AG387,"&lt;&gt;NOR",G372:G387)</f>
        <v>0</v>
      </c>
      <c r="H371" s="229"/>
      <c r="I371" s="229">
        <f>SUM(I372:I387)</f>
        <v>0</v>
      </c>
      <c r="J371" s="229"/>
      <c r="K371" s="229">
        <f>SUM(K372:K387)</f>
        <v>0</v>
      </c>
      <c r="L371" s="229"/>
      <c r="M371" s="229">
        <f>SUM(M372:M387)</f>
        <v>0</v>
      </c>
      <c r="N371" s="229"/>
      <c r="O371" s="229">
        <f>SUM(O372:O387)</f>
        <v>0.04</v>
      </c>
      <c r="P371" s="229"/>
      <c r="Q371" s="229">
        <f>SUM(Q372:Q387)</f>
        <v>0</v>
      </c>
      <c r="R371" s="229"/>
      <c r="S371" s="229"/>
      <c r="T371" s="230"/>
      <c r="U371" s="224"/>
      <c r="V371" s="224">
        <f>SUM(V372:V387)</f>
        <v>7.7700000000000005</v>
      </c>
      <c r="W371" s="224"/>
      <c r="X371" s="224"/>
      <c r="AG371" t="s">
        <v>125</v>
      </c>
    </row>
    <row r="372" spans="1:60" outlineLevel="1" x14ac:dyDescent="0.2">
      <c r="A372" s="238">
        <v>140</v>
      </c>
      <c r="B372" s="239" t="s">
        <v>902</v>
      </c>
      <c r="C372" s="249" t="s">
        <v>903</v>
      </c>
      <c r="D372" s="240" t="s">
        <v>328</v>
      </c>
      <c r="E372" s="241">
        <v>1</v>
      </c>
      <c r="F372" s="242"/>
      <c r="G372" s="243">
        <f>ROUND(E372*F372,2)</f>
        <v>0</v>
      </c>
      <c r="H372" s="242"/>
      <c r="I372" s="243">
        <f>ROUND(E372*H372,2)</f>
        <v>0</v>
      </c>
      <c r="J372" s="242"/>
      <c r="K372" s="243">
        <f>ROUND(E372*J372,2)</f>
        <v>0</v>
      </c>
      <c r="L372" s="243">
        <v>21</v>
      </c>
      <c r="M372" s="243">
        <f>G372*(1+L372/100)</f>
        <v>0</v>
      </c>
      <c r="N372" s="243">
        <v>3.8E-3</v>
      </c>
      <c r="O372" s="243">
        <f>ROUND(E372*N372,2)</f>
        <v>0</v>
      </c>
      <c r="P372" s="243">
        <v>0</v>
      </c>
      <c r="Q372" s="243">
        <f>ROUND(E372*P372,2)</f>
        <v>0</v>
      </c>
      <c r="R372" s="243" t="s">
        <v>479</v>
      </c>
      <c r="S372" s="243" t="s">
        <v>139</v>
      </c>
      <c r="T372" s="244" t="s">
        <v>139</v>
      </c>
      <c r="U372" s="222">
        <v>2.4750000000000001</v>
      </c>
      <c r="V372" s="222">
        <f>ROUND(E372*U372,2)</f>
        <v>2.48</v>
      </c>
      <c r="W372" s="222"/>
      <c r="X372" s="222" t="s">
        <v>191</v>
      </c>
      <c r="Y372" s="212"/>
      <c r="Z372" s="212"/>
      <c r="AA372" s="212"/>
      <c r="AB372" s="212"/>
      <c r="AC372" s="212"/>
      <c r="AD372" s="212"/>
      <c r="AE372" s="212"/>
      <c r="AF372" s="212"/>
      <c r="AG372" s="212" t="s">
        <v>192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38">
        <v>141</v>
      </c>
      <c r="B373" s="239" t="s">
        <v>904</v>
      </c>
      <c r="C373" s="249" t="s">
        <v>905</v>
      </c>
      <c r="D373" s="240" t="s">
        <v>328</v>
      </c>
      <c r="E373" s="241">
        <v>1</v>
      </c>
      <c r="F373" s="242"/>
      <c r="G373" s="243">
        <f>ROUND(E373*F373,2)</f>
        <v>0</v>
      </c>
      <c r="H373" s="242"/>
      <c r="I373" s="243">
        <f>ROUND(E373*H373,2)</f>
        <v>0</v>
      </c>
      <c r="J373" s="242"/>
      <c r="K373" s="243">
        <f>ROUND(E373*J373,2)</f>
        <v>0</v>
      </c>
      <c r="L373" s="243">
        <v>21</v>
      </c>
      <c r="M373" s="243">
        <f>G373*(1+L373/100)</f>
        <v>0</v>
      </c>
      <c r="N373" s="243">
        <v>0</v>
      </c>
      <c r="O373" s="243">
        <f>ROUND(E373*N373,2)</f>
        <v>0</v>
      </c>
      <c r="P373" s="243">
        <v>0</v>
      </c>
      <c r="Q373" s="243">
        <f>ROUND(E373*P373,2)</f>
        <v>0</v>
      </c>
      <c r="R373" s="243" t="s">
        <v>479</v>
      </c>
      <c r="S373" s="243" t="s">
        <v>139</v>
      </c>
      <c r="T373" s="244" t="s">
        <v>139</v>
      </c>
      <c r="U373" s="222">
        <v>0.40600000000000003</v>
      </c>
      <c r="V373" s="222">
        <f>ROUND(E373*U373,2)</f>
        <v>0.41</v>
      </c>
      <c r="W373" s="222"/>
      <c r="X373" s="222" t="s">
        <v>191</v>
      </c>
      <c r="Y373" s="212"/>
      <c r="Z373" s="212"/>
      <c r="AA373" s="212"/>
      <c r="AB373" s="212"/>
      <c r="AC373" s="212"/>
      <c r="AD373" s="212"/>
      <c r="AE373" s="212"/>
      <c r="AF373" s="212"/>
      <c r="AG373" s="212" t="s">
        <v>192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31">
        <v>142</v>
      </c>
      <c r="B374" s="232" t="s">
        <v>906</v>
      </c>
      <c r="C374" s="250" t="s">
        <v>907</v>
      </c>
      <c r="D374" s="233" t="s">
        <v>328</v>
      </c>
      <c r="E374" s="234">
        <v>2</v>
      </c>
      <c r="F374" s="235"/>
      <c r="G374" s="236">
        <f>ROUND(E374*F374,2)</f>
        <v>0</v>
      </c>
      <c r="H374" s="235"/>
      <c r="I374" s="236">
        <f>ROUND(E374*H374,2)</f>
        <v>0</v>
      </c>
      <c r="J374" s="235"/>
      <c r="K374" s="236">
        <f>ROUND(E374*J374,2)</f>
        <v>0</v>
      </c>
      <c r="L374" s="236">
        <v>21</v>
      </c>
      <c r="M374" s="236">
        <f>G374*(1+L374/100)</f>
        <v>0</v>
      </c>
      <c r="N374" s="236">
        <v>6.7499999999999999E-3</v>
      </c>
      <c r="O374" s="236">
        <f>ROUND(E374*N374,2)</f>
        <v>0.01</v>
      </c>
      <c r="P374" s="236">
        <v>0</v>
      </c>
      <c r="Q374" s="236">
        <f>ROUND(E374*P374,2)</f>
        <v>0</v>
      </c>
      <c r="R374" s="236" t="s">
        <v>479</v>
      </c>
      <c r="S374" s="236" t="s">
        <v>139</v>
      </c>
      <c r="T374" s="237" t="s">
        <v>139</v>
      </c>
      <c r="U374" s="222">
        <v>0.70899999999999996</v>
      </c>
      <c r="V374" s="222">
        <f>ROUND(E374*U374,2)</f>
        <v>1.42</v>
      </c>
      <c r="W374" s="222"/>
      <c r="X374" s="222" t="s">
        <v>191</v>
      </c>
      <c r="Y374" s="212"/>
      <c r="Z374" s="212"/>
      <c r="AA374" s="212"/>
      <c r="AB374" s="212"/>
      <c r="AC374" s="212"/>
      <c r="AD374" s="212"/>
      <c r="AE374" s="212"/>
      <c r="AF374" s="212"/>
      <c r="AG374" s="212" t="s">
        <v>192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19"/>
      <c r="B375" s="220"/>
      <c r="C375" s="251" t="s">
        <v>908</v>
      </c>
      <c r="D375" s="245"/>
      <c r="E375" s="245"/>
      <c r="F375" s="245"/>
      <c r="G375" s="245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142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31">
        <v>143</v>
      </c>
      <c r="B376" s="232" t="s">
        <v>909</v>
      </c>
      <c r="C376" s="250" t="s">
        <v>910</v>
      </c>
      <c r="D376" s="233" t="s">
        <v>328</v>
      </c>
      <c r="E376" s="234">
        <v>3</v>
      </c>
      <c r="F376" s="235"/>
      <c r="G376" s="236">
        <f>ROUND(E376*F376,2)</f>
        <v>0</v>
      </c>
      <c r="H376" s="235"/>
      <c r="I376" s="236">
        <f>ROUND(E376*H376,2)</f>
        <v>0</v>
      </c>
      <c r="J376" s="235"/>
      <c r="K376" s="236">
        <f>ROUND(E376*J376,2)</f>
        <v>0</v>
      </c>
      <c r="L376" s="236">
        <v>21</v>
      </c>
      <c r="M376" s="236">
        <f>G376*(1+L376/100)</f>
        <v>0</v>
      </c>
      <c r="N376" s="236">
        <v>7.7999999999999996E-3</v>
      </c>
      <c r="O376" s="236">
        <f>ROUND(E376*N376,2)</f>
        <v>0.02</v>
      </c>
      <c r="P376" s="236">
        <v>0</v>
      </c>
      <c r="Q376" s="236">
        <f>ROUND(E376*P376,2)</f>
        <v>0</v>
      </c>
      <c r="R376" s="236" t="s">
        <v>479</v>
      </c>
      <c r="S376" s="236" t="s">
        <v>139</v>
      </c>
      <c r="T376" s="237" t="s">
        <v>139</v>
      </c>
      <c r="U376" s="222">
        <v>0.755</v>
      </c>
      <c r="V376" s="222">
        <f>ROUND(E376*U376,2)</f>
        <v>2.27</v>
      </c>
      <c r="W376" s="222"/>
      <c r="X376" s="222" t="s">
        <v>191</v>
      </c>
      <c r="Y376" s="212"/>
      <c r="Z376" s="212"/>
      <c r="AA376" s="212"/>
      <c r="AB376" s="212"/>
      <c r="AC376" s="212"/>
      <c r="AD376" s="212"/>
      <c r="AE376" s="212"/>
      <c r="AF376" s="212"/>
      <c r="AG376" s="212" t="s">
        <v>192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51" t="s">
        <v>908</v>
      </c>
      <c r="D377" s="245"/>
      <c r="E377" s="245"/>
      <c r="F377" s="245"/>
      <c r="G377" s="245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12"/>
      <c r="Z377" s="212"/>
      <c r="AA377" s="212"/>
      <c r="AB377" s="212"/>
      <c r="AC377" s="212"/>
      <c r="AD377" s="212"/>
      <c r="AE377" s="212"/>
      <c r="AF377" s="212"/>
      <c r="AG377" s="212" t="s">
        <v>142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31">
        <v>144</v>
      </c>
      <c r="B378" s="232" t="s">
        <v>911</v>
      </c>
      <c r="C378" s="250" t="s">
        <v>912</v>
      </c>
      <c r="D378" s="233" t="s">
        <v>328</v>
      </c>
      <c r="E378" s="234">
        <v>1</v>
      </c>
      <c r="F378" s="235"/>
      <c r="G378" s="236">
        <f>ROUND(E378*F378,2)</f>
        <v>0</v>
      </c>
      <c r="H378" s="235"/>
      <c r="I378" s="236">
        <f>ROUND(E378*H378,2)</f>
        <v>0</v>
      </c>
      <c r="J378" s="235"/>
      <c r="K378" s="236">
        <f>ROUND(E378*J378,2)</f>
        <v>0</v>
      </c>
      <c r="L378" s="236">
        <v>21</v>
      </c>
      <c r="M378" s="236">
        <f>G378*(1+L378/100)</f>
        <v>0</v>
      </c>
      <c r="N378" s="236">
        <v>6.11E-3</v>
      </c>
      <c r="O378" s="236">
        <f>ROUND(E378*N378,2)</f>
        <v>0.01</v>
      </c>
      <c r="P378" s="236">
        <v>0</v>
      </c>
      <c r="Q378" s="236">
        <f>ROUND(E378*P378,2)</f>
        <v>0</v>
      </c>
      <c r="R378" s="236" t="s">
        <v>479</v>
      </c>
      <c r="S378" s="236" t="s">
        <v>139</v>
      </c>
      <c r="T378" s="237" t="s">
        <v>139</v>
      </c>
      <c r="U378" s="222">
        <v>0.78100000000000003</v>
      </c>
      <c r="V378" s="222">
        <f>ROUND(E378*U378,2)</f>
        <v>0.78</v>
      </c>
      <c r="W378" s="222"/>
      <c r="X378" s="222" t="s">
        <v>191</v>
      </c>
      <c r="Y378" s="212"/>
      <c r="Z378" s="212"/>
      <c r="AA378" s="212"/>
      <c r="AB378" s="212"/>
      <c r="AC378" s="212"/>
      <c r="AD378" s="212"/>
      <c r="AE378" s="212"/>
      <c r="AF378" s="212"/>
      <c r="AG378" s="212" t="s">
        <v>192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19"/>
      <c r="B379" s="220"/>
      <c r="C379" s="251" t="s">
        <v>908</v>
      </c>
      <c r="D379" s="245"/>
      <c r="E379" s="245"/>
      <c r="F379" s="245"/>
      <c r="G379" s="245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142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31">
        <v>145</v>
      </c>
      <c r="B380" s="232" t="s">
        <v>913</v>
      </c>
      <c r="C380" s="250" t="s">
        <v>914</v>
      </c>
      <c r="D380" s="233" t="s">
        <v>328</v>
      </c>
      <c r="E380" s="234">
        <v>2</v>
      </c>
      <c r="F380" s="235"/>
      <c r="G380" s="236">
        <f>ROUND(E380*F380,2)</f>
        <v>0</v>
      </c>
      <c r="H380" s="235"/>
      <c r="I380" s="236">
        <f>ROUND(E380*H380,2)</f>
        <v>0</v>
      </c>
      <c r="J380" s="235"/>
      <c r="K380" s="236">
        <f>ROUND(E380*J380,2)</f>
        <v>0</v>
      </c>
      <c r="L380" s="236">
        <v>21</v>
      </c>
      <c r="M380" s="236">
        <f>G380*(1+L380/100)</f>
        <v>0</v>
      </c>
      <c r="N380" s="236">
        <v>0</v>
      </c>
      <c r="O380" s="236">
        <f>ROUND(E380*N380,2)</f>
        <v>0</v>
      </c>
      <c r="P380" s="236">
        <v>0</v>
      </c>
      <c r="Q380" s="236">
        <f>ROUND(E380*P380,2)</f>
        <v>0</v>
      </c>
      <c r="R380" s="236" t="s">
        <v>479</v>
      </c>
      <c r="S380" s="236" t="s">
        <v>139</v>
      </c>
      <c r="T380" s="237" t="s">
        <v>139</v>
      </c>
      <c r="U380" s="222">
        <v>2.8000000000000001E-2</v>
      </c>
      <c r="V380" s="222">
        <f>ROUND(E380*U380,2)</f>
        <v>0.06</v>
      </c>
      <c r="W380" s="222"/>
      <c r="X380" s="222" t="s">
        <v>191</v>
      </c>
      <c r="Y380" s="212"/>
      <c r="Z380" s="212"/>
      <c r="AA380" s="212"/>
      <c r="AB380" s="212"/>
      <c r="AC380" s="212"/>
      <c r="AD380" s="212"/>
      <c r="AE380" s="212"/>
      <c r="AF380" s="212"/>
      <c r="AG380" s="212" t="s">
        <v>192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/>
      <c r="B381" s="220"/>
      <c r="C381" s="251" t="s">
        <v>908</v>
      </c>
      <c r="D381" s="245"/>
      <c r="E381" s="245"/>
      <c r="F381" s="245"/>
      <c r="G381" s="245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142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31">
        <v>146</v>
      </c>
      <c r="B382" s="232" t="s">
        <v>915</v>
      </c>
      <c r="C382" s="250" t="s">
        <v>916</v>
      </c>
      <c r="D382" s="233" t="s">
        <v>328</v>
      </c>
      <c r="E382" s="234">
        <v>3</v>
      </c>
      <c r="F382" s="235"/>
      <c r="G382" s="236">
        <f>ROUND(E382*F382,2)</f>
        <v>0</v>
      </c>
      <c r="H382" s="235"/>
      <c r="I382" s="236">
        <f>ROUND(E382*H382,2)</f>
        <v>0</v>
      </c>
      <c r="J382" s="235"/>
      <c r="K382" s="236">
        <f>ROUND(E382*J382,2)</f>
        <v>0</v>
      </c>
      <c r="L382" s="236">
        <v>21</v>
      </c>
      <c r="M382" s="236">
        <f>G382*(1+L382/100)</f>
        <v>0</v>
      </c>
      <c r="N382" s="236">
        <v>0</v>
      </c>
      <c r="O382" s="236">
        <f>ROUND(E382*N382,2)</f>
        <v>0</v>
      </c>
      <c r="P382" s="236">
        <v>0</v>
      </c>
      <c r="Q382" s="236">
        <f>ROUND(E382*P382,2)</f>
        <v>0</v>
      </c>
      <c r="R382" s="236" t="s">
        <v>479</v>
      </c>
      <c r="S382" s="236" t="s">
        <v>139</v>
      </c>
      <c r="T382" s="237" t="s">
        <v>139</v>
      </c>
      <c r="U382" s="222">
        <v>0.05</v>
      </c>
      <c r="V382" s="222">
        <f>ROUND(E382*U382,2)</f>
        <v>0.15</v>
      </c>
      <c r="W382" s="222"/>
      <c r="X382" s="222" t="s">
        <v>191</v>
      </c>
      <c r="Y382" s="212"/>
      <c r="Z382" s="212"/>
      <c r="AA382" s="212"/>
      <c r="AB382" s="212"/>
      <c r="AC382" s="212"/>
      <c r="AD382" s="212"/>
      <c r="AE382" s="212"/>
      <c r="AF382" s="212"/>
      <c r="AG382" s="212" t="s">
        <v>192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19"/>
      <c r="B383" s="220"/>
      <c r="C383" s="251" t="s">
        <v>908</v>
      </c>
      <c r="D383" s="245"/>
      <c r="E383" s="245"/>
      <c r="F383" s="245"/>
      <c r="G383" s="245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142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31">
        <v>147</v>
      </c>
      <c r="B384" s="232" t="s">
        <v>917</v>
      </c>
      <c r="C384" s="250" t="s">
        <v>918</v>
      </c>
      <c r="D384" s="233" t="s">
        <v>328</v>
      </c>
      <c r="E384" s="234">
        <v>1</v>
      </c>
      <c r="F384" s="235"/>
      <c r="G384" s="236">
        <f>ROUND(E384*F384,2)</f>
        <v>0</v>
      </c>
      <c r="H384" s="235"/>
      <c r="I384" s="236">
        <f>ROUND(E384*H384,2)</f>
        <v>0</v>
      </c>
      <c r="J384" s="235"/>
      <c r="K384" s="236">
        <f>ROUND(E384*J384,2)</f>
        <v>0</v>
      </c>
      <c r="L384" s="236">
        <v>21</v>
      </c>
      <c r="M384" s="236">
        <f>G384*(1+L384/100)</f>
        <v>0</v>
      </c>
      <c r="N384" s="236">
        <v>0</v>
      </c>
      <c r="O384" s="236">
        <f>ROUND(E384*N384,2)</f>
        <v>0</v>
      </c>
      <c r="P384" s="236">
        <v>0</v>
      </c>
      <c r="Q384" s="236">
        <f>ROUND(E384*P384,2)</f>
        <v>0</v>
      </c>
      <c r="R384" s="236" t="s">
        <v>479</v>
      </c>
      <c r="S384" s="236" t="s">
        <v>139</v>
      </c>
      <c r="T384" s="237" t="s">
        <v>139</v>
      </c>
      <c r="U384" s="222">
        <v>0.13</v>
      </c>
      <c r="V384" s="222">
        <f>ROUND(E384*U384,2)</f>
        <v>0.13</v>
      </c>
      <c r="W384" s="222"/>
      <c r="X384" s="222" t="s">
        <v>191</v>
      </c>
      <c r="Y384" s="212"/>
      <c r="Z384" s="212"/>
      <c r="AA384" s="212"/>
      <c r="AB384" s="212"/>
      <c r="AC384" s="212"/>
      <c r="AD384" s="212"/>
      <c r="AE384" s="212"/>
      <c r="AF384" s="212"/>
      <c r="AG384" s="212" t="s">
        <v>192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19"/>
      <c r="B385" s="220"/>
      <c r="C385" s="251" t="s">
        <v>908</v>
      </c>
      <c r="D385" s="245"/>
      <c r="E385" s="245"/>
      <c r="F385" s="245"/>
      <c r="G385" s="245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142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31">
        <v>148</v>
      </c>
      <c r="B386" s="232" t="s">
        <v>919</v>
      </c>
      <c r="C386" s="250" t="s">
        <v>920</v>
      </c>
      <c r="D386" s="233" t="s">
        <v>306</v>
      </c>
      <c r="E386" s="234">
        <v>4.6809999999999997E-2</v>
      </c>
      <c r="F386" s="235"/>
      <c r="G386" s="236">
        <f>ROUND(E386*F386,2)</f>
        <v>0</v>
      </c>
      <c r="H386" s="235"/>
      <c r="I386" s="236">
        <f>ROUND(E386*H386,2)</f>
        <v>0</v>
      </c>
      <c r="J386" s="235"/>
      <c r="K386" s="236">
        <f>ROUND(E386*J386,2)</f>
        <v>0</v>
      </c>
      <c r="L386" s="236">
        <v>21</v>
      </c>
      <c r="M386" s="236">
        <f>G386*(1+L386/100)</f>
        <v>0</v>
      </c>
      <c r="N386" s="236">
        <v>0</v>
      </c>
      <c r="O386" s="236">
        <f>ROUND(E386*N386,2)</f>
        <v>0</v>
      </c>
      <c r="P386" s="236">
        <v>0</v>
      </c>
      <c r="Q386" s="236">
        <f>ROUND(E386*P386,2)</f>
        <v>0</v>
      </c>
      <c r="R386" s="236" t="s">
        <v>479</v>
      </c>
      <c r="S386" s="236" t="s">
        <v>139</v>
      </c>
      <c r="T386" s="237" t="s">
        <v>139</v>
      </c>
      <c r="U386" s="222">
        <v>1.47</v>
      </c>
      <c r="V386" s="222">
        <f>ROUND(E386*U386,2)</f>
        <v>7.0000000000000007E-2</v>
      </c>
      <c r="W386" s="222"/>
      <c r="X386" s="222" t="s">
        <v>474</v>
      </c>
      <c r="Y386" s="212"/>
      <c r="Z386" s="212"/>
      <c r="AA386" s="212"/>
      <c r="AB386" s="212"/>
      <c r="AC386" s="212"/>
      <c r="AD386" s="212"/>
      <c r="AE386" s="212"/>
      <c r="AF386" s="212"/>
      <c r="AG386" s="212" t="s">
        <v>475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19"/>
      <c r="B387" s="220"/>
      <c r="C387" s="262" t="s">
        <v>921</v>
      </c>
      <c r="D387" s="258"/>
      <c r="E387" s="258"/>
      <c r="F387" s="258"/>
      <c r="G387" s="258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194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x14ac:dyDescent="0.2">
      <c r="A388" s="225" t="s">
        <v>124</v>
      </c>
      <c r="B388" s="226" t="s">
        <v>91</v>
      </c>
      <c r="C388" s="248" t="s">
        <v>92</v>
      </c>
      <c r="D388" s="227"/>
      <c r="E388" s="228"/>
      <c r="F388" s="229"/>
      <c r="G388" s="229">
        <f>SUMIF(AG389:AG393,"&lt;&gt;NOR",G389:G393)</f>
        <v>0</v>
      </c>
      <c r="H388" s="229"/>
      <c r="I388" s="229">
        <f>SUM(I389:I393)</f>
        <v>0</v>
      </c>
      <c r="J388" s="229"/>
      <c r="K388" s="229">
        <f>SUM(K389:K393)</f>
        <v>0</v>
      </c>
      <c r="L388" s="229"/>
      <c r="M388" s="229">
        <f>SUM(M389:M393)</f>
        <v>0</v>
      </c>
      <c r="N388" s="229"/>
      <c r="O388" s="229">
        <f>SUM(O389:O393)</f>
        <v>0</v>
      </c>
      <c r="P388" s="229"/>
      <c r="Q388" s="229">
        <f>SUM(Q389:Q393)</f>
        <v>0</v>
      </c>
      <c r="R388" s="229"/>
      <c r="S388" s="229"/>
      <c r="T388" s="230"/>
      <c r="U388" s="224"/>
      <c r="V388" s="224">
        <f>SUM(V389:V393)</f>
        <v>0.03</v>
      </c>
      <c r="W388" s="224"/>
      <c r="X388" s="224"/>
      <c r="AG388" t="s">
        <v>125</v>
      </c>
    </row>
    <row r="389" spans="1:60" outlineLevel="1" x14ac:dyDescent="0.2">
      <c r="A389" s="231">
        <v>149</v>
      </c>
      <c r="B389" s="232" t="s">
        <v>922</v>
      </c>
      <c r="C389" s="250" t="s">
        <v>923</v>
      </c>
      <c r="D389" s="233" t="s">
        <v>306</v>
      </c>
      <c r="E389" s="234">
        <v>20.396599999999999</v>
      </c>
      <c r="F389" s="235"/>
      <c r="G389" s="236">
        <f>ROUND(E389*F389,2)</f>
        <v>0</v>
      </c>
      <c r="H389" s="235"/>
      <c r="I389" s="236">
        <f>ROUND(E389*H389,2)</f>
        <v>0</v>
      </c>
      <c r="J389" s="235"/>
      <c r="K389" s="236">
        <f>ROUND(E389*J389,2)</f>
        <v>0</v>
      </c>
      <c r="L389" s="236">
        <v>21</v>
      </c>
      <c r="M389" s="236">
        <f>G389*(1+L389/100)</f>
        <v>0</v>
      </c>
      <c r="N389" s="236">
        <v>0</v>
      </c>
      <c r="O389" s="236">
        <f>ROUND(E389*N389,2)</f>
        <v>0</v>
      </c>
      <c r="P389" s="236">
        <v>0</v>
      </c>
      <c r="Q389" s="236">
        <f>ROUND(E389*P389,2)</f>
        <v>0</v>
      </c>
      <c r="R389" s="236" t="s">
        <v>895</v>
      </c>
      <c r="S389" s="236" t="s">
        <v>139</v>
      </c>
      <c r="T389" s="237" t="s">
        <v>130</v>
      </c>
      <c r="U389" s="222">
        <v>0</v>
      </c>
      <c r="V389" s="222">
        <f>ROUND(E389*U389,2)</f>
        <v>0</v>
      </c>
      <c r="W389" s="222"/>
      <c r="X389" s="222" t="s">
        <v>191</v>
      </c>
      <c r="Y389" s="212"/>
      <c r="Z389" s="212"/>
      <c r="AA389" s="212"/>
      <c r="AB389" s="212"/>
      <c r="AC389" s="212"/>
      <c r="AD389" s="212"/>
      <c r="AE389" s="212"/>
      <c r="AF389" s="212"/>
      <c r="AG389" s="212" t="s">
        <v>192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19"/>
      <c r="B390" s="220"/>
      <c r="C390" s="263" t="s">
        <v>924</v>
      </c>
      <c r="D390" s="256"/>
      <c r="E390" s="257">
        <v>20.396599999999999</v>
      </c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196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ht="22.5" outlineLevel="1" x14ac:dyDescent="0.2">
      <c r="A391" s="238">
        <v>150</v>
      </c>
      <c r="B391" s="239" t="s">
        <v>501</v>
      </c>
      <c r="C391" s="249" t="s">
        <v>502</v>
      </c>
      <c r="D391" s="240" t="s">
        <v>306</v>
      </c>
      <c r="E391" s="241">
        <v>2.2000000000000002</v>
      </c>
      <c r="F391" s="242"/>
      <c r="G391" s="243">
        <f>ROUND(E391*F391,2)</f>
        <v>0</v>
      </c>
      <c r="H391" s="242"/>
      <c r="I391" s="243">
        <f>ROUND(E391*H391,2)</f>
        <v>0</v>
      </c>
      <c r="J391" s="242"/>
      <c r="K391" s="243">
        <f>ROUND(E391*J391,2)</f>
        <v>0</v>
      </c>
      <c r="L391" s="243">
        <v>21</v>
      </c>
      <c r="M391" s="243">
        <f>G391*(1+L391/100)</f>
        <v>0</v>
      </c>
      <c r="N391" s="243">
        <v>0</v>
      </c>
      <c r="O391" s="243">
        <f>ROUND(E391*N391,2)</f>
        <v>0</v>
      </c>
      <c r="P391" s="243">
        <v>0</v>
      </c>
      <c r="Q391" s="243">
        <f>ROUND(E391*P391,2)</f>
        <v>0</v>
      </c>
      <c r="R391" s="243" t="s">
        <v>503</v>
      </c>
      <c r="S391" s="243" t="s">
        <v>139</v>
      </c>
      <c r="T391" s="244" t="s">
        <v>139</v>
      </c>
      <c r="U391" s="222">
        <v>0.01</v>
      </c>
      <c r="V391" s="222">
        <f>ROUND(E391*U391,2)</f>
        <v>0.02</v>
      </c>
      <c r="W391" s="222"/>
      <c r="X391" s="222" t="s">
        <v>504</v>
      </c>
      <c r="Y391" s="212"/>
      <c r="Z391" s="212"/>
      <c r="AA391" s="212"/>
      <c r="AB391" s="212"/>
      <c r="AC391" s="212"/>
      <c r="AD391" s="212"/>
      <c r="AE391" s="212"/>
      <c r="AF391" s="212"/>
      <c r="AG391" s="212" t="s">
        <v>505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ht="22.5" outlineLevel="1" x14ac:dyDescent="0.2">
      <c r="A392" s="238">
        <v>151</v>
      </c>
      <c r="B392" s="239" t="s">
        <v>506</v>
      </c>
      <c r="C392" s="249" t="s">
        <v>507</v>
      </c>
      <c r="D392" s="240" t="s">
        <v>306</v>
      </c>
      <c r="E392" s="241">
        <v>37.4</v>
      </c>
      <c r="F392" s="242"/>
      <c r="G392" s="243">
        <f>ROUND(E392*F392,2)</f>
        <v>0</v>
      </c>
      <c r="H392" s="242"/>
      <c r="I392" s="243">
        <f>ROUND(E392*H392,2)</f>
        <v>0</v>
      </c>
      <c r="J392" s="242"/>
      <c r="K392" s="243">
        <f>ROUND(E392*J392,2)</f>
        <v>0</v>
      </c>
      <c r="L392" s="243">
        <v>21</v>
      </c>
      <c r="M392" s="243">
        <f>G392*(1+L392/100)</f>
        <v>0</v>
      </c>
      <c r="N392" s="243">
        <v>0</v>
      </c>
      <c r="O392" s="243">
        <f>ROUND(E392*N392,2)</f>
        <v>0</v>
      </c>
      <c r="P392" s="243">
        <v>0</v>
      </c>
      <c r="Q392" s="243">
        <f>ROUND(E392*P392,2)</f>
        <v>0</v>
      </c>
      <c r="R392" s="243" t="s">
        <v>503</v>
      </c>
      <c r="S392" s="243" t="s">
        <v>139</v>
      </c>
      <c r="T392" s="244" t="s">
        <v>139</v>
      </c>
      <c r="U392" s="222">
        <v>0</v>
      </c>
      <c r="V392" s="222">
        <f>ROUND(E392*U392,2)</f>
        <v>0</v>
      </c>
      <c r="W392" s="222"/>
      <c r="X392" s="222" t="s">
        <v>504</v>
      </c>
      <c r="Y392" s="212"/>
      <c r="Z392" s="212"/>
      <c r="AA392" s="212"/>
      <c r="AB392" s="212"/>
      <c r="AC392" s="212"/>
      <c r="AD392" s="212"/>
      <c r="AE392" s="212"/>
      <c r="AF392" s="212"/>
      <c r="AG392" s="212" t="s">
        <v>505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31">
        <v>152</v>
      </c>
      <c r="B393" s="232" t="s">
        <v>508</v>
      </c>
      <c r="C393" s="250" t="s">
        <v>925</v>
      </c>
      <c r="D393" s="233" t="s">
        <v>306</v>
      </c>
      <c r="E393" s="234">
        <v>2.2000000000000002</v>
      </c>
      <c r="F393" s="235"/>
      <c r="G393" s="236">
        <f>ROUND(E393*F393,2)</f>
        <v>0</v>
      </c>
      <c r="H393" s="235"/>
      <c r="I393" s="236">
        <f>ROUND(E393*H393,2)</f>
        <v>0</v>
      </c>
      <c r="J393" s="235"/>
      <c r="K393" s="236">
        <f>ROUND(E393*J393,2)</f>
        <v>0</v>
      </c>
      <c r="L393" s="236">
        <v>21</v>
      </c>
      <c r="M393" s="236">
        <f>G393*(1+L393/100)</f>
        <v>0</v>
      </c>
      <c r="N393" s="236">
        <v>0</v>
      </c>
      <c r="O393" s="236">
        <f>ROUND(E393*N393,2)</f>
        <v>0</v>
      </c>
      <c r="P393" s="236">
        <v>0</v>
      </c>
      <c r="Q393" s="236">
        <f>ROUND(E393*P393,2)</f>
        <v>0</v>
      </c>
      <c r="R393" s="236"/>
      <c r="S393" s="236" t="s">
        <v>139</v>
      </c>
      <c r="T393" s="237" t="s">
        <v>139</v>
      </c>
      <c r="U393" s="222">
        <v>6.0000000000000001E-3</v>
      </c>
      <c r="V393" s="222">
        <f>ROUND(E393*U393,2)</f>
        <v>0.01</v>
      </c>
      <c r="W393" s="222"/>
      <c r="X393" s="222" t="s">
        <v>504</v>
      </c>
      <c r="Y393" s="212"/>
      <c r="Z393" s="212"/>
      <c r="AA393" s="212"/>
      <c r="AB393" s="212"/>
      <c r="AC393" s="212"/>
      <c r="AD393" s="212"/>
      <c r="AE393" s="212"/>
      <c r="AF393" s="212"/>
      <c r="AG393" s="212" t="s">
        <v>505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x14ac:dyDescent="0.2">
      <c r="A394" s="3"/>
      <c r="B394" s="4"/>
      <c r="C394" s="252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AE394">
        <v>15</v>
      </c>
      <c r="AF394">
        <v>21</v>
      </c>
      <c r="AG394" t="s">
        <v>111</v>
      </c>
    </row>
    <row r="395" spans="1:60" x14ac:dyDescent="0.2">
      <c r="A395" s="215"/>
      <c r="B395" s="216" t="s">
        <v>29</v>
      </c>
      <c r="C395" s="253"/>
      <c r="D395" s="217"/>
      <c r="E395" s="218"/>
      <c r="F395" s="218"/>
      <c r="G395" s="247">
        <f>G8+G196+G215+G218+G357+G362+G368+G371+G388</f>
        <v>0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AE395">
        <f>SUMIF(L7:L393,AE394,G7:G393)</f>
        <v>0</v>
      </c>
      <c r="AF395">
        <f>SUMIF(L7:L393,AF394,G7:G393)</f>
        <v>0</v>
      </c>
      <c r="AG395" t="s">
        <v>184</v>
      </c>
    </row>
    <row r="396" spans="1:60" x14ac:dyDescent="0.2">
      <c r="A396" s="255" t="s">
        <v>510</v>
      </c>
      <c r="B396" s="255"/>
      <c r="C396" s="252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60" x14ac:dyDescent="0.2">
      <c r="A397" s="3"/>
      <c r="B397" s="4" t="s">
        <v>926</v>
      </c>
      <c r="C397" s="252" t="s">
        <v>927</v>
      </c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AG397" t="s">
        <v>513</v>
      </c>
    </row>
    <row r="398" spans="1:60" x14ac:dyDescent="0.2">
      <c r="A398" s="3"/>
      <c r="B398" s="4" t="s">
        <v>928</v>
      </c>
      <c r="C398" s="252" t="s">
        <v>929</v>
      </c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AG398" t="s">
        <v>516</v>
      </c>
    </row>
    <row r="399" spans="1:60" x14ac:dyDescent="0.2">
      <c r="A399" s="3"/>
      <c r="B399" s="4"/>
      <c r="C399" s="252" t="s">
        <v>930</v>
      </c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AG399" t="s">
        <v>518</v>
      </c>
    </row>
    <row r="400" spans="1:60" x14ac:dyDescent="0.2">
      <c r="A400" s="3"/>
      <c r="B400" s="4"/>
      <c r="C400" s="252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3:33" x14ac:dyDescent="0.2">
      <c r="C401" s="254"/>
      <c r="D401" s="10"/>
      <c r="AG401" t="s">
        <v>185</v>
      </c>
    </row>
    <row r="402" spans="3:33" x14ac:dyDescent="0.2">
      <c r="D402" s="10"/>
    </row>
    <row r="403" spans="3:33" x14ac:dyDescent="0.2">
      <c r="D403" s="10"/>
    </row>
    <row r="404" spans="3:33" x14ac:dyDescent="0.2">
      <c r="D404" s="10"/>
    </row>
    <row r="405" spans="3:33" x14ac:dyDescent="0.2">
      <c r="D405" s="10"/>
    </row>
    <row r="406" spans="3:33" x14ac:dyDescent="0.2">
      <c r="D406" s="10"/>
    </row>
    <row r="407" spans="3:33" x14ac:dyDescent="0.2">
      <c r="D407" s="10"/>
    </row>
    <row r="408" spans="3:33" x14ac:dyDescent="0.2">
      <c r="D408" s="10"/>
    </row>
    <row r="409" spans="3:33" x14ac:dyDescent="0.2">
      <c r="D409" s="10"/>
    </row>
    <row r="410" spans="3:33" x14ac:dyDescent="0.2">
      <c r="D410" s="10"/>
    </row>
    <row r="411" spans="3:33" x14ac:dyDescent="0.2">
      <c r="D411" s="10"/>
    </row>
    <row r="412" spans="3:33" x14ac:dyDescent="0.2">
      <c r="D412" s="10"/>
    </row>
    <row r="413" spans="3:33" x14ac:dyDescent="0.2">
      <c r="D413" s="10"/>
    </row>
    <row r="414" spans="3:33" x14ac:dyDescent="0.2">
      <c r="D414" s="10"/>
    </row>
    <row r="415" spans="3:33" x14ac:dyDescent="0.2">
      <c r="D415" s="10"/>
    </row>
    <row r="416" spans="3:33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/>
  <mergeCells count="78">
    <mergeCell ref="C385:G385"/>
    <mergeCell ref="C387:G387"/>
    <mergeCell ref="C370:G370"/>
    <mergeCell ref="C375:G375"/>
    <mergeCell ref="C377:G377"/>
    <mergeCell ref="C379:G379"/>
    <mergeCell ref="C381:G381"/>
    <mergeCell ref="C383:G383"/>
    <mergeCell ref="C265:G265"/>
    <mergeCell ref="C359:G359"/>
    <mergeCell ref="C364:G364"/>
    <mergeCell ref="C365:G365"/>
    <mergeCell ref="C366:G366"/>
    <mergeCell ref="C367:G367"/>
    <mergeCell ref="C250:G250"/>
    <mergeCell ref="C254:G254"/>
    <mergeCell ref="C256:G256"/>
    <mergeCell ref="C258:G258"/>
    <mergeCell ref="C260:G260"/>
    <mergeCell ref="C262:G262"/>
    <mergeCell ref="C238:G238"/>
    <mergeCell ref="C240:G240"/>
    <mergeCell ref="C242:G242"/>
    <mergeCell ref="C244:G244"/>
    <mergeCell ref="C246:G246"/>
    <mergeCell ref="C248:G248"/>
    <mergeCell ref="C226:G226"/>
    <mergeCell ref="C228:G228"/>
    <mergeCell ref="C230:G230"/>
    <mergeCell ref="C232:G232"/>
    <mergeCell ref="C234:G234"/>
    <mergeCell ref="C236:G236"/>
    <mergeCell ref="C185:G185"/>
    <mergeCell ref="C187:G187"/>
    <mergeCell ref="C200:G200"/>
    <mergeCell ref="C203:G203"/>
    <mergeCell ref="C222:G222"/>
    <mergeCell ref="C224:G224"/>
    <mergeCell ref="C155:G155"/>
    <mergeCell ref="C160:G160"/>
    <mergeCell ref="C163:G163"/>
    <mergeCell ref="C168:G168"/>
    <mergeCell ref="C173:G173"/>
    <mergeCell ref="C178:G178"/>
    <mergeCell ref="C127:G127"/>
    <mergeCell ref="C129:G129"/>
    <mergeCell ref="C133:G133"/>
    <mergeCell ref="C138:G138"/>
    <mergeCell ref="C145:G145"/>
    <mergeCell ref="C148:G148"/>
    <mergeCell ref="C94:G94"/>
    <mergeCell ref="C97:G97"/>
    <mergeCell ref="C100:G100"/>
    <mergeCell ref="C103:G103"/>
    <mergeCell ref="C111:G111"/>
    <mergeCell ref="C125:G125"/>
    <mergeCell ref="C46:G46"/>
    <mergeCell ref="C50:G50"/>
    <mergeCell ref="C53:G53"/>
    <mergeCell ref="C65:G65"/>
    <mergeCell ref="C87:G87"/>
    <mergeCell ref="C91:G91"/>
    <mergeCell ref="C22:G22"/>
    <mergeCell ref="C25:G25"/>
    <mergeCell ref="C28:G28"/>
    <mergeCell ref="C31:G31"/>
    <mergeCell ref="C36:G36"/>
    <mergeCell ref="C40:G40"/>
    <mergeCell ref="A1:G1"/>
    <mergeCell ref="C2:G2"/>
    <mergeCell ref="C3:G3"/>
    <mergeCell ref="C4:G4"/>
    <mergeCell ref="A396:B396"/>
    <mergeCell ref="C10:G10"/>
    <mergeCell ref="C12:G12"/>
    <mergeCell ref="C14:G14"/>
    <mergeCell ref="C16:G16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00 001 Naklady</vt:lpstr>
      <vt:lpstr>SO01 001 Pol</vt:lpstr>
      <vt:lpstr>SO02 001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'SO01 001 Pol'!Názvy_tisku</vt:lpstr>
      <vt:lpstr>'SO02 001 Pol'!Názvy_tisku</vt:lpstr>
      <vt:lpstr>oadresa</vt:lpstr>
      <vt:lpstr>Stavba!Objednatel</vt:lpstr>
      <vt:lpstr>Stavba!Objekt</vt:lpstr>
      <vt:lpstr>'00 001 Naklady'!Oblast_tisku</vt:lpstr>
      <vt:lpstr>'SO01 001 Pol'!Oblast_tisku</vt:lpstr>
      <vt:lpstr>'SO02 001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2019-03-19T12:27:02Z</cp:lastPrinted>
  <dcterms:created xsi:type="dcterms:W3CDTF">2009-04-08T07:15:50Z</dcterms:created>
  <dcterms:modified xsi:type="dcterms:W3CDTF">2020-01-31T13:48:52Z</dcterms:modified>
</cp:coreProperties>
</file>