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DWGS\KROSPlusData\Export\"/>
    </mc:Choice>
  </mc:AlternateContent>
  <bookViews>
    <workbookView xWindow="0" yWindow="0" windowWidth="0" windowHeight="0"/>
  </bookViews>
  <sheets>
    <sheet name="Rekapitulace stavby" sheetId="1" r:id="rId1"/>
    <sheet name="SO 02 - Akumulační nádrž B" sheetId="2" r:id="rId2"/>
    <sheet name="VRN, OST - Vedlejší rozpo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02 - Akumulační nádrž B'!$C$87:$K$282</definedName>
    <definedName name="_xlnm.Print_Area" localSheetId="1">'SO 02 - Akumulační nádrž B'!$C$4:$J$39,'SO 02 - Akumulační nádrž B'!$C$45:$J$69,'SO 02 - Akumulační nádrž B'!$C$75:$K$282</definedName>
    <definedName name="_xlnm.Print_Titles" localSheetId="1">'SO 02 - Akumulační nádrž B'!$87:$87</definedName>
    <definedName name="_xlnm._FilterDatabase" localSheetId="2" hidden="1">'VRN, OST - Vedlejší rozpo...'!$C$84:$K$122</definedName>
    <definedName name="_xlnm.Print_Area" localSheetId="2">'VRN, OST - Vedlejší rozpo...'!$C$4:$J$39,'VRN, OST - Vedlejší rozpo...'!$C$45:$J$66,'VRN, OST - Vedlejší rozpo...'!$C$72:$K$122</definedName>
    <definedName name="_xlnm.Print_Titles" localSheetId="2">'VRN, OST - Vedlejší rozpo...'!$84:$84</definedName>
    <definedName name="_xlnm.Print_Area" localSheetId="3">'Seznam figur'!$C$4:$G$70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T112"/>
  <c r="R113"/>
  <c r="R112"/>
  <c r="P113"/>
  <c r="P112"/>
  <c r="BI109"/>
  <c r="BH109"/>
  <c r="BG109"/>
  <c r="BF109"/>
  <c r="T109"/>
  <c r="R109"/>
  <c r="P109"/>
  <c r="BI106"/>
  <c r="BH106"/>
  <c r="BG106"/>
  <c r="BF106"/>
  <c r="T106"/>
  <c r="R106"/>
  <c r="P106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2" r="J37"/>
  <c r="J36"/>
  <c i="1" r="AY55"/>
  <c i="2" r="J35"/>
  <c i="1" r="AX55"/>
  <c i="2" r="BI278"/>
  <c r="BH278"/>
  <c r="BG278"/>
  <c r="BF278"/>
  <c r="T278"/>
  <c r="R278"/>
  <c r="P278"/>
  <c r="BI275"/>
  <c r="BH275"/>
  <c r="BG275"/>
  <c r="BF275"/>
  <c r="T275"/>
  <c r="R275"/>
  <c r="P275"/>
  <c r="BI271"/>
  <c r="BH271"/>
  <c r="BG271"/>
  <c r="BF271"/>
  <c r="T271"/>
  <c r="R271"/>
  <c r="P271"/>
  <c r="BI266"/>
  <c r="BH266"/>
  <c r="BG266"/>
  <c r="BF266"/>
  <c r="T266"/>
  <c r="T265"/>
  <c r="R266"/>
  <c r="R265"/>
  <c r="P266"/>
  <c r="P265"/>
  <c r="BI262"/>
  <c r="BH262"/>
  <c r="BG262"/>
  <c r="BF262"/>
  <c r="T262"/>
  <c r="R262"/>
  <c r="P262"/>
  <c r="BI259"/>
  <c r="BH259"/>
  <c r="BG259"/>
  <c r="BF259"/>
  <c r="T259"/>
  <c r="R259"/>
  <c r="P259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0"/>
  <c r="BH200"/>
  <c r="BG200"/>
  <c r="BF200"/>
  <c r="T200"/>
  <c r="T199"/>
  <c r="R200"/>
  <c r="R199"/>
  <c r="P200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79"/>
  <c r="BH179"/>
  <c r="BG179"/>
  <c r="BF179"/>
  <c r="T179"/>
  <c r="R179"/>
  <c r="P179"/>
  <c r="BI173"/>
  <c r="BH173"/>
  <c r="BG173"/>
  <c r="BF173"/>
  <c r="T173"/>
  <c r="R173"/>
  <c r="P173"/>
  <c r="BI169"/>
  <c r="BH169"/>
  <c r="BG169"/>
  <c r="BF169"/>
  <c r="T169"/>
  <c r="R169"/>
  <c r="P169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R149"/>
  <c r="P149"/>
  <c r="BI141"/>
  <c r="BH141"/>
  <c r="BG141"/>
  <c r="BF141"/>
  <c r="T141"/>
  <c r="R141"/>
  <c r="P141"/>
  <c r="BI133"/>
  <c r="BH133"/>
  <c r="BG133"/>
  <c r="BF133"/>
  <c r="T133"/>
  <c r="R133"/>
  <c r="P133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4"/>
  <c r="BH104"/>
  <c r="BG104"/>
  <c r="BF104"/>
  <c r="T104"/>
  <c r="R104"/>
  <c r="P104"/>
  <c r="BI97"/>
  <c r="BH97"/>
  <c r="BG97"/>
  <c r="BF97"/>
  <c r="T97"/>
  <c r="R97"/>
  <c r="P97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1" r="L50"/>
  <c r="AM50"/>
  <c r="AM49"/>
  <c r="L49"/>
  <c r="AM47"/>
  <c r="L47"/>
  <c r="L45"/>
  <c r="L44"/>
  <c i="2" r="J253"/>
  <c i="3" r="BK113"/>
  <c i="2" r="J162"/>
  <c i="3" r="J88"/>
  <c i="2" r="BK231"/>
  <c r="BK238"/>
  <c r="BK125"/>
  <c r="J173"/>
  <c r="J271"/>
  <c r="J225"/>
  <c r="J195"/>
  <c r="J193"/>
  <c r="J128"/>
  <c r="J223"/>
  <c i="3" r="J106"/>
  <c i="2" r="BK195"/>
  <c r="BK91"/>
  <c r="BK245"/>
  <c r="BK149"/>
  <c r="J97"/>
  <c r="BK162"/>
  <c r="BK234"/>
  <c r="J190"/>
  <c r="J141"/>
  <c r="J262"/>
  <c r="BK179"/>
  <c r="J259"/>
  <c i="3" r="J109"/>
  <c i="2" r="BK215"/>
  <c i="3" r="BK88"/>
  <c i="2" r="BK193"/>
  <c r="J241"/>
  <c r="BK266"/>
  <c r="BK121"/>
  <c r="BK251"/>
  <c r="BK118"/>
  <c r="BK223"/>
  <c r="J125"/>
  <c r="BK158"/>
  <c r="J114"/>
  <c r="J197"/>
  <c r="BK278"/>
  <c r="BK154"/>
  <c i="3" r="BK106"/>
  <c i="2" r="J243"/>
  <c r="BK275"/>
  <c r="BK169"/>
  <c r="BK243"/>
  <c r="BK247"/>
  <c r="J266"/>
  <c r="BK225"/>
  <c r="BK114"/>
  <c i="3" r="BK117"/>
  <c i="2" r="J215"/>
  <c r="J154"/>
  <c r="BK133"/>
  <c r="BK228"/>
  <c r="J184"/>
  <c i="3" r="J96"/>
  <c i="2" r="J104"/>
  <c r="BK190"/>
  <c r="BK187"/>
  <c r="J251"/>
  <c i="3" r="BK96"/>
  <c i="2" r="J158"/>
  <c r="BK141"/>
  <c r="BK220"/>
  <c r="J238"/>
  <c i="3" r="BK100"/>
  <c i="2" r="J220"/>
  <c i="3" r="J92"/>
  <c i="2" r="J121"/>
  <c r="J212"/>
  <c r="J228"/>
  <c r="J234"/>
  <c r="J169"/>
  <c r="J200"/>
  <c r="J247"/>
  <c r="BK209"/>
  <c r="J149"/>
  <c r="BK259"/>
  <c i="3" r="BK109"/>
  <c i="2" r="J179"/>
  <c i="3" r="J113"/>
  <c i="2" r="J275"/>
  <c i="1" r="AS54"/>
  <c i="2" r="BK111"/>
  <c r="BK104"/>
  <c r="J111"/>
  <c r="BK173"/>
  <c i="3" r="J100"/>
  <c i="2" r="J133"/>
  <c i="3" r="J120"/>
  <c i="2" r="J245"/>
  <c r="BK212"/>
  <c r="BK249"/>
  <c i="3" r="BK120"/>
  <c i="2" r="BK241"/>
  <c r="J278"/>
  <c r="BK128"/>
  <c r="J187"/>
  <c r="J231"/>
  <c r="BK97"/>
  <c r="BK200"/>
  <c r="J249"/>
  <c r="BK197"/>
  <c i="3" r="J117"/>
  <c i="2" r="BK262"/>
  <c r="BK253"/>
  <c r="J118"/>
  <c r="BK184"/>
  <c i="3" r="BK92"/>
  <c i="2" r="BK271"/>
  <c r="J209"/>
  <c r="J91"/>
  <c l="1" r="T90"/>
  <c r="BK183"/>
  <c r="J183"/>
  <c r="J63"/>
  <c r="R183"/>
  <c r="P270"/>
  <c r="P269"/>
  <c r="P90"/>
  <c r="P208"/>
  <c r="R270"/>
  <c r="R269"/>
  <c i="3" r="BK105"/>
  <c r="J105"/>
  <c r="J63"/>
  <c i="2" r="R90"/>
  <c r="R172"/>
  <c r="P183"/>
  <c i="3" r="T87"/>
  <c r="T86"/>
  <c r="BK116"/>
  <c r="J116"/>
  <c r="J65"/>
  <c i="2" r="BK172"/>
  <c r="J172"/>
  <c r="J62"/>
  <c r="T208"/>
  <c r="T270"/>
  <c r="T269"/>
  <c i="3" r="P87"/>
  <c r="P86"/>
  <c r="R105"/>
  <c i="2" r="BK90"/>
  <c r="J90"/>
  <c r="J61"/>
  <c r="R208"/>
  <c i="3" r="R116"/>
  <c i="2" r="BK208"/>
  <c r="J208"/>
  <c r="J65"/>
  <c i="3" r="BK87"/>
  <c r="J87"/>
  <c r="J61"/>
  <c r="P105"/>
  <c r="P104"/>
  <c r="P116"/>
  <c i="2" r="P172"/>
  <c r="T172"/>
  <c r="T183"/>
  <c r="BK270"/>
  <c r="J270"/>
  <c r="J68"/>
  <c i="3" r="R87"/>
  <c r="R86"/>
  <c r="T105"/>
  <c r="T104"/>
  <c r="T116"/>
  <c i="2" r="BK199"/>
  <c r="J199"/>
  <c r="J64"/>
  <c r="BK265"/>
  <c r="J265"/>
  <c r="J66"/>
  <c i="3" r="BK112"/>
  <c r="J112"/>
  <c r="J64"/>
  <c r="E75"/>
  <c r="BE100"/>
  <c r="BE106"/>
  <c r="BE120"/>
  <c i="2" r="BK269"/>
  <c r="J269"/>
  <c r="J67"/>
  <c i="3" r="F55"/>
  <c r="J52"/>
  <c i="2" r="BK89"/>
  <c r="J89"/>
  <c r="J60"/>
  <c i="3" r="BE96"/>
  <c r="BE109"/>
  <c r="BE113"/>
  <c r="BE117"/>
  <c r="BE88"/>
  <c r="BE92"/>
  <c i="2" r="J52"/>
  <c r="BE91"/>
  <c r="BE169"/>
  <c r="BE228"/>
  <c r="BE275"/>
  <c r="BE278"/>
  <c r="BE111"/>
  <c r="BE128"/>
  <c r="BE141"/>
  <c r="BE187"/>
  <c r="BE200"/>
  <c r="BE212"/>
  <c r="BE220"/>
  <c r="BE223"/>
  <c r="BE253"/>
  <c r="BE154"/>
  <c r="BE184"/>
  <c r="BE193"/>
  <c r="BE195"/>
  <c r="BE197"/>
  <c r="BE209"/>
  <c r="BE243"/>
  <c r="BE249"/>
  <c r="BE251"/>
  <c r="BE262"/>
  <c r="BE173"/>
  <c r="BE179"/>
  <c r="BE241"/>
  <c r="BE266"/>
  <c r="F55"/>
  <c r="BE225"/>
  <c r="BE231"/>
  <c r="BE238"/>
  <c r="BE149"/>
  <c r="BE190"/>
  <c r="E48"/>
  <c r="BE97"/>
  <c r="BE104"/>
  <c r="BE114"/>
  <c r="BE121"/>
  <c r="BE133"/>
  <c r="BE162"/>
  <c r="BE245"/>
  <c r="BE247"/>
  <c r="BE271"/>
  <c r="BE118"/>
  <c r="BE125"/>
  <c r="BE158"/>
  <c r="BE215"/>
  <c r="BE234"/>
  <c r="BE259"/>
  <c i="3" r="F34"/>
  <c i="1" r="BA56"/>
  <c i="2" r="J34"/>
  <c i="1" r="AW55"/>
  <c i="2" r="F36"/>
  <c i="1" r="BC55"/>
  <c i="3" r="F35"/>
  <c i="1" r="BB56"/>
  <c i="2" r="F34"/>
  <c i="1" r="BA55"/>
  <c i="3" r="F37"/>
  <c i="1" r="BD56"/>
  <c i="3" r="J34"/>
  <c i="1" r="AW56"/>
  <c i="3" r="F36"/>
  <c i="1" r="BC56"/>
  <c i="2" r="F37"/>
  <c i="1" r="BD55"/>
  <c i="2" r="F35"/>
  <c i="1" r="BB55"/>
  <c i="3" l="1" r="R104"/>
  <c r="R85"/>
  <c i="2" r="P89"/>
  <c r="P88"/>
  <c i="1" r="AU55"/>
  <c i="2" r="R89"/>
  <c r="R88"/>
  <c i="3" r="P85"/>
  <c i="1" r="AU56"/>
  <c i="3" r="T85"/>
  <c i="2" r="T89"/>
  <c r="T88"/>
  <c i="3" r="BK86"/>
  <c r="J86"/>
  <c r="J60"/>
  <c r="BK104"/>
  <c r="J104"/>
  <c r="J62"/>
  <c i="2" r="BK88"/>
  <c r="J88"/>
  <c i="1" r="BA54"/>
  <c r="W30"/>
  <c r="BB54"/>
  <c r="AX54"/>
  <c i="3" r="F33"/>
  <c i="1" r="AZ56"/>
  <c i="2" r="J33"/>
  <c i="1" r="AV55"/>
  <c r="AT55"/>
  <c i="2" r="F33"/>
  <c i="1" r="AZ55"/>
  <c r="BC54"/>
  <c r="AY54"/>
  <c i="3" r="J33"/>
  <c i="1" r="AV56"/>
  <c r="AT56"/>
  <c r="BD54"/>
  <c r="W33"/>
  <c i="2" r="J30"/>
  <c i="1" r="AG55"/>
  <c i="3" l="1" r="BK85"/>
  <c r="J85"/>
  <c i="1" r="AN55"/>
  <c i="2" r="J59"/>
  <c r="J39"/>
  <c i="1" r="AU54"/>
  <c r="AZ54"/>
  <c r="W29"/>
  <c i="3" r="J30"/>
  <c i="1" r="AG56"/>
  <c r="AW54"/>
  <c r="AK30"/>
  <c r="W32"/>
  <c r="W31"/>
  <c i="3" l="1" r="J39"/>
  <c r="J59"/>
  <c i="1" r="AN56"/>
  <c r="AV54"/>
  <c r="AK29"/>
  <c r="AG54"/>
  <c l="1"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<sst xmlns="http://schemas.openxmlformats.org/spreadsheetml/2006/main">
  <si>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</si>
  <si>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</si>
  <si>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</si>
  <si>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</si>
  <si>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</si>
  <si>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{b8648d31-86ba-4892-b04e-95b098fa0236}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</si>
  <si>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</si>
  <si>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</si>
  <si>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</si>
  <si>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</si>
  <si>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</si>
  <si>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</si>
  <si>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</si>
  <si>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</si>
  <si>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NEK_002_SO_02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</si>
  <si>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</si>
  <si>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</si>
  <si>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Akumulační nádrže dešťové vody pro fotbalový a tenisový areál Žďár nad Sázavou</t>
  </si>
  <si>
    <t>KSO:</t>
  </si>
  <si>
    <t/>
  </si>
  <si>
    <t>CC-CZ:</t>
  </si>
  <si>
    <t>Místo:</t>
  </si>
  <si>
    <t>Žďár nad Sázavou</t>
  </si>
  <si>
    <t>Datum:</t>
  </si>
  <si>
    <t>29. 9. 2022</t>
  </si>
  <si>
    <t>Zadavatel:</t>
  </si>
  <si>
    <t>IČ:</t>
  </si>
  <si>
    <t>00295841</t>
  </si>
  <si>
    <t>Město Žďár nad Sázavou</t>
  </si>
  <si>
    <t>DIČ:</t>
  </si>
  <si>
    <t>CZ00295841</t>
  </si>
  <si>
    <t>Uchazeč:</t>
  </si>
  <si>
    <t>Vyplň údaj</t>
  </si>
  <si>
    <t>Projektant:</t>
  </si>
  <si>
    <t>06121276</t>
  </si>
  <si>
    <t>TZBplan, s.r.o.</t>
  </si>
  <si>
    <t>CZ06121276</t>
  </si>
  <si>
    <t>True</t>
  </si>
  <si>
    <t>Zpracovatel:</t>
  </si>
  <si>
    <t>02940540</t>
  </si>
  <si>
    <t>HADRABA, s.r.o</t>
  </si>
  <si>
    <t>CZ02940540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</si>
  <si>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</si>
  <si>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</si>
  <si>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</si>
  <si>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</si>
  <si>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</si>
  <si>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</si>
  <si>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</si>
  <si>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</si>
  <si>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</si>
  <si>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</si>
  <si>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</si>
  <si>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</si>
  <si>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</si>
  <si>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</si>
  <si>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</si>
  <si>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</si>
  <si>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</si>
  <si>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</si>
  <si>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</si>
  <si>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</si>
  <si>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</si>
  <si>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</si>
  <si>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</si>
  <si>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</si>
  <si>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</si>
  <si>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</si>
  <si>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</si>
  <si>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</si>
  <si>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</si>
  <si>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</si>
  <si>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</si>
  <si>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</si>
  <si>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</si>
  <si>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</si>
  <si>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</si>
  <si>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</si>
  <si>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</si>
  <si>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</si>
  <si>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</si>
  <si>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</si>
  <si>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</si>
  <si>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</si>
  <si>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Akumulační nádrž B</t>
  </si>
  <si>
    <t>STA</t>
  </si>
  <si>
    <t>1</t>
  </si>
  <si>
    <t>{a375cb0a-c1ac-4ee2-bf86-d0199681284f}</t>
  </si>
  <si>
    <t>2</t>
  </si>
  <si>
    <t>VRN, OST</t>
  </si>
  <si>
    <t>Vedlejší rozpočtové a ostatní náklady</t>
  </si>
  <si>
    <t>{8991b9e2-06ab-4988-bb56-c7ea31f06e19}</t>
  </si>
  <si>
    <t>mezideponie</t>
  </si>
  <si>
    <t>Vnitrostaveništní přesun zeminy na mezideponii a zpět</t>
  </si>
  <si>
    <t>477,37</t>
  </si>
  <si>
    <t>obsyp</t>
  </si>
  <si>
    <t>Obsyp potrubí</t>
  </si>
  <si>
    <t>19,917</t>
  </si>
  <si>
    <t>KRYCÍ LIST SOUPISU PRACÍ</t>
  </si>
  <si>
    <t>odvoz_skladka</t>
  </si>
  <si>
    <t>Vytlačená zemina odvážená na skládku</t>
  </si>
  <si>
    <t>283,045</t>
  </si>
  <si>
    <t>podsyp</t>
  </si>
  <si>
    <t>Podsyp pod potrubí a šachty</t>
  </si>
  <si>
    <t>4,85</t>
  </si>
  <si>
    <t>Vykopy_kan</t>
  </si>
  <si>
    <t>Výkopy pro kanalizaci</t>
  </si>
  <si>
    <t>61,05</t>
  </si>
  <si>
    <t>vykopy_ret</t>
  </si>
  <si>
    <t>Výkopy pro retenci</t>
  </si>
  <si>
    <t>460,68</t>
  </si>
  <si>
    <t>Objekt:</t>
  </si>
  <si>
    <t>SO 02 - Akumulační nádrž B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</si>
  <si>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</si>
  <si>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</si>
  <si>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</si>
  <si>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</si>
  <si>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</si>
  <si>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</si>
  <si>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</si>
  <si>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</si>
  <si>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</si>
  <si>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</si>
  <si>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</si>
  <si>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</si>
  <si>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</si>
  <si>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</si>
  <si>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</si>
  <si>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</si>
  <si>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</si>
  <si>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</si>
  <si>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</si>
  <si>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</si>
  <si>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</si>
  <si>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</si>
  <si>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</si>
  <si>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</si>
  <si>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</si>
  <si>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</si>
  <si>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</si>
  <si>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</si>
  <si>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</si>
  <si>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</si>
  <si>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</si>
  <si>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131251206</t>
  </si>
  <si>
    <t>Hloubení jam zapažených v hornině třídy těžitelnosti I skupiny 3 objem do 5000 m3 strojně</t>
  </si>
  <si>
    <t>m3</t>
  </si>
  <si>
    <t>CS ÚRS 2024 01</t>
  </si>
  <si>
    <t>4</t>
  </si>
  <si>
    <t>571900908</t>
  </si>
  <si>
    <t>PP</t>
  </si>
  <si>
    <t>Hloubení zapažených jam a zářezů strojně s urovnáním dna do předepsaného profilu a spádu v hornině třídy těžitelnosti I skupiny 3 přes 1 000 do 5 000 m3</t>
  </si>
  <si>
    <t>Online PSC</t>
  </si>
  <si>
    <t>https://podminky.urs.cz/item/CS_URS_2024_01/131251206</t>
  </si>
  <si>
    <t>VV</t>
  </si>
  <si>
    <t>"Nádrž + prac. prostor" 12,4*7,7*3,4+((12,4*2+7,7*2)*0,8+0,8*0,8*4)*3,4</t>
  </si>
  <si>
    <t>"Odtoková šachta" 2*2*4,5</t>
  </si>
  <si>
    <t>Součet</t>
  </si>
  <si>
    <t>132254206</t>
  </si>
  <si>
    <t>Hloubení zapažených rýh š do 2000 mm v hornině třídy těžitelnosti I skupiny 3 objem do 5000 m3</t>
  </si>
  <si>
    <t>-1148917500</t>
  </si>
  <si>
    <t>Hloubení zapažených rýh šířky přes 800 do 2 000 mm strojně s urovnáním dna do předepsaného profilu a spádu v hornině třídy těžitelnosti I skupiny 3 přes 1 000 do 5 000 m3</t>
  </si>
  <si>
    <t>https://podminky.urs.cz/item/CS_URS_2024_01/132254206</t>
  </si>
  <si>
    <t>"DD" 12,7*1,1</t>
  </si>
  <si>
    <t>"DE" 4,75*1,1</t>
  </si>
  <si>
    <t>"vodovod" 38,05*1,1</t>
  </si>
  <si>
    <t>3</t>
  </si>
  <si>
    <t>151101101</t>
  </si>
  <si>
    <t>Zřízení příložného pažení a rozepření stěn rýh hl do 2 m</t>
  </si>
  <si>
    <t>m2</t>
  </si>
  <si>
    <t>-559023330</t>
  </si>
  <si>
    <t>Zřízení pažení a rozepření stěn rýh pro podzemní vedení příložné pro jakoukoliv mezerovitost, hloubky do 2 m</t>
  </si>
  <si>
    <t>https://podminky.urs.cz/item/CS_URS_2024_01/151101101</t>
  </si>
  <si>
    <t>"DD" 12,7*2</t>
  </si>
  <si>
    <t>"DE" 4,75*2</t>
  </si>
  <si>
    <t>"vodovod" 38,05*2</t>
  </si>
  <si>
    <t>pazeni_kan</t>
  </si>
  <si>
    <t>Mezisoučet</t>
  </si>
  <si>
    <t>151101111</t>
  </si>
  <si>
    <t>Odstranění příložného pažení a rozepření stěn rýh hl do 2 m</t>
  </si>
  <si>
    <t>-521313824</t>
  </si>
  <si>
    <t>Odstranění pažení a rozepření stěn rýh pro podzemní vedení s uložením materiálu na vzdálenost do 3 m od kraje výkopu příložné, hloubky do 2 m</t>
  </si>
  <si>
    <t>https://podminky.urs.cz/item/CS_URS_2024_01/151101111</t>
  </si>
  <si>
    <t>5</t>
  </si>
  <si>
    <t>151101201</t>
  </si>
  <si>
    <t>Zřízení příložného pažení stěn výkopu hl do 4 m</t>
  </si>
  <si>
    <t>-666012912</t>
  </si>
  <si>
    <t>Zřízení pažení stěn výkopu bez rozepření nebo vzepření příložné, hloubky do 4 m</t>
  </si>
  <si>
    <t>https://podminky.urs.cz/item/CS_URS_2024_01/151101201</t>
  </si>
  <si>
    <t>"pažení retence" (2*12,35+4*0,8+7,7+4*0,8)*3,4</t>
  </si>
  <si>
    <t>6</t>
  </si>
  <si>
    <t>151101211</t>
  </si>
  <si>
    <t>Odstranění příložného pažení stěn hl do 4 m</t>
  </si>
  <si>
    <t>-2053076595</t>
  </si>
  <si>
    <t>Odstranění pažení stěn výkopu bez rozepření nebo vzepření s uložením pažin na vzdálenost do 3 m od okraje výkopu příložné, hloubky do 4 m</t>
  </si>
  <si>
    <t>https://podminky.urs.cz/item/CS_URS_2024_01/151101211</t>
  </si>
  <si>
    <t>7</t>
  </si>
  <si>
    <t>151101301</t>
  </si>
  <si>
    <t>Zřízení rozepření stěn při pažení příložném hl do 4 m</t>
  </si>
  <si>
    <t>-1716605786</t>
  </si>
  <si>
    <t>Zřízení rozepření zapažených stěn výkopů s potřebným přepažováním při pažení příložném, hloubky do 4 m</t>
  </si>
  <si>
    <t>https://podminky.urs.cz/item/CS_URS_2024_01/151101301</t>
  </si>
  <si>
    <t>8</t>
  </si>
  <si>
    <t>151101311</t>
  </si>
  <si>
    <t>Odstranění rozepření stěn při pažení příložném hl do 4 m</t>
  </si>
  <si>
    <t>1051611166</t>
  </si>
  <si>
    <t>Odstranění rozepření stěn výkopů s uložením materiálu na vzdálenost do 3 m od okraje výkopu pažení příložného, hloubky do 4 m</t>
  </si>
  <si>
    <t>https://podminky.urs.cz/item/CS_URS_2024_01/151101311</t>
  </si>
  <si>
    <t>9</t>
  </si>
  <si>
    <t>162351104</t>
  </si>
  <si>
    <t>Vodorovné přemístění přes 500 do 1000 m výkopku/sypaniny z horniny třídy těžitelnosti I skupiny 1 až 3</t>
  </si>
  <si>
    <t>-859679361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</si>
  <si>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</si>
  <si>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https://podminky.urs.cz/item/CS_URS_2024_01/162351104</t>
  </si>
  <si>
    <t>"vnitrostaveništní přesun zeminy - tam a zpět"</t>
  </si>
  <si>
    <t>(vykopy_ret+Vykopy_kan-odvoz_skladka)*2</t>
  </si>
  <si>
    <t>10</t>
  </si>
  <si>
    <t>162551108</t>
  </si>
  <si>
    <t>Vodorovné přemístění přes 2 500 do 3000 m výkopku/sypaniny z horniny třídy těžitelnosti I skupiny 1 až 3</t>
  </si>
  <si>
    <t>-1095496302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</si>
  <si>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</si>
  <si>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https://podminky.urs.cz/item/CS_URS_2024_01/162551108</t>
  </si>
  <si>
    <t>podsyp+obsyp</t>
  </si>
  <si>
    <t>"nádrže" 12,35*3,6*2,6*2</t>
  </si>
  <si>
    <t>"deska pod retenci" 13,5*8*0,15</t>
  </si>
  <si>
    <t>"čerpací šachta, vč. desky" 4,28*1,8*1,8/4*3,14</t>
  </si>
  <si>
    <t>11</t>
  </si>
  <si>
    <t>167151111</t>
  </si>
  <si>
    <t>Nakládání výkopku z hornin třídy těžitelnosti I skupiny 1 až 3 přes 100 m3</t>
  </si>
  <si>
    <t>1280597614</t>
  </si>
  <si>
    <t>Nakládání, skládání a překládání neulehlého výkopku nebo sypaniny strojně nakládání, množství přes 100 m3, z hornin třídy těžitelnosti I, skupiny 1 až 3</t>
  </si>
  <si>
    <t>https://podminky.urs.cz/item/CS_URS_2024_01/167151111</t>
  </si>
  <si>
    <t>"vnitrostaveništní přesuny - 2 x nakládka"</t>
  </si>
  <si>
    <t>"odvoz na skládku"</t>
  </si>
  <si>
    <t>171201231</t>
  </si>
  <si>
    <t>Poplatek za uložení zeminy a kamení na recyklační skládce (skládkovné) kód odpadu 17 05 04</t>
  </si>
  <si>
    <t>t</t>
  </si>
  <si>
    <t>-2127397746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</si>
  <si>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</si>
  <si>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</si>
  <si>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283,045*1,8 'Přepočtené koeficientem množství</t>
  </si>
  <si>
    <t>13</t>
  </si>
  <si>
    <t>171251201</t>
  </si>
  <si>
    <t>Uložení sypaniny na skládky nebo meziskládky</t>
  </si>
  <si>
    <t>-2043722407</t>
  </si>
  <si>
    <t>Uložení sypaniny na skládky nebo meziskládky bez hutnění s upravením uložené sypaniny do předepsaného tvaru</t>
  </si>
  <si>
    <t>https://podminky.urs.cz/item/CS_URS_2024_01/171251201</t>
  </si>
  <si>
    <t>14</t>
  </si>
  <si>
    <t>174151101</t>
  </si>
  <si>
    <t>Zásyp jam, šachet rýh nebo kolem objektů sypaninou se zhutněním</t>
  </si>
  <si>
    <t>1705212374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</si>
  <si>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</si>
  <si>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</si>
  <si>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vykopy_ret+Vykopy_kan-odvoz_skladka</t>
  </si>
  <si>
    <t>15</t>
  </si>
  <si>
    <t>175151101</t>
  </si>
  <si>
    <t>Obsypání potrubí strojně sypaninou bez prohození, uloženou do 3 m</t>
  </si>
  <si>
    <t>-1528583297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</si>
  <si>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</si>
  <si>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https://podminky.urs.cz/item/CS_URS_2024_01/175151101</t>
  </si>
  <si>
    <t>"DD" 9,75*0,6*1,1</t>
  </si>
  <si>
    <t>"DE" 3,51*0,6*1,1</t>
  </si>
  <si>
    <t>"vodovod" 25,375*0,4*1,1</t>
  </si>
  <si>
    <t>16</t>
  </si>
  <si>
    <t>M</t>
  </si>
  <si>
    <t>58337303</t>
  </si>
  <si>
    <t>štěrkopísek frakce 0/8</t>
  </si>
  <si>
    <t>-1600427551</t>
  </si>
  <si>
    <t>19,917*2 'Přepočtené koeficientem množství</t>
  </si>
  <si>
    <t>Zakládání</t>
  </si>
  <si>
    <t>17</t>
  </si>
  <si>
    <t>273313611</t>
  </si>
  <si>
    <t>Základové desky z betonu tř. C 16/20</t>
  </si>
  <si>
    <t>-790791912</t>
  </si>
  <si>
    <t>Základy z betonu prostého desky z betonu kamenem neprokládaného tř. C 16/20</t>
  </si>
  <si>
    <t>https://podminky.urs.cz/item/CS_URS_2024_01/273313611</t>
  </si>
  <si>
    <t>"deska pod ČS" 2,6*2,6*0,15</t>
  </si>
  <si>
    <t>18</t>
  </si>
  <si>
    <t>273362021</t>
  </si>
  <si>
    <t>Výztuž základových desek svařovanými sítěmi Kari</t>
  </si>
  <si>
    <t>-495331800</t>
  </si>
  <si>
    <t>Výztuž základů desek ze svařovaných sítí z drátů typu KARI</t>
  </si>
  <si>
    <t>https://podminky.urs.cz/item/CS_URS_2024_01/273362021</t>
  </si>
  <si>
    <t>"deska pod retenci, 150 kg/m3" 17,214*0,150</t>
  </si>
  <si>
    <t>Svislé a kompletní konstrukce</t>
  </si>
  <si>
    <t>19</t>
  </si>
  <si>
    <t>382121111</t>
  </si>
  <si>
    <t>Montáž dna ŽB prefabrikovaných kruhových nádrží včetně těsnění DN přes 1000 do 2000</t>
  </si>
  <si>
    <t>kus</t>
  </si>
  <si>
    <t>48533297</t>
  </si>
  <si>
    <t>Montáž dílců prefabrikovaných kruhových nádrží ze železobetonu dna včetně těsnění DN přes 1000 do 2000</t>
  </si>
  <si>
    <t>https://podminky.urs.cz/item/CS_URS_2024_01/382121111</t>
  </si>
  <si>
    <t>20</t>
  </si>
  <si>
    <t>382121121</t>
  </si>
  <si>
    <t>Montáž skruže ŽB prefabrikovaných kruhových nádrží včetně těsnění DN přes 1000 do 2000</t>
  </si>
  <si>
    <t>1147874254</t>
  </si>
  <si>
    <t>Montáž dílců prefabrikovaných kruhových nádrží ze železobetonu skruže včetně těsnění DN přes 1000 do 2000</t>
  </si>
  <si>
    <t>https://podminky.urs.cz/item/CS_URS_2024_01/382121121</t>
  </si>
  <si>
    <t>382121131</t>
  </si>
  <si>
    <t>Montáž zákrytové desky ŽB prefabrikovaných kruhových nádrží DN do 2000</t>
  </si>
  <si>
    <t>1908174982</t>
  </si>
  <si>
    <t>Montáž dílců prefabrikovaných kruhových nádrží ze železobetonu zákrytové desky DN přes 1000 do 2000</t>
  </si>
  <si>
    <t>https://podminky.urs.cz/item/CS_URS_2024_01/382121131</t>
  </si>
  <si>
    <t>22</t>
  </si>
  <si>
    <t>R-B-001</t>
  </si>
  <si>
    <t>Prefabrikovaná přečerpávací šachta, vodotěsná prům. 1,5 m, výšky 3,7 m, včetně vstupního otvoru a stupadel</t>
  </si>
  <si>
    <t>-1605162713</t>
  </si>
  <si>
    <t>Prefabrikovaná přečerpávací šachta, vodotěsná prům. 1,5 m, výšky 3,7 m, 
včetně vstupního otvoru, stupadel, prostupů
včetně dopravy</t>
  </si>
  <si>
    <t>23</t>
  </si>
  <si>
    <t>R-B-002</t>
  </si>
  <si>
    <t>Montáž dešťové retenční nádrže, cca 45 tun, včetně zajištění jeřábu - dílec do 12 t</t>
  </si>
  <si>
    <t>-97957404</t>
  </si>
  <si>
    <t>Montáž dešťové retenční nádrže, cca 45 tun,
včetně zajištění jeřábu - dílec do 12 t</t>
  </si>
  <si>
    <t>24</t>
  </si>
  <si>
    <t>R-B-003</t>
  </si>
  <si>
    <t xml:space="preserve">Prefabrikovaná železobetonová vodotěsná nádrž na dešťovou vodu,  vnitřní rozměry 14,36 x 3,3 x 2,3 m</t>
  </si>
  <si>
    <t>-1758320795</t>
  </si>
  <si>
    <t>Prefabrikovaná železobetonová vodotěsná nádrž na dešťovou vodu, 
vnitřní rozměry 12,05 x 3,3 x 2,3 m, montovaná z dílců, 
včetně 2 ks vstupních šachet výšky do 1 m, včetně poplatovaných stupadel
včetně prostupů a včetně dopravy</t>
  </si>
  <si>
    <t>Vodorovné konstrukce</t>
  </si>
  <si>
    <t>25</t>
  </si>
  <si>
    <t>451572111</t>
  </si>
  <si>
    <t>Lože pod potrubí otevřený výkop z kameniva drobného těženého</t>
  </si>
  <si>
    <t>-834833902</t>
  </si>
  <si>
    <t>Lože pod potrubí, stoky a drobné objekty v otevřeném výkopu z kameniva drobného těženého 0 až 4 mm</t>
  </si>
  <si>
    <t>https://podminky.urs.cz/item/CS_URS_2024_01/451572111</t>
  </si>
  <si>
    <t>"DD" 9,75*0,1*1,1</t>
  </si>
  <si>
    <t>"DE" 3,51*0,1*1,1</t>
  </si>
  <si>
    <t>"vodovod" 25,375*0,1*1,1</t>
  </si>
  <si>
    <t>"nátoková šachta do retence" 2*2*0,15</t>
  </si>
  <si>
    <t>Trubní vedení</t>
  </si>
  <si>
    <t>26</t>
  </si>
  <si>
    <t>871211141</t>
  </si>
  <si>
    <t>Montáž potrubí z PE100 RC SDR 11 otevřený výkop svařovaných na tupo d 63 x 5,8 mm</t>
  </si>
  <si>
    <t>m</t>
  </si>
  <si>
    <t>-224109202</t>
  </si>
  <si>
    <t>Montáž vodovodního potrubí z polyetylenu PE100 RC v otevřeném výkopu svařovaných na tupo SDR 11/PN16 d 63 x 5,8 mm</t>
  </si>
  <si>
    <t>https://podminky.urs.cz/item/CS_URS_2024_01/871211141</t>
  </si>
  <si>
    <t>27</t>
  </si>
  <si>
    <t>28613173</t>
  </si>
  <si>
    <t>trubka vodovodní PE100 SDR11 se signalizační vrstvou 63x5,8mm</t>
  </si>
  <si>
    <t>1157123120</t>
  </si>
  <si>
    <t>25*1,015 'Přepočtené koeficientem množství</t>
  </si>
  <si>
    <t>28</t>
  </si>
  <si>
    <t>871375R01</t>
  </si>
  <si>
    <t>Kanalizační potrubí z tvrdého PVC vícevrstvé tuhost třídy SN16 DN 300</t>
  </si>
  <si>
    <t>-786558314</t>
  </si>
  <si>
    <t>Kanalizační potrubí z tvrdého PVC v otevřeném výkopu ve sklonu do 20 %, hladkého plnostěnného vícevrstvého, tuhost třídy SN 16 DN 300</t>
  </si>
  <si>
    <t>"DD" 9,75</t>
  </si>
  <si>
    <t>"DE" 3,51</t>
  </si>
  <si>
    <t>29</t>
  </si>
  <si>
    <t>877211118</t>
  </si>
  <si>
    <t>Montáž elektrozáslepek na vodovodním potrubí z PE trub d 63</t>
  </si>
  <si>
    <t>-66252788</t>
  </si>
  <si>
    <t>Montáž tvarovek na vodovodním plastovém potrubí z polyetylenu PE 100 elektrotvarovek SDR 11/PN16 záslepek d 63</t>
  </si>
  <si>
    <t>https://podminky.urs.cz/item/CS_URS_2024_01/877211118</t>
  </si>
  <si>
    <t>30</t>
  </si>
  <si>
    <t>28615023</t>
  </si>
  <si>
    <t>elektrozáslepka SDR11 PE 100 PN16 D 63mm</t>
  </si>
  <si>
    <t>-1951419315</t>
  </si>
  <si>
    <t>31</t>
  </si>
  <si>
    <t>892241111</t>
  </si>
  <si>
    <t>Tlaková zkouška vodou potrubí DN do 80</t>
  </si>
  <si>
    <t>961574305</t>
  </si>
  <si>
    <t>Tlakové zkoušky vodou na potrubí DN do 80</t>
  </si>
  <si>
    <t>https://podminky.urs.cz/item/CS_URS_2024_01/892241111</t>
  </si>
  <si>
    <t>32</t>
  </si>
  <si>
    <t>892372111</t>
  </si>
  <si>
    <t>Zabezpečení konců potrubí DN do 300 při tlakových zkouškách vodou</t>
  </si>
  <si>
    <t>-1808752754</t>
  </si>
  <si>
    <t>Tlakové zkoušky vodou zabezpečení konců potrubí při tlakových zkouškách DN do 300</t>
  </si>
  <si>
    <t>https://podminky.urs.cz/item/CS_URS_2024_01/892372111</t>
  </si>
  <si>
    <t>33</t>
  </si>
  <si>
    <t>894411111</t>
  </si>
  <si>
    <t>Zřízení šachet kanalizačních z betonových dílců na potrubí DN do 200 dno beton tř. C 25/30</t>
  </si>
  <si>
    <t>1202328693</t>
  </si>
  <si>
    <t>Zřízení šachet kanalizačních z betonových dílců výšky vstupu do 1,50 m s obložením dna betonem tř. C 25/30, na potrubí DN do 200</t>
  </si>
  <si>
    <t>https://podminky.urs.cz/item/CS_URS_2024_01/894411111</t>
  </si>
  <si>
    <t>34</t>
  </si>
  <si>
    <t>899623151</t>
  </si>
  <si>
    <t>Obetonování potrubí nebo zdiva stok betonem prostým tř. C 16/20 v otevřeném výkopu</t>
  </si>
  <si>
    <t>-1927456067</t>
  </si>
  <si>
    <t>Obetonování potrubí nebo zdiva stok betonem prostým v otevřeném výkopu, betonem tř. C 16/20</t>
  </si>
  <si>
    <t>https://podminky.urs.cz/item/CS_URS_2024_01/899623151</t>
  </si>
  <si>
    <t>"obetonování čerpací šachty směrem k retenci" 0,5*1,5*3</t>
  </si>
  <si>
    <t>35</t>
  </si>
  <si>
    <t>59224063</t>
  </si>
  <si>
    <t>dno betonové šachtové DN 1000 100x100x15cm výtok 25-40cm</t>
  </si>
  <si>
    <t>-793503210</t>
  </si>
  <si>
    <t>"dno kalové šachty" 1</t>
  </si>
  <si>
    <t>36</t>
  </si>
  <si>
    <t>59224029</t>
  </si>
  <si>
    <t>dno betonové šachtové DN 300 betonový žlab i nástupnice 100x78,5x15cm</t>
  </si>
  <si>
    <t>1039611945</t>
  </si>
  <si>
    <t>37</t>
  </si>
  <si>
    <t>59224067</t>
  </si>
  <si>
    <t>skruž betonová DN 1000x500 100x50x12cm</t>
  </si>
  <si>
    <t>-1973135004</t>
  </si>
  <si>
    <t>38</t>
  </si>
  <si>
    <t>59224075</t>
  </si>
  <si>
    <t>deska betonová zákrytová k ukončení šachet 1000/625x200mm</t>
  </si>
  <si>
    <t>845227530</t>
  </si>
  <si>
    <t>39</t>
  </si>
  <si>
    <t>59224013</t>
  </si>
  <si>
    <t>prstenec šachtový vyrovnávací betonový 625x100x100mm</t>
  </si>
  <si>
    <t>-338707220</t>
  </si>
  <si>
    <t>40</t>
  </si>
  <si>
    <t>59224011</t>
  </si>
  <si>
    <t>prstenec šachtový vyrovnávací betonový 625x100x60mm</t>
  </si>
  <si>
    <t>1630199625</t>
  </si>
  <si>
    <t>41</t>
  </si>
  <si>
    <t>59224010</t>
  </si>
  <si>
    <t>prstenec šachtový vyrovnávací betonový 625x100x40mm</t>
  </si>
  <si>
    <t>1813309680</t>
  </si>
  <si>
    <t>42</t>
  </si>
  <si>
    <t>55241015</t>
  </si>
  <si>
    <t>poklop šachtový třída D400, kruhový rám 785, vstup 600mm, s ventilací</t>
  </si>
  <si>
    <t>1138718271</t>
  </si>
  <si>
    <t>"poklopy prefa šachet" 2</t>
  </si>
  <si>
    <t>"poklopy retence" 4</t>
  </si>
  <si>
    <t>"poklop ČS" 1</t>
  </si>
  <si>
    <t>43</t>
  </si>
  <si>
    <t>899721111</t>
  </si>
  <si>
    <t>Signalizační vodič DN do 150 mm na potrubí</t>
  </si>
  <si>
    <t>-459499559</t>
  </si>
  <si>
    <t>Signalizační vodič na potrubí DN do 150 mm</t>
  </si>
  <si>
    <t>https://podminky.urs.cz/item/CS_URS_2024_01/899721111</t>
  </si>
  <si>
    <t>44</t>
  </si>
  <si>
    <t>899722112</t>
  </si>
  <si>
    <t>Krytí potrubí z plastů výstražnou fólií z PVC přes 20 do 25 cm</t>
  </si>
  <si>
    <t>-1951896819</t>
  </si>
  <si>
    <t>Krytí potrubí z plastů výstražnou fólií z PVC šířky přes 20 do 25 cm</t>
  </si>
  <si>
    <t>https://podminky.urs.cz/item/CS_URS_2024_01/899722112</t>
  </si>
  <si>
    <t>998</t>
  </si>
  <si>
    <t>Přesun hmot</t>
  </si>
  <si>
    <t>45</t>
  </si>
  <si>
    <t>998276101</t>
  </si>
  <si>
    <t>Přesun hmot pro trubní vedení z trub z plastických hmot otevřený výkop</t>
  </si>
  <si>
    <t>-639227015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</si>
  <si>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</si>
  <si>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https://podminky.urs.cz/item/CS_URS_2024_01/998276101</t>
  </si>
  <si>
    <t>Práce a dodávky M</t>
  </si>
  <si>
    <t>46-M</t>
  </si>
  <si>
    <t>Zemní práce při extr.mont.pracích</t>
  </si>
  <si>
    <t>46</t>
  </si>
  <si>
    <t>460791113</t>
  </si>
  <si>
    <t>Montáž trubek ochranných plastových uložených volně do rýhy tuhých D přes 50 do 90 mm</t>
  </si>
  <si>
    <t>64</t>
  </si>
  <si>
    <t>-1559142026</t>
  </si>
  <si>
    <t>Montáž trubek ochranných uložených volně do rýhy plastových tuhých, vnitřního průměru přes 50 do 90 mm</t>
  </si>
  <si>
    <t>https://podminky.urs.cz/item/CS_URS_2024_01/460791113</t>
  </si>
  <si>
    <t>2*25</t>
  </si>
  <si>
    <t>47</t>
  </si>
  <si>
    <t>34571362</t>
  </si>
  <si>
    <t>trubka elektroinstalační HDPE tuhá dvouplášťová korugovaná D 52/63mm</t>
  </si>
  <si>
    <t>128</t>
  </si>
  <si>
    <t>1417205772</t>
  </si>
  <si>
    <t>50*1,05 'Přepočtené koeficientem množství</t>
  </si>
  <si>
    <t>48</t>
  </si>
  <si>
    <t>460671112</t>
  </si>
  <si>
    <t>Výstražná fólie pro krytí kabelů šířky přes 20 do 25 cm</t>
  </si>
  <si>
    <t>1333228932</t>
  </si>
  <si>
    <t>Výstražné prvky pro krytí kabelů včetně vyrovnání povrchu rýhy, rozvinutí a uložení fólie, šířky přes 20 do 25 cm</t>
  </si>
  <si>
    <t>https://podminky.urs.cz/item/CS_URS_2024_01/460671112</t>
  </si>
  <si>
    <t>VRN, OST - Vedlejší rozpočtové a ostatní náklady</t>
  </si>
  <si>
    <t>HADRABA s.r.o.</t>
  </si>
  <si>
    <t>HSV - Ostatní náklady</t>
  </si>
  <si>
    <t xml:space="preserve">    800 -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</si>
  <si>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</si>
  <si>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</si>
  <si>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</si>
  <si>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</si>
  <si>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Ostatní náklady</t>
  </si>
  <si>
    <t>800</t>
  </si>
  <si>
    <t>800100200</t>
  </si>
  <si>
    <t>DSPS dle vyhl. č. 499/2006 Sb. příl. č. 3 i v digitálním zpracování včetně geodetického zaměření</t>
  </si>
  <si>
    <t>soubor</t>
  </si>
  <si>
    <t>-308171131</t>
  </si>
  <si>
    <t>800100300</t>
  </si>
  <si>
    <t>Vytyčení sítí</t>
  </si>
  <si>
    <t>1294109331</t>
  </si>
  <si>
    <t>800100600</t>
  </si>
  <si>
    <t>Inženýrská činnost zhotovitele</t>
  </si>
  <si>
    <t>-381304785</t>
  </si>
  <si>
    <t>800100700</t>
  </si>
  <si>
    <t>Dodavatelská dokumentace</t>
  </si>
  <si>
    <t>2020679321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</si>
  <si>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</si>
  <si>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</si>
  <si>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</si>
  <si>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</si>
  <si>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</si>
  <si>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</si>
  <si>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</si>
  <si>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1285009360</t>
  </si>
  <si>
    <t>https://podminky.urs.cz/item/CS_URS_2024_01/012103000</t>
  </si>
  <si>
    <t>012303000</t>
  </si>
  <si>
    <t>Geodetické práce po výstavbě - zaměření skutečného stavu</t>
  </si>
  <si>
    <t>soub</t>
  </si>
  <si>
    <t>86686635</t>
  </si>
  <si>
    <t>Geodetické práce po výstavbě - zaměření skutečného stavu_x000d_</t>
  </si>
  <si>
    <t>https://podminky.urs.cz/item/CS_URS_2024_01/012303000</t>
  </si>
  <si>
    <t>VRN3</t>
  </si>
  <si>
    <t>Zařízení staveniště</t>
  </si>
  <si>
    <t>030001000</t>
  </si>
  <si>
    <t>Zařízení staveniště, 0,5% za investičních nákladů</t>
  </si>
  <si>
    <t>%</t>
  </si>
  <si>
    <t>-1195155073</t>
  </si>
  <si>
    <t>https://podminky.urs.cz/item/CS_URS_2024_01/030001000</t>
  </si>
  <si>
    <t>VRN4</t>
  </si>
  <si>
    <t>Inženýrská činnost</t>
  </si>
  <si>
    <t>043154000</t>
  </si>
  <si>
    <t>Zkoušky hutnicí</t>
  </si>
  <si>
    <t>132010638</t>
  </si>
  <si>
    <t>https://podminky.urs.cz/item/CS_URS_2024_01/043154000</t>
  </si>
  <si>
    <t>045002000</t>
  </si>
  <si>
    <t>Kompletační a koordinační činnost</t>
  </si>
  <si>
    <t>hod</t>
  </si>
  <si>
    <t>1662386699</t>
  </si>
  <si>
    <t>https://podminky.urs.cz/item/CS_URS_2024_01/045002000</t>
  </si>
  <si>
    <t>SEZNAM FIGUR</t>
  </si>
  <si>
    <t>Výměra</t>
  </si>
  <si>
    <t>Použití figury:</t>
  </si>
  <si>
    <t>Plocha pazeni oboustranného - kanalizace</t>
  </si>
  <si>
    <t>vykopy_ret_1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</si>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</sst>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51206" TargetMode="External" /><Relationship Id="rId2" Type="http://schemas.openxmlformats.org/officeDocument/2006/relationships/hyperlink" Target="https://podminky.urs.cz/item/CS_URS_2024_01/132254206" TargetMode="External" /><Relationship Id="rId3" Type="http://schemas.openxmlformats.org/officeDocument/2006/relationships/hyperlink" Target="https://podminky.urs.cz/item/CS_URS_2024_01/151101101" TargetMode="External" /><Relationship Id="rId4" Type="http://schemas.openxmlformats.org/officeDocument/2006/relationships/hyperlink" Target="https://podminky.urs.cz/item/CS_URS_2024_01/151101111" TargetMode="External" /><Relationship Id="rId5" Type="http://schemas.openxmlformats.org/officeDocument/2006/relationships/hyperlink" Target="https://podminky.urs.cz/item/CS_URS_2024_01/151101201" TargetMode="External" /><Relationship Id="rId6" Type="http://schemas.openxmlformats.org/officeDocument/2006/relationships/hyperlink" Target="https://podminky.urs.cz/item/CS_URS_2024_01/151101211" TargetMode="External" /><Relationship Id="rId7" Type="http://schemas.openxmlformats.org/officeDocument/2006/relationships/hyperlink" Target="https://podminky.urs.cz/item/CS_URS_2024_01/151101301" TargetMode="External" /><Relationship Id="rId8" Type="http://schemas.openxmlformats.org/officeDocument/2006/relationships/hyperlink" Target="https://podminky.urs.cz/item/CS_URS_2024_01/151101311" TargetMode="External" /><Relationship Id="rId9" Type="http://schemas.openxmlformats.org/officeDocument/2006/relationships/hyperlink" Target="https://podminky.urs.cz/item/CS_URS_2024_01/162351104" TargetMode="External" /><Relationship Id="rId10" Type="http://schemas.openxmlformats.org/officeDocument/2006/relationships/hyperlink" Target="https://podminky.urs.cz/item/CS_URS_2024_01/162551108" TargetMode="External" /><Relationship Id="rId11" Type="http://schemas.openxmlformats.org/officeDocument/2006/relationships/hyperlink" Target="https://podminky.urs.cz/item/CS_URS_2024_01/167151111" TargetMode="External" /><Relationship Id="rId12" Type="http://schemas.openxmlformats.org/officeDocument/2006/relationships/hyperlink" Target="https://podminky.urs.cz/item/CS_URS_2024_01/171201231" TargetMode="External" /><Relationship Id="rId13" Type="http://schemas.openxmlformats.org/officeDocument/2006/relationships/hyperlink" Target="https://podminky.urs.cz/item/CS_URS_2024_01/171251201" TargetMode="External" /><Relationship Id="rId14" Type="http://schemas.openxmlformats.org/officeDocument/2006/relationships/hyperlink" Target="https://podminky.urs.cz/item/CS_URS_2024_01/174151101" TargetMode="External" /><Relationship Id="rId15" Type="http://schemas.openxmlformats.org/officeDocument/2006/relationships/hyperlink" Target="https://podminky.urs.cz/item/CS_URS_2024_01/175151101" TargetMode="External" /><Relationship Id="rId16" Type="http://schemas.openxmlformats.org/officeDocument/2006/relationships/hyperlink" Target="https://podminky.urs.cz/item/CS_URS_2024_01/273313611" TargetMode="External" /><Relationship Id="rId17" Type="http://schemas.openxmlformats.org/officeDocument/2006/relationships/hyperlink" Target="https://podminky.urs.cz/item/CS_URS_2024_01/273362021" TargetMode="External" /><Relationship Id="rId18" Type="http://schemas.openxmlformats.org/officeDocument/2006/relationships/hyperlink" Target="https://podminky.urs.cz/item/CS_URS_2024_01/382121111" TargetMode="External" /><Relationship Id="rId19" Type="http://schemas.openxmlformats.org/officeDocument/2006/relationships/hyperlink" Target="https://podminky.urs.cz/item/CS_URS_2024_01/382121121" TargetMode="External" /><Relationship Id="rId20" Type="http://schemas.openxmlformats.org/officeDocument/2006/relationships/hyperlink" Target="https://podminky.urs.cz/item/CS_URS_2024_01/382121131" TargetMode="External" /><Relationship Id="rId21" Type="http://schemas.openxmlformats.org/officeDocument/2006/relationships/hyperlink" Target="https://podminky.urs.cz/item/CS_URS_2024_01/451572111" TargetMode="External" /><Relationship Id="rId22" Type="http://schemas.openxmlformats.org/officeDocument/2006/relationships/hyperlink" Target="https://podminky.urs.cz/item/CS_URS_2024_01/871211141" TargetMode="External" /><Relationship Id="rId23" Type="http://schemas.openxmlformats.org/officeDocument/2006/relationships/hyperlink" Target="https://podminky.urs.cz/item/CS_URS_2024_01/877211118" TargetMode="External" /><Relationship Id="rId24" Type="http://schemas.openxmlformats.org/officeDocument/2006/relationships/hyperlink" Target="https://podminky.urs.cz/item/CS_URS_2024_01/892241111" TargetMode="External" /><Relationship Id="rId25" Type="http://schemas.openxmlformats.org/officeDocument/2006/relationships/hyperlink" Target="https://podminky.urs.cz/item/CS_URS_2024_01/892372111" TargetMode="External" /><Relationship Id="rId26" Type="http://schemas.openxmlformats.org/officeDocument/2006/relationships/hyperlink" Target="https://podminky.urs.cz/item/CS_URS_2024_01/894411111" TargetMode="External" /><Relationship Id="rId27" Type="http://schemas.openxmlformats.org/officeDocument/2006/relationships/hyperlink" Target="https://podminky.urs.cz/item/CS_URS_2024_01/899623151" TargetMode="External" /><Relationship Id="rId28" Type="http://schemas.openxmlformats.org/officeDocument/2006/relationships/hyperlink" Target="https://podminky.urs.cz/item/CS_URS_2024_01/899721111" TargetMode="External" /><Relationship Id="rId29" Type="http://schemas.openxmlformats.org/officeDocument/2006/relationships/hyperlink" Target="https://podminky.urs.cz/item/CS_URS_2024_01/899722112" TargetMode="External" /><Relationship Id="rId30" Type="http://schemas.openxmlformats.org/officeDocument/2006/relationships/hyperlink" Target="https://podminky.urs.cz/item/CS_URS_2024_01/998276101" TargetMode="External" /><Relationship Id="rId31" Type="http://schemas.openxmlformats.org/officeDocument/2006/relationships/hyperlink" Target="https://podminky.urs.cz/item/CS_URS_2024_01/460791113" TargetMode="External" /><Relationship Id="rId32" Type="http://schemas.openxmlformats.org/officeDocument/2006/relationships/hyperlink" Target="https://podminky.urs.cz/item/CS_URS_2024_01/460671112" TargetMode="External" /><Relationship Id="rId3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103000" TargetMode="External" /><Relationship Id="rId2" Type="http://schemas.openxmlformats.org/officeDocument/2006/relationships/hyperlink" Target="https://podminky.urs.cz/item/CS_URS_2024_01/012303000" TargetMode="External" /><Relationship Id="rId3" Type="http://schemas.openxmlformats.org/officeDocument/2006/relationships/hyperlink" Target="https://podminky.urs.cz/item/CS_URS_2024_01/030001000" TargetMode="External" /><Relationship Id="rId4" Type="http://schemas.openxmlformats.org/officeDocument/2006/relationships/hyperlink" Target="https://podminky.urs.cz/item/CS_URS_2024_01/043154000" TargetMode="External" /><Relationship Id="rId5" Type="http://schemas.openxmlformats.org/officeDocument/2006/relationships/hyperlink" Target="https://podminky.urs.cz/item/CS_URS_2024_01/045002000" TargetMode="External" /><Relationship Id="rId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41</v>
      </c>
      <c r="AO20" s="25"/>
      <c r="AP20" s="25"/>
      <c r="AQ20" s="25"/>
      <c r="AR20" s="23"/>
      <c r="BE20" s="34"/>
      <c r="BS20" s="20" t="s">
        <v>37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43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44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45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46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47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48</v>
      </c>
      <c r="E29" s="50"/>
      <c r="F29" s="35" t="s">
        <v>49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50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51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52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53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54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55</v>
      </c>
      <c r="U35" s="57"/>
      <c r="V35" s="57"/>
      <c r="W35" s="57"/>
      <c r="X35" s="59" t="s">
        <v>56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57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NEK_002_SO_02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Akumulační nádrže dešťové vody pro fotbalový a tenisový areál Žďár nad Sázavou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Žďár nad Sázavou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29. 9. 2022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Žďár nad Sázavou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TZBplan, s.r.o.</v>
      </c>
      <c r="AN49" s="67"/>
      <c r="AO49" s="67"/>
      <c r="AP49" s="67"/>
      <c r="AQ49" s="43"/>
      <c r="AR49" s="47"/>
      <c r="AS49" s="77" t="s">
        <v>58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HADRABA, s.r.o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59</v>
      </c>
      <c r="D52" s="90"/>
      <c r="E52" s="90"/>
      <c r="F52" s="90"/>
      <c r="G52" s="90"/>
      <c r="H52" s="91"/>
      <c r="I52" s="92" t="s">
        <v>60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61</v>
      </c>
      <c r="AH52" s="90"/>
      <c r="AI52" s="90"/>
      <c r="AJ52" s="90"/>
      <c r="AK52" s="90"/>
      <c r="AL52" s="90"/>
      <c r="AM52" s="90"/>
      <c r="AN52" s="92" t="s">
        <v>62</v>
      </c>
      <c r="AO52" s="90"/>
      <c r="AP52" s="90"/>
      <c r="AQ52" s="94" t="s">
        <v>63</v>
      </c>
      <c r="AR52" s="47"/>
      <c r="AS52" s="95" t="s">
        <v>64</v>
      </c>
      <c r="AT52" s="96" t="s">
        <v>65</v>
      </c>
      <c r="AU52" s="96" t="s">
        <v>66</v>
      </c>
      <c r="AV52" s="96" t="s">
        <v>67</v>
      </c>
      <c r="AW52" s="96" t="s">
        <v>68</v>
      </c>
      <c r="AX52" s="96" t="s">
        <v>69</v>
      </c>
      <c r="AY52" s="96" t="s">
        <v>70</v>
      </c>
      <c r="AZ52" s="96" t="s">
        <v>71</v>
      </c>
      <c r="BA52" s="96" t="s">
        <v>72</v>
      </c>
      <c r="BB52" s="96" t="s">
        <v>73</v>
      </c>
      <c r="BC52" s="96" t="s">
        <v>74</v>
      </c>
      <c r="BD52" s="97" t="s">
        <v>75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76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77</v>
      </c>
      <c r="BT54" s="112" t="s">
        <v>78</v>
      </c>
      <c r="BU54" s="113" t="s">
        <v>79</v>
      </c>
      <c r="BV54" s="112" t="s">
        <v>80</v>
      </c>
      <c r="BW54" s="112" t="s">
        <v>5</v>
      </c>
      <c r="BX54" s="112" t="s">
        <v>81</v>
      </c>
      <c r="CL54" s="112" t="s">
        <v>19</v>
      </c>
    </row>
    <row r="55" s="7" customFormat="1" ht="16.5" customHeight="1">
      <c r="A55" s="114" t="s">
        <v>82</v>
      </c>
      <c r="B55" s="115"/>
      <c r="C55" s="116"/>
      <c r="D55" s="117" t="s">
        <v>83</v>
      </c>
      <c r="E55" s="117"/>
      <c r="F55" s="117"/>
      <c r="G55" s="117"/>
      <c r="H55" s="117"/>
      <c r="I55" s="118"/>
      <c r="J55" s="117" t="s">
        <v>84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02 - Akumulační nádrž B'!J30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85</v>
      </c>
      <c r="AR55" s="121"/>
      <c r="AS55" s="122">
        <v>0</v>
      </c>
      <c r="AT55" s="123">
        <f>ROUND(SUM(AV55:AW55),2)</f>
        <v>0</v>
      </c>
      <c r="AU55" s="124">
        <f>'SO 02 - Akumulační nádrž B'!P88</f>
        <v>0</v>
      </c>
      <c r="AV55" s="123">
        <f>'SO 02 - Akumulační nádrž B'!J33</f>
        <v>0</v>
      </c>
      <c r="AW55" s="123">
        <f>'SO 02 - Akumulační nádrž B'!J34</f>
        <v>0</v>
      </c>
      <c r="AX55" s="123">
        <f>'SO 02 - Akumulační nádrž B'!J35</f>
        <v>0</v>
      </c>
      <c r="AY55" s="123">
        <f>'SO 02 - Akumulační nádrž B'!J36</f>
        <v>0</v>
      </c>
      <c r="AZ55" s="123">
        <f>'SO 02 - Akumulační nádrž B'!F33</f>
        <v>0</v>
      </c>
      <c r="BA55" s="123">
        <f>'SO 02 - Akumulační nádrž B'!F34</f>
        <v>0</v>
      </c>
      <c r="BB55" s="123">
        <f>'SO 02 - Akumulační nádrž B'!F35</f>
        <v>0</v>
      </c>
      <c r="BC55" s="123">
        <f>'SO 02 - Akumulační nádrž B'!F36</f>
        <v>0</v>
      </c>
      <c r="BD55" s="125">
        <f>'SO 02 - Akumulační nádrž B'!F37</f>
        <v>0</v>
      </c>
      <c r="BE55" s="7"/>
      <c r="BT55" s="126" t="s">
        <v>86</v>
      </c>
      <c r="BV55" s="126" t="s">
        <v>80</v>
      </c>
      <c r="BW55" s="126" t="s">
        <v>87</v>
      </c>
      <c r="BX55" s="126" t="s">
        <v>5</v>
      </c>
      <c r="CL55" s="126" t="s">
        <v>19</v>
      </c>
      <c r="CM55" s="126" t="s">
        <v>88</v>
      </c>
    </row>
    <row r="56" s="7" customFormat="1" ht="24.75" customHeight="1">
      <c r="A56" s="114" t="s">
        <v>82</v>
      </c>
      <c r="B56" s="115"/>
      <c r="C56" s="116"/>
      <c r="D56" s="117" t="s">
        <v>89</v>
      </c>
      <c r="E56" s="117"/>
      <c r="F56" s="117"/>
      <c r="G56" s="117"/>
      <c r="H56" s="117"/>
      <c r="I56" s="118"/>
      <c r="J56" s="117" t="s">
        <v>90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'VRN, OST - Vedlejší rozpo...'!J30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85</v>
      </c>
      <c r="AR56" s="121"/>
      <c r="AS56" s="127">
        <v>0</v>
      </c>
      <c r="AT56" s="128">
        <f>ROUND(SUM(AV56:AW56),2)</f>
        <v>0</v>
      </c>
      <c r="AU56" s="129">
        <f>'VRN, OST - Vedlejší rozpo...'!P85</f>
        <v>0</v>
      </c>
      <c r="AV56" s="128">
        <f>'VRN, OST - Vedlejší rozpo...'!J33</f>
        <v>0</v>
      </c>
      <c r="AW56" s="128">
        <f>'VRN, OST - Vedlejší rozpo...'!J34</f>
        <v>0</v>
      </c>
      <c r="AX56" s="128">
        <f>'VRN, OST - Vedlejší rozpo...'!J35</f>
        <v>0</v>
      </c>
      <c r="AY56" s="128">
        <f>'VRN, OST - Vedlejší rozpo...'!J36</f>
        <v>0</v>
      </c>
      <c r="AZ56" s="128">
        <f>'VRN, OST - Vedlejší rozpo...'!F33</f>
        <v>0</v>
      </c>
      <c r="BA56" s="128">
        <f>'VRN, OST - Vedlejší rozpo...'!F34</f>
        <v>0</v>
      </c>
      <c r="BB56" s="128">
        <f>'VRN, OST - Vedlejší rozpo...'!F35</f>
        <v>0</v>
      </c>
      <c r="BC56" s="128">
        <f>'VRN, OST - Vedlejší rozpo...'!F36</f>
        <v>0</v>
      </c>
      <c r="BD56" s="130">
        <f>'VRN, OST - Vedlejší rozpo...'!F37</f>
        <v>0</v>
      </c>
      <c r="BE56" s="7"/>
      <c r="BT56" s="126" t="s">
        <v>86</v>
      </c>
      <c r="BV56" s="126" t="s">
        <v>80</v>
      </c>
      <c r="BW56" s="126" t="s">
        <v>91</v>
      </c>
      <c r="BX56" s="126" t="s">
        <v>5</v>
      </c>
      <c r="CL56" s="126" t="s">
        <v>19</v>
      </c>
      <c r="CM56" s="126" t="s">
        <v>88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mSm8Cqv2jQ1Ru/t1KPxKGInNyZ9rza0hqn2hPH/pKeAubFJqkzjip7xh+DJf/gynPnfR/eygk3aldg8mSs752g==" hashValue="ju0Nm2QC/OND23UbnskuDZA0uqZ5Ydh5MY5L5DfVlv7DTxIzidlq3Tu2x7B75eMnDy5JuSBqbr73qXfO7ragRA==" algorithmName="SHA-512" password="C730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2 - Akumulační nádrž B'!C2" display="/"/>
    <hyperlink ref="A56" location="'VRN, OST - Vedlejší rozp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  <c r="AZ2" s="131" t="s">
        <v>92</v>
      </c>
      <c r="BA2" s="131" t="s">
        <v>93</v>
      </c>
      <c r="BB2" s="131" t="s">
        <v>19</v>
      </c>
      <c r="BC2" s="131" t="s">
        <v>94</v>
      </c>
      <c r="BD2" s="131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  <c r="AZ3" s="131" t="s">
        <v>95</v>
      </c>
      <c r="BA3" s="131" t="s">
        <v>96</v>
      </c>
      <c r="BB3" s="131" t="s">
        <v>19</v>
      </c>
      <c r="BC3" s="131" t="s">
        <v>97</v>
      </c>
      <c r="BD3" s="131" t="s">
        <v>88</v>
      </c>
    </row>
    <row r="4" s="1" customFormat="1" ht="24.96" customHeight="1">
      <c r="B4" s="23"/>
      <c r="D4" s="134" t="s">
        <v>98</v>
      </c>
      <c r="L4" s="23"/>
      <c r="M4" s="135" t="s">
        <v>10</v>
      </c>
      <c r="AT4" s="20" t="s">
        <v>4</v>
      </c>
      <c r="AZ4" s="131" t="s">
        <v>99</v>
      </c>
      <c r="BA4" s="131" t="s">
        <v>100</v>
      </c>
      <c r="BB4" s="131" t="s">
        <v>19</v>
      </c>
      <c r="BC4" s="131" t="s">
        <v>101</v>
      </c>
      <c r="BD4" s="131" t="s">
        <v>88</v>
      </c>
    </row>
    <row r="5" s="1" customFormat="1" ht="6.96" customHeight="1">
      <c r="B5" s="23"/>
      <c r="L5" s="23"/>
      <c r="AZ5" s="131" t="s">
        <v>102</v>
      </c>
      <c r="BA5" s="131" t="s">
        <v>103</v>
      </c>
      <c r="BB5" s="131" t="s">
        <v>19</v>
      </c>
      <c r="BC5" s="131" t="s">
        <v>104</v>
      </c>
      <c r="BD5" s="131" t="s">
        <v>88</v>
      </c>
    </row>
    <row r="6" s="1" customFormat="1" ht="12" customHeight="1">
      <c r="B6" s="23"/>
      <c r="D6" s="136" t="s">
        <v>16</v>
      </c>
      <c r="L6" s="23"/>
      <c r="AZ6" s="131" t="s">
        <v>105</v>
      </c>
      <c r="BA6" s="131" t="s">
        <v>106</v>
      </c>
      <c r="BB6" s="131" t="s">
        <v>19</v>
      </c>
      <c r="BC6" s="131" t="s">
        <v>107</v>
      </c>
      <c r="BD6" s="131" t="s">
        <v>88</v>
      </c>
    </row>
    <row r="7" s="1" customFormat="1" ht="16.5" customHeight="1">
      <c r="B7" s="23"/>
      <c r="E7" s="137" t="str">
        <f>'Rekapitulace stavby'!K6</f>
        <v>Akumulační nádrže dešťové vody pro fotbalový a tenisový areál Žďár nad Sázavou</v>
      </c>
      <c r="F7" s="136"/>
      <c r="G7" s="136"/>
      <c r="H7" s="136"/>
      <c r="L7" s="23"/>
      <c r="AZ7" s="131" t="s">
        <v>108</v>
      </c>
      <c r="BA7" s="131" t="s">
        <v>109</v>
      </c>
      <c r="BB7" s="131" t="s">
        <v>19</v>
      </c>
      <c r="BC7" s="131" t="s">
        <v>110</v>
      </c>
      <c r="BD7" s="131" t="s">
        <v>88</v>
      </c>
    </row>
    <row r="8" s="2" customFormat="1" ht="12" customHeight="1">
      <c r="A8" s="41"/>
      <c r="B8" s="47"/>
      <c r="C8" s="41"/>
      <c r="D8" s="136" t="s">
        <v>111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112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29. 9. 2022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40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ROUND(J88,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ROUND((SUM(BE88:BE282)),  2)</f>
        <v>0</v>
      </c>
      <c r="G33" s="41"/>
      <c r="H33" s="41"/>
      <c r="I33" s="152">
        <v>0.20999999999999999</v>
      </c>
      <c r="J33" s="151">
        <f>ROUND(((SUM(BE88:BE282))*I33),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ROUND((SUM(BF88:BF282)),  2)</f>
        <v>0</v>
      </c>
      <c r="G34" s="41"/>
      <c r="H34" s="41"/>
      <c r="I34" s="152">
        <v>0.12</v>
      </c>
      <c r="J34" s="151">
        <f>ROUND(((SUM(BF88:BF282))*I34),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ROUND((SUM(BG88:BG282)),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ROUND((SUM(BH88:BH282)),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ROUND((SUM(BI88:BI282)),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Akumulační nádrže dešťové vody pro fotbalový a tenisový areál Žďár nad Sázavou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111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02 - Akumulační nádrž B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Žďár nad Sázavou</v>
      </c>
      <c r="G52" s="43"/>
      <c r="H52" s="43"/>
      <c r="I52" s="35" t="s">
        <v>23</v>
      </c>
      <c r="J52" s="75" t="str">
        <f>IF(J12="","",J12)</f>
        <v>29. 9. 2022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Žďár nad Sázavou</v>
      </c>
      <c r="G54" s="43"/>
      <c r="H54" s="43"/>
      <c r="I54" s="35" t="s">
        <v>33</v>
      </c>
      <c r="J54" s="39" t="str">
        <f>E21</f>
        <v>TZBplan,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HADRABA, s.r.o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114</v>
      </c>
      <c r="D57" s="166"/>
      <c r="E57" s="166"/>
      <c r="F57" s="166"/>
      <c r="G57" s="166"/>
      <c r="H57" s="166"/>
      <c r="I57" s="166"/>
      <c r="J57" s="167" t="s">
        <v>115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116</v>
      </c>
    </row>
    <row r="60" s="9" customFormat="1" ht="24.96" customHeight="1">
      <c r="A60" s="9"/>
      <c r="B60" s="169"/>
      <c r="C60" s="170"/>
      <c r="D60" s="171" t="s">
        <v>117</v>
      </c>
      <c r="E60" s="172"/>
      <c r="F60" s="172"/>
      <c r="G60" s="172"/>
      <c r="H60" s="172"/>
      <c r="I60" s="172"/>
      <c r="J60" s="173">
        <f>J89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118</v>
      </c>
      <c r="E61" s="178"/>
      <c r="F61" s="178"/>
      <c r="G61" s="178"/>
      <c r="H61" s="178"/>
      <c r="I61" s="178"/>
      <c r="J61" s="179">
        <f>J90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119</v>
      </c>
      <c r="E62" s="178"/>
      <c r="F62" s="178"/>
      <c r="G62" s="178"/>
      <c r="H62" s="178"/>
      <c r="I62" s="178"/>
      <c r="J62" s="179">
        <f>J172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120</v>
      </c>
      <c r="E63" s="178"/>
      <c r="F63" s="178"/>
      <c r="G63" s="178"/>
      <c r="H63" s="178"/>
      <c r="I63" s="178"/>
      <c r="J63" s="179">
        <f>J183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121</v>
      </c>
      <c r="E64" s="178"/>
      <c r="F64" s="178"/>
      <c r="G64" s="178"/>
      <c r="H64" s="178"/>
      <c r="I64" s="178"/>
      <c r="J64" s="179">
        <f>J199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122</v>
      </c>
      <c r="E65" s="178"/>
      <c r="F65" s="178"/>
      <c r="G65" s="178"/>
      <c r="H65" s="178"/>
      <c r="I65" s="178"/>
      <c r="J65" s="179">
        <f>J208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123</v>
      </c>
      <c r="E66" s="178"/>
      <c r="F66" s="178"/>
      <c r="G66" s="178"/>
      <c r="H66" s="178"/>
      <c r="I66" s="178"/>
      <c r="J66" s="179">
        <f>J265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9"/>
      <c r="C67" s="170"/>
      <c r="D67" s="171" t="s">
        <v>124</v>
      </c>
      <c r="E67" s="172"/>
      <c r="F67" s="172"/>
      <c r="G67" s="172"/>
      <c r="H67" s="172"/>
      <c r="I67" s="172"/>
      <c r="J67" s="173">
        <f>J269</f>
        <v>0</v>
      </c>
      <c r="K67" s="170"/>
      <c r="L67" s="17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5"/>
      <c r="C68" s="176"/>
      <c r="D68" s="177" t="s">
        <v>125</v>
      </c>
      <c r="E68" s="178"/>
      <c r="F68" s="178"/>
      <c r="G68" s="178"/>
      <c r="H68" s="178"/>
      <c r="I68" s="178"/>
      <c r="J68" s="179">
        <f>J270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126</v>
      </c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64" t="str">
        <f>E7</f>
        <v>Akumulační nádrže dešťové vody pro fotbalový a tenisový areál Žďár nad Sázavou</v>
      </c>
      <c r="F78" s="35"/>
      <c r="G78" s="35"/>
      <c r="H78" s="35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111</v>
      </c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SO 02 - Akumulační nádrž B</v>
      </c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F12</f>
        <v>Žďár nad Sázavou</v>
      </c>
      <c r="G82" s="43"/>
      <c r="H82" s="43"/>
      <c r="I82" s="35" t="s">
        <v>23</v>
      </c>
      <c r="J82" s="75" t="str">
        <f>IF(J12="","",J12)</f>
        <v>29. 9. 2022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E15</f>
        <v>Město Žďár nad Sázavou</v>
      </c>
      <c r="G84" s="43"/>
      <c r="H84" s="43"/>
      <c r="I84" s="35" t="s">
        <v>33</v>
      </c>
      <c r="J84" s="39" t="str">
        <f>E21</f>
        <v>TZBplan, s.r.o.</v>
      </c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31</v>
      </c>
      <c r="D85" s="43"/>
      <c r="E85" s="43"/>
      <c r="F85" s="30" t="str">
        <f>IF(E18="","",E18)</f>
        <v>Vyplň údaj</v>
      </c>
      <c r="G85" s="43"/>
      <c r="H85" s="43"/>
      <c r="I85" s="35" t="s">
        <v>38</v>
      </c>
      <c r="J85" s="39" t="str">
        <f>E24</f>
        <v>HADRABA, s.r.o</v>
      </c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1"/>
      <c r="B87" s="182"/>
      <c r="C87" s="183" t="s">
        <v>127</v>
      </c>
      <c r="D87" s="184" t="s">
        <v>63</v>
      </c>
      <c r="E87" s="184" t="s">
        <v>59</v>
      </c>
      <c r="F87" s="184" t="s">
        <v>60</v>
      </c>
      <c r="G87" s="184" t="s">
        <v>128</v>
      </c>
      <c r="H87" s="184" t="s">
        <v>129</v>
      </c>
      <c r="I87" s="184" t="s">
        <v>130</v>
      </c>
      <c r="J87" s="184" t="s">
        <v>115</v>
      </c>
      <c r="K87" s="185" t="s">
        <v>131</v>
      </c>
      <c r="L87" s="186"/>
      <c r="M87" s="95" t="s">
        <v>19</v>
      </c>
      <c r="N87" s="96" t="s">
        <v>48</v>
      </c>
      <c r="O87" s="96" t="s">
        <v>132</v>
      </c>
      <c r="P87" s="96" t="s">
        <v>133</v>
      </c>
      <c r="Q87" s="96" t="s">
        <v>134</v>
      </c>
      <c r="R87" s="96" t="s">
        <v>135</v>
      </c>
      <c r="S87" s="96" t="s">
        <v>136</v>
      </c>
      <c r="T87" s="97" t="s">
        <v>137</v>
      </c>
      <c r="U87" s="181"/>
      <c r="V87" s="181"/>
      <c r="W87" s="181"/>
      <c r="X87" s="181"/>
      <c r="Y87" s="181"/>
      <c r="Z87" s="181"/>
      <c r="AA87" s="181"/>
      <c r="AB87" s="181"/>
      <c r="AC87" s="181"/>
      <c r="AD87" s="181"/>
      <c r="AE87" s="181"/>
    </row>
    <row r="88" s="2" customFormat="1" ht="22.8" customHeight="1">
      <c r="A88" s="41"/>
      <c r="B88" s="42"/>
      <c r="C88" s="102" t="s">
        <v>138</v>
      </c>
      <c r="D88" s="43"/>
      <c r="E88" s="43"/>
      <c r="F88" s="43"/>
      <c r="G88" s="43"/>
      <c r="H88" s="43"/>
      <c r="I88" s="43"/>
      <c r="J88" s="187">
        <f>BK88</f>
        <v>0</v>
      </c>
      <c r="K88" s="43"/>
      <c r="L88" s="47"/>
      <c r="M88" s="98"/>
      <c r="N88" s="188"/>
      <c r="O88" s="99"/>
      <c r="P88" s="189">
        <f>P89+P269</f>
        <v>0</v>
      </c>
      <c r="Q88" s="99"/>
      <c r="R88" s="189">
        <f>R89+R269</f>
        <v>14.228898924901401</v>
      </c>
      <c r="S88" s="99"/>
      <c r="T88" s="190">
        <f>T89+T269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77</v>
      </c>
      <c r="AU88" s="20" t="s">
        <v>116</v>
      </c>
      <c r="BK88" s="191">
        <f>BK89+BK269</f>
        <v>0</v>
      </c>
    </row>
    <row r="89" s="12" customFormat="1" ht="25.92" customHeight="1">
      <c r="A89" s="12"/>
      <c r="B89" s="192"/>
      <c r="C89" s="193"/>
      <c r="D89" s="194" t="s">
        <v>77</v>
      </c>
      <c r="E89" s="195" t="s">
        <v>139</v>
      </c>
      <c r="F89" s="195" t="s">
        <v>140</v>
      </c>
      <c r="G89" s="193"/>
      <c r="H89" s="193"/>
      <c r="I89" s="196"/>
      <c r="J89" s="197">
        <f>BK89</f>
        <v>0</v>
      </c>
      <c r="K89" s="193"/>
      <c r="L89" s="198"/>
      <c r="M89" s="199"/>
      <c r="N89" s="200"/>
      <c r="O89" s="200"/>
      <c r="P89" s="201">
        <f>P90+P172+P183+P199+P208+P265</f>
        <v>0</v>
      </c>
      <c r="Q89" s="200"/>
      <c r="R89" s="201">
        <f>R90+R172+R183+R199+R208+R265</f>
        <v>14.2087389249014</v>
      </c>
      <c r="S89" s="200"/>
      <c r="T89" s="202">
        <f>T90+T172+T183+T199+T208+T265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3" t="s">
        <v>86</v>
      </c>
      <c r="AT89" s="204" t="s">
        <v>77</v>
      </c>
      <c r="AU89" s="204" t="s">
        <v>78</v>
      </c>
      <c r="AY89" s="203" t="s">
        <v>141</v>
      </c>
      <c r="BK89" s="205">
        <f>BK90+BK172+BK183+BK199+BK208+BK265</f>
        <v>0</v>
      </c>
    </row>
    <row r="90" s="12" customFormat="1" ht="22.8" customHeight="1">
      <c r="A90" s="12"/>
      <c r="B90" s="192"/>
      <c r="C90" s="193"/>
      <c r="D90" s="194" t="s">
        <v>77</v>
      </c>
      <c r="E90" s="206" t="s">
        <v>86</v>
      </c>
      <c r="F90" s="206" t="s">
        <v>142</v>
      </c>
      <c r="G90" s="193"/>
      <c r="H90" s="193"/>
      <c r="I90" s="196"/>
      <c r="J90" s="207">
        <f>BK90</f>
        <v>0</v>
      </c>
      <c r="K90" s="193"/>
      <c r="L90" s="198"/>
      <c r="M90" s="199"/>
      <c r="N90" s="200"/>
      <c r="O90" s="200"/>
      <c r="P90" s="201">
        <f>SUM(P91:P171)</f>
        <v>0</v>
      </c>
      <c r="Q90" s="200"/>
      <c r="R90" s="201">
        <f>SUM(R91:R171)</f>
        <v>0.39622870759999995</v>
      </c>
      <c r="S90" s="200"/>
      <c r="T90" s="202">
        <f>SUM(T91:T171)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3" t="s">
        <v>86</v>
      </c>
      <c r="AT90" s="204" t="s">
        <v>77</v>
      </c>
      <c r="AU90" s="204" t="s">
        <v>86</v>
      </c>
      <c r="AY90" s="203" t="s">
        <v>141</v>
      </c>
      <c r="BK90" s="205">
        <f>SUM(BK91:BK171)</f>
        <v>0</v>
      </c>
    </row>
    <row r="91" s="2" customFormat="1" ht="16.5" customHeight="1">
      <c r="A91" s="41"/>
      <c r="B91" s="42"/>
      <c r="C91" s="208" t="s">
        <v>86</v>
      </c>
      <c r="D91" s="208" t="s">
        <v>143</v>
      </c>
      <c r="E91" s="209" t="s">
        <v>144</v>
      </c>
      <c r="F91" s="210" t="s">
        <v>145</v>
      </c>
      <c r="G91" s="211" t="s">
        <v>146</v>
      </c>
      <c r="H91" s="212">
        <v>460.68000000000001</v>
      </c>
      <c r="I91" s="213"/>
      <c r="J91" s="214">
        <f>ROUND(I91*H91,2)</f>
        <v>0</v>
      </c>
      <c r="K91" s="210" t="s">
        <v>147</v>
      </c>
      <c r="L91" s="47"/>
      <c r="M91" s="215" t="s">
        <v>19</v>
      </c>
      <c r="N91" s="216" t="s">
        <v>49</v>
      </c>
      <c r="O91" s="87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148</v>
      </c>
      <c r="AT91" s="219" t="s">
        <v>143</v>
      </c>
      <c r="AU91" s="219" t="s">
        <v>88</v>
      </c>
      <c r="AY91" s="20" t="s">
        <v>141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86</v>
      </c>
      <c r="BK91" s="220">
        <f>ROUND(I91*H91,2)</f>
        <v>0</v>
      </c>
      <c r="BL91" s="20" t="s">
        <v>148</v>
      </c>
      <c r="BM91" s="219" t="s">
        <v>149</v>
      </c>
    </row>
    <row r="92" s="2" customFormat="1">
      <c r="A92" s="41"/>
      <c r="B92" s="42"/>
      <c r="C92" s="43"/>
      <c r="D92" s="221" t="s">
        <v>150</v>
      </c>
      <c r="E92" s="43"/>
      <c r="F92" s="222" t="s">
        <v>151</v>
      </c>
      <c r="G92" s="43"/>
      <c r="H92" s="43"/>
      <c r="I92" s="223"/>
      <c r="J92" s="43"/>
      <c r="K92" s="43"/>
      <c r="L92" s="47"/>
      <c r="M92" s="224"/>
      <c r="N92" s="225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150</v>
      </c>
      <c r="AU92" s="20" t="s">
        <v>88</v>
      </c>
    </row>
    <row r="93" s="2" customFormat="1">
      <c r="A93" s="41"/>
      <c r="B93" s="42"/>
      <c r="C93" s="43"/>
      <c r="D93" s="226" t="s">
        <v>152</v>
      </c>
      <c r="E93" s="43"/>
      <c r="F93" s="227" t="s">
        <v>153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152</v>
      </c>
      <c r="AU93" s="20" t="s">
        <v>88</v>
      </c>
    </row>
    <row r="94" s="13" customFormat="1">
      <c r="A94" s="13"/>
      <c r="B94" s="228"/>
      <c r="C94" s="229"/>
      <c r="D94" s="221" t="s">
        <v>154</v>
      </c>
      <c r="E94" s="230" t="s">
        <v>19</v>
      </c>
      <c r="F94" s="231" t="s">
        <v>155</v>
      </c>
      <c r="G94" s="229"/>
      <c r="H94" s="232">
        <v>442.68000000000001</v>
      </c>
      <c r="I94" s="233"/>
      <c r="J94" s="229"/>
      <c r="K94" s="229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154</v>
      </c>
      <c r="AU94" s="238" t="s">
        <v>88</v>
      </c>
      <c r="AV94" s="13" t="s">
        <v>88</v>
      </c>
      <c r="AW94" s="13" t="s">
        <v>37</v>
      </c>
      <c r="AX94" s="13" t="s">
        <v>78</v>
      </c>
      <c r="AY94" s="238" t="s">
        <v>141</v>
      </c>
    </row>
    <row r="95" s="13" customFormat="1">
      <c r="A95" s="13"/>
      <c r="B95" s="228"/>
      <c r="C95" s="229"/>
      <c r="D95" s="221" t="s">
        <v>154</v>
      </c>
      <c r="E95" s="230" t="s">
        <v>19</v>
      </c>
      <c r="F95" s="231" t="s">
        <v>156</v>
      </c>
      <c r="G95" s="229"/>
      <c r="H95" s="232">
        <v>18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154</v>
      </c>
      <c r="AU95" s="238" t="s">
        <v>88</v>
      </c>
      <c r="AV95" s="13" t="s">
        <v>88</v>
      </c>
      <c r="AW95" s="13" t="s">
        <v>37</v>
      </c>
      <c r="AX95" s="13" t="s">
        <v>78</v>
      </c>
      <c r="AY95" s="238" t="s">
        <v>141</v>
      </c>
    </row>
    <row r="96" s="14" customFormat="1">
      <c r="A96" s="14"/>
      <c r="B96" s="239"/>
      <c r="C96" s="240"/>
      <c r="D96" s="221" t="s">
        <v>154</v>
      </c>
      <c r="E96" s="241" t="s">
        <v>108</v>
      </c>
      <c r="F96" s="242" t="s">
        <v>157</v>
      </c>
      <c r="G96" s="240"/>
      <c r="H96" s="243">
        <v>460.68000000000001</v>
      </c>
      <c r="I96" s="244"/>
      <c r="J96" s="240"/>
      <c r="K96" s="240"/>
      <c r="L96" s="245"/>
      <c r="M96" s="246"/>
      <c r="N96" s="247"/>
      <c r="O96" s="247"/>
      <c r="P96" s="247"/>
      <c r="Q96" s="247"/>
      <c r="R96" s="247"/>
      <c r="S96" s="247"/>
      <c r="T96" s="24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9" t="s">
        <v>154</v>
      </c>
      <c r="AU96" s="249" t="s">
        <v>88</v>
      </c>
      <c r="AV96" s="14" t="s">
        <v>148</v>
      </c>
      <c r="AW96" s="14" t="s">
        <v>37</v>
      </c>
      <c r="AX96" s="14" t="s">
        <v>86</v>
      </c>
      <c r="AY96" s="249" t="s">
        <v>141</v>
      </c>
    </row>
    <row r="97" s="2" customFormat="1" ht="21.75" customHeight="1">
      <c r="A97" s="41"/>
      <c r="B97" s="42"/>
      <c r="C97" s="208" t="s">
        <v>88</v>
      </c>
      <c r="D97" s="208" t="s">
        <v>143</v>
      </c>
      <c r="E97" s="209" t="s">
        <v>158</v>
      </c>
      <c r="F97" s="210" t="s">
        <v>159</v>
      </c>
      <c r="G97" s="211" t="s">
        <v>146</v>
      </c>
      <c r="H97" s="212">
        <v>61.049999999999997</v>
      </c>
      <c r="I97" s="213"/>
      <c r="J97" s="214">
        <f>ROUND(I97*H97,2)</f>
        <v>0</v>
      </c>
      <c r="K97" s="210" t="s">
        <v>147</v>
      </c>
      <c r="L97" s="47"/>
      <c r="M97" s="215" t="s">
        <v>19</v>
      </c>
      <c r="N97" s="216" t="s">
        <v>49</v>
      </c>
      <c r="O97" s="87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148</v>
      </c>
      <c r="AT97" s="219" t="s">
        <v>143</v>
      </c>
      <c r="AU97" s="219" t="s">
        <v>88</v>
      </c>
      <c r="AY97" s="20" t="s">
        <v>141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86</v>
      </c>
      <c r="BK97" s="220">
        <f>ROUND(I97*H97,2)</f>
        <v>0</v>
      </c>
      <c r="BL97" s="20" t="s">
        <v>148</v>
      </c>
      <c r="BM97" s="219" t="s">
        <v>160</v>
      </c>
    </row>
    <row r="98" s="2" customFormat="1">
      <c r="A98" s="41"/>
      <c r="B98" s="42"/>
      <c r="C98" s="43"/>
      <c r="D98" s="221" t="s">
        <v>150</v>
      </c>
      <c r="E98" s="43"/>
      <c r="F98" s="222" t="s">
        <v>161</v>
      </c>
      <c r="G98" s="43"/>
      <c r="H98" s="43"/>
      <c r="I98" s="223"/>
      <c r="J98" s="43"/>
      <c r="K98" s="43"/>
      <c r="L98" s="47"/>
      <c r="M98" s="224"/>
      <c r="N98" s="225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150</v>
      </c>
      <c r="AU98" s="20" t="s">
        <v>88</v>
      </c>
    </row>
    <row r="99" s="2" customFormat="1">
      <c r="A99" s="41"/>
      <c r="B99" s="42"/>
      <c r="C99" s="43"/>
      <c r="D99" s="226" t="s">
        <v>152</v>
      </c>
      <c r="E99" s="43"/>
      <c r="F99" s="227" t="s">
        <v>162</v>
      </c>
      <c r="G99" s="43"/>
      <c r="H99" s="43"/>
      <c r="I99" s="223"/>
      <c r="J99" s="43"/>
      <c r="K99" s="43"/>
      <c r="L99" s="47"/>
      <c r="M99" s="224"/>
      <c r="N99" s="225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152</v>
      </c>
      <c r="AU99" s="20" t="s">
        <v>88</v>
      </c>
    </row>
    <row r="100" s="13" customFormat="1">
      <c r="A100" s="13"/>
      <c r="B100" s="228"/>
      <c r="C100" s="229"/>
      <c r="D100" s="221" t="s">
        <v>154</v>
      </c>
      <c r="E100" s="230" t="s">
        <v>19</v>
      </c>
      <c r="F100" s="231" t="s">
        <v>163</v>
      </c>
      <c r="G100" s="229"/>
      <c r="H100" s="232">
        <v>13.970000000000001</v>
      </c>
      <c r="I100" s="233"/>
      <c r="J100" s="229"/>
      <c r="K100" s="229"/>
      <c r="L100" s="234"/>
      <c r="M100" s="235"/>
      <c r="N100" s="236"/>
      <c r="O100" s="236"/>
      <c r="P100" s="236"/>
      <c r="Q100" s="236"/>
      <c r="R100" s="236"/>
      <c r="S100" s="236"/>
      <c r="T100" s="23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8" t="s">
        <v>154</v>
      </c>
      <c r="AU100" s="238" t="s">
        <v>88</v>
      </c>
      <c r="AV100" s="13" t="s">
        <v>88</v>
      </c>
      <c r="AW100" s="13" t="s">
        <v>37</v>
      </c>
      <c r="AX100" s="13" t="s">
        <v>78</v>
      </c>
      <c r="AY100" s="238" t="s">
        <v>141</v>
      </c>
    </row>
    <row r="101" s="13" customFormat="1">
      <c r="A101" s="13"/>
      <c r="B101" s="228"/>
      <c r="C101" s="229"/>
      <c r="D101" s="221" t="s">
        <v>154</v>
      </c>
      <c r="E101" s="230" t="s">
        <v>19</v>
      </c>
      <c r="F101" s="231" t="s">
        <v>164</v>
      </c>
      <c r="G101" s="229"/>
      <c r="H101" s="232">
        <v>5.2249999999999996</v>
      </c>
      <c r="I101" s="233"/>
      <c r="J101" s="229"/>
      <c r="K101" s="229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154</v>
      </c>
      <c r="AU101" s="238" t="s">
        <v>88</v>
      </c>
      <c r="AV101" s="13" t="s">
        <v>88</v>
      </c>
      <c r="AW101" s="13" t="s">
        <v>37</v>
      </c>
      <c r="AX101" s="13" t="s">
        <v>78</v>
      </c>
      <c r="AY101" s="238" t="s">
        <v>141</v>
      </c>
    </row>
    <row r="102" s="13" customFormat="1">
      <c r="A102" s="13"/>
      <c r="B102" s="228"/>
      <c r="C102" s="229"/>
      <c r="D102" s="221" t="s">
        <v>154</v>
      </c>
      <c r="E102" s="230" t="s">
        <v>19</v>
      </c>
      <c r="F102" s="231" t="s">
        <v>165</v>
      </c>
      <c r="G102" s="229"/>
      <c r="H102" s="232">
        <v>41.854999999999997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154</v>
      </c>
      <c r="AU102" s="238" t="s">
        <v>88</v>
      </c>
      <c r="AV102" s="13" t="s">
        <v>88</v>
      </c>
      <c r="AW102" s="13" t="s">
        <v>37</v>
      </c>
      <c r="AX102" s="13" t="s">
        <v>78</v>
      </c>
      <c r="AY102" s="238" t="s">
        <v>141</v>
      </c>
    </row>
    <row r="103" s="14" customFormat="1">
      <c r="A103" s="14"/>
      <c r="B103" s="239"/>
      <c r="C103" s="240"/>
      <c r="D103" s="221" t="s">
        <v>154</v>
      </c>
      <c r="E103" s="241" t="s">
        <v>105</v>
      </c>
      <c r="F103" s="242" t="s">
        <v>157</v>
      </c>
      <c r="G103" s="240"/>
      <c r="H103" s="243">
        <v>61.049999999999997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9" t="s">
        <v>154</v>
      </c>
      <c r="AU103" s="249" t="s">
        <v>88</v>
      </c>
      <c r="AV103" s="14" t="s">
        <v>148</v>
      </c>
      <c r="AW103" s="14" t="s">
        <v>37</v>
      </c>
      <c r="AX103" s="14" t="s">
        <v>86</v>
      </c>
      <c r="AY103" s="249" t="s">
        <v>141</v>
      </c>
    </row>
    <row r="104" s="2" customFormat="1" ht="16.5" customHeight="1">
      <c r="A104" s="41"/>
      <c r="B104" s="42"/>
      <c r="C104" s="208" t="s">
        <v>166</v>
      </c>
      <c r="D104" s="208" t="s">
        <v>143</v>
      </c>
      <c r="E104" s="209" t="s">
        <v>167</v>
      </c>
      <c r="F104" s="210" t="s">
        <v>168</v>
      </c>
      <c r="G104" s="211" t="s">
        <v>169</v>
      </c>
      <c r="H104" s="212">
        <v>111</v>
      </c>
      <c r="I104" s="213"/>
      <c r="J104" s="214">
        <f>ROUND(I104*H104,2)</f>
        <v>0</v>
      </c>
      <c r="K104" s="210" t="s">
        <v>147</v>
      </c>
      <c r="L104" s="47"/>
      <c r="M104" s="215" t="s">
        <v>19</v>
      </c>
      <c r="N104" s="216" t="s">
        <v>49</v>
      </c>
      <c r="O104" s="87"/>
      <c r="P104" s="217">
        <f>O104*H104</f>
        <v>0</v>
      </c>
      <c r="Q104" s="217">
        <v>0.00083850999999999999</v>
      </c>
      <c r="R104" s="217">
        <f>Q104*H104</f>
        <v>0.093074610000000002</v>
      </c>
      <c r="S104" s="217">
        <v>0</v>
      </c>
      <c r="T104" s="218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9" t="s">
        <v>148</v>
      </c>
      <c r="AT104" s="219" t="s">
        <v>143</v>
      </c>
      <c r="AU104" s="219" t="s">
        <v>88</v>
      </c>
      <c r="AY104" s="20" t="s">
        <v>141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86</v>
      </c>
      <c r="BK104" s="220">
        <f>ROUND(I104*H104,2)</f>
        <v>0</v>
      </c>
      <c r="BL104" s="20" t="s">
        <v>148</v>
      </c>
      <c r="BM104" s="219" t="s">
        <v>170</v>
      </c>
    </row>
    <row r="105" s="2" customFormat="1">
      <c r="A105" s="41"/>
      <c r="B105" s="42"/>
      <c r="C105" s="43"/>
      <c r="D105" s="221" t="s">
        <v>150</v>
      </c>
      <c r="E105" s="43"/>
      <c r="F105" s="222" t="s">
        <v>171</v>
      </c>
      <c r="G105" s="43"/>
      <c r="H105" s="43"/>
      <c r="I105" s="223"/>
      <c r="J105" s="43"/>
      <c r="K105" s="43"/>
      <c r="L105" s="47"/>
      <c r="M105" s="224"/>
      <c r="N105" s="225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150</v>
      </c>
      <c r="AU105" s="20" t="s">
        <v>88</v>
      </c>
    </row>
    <row r="106" s="2" customFormat="1">
      <c r="A106" s="41"/>
      <c r="B106" s="42"/>
      <c r="C106" s="43"/>
      <c r="D106" s="226" t="s">
        <v>152</v>
      </c>
      <c r="E106" s="43"/>
      <c r="F106" s="227" t="s">
        <v>172</v>
      </c>
      <c r="G106" s="43"/>
      <c r="H106" s="43"/>
      <c r="I106" s="223"/>
      <c r="J106" s="43"/>
      <c r="K106" s="43"/>
      <c r="L106" s="47"/>
      <c r="M106" s="224"/>
      <c r="N106" s="225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152</v>
      </c>
      <c r="AU106" s="20" t="s">
        <v>88</v>
      </c>
    </row>
    <row r="107" s="13" customFormat="1">
      <c r="A107" s="13"/>
      <c r="B107" s="228"/>
      <c r="C107" s="229"/>
      <c r="D107" s="221" t="s">
        <v>154</v>
      </c>
      <c r="E107" s="230" t="s">
        <v>19</v>
      </c>
      <c r="F107" s="231" t="s">
        <v>173</v>
      </c>
      <c r="G107" s="229"/>
      <c r="H107" s="232">
        <v>25.399999999999999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154</v>
      </c>
      <c r="AU107" s="238" t="s">
        <v>88</v>
      </c>
      <c r="AV107" s="13" t="s">
        <v>88</v>
      </c>
      <c r="AW107" s="13" t="s">
        <v>37</v>
      </c>
      <c r="AX107" s="13" t="s">
        <v>78</v>
      </c>
      <c r="AY107" s="238" t="s">
        <v>141</v>
      </c>
    </row>
    <row r="108" s="13" customFormat="1">
      <c r="A108" s="13"/>
      <c r="B108" s="228"/>
      <c r="C108" s="229"/>
      <c r="D108" s="221" t="s">
        <v>154</v>
      </c>
      <c r="E108" s="230" t="s">
        <v>19</v>
      </c>
      <c r="F108" s="231" t="s">
        <v>174</v>
      </c>
      <c r="G108" s="229"/>
      <c r="H108" s="232">
        <v>9.5</v>
      </c>
      <c r="I108" s="233"/>
      <c r="J108" s="229"/>
      <c r="K108" s="229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154</v>
      </c>
      <c r="AU108" s="238" t="s">
        <v>88</v>
      </c>
      <c r="AV108" s="13" t="s">
        <v>88</v>
      </c>
      <c r="AW108" s="13" t="s">
        <v>37</v>
      </c>
      <c r="AX108" s="13" t="s">
        <v>78</v>
      </c>
      <c r="AY108" s="238" t="s">
        <v>141</v>
      </c>
    </row>
    <row r="109" s="13" customFormat="1">
      <c r="A109" s="13"/>
      <c r="B109" s="228"/>
      <c r="C109" s="229"/>
      <c r="D109" s="221" t="s">
        <v>154</v>
      </c>
      <c r="E109" s="230" t="s">
        <v>19</v>
      </c>
      <c r="F109" s="231" t="s">
        <v>175</v>
      </c>
      <c r="G109" s="229"/>
      <c r="H109" s="232">
        <v>76.099999999999994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154</v>
      </c>
      <c r="AU109" s="238" t="s">
        <v>88</v>
      </c>
      <c r="AV109" s="13" t="s">
        <v>88</v>
      </c>
      <c r="AW109" s="13" t="s">
        <v>37</v>
      </c>
      <c r="AX109" s="13" t="s">
        <v>78</v>
      </c>
      <c r="AY109" s="238" t="s">
        <v>141</v>
      </c>
    </row>
    <row r="110" s="15" customFormat="1">
      <c r="A110" s="15"/>
      <c r="B110" s="250"/>
      <c r="C110" s="251"/>
      <c r="D110" s="221" t="s">
        <v>154</v>
      </c>
      <c r="E110" s="252" t="s">
        <v>176</v>
      </c>
      <c r="F110" s="253" t="s">
        <v>177</v>
      </c>
      <c r="G110" s="251"/>
      <c r="H110" s="254">
        <v>111</v>
      </c>
      <c r="I110" s="255"/>
      <c r="J110" s="251"/>
      <c r="K110" s="251"/>
      <c r="L110" s="256"/>
      <c r="M110" s="257"/>
      <c r="N110" s="258"/>
      <c r="O110" s="258"/>
      <c r="P110" s="258"/>
      <c r="Q110" s="258"/>
      <c r="R110" s="258"/>
      <c r="S110" s="258"/>
      <c r="T110" s="259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0" t="s">
        <v>154</v>
      </c>
      <c r="AU110" s="260" t="s">
        <v>88</v>
      </c>
      <c r="AV110" s="15" t="s">
        <v>166</v>
      </c>
      <c r="AW110" s="15" t="s">
        <v>37</v>
      </c>
      <c r="AX110" s="15" t="s">
        <v>86</v>
      </c>
      <c r="AY110" s="260" t="s">
        <v>141</v>
      </c>
    </row>
    <row r="111" s="2" customFormat="1" ht="16.5" customHeight="1">
      <c r="A111" s="41"/>
      <c r="B111" s="42"/>
      <c r="C111" s="208" t="s">
        <v>148</v>
      </c>
      <c r="D111" s="208" t="s">
        <v>143</v>
      </c>
      <c r="E111" s="209" t="s">
        <v>178</v>
      </c>
      <c r="F111" s="210" t="s">
        <v>179</v>
      </c>
      <c r="G111" s="211" t="s">
        <v>169</v>
      </c>
      <c r="H111" s="212">
        <v>111</v>
      </c>
      <c r="I111" s="213"/>
      <c r="J111" s="214">
        <f>ROUND(I111*H111,2)</f>
        <v>0</v>
      </c>
      <c r="K111" s="210" t="s">
        <v>147</v>
      </c>
      <c r="L111" s="47"/>
      <c r="M111" s="215" t="s">
        <v>19</v>
      </c>
      <c r="N111" s="216" t="s">
        <v>49</v>
      </c>
      <c r="O111" s="87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9" t="s">
        <v>148</v>
      </c>
      <c r="AT111" s="219" t="s">
        <v>143</v>
      </c>
      <c r="AU111" s="219" t="s">
        <v>88</v>
      </c>
      <c r="AY111" s="20" t="s">
        <v>141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86</v>
      </c>
      <c r="BK111" s="220">
        <f>ROUND(I111*H111,2)</f>
        <v>0</v>
      </c>
      <c r="BL111" s="20" t="s">
        <v>148</v>
      </c>
      <c r="BM111" s="219" t="s">
        <v>180</v>
      </c>
    </row>
    <row r="112" s="2" customFormat="1">
      <c r="A112" s="41"/>
      <c r="B112" s="42"/>
      <c r="C112" s="43"/>
      <c r="D112" s="221" t="s">
        <v>150</v>
      </c>
      <c r="E112" s="43"/>
      <c r="F112" s="222" t="s">
        <v>181</v>
      </c>
      <c r="G112" s="43"/>
      <c r="H112" s="43"/>
      <c r="I112" s="223"/>
      <c r="J112" s="43"/>
      <c r="K112" s="43"/>
      <c r="L112" s="47"/>
      <c r="M112" s="224"/>
      <c r="N112" s="225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150</v>
      </c>
      <c r="AU112" s="20" t="s">
        <v>88</v>
      </c>
    </row>
    <row r="113" s="2" customFormat="1">
      <c r="A113" s="41"/>
      <c r="B113" s="42"/>
      <c r="C113" s="43"/>
      <c r="D113" s="226" t="s">
        <v>152</v>
      </c>
      <c r="E113" s="43"/>
      <c r="F113" s="227" t="s">
        <v>182</v>
      </c>
      <c r="G113" s="43"/>
      <c r="H113" s="43"/>
      <c r="I113" s="223"/>
      <c r="J113" s="43"/>
      <c r="K113" s="43"/>
      <c r="L113" s="47"/>
      <c r="M113" s="224"/>
      <c r="N113" s="225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152</v>
      </c>
      <c r="AU113" s="20" t="s">
        <v>88</v>
      </c>
    </row>
    <row r="114" s="2" customFormat="1" ht="16.5" customHeight="1">
      <c r="A114" s="41"/>
      <c r="B114" s="42"/>
      <c r="C114" s="208" t="s">
        <v>183</v>
      </c>
      <c r="D114" s="208" t="s">
        <v>143</v>
      </c>
      <c r="E114" s="209" t="s">
        <v>184</v>
      </c>
      <c r="F114" s="210" t="s">
        <v>185</v>
      </c>
      <c r="G114" s="211" t="s">
        <v>169</v>
      </c>
      <c r="H114" s="212">
        <v>131.91999999999999</v>
      </c>
      <c r="I114" s="213"/>
      <c r="J114" s="214">
        <f>ROUND(I114*H114,2)</f>
        <v>0</v>
      </c>
      <c r="K114" s="210" t="s">
        <v>147</v>
      </c>
      <c r="L114" s="47"/>
      <c r="M114" s="215" t="s">
        <v>19</v>
      </c>
      <c r="N114" s="216" t="s">
        <v>49</v>
      </c>
      <c r="O114" s="87"/>
      <c r="P114" s="217">
        <f>O114*H114</f>
        <v>0</v>
      </c>
      <c r="Q114" s="217">
        <v>0.00070100000000000002</v>
      </c>
      <c r="R114" s="217">
        <f>Q114*H114</f>
        <v>0.092475919999999989</v>
      </c>
      <c r="S114" s="217">
        <v>0</v>
      </c>
      <c r="T114" s="218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148</v>
      </c>
      <c r="AT114" s="219" t="s">
        <v>143</v>
      </c>
      <c r="AU114" s="219" t="s">
        <v>88</v>
      </c>
      <c r="AY114" s="20" t="s">
        <v>141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86</v>
      </c>
      <c r="BK114" s="220">
        <f>ROUND(I114*H114,2)</f>
        <v>0</v>
      </c>
      <c r="BL114" s="20" t="s">
        <v>148</v>
      </c>
      <c r="BM114" s="219" t="s">
        <v>186</v>
      </c>
    </row>
    <row r="115" s="2" customFormat="1">
      <c r="A115" s="41"/>
      <c r="B115" s="42"/>
      <c r="C115" s="43"/>
      <c r="D115" s="221" t="s">
        <v>150</v>
      </c>
      <c r="E115" s="43"/>
      <c r="F115" s="222" t="s">
        <v>187</v>
      </c>
      <c r="G115" s="43"/>
      <c r="H115" s="43"/>
      <c r="I115" s="223"/>
      <c r="J115" s="43"/>
      <c r="K115" s="43"/>
      <c r="L115" s="47"/>
      <c r="M115" s="224"/>
      <c r="N115" s="225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150</v>
      </c>
      <c r="AU115" s="20" t="s">
        <v>88</v>
      </c>
    </row>
    <row r="116" s="2" customFormat="1">
      <c r="A116" s="41"/>
      <c r="B116" s="42"/>
      <c r="C116" s="43"/>
      <c r="D116" s="226" t="s">
        <v>152</v>
      </c>
      <c r="E116" s="43"/>
      <c r="F116" s="227" t="s">
        <v>188</v>
      </c>
      <c r="G116" s="43"/>
      <c r="H116" s="43"/>
      <c r="I116" s="223"/>
      <c r="J116" s="43"/>
      <c r="K116" s="43"/>
      <c r="L116" s="47"/>
      <c r="M116" s="224"/>
      <c r="N116" s="225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152</v>
      </c>
      <c r="AU116" s="20" t="s">
        <v>88</v>
      </c>
    </row>
    <row r="117" s="13" customFormat="1">
      <c r="A117" s="13"/>
      <c r="B117" s="228"/>
      <c r="C117" s="229"/>
      <c r="D117" s="221" t="s">
        <v>154</v>
      </c>
      <c r="E117" s="230" t="s">
        <v>19</v>
      </c>
      <c r="F117" s="231" t="s">
        <v>189</v>
      </c>
      <c r="G117" s="229"/>
      <c r="H117" s="232">
        <v>131.91999999999999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154</v>
      </c>
      <c r="AU117" s="238" t="s">
        <v>88</v>
      </c>
      <c r="AV117" s="13" t="s">
        <v>88</v>
      </c>
      <c r="AW117" s="13" t="s">
        <v>37</v>
      </c>
      <c r="AX117" s="13" t="s">
        <v>86</v>
      </c>
      <c r="AY117" s="238" t="s">
        <v>141</v>
      </c>
    </row>
    <row r="118" s="2" customFormat="1" ht="16.5" customHeight="1">
      <c r="A118" s="41"/>
      <c r="B118" s="42"/>
      <c r="C118" s="208" t="s">
        <v>190</v>
      </c>
      <c r="D118" s="208" t="s">
        <v>143</v>
      </c>
      <c r="E118" s="209" t="s">
        <v>191</v>
      </c>
      <c r="F118" s="210" t="s">
        <v>192</v>
      </c>
      <c r="G118" s="211" t="s">
        <v>169</v>
      </c>
      <c r="H118" s="212">
        <v>131.91999999999999</v>
      </c>
      <c r="I118" s="213"/>
      <c r="J118" s="214">
        <f>ROUND(I118*H118,2)</f>
        <v>0</v>
      </c>
      <c r="K118" s="210" t="s">
        <v>147</v>
      </c>
      <c r="L118" s="47"/>
      <c r="M118" s="215" t="s">
        <v>19</v>
      </c>
      <c r="N118" s="216" t="s">
        <v>49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148</v>
      </c>
      <c r="AT118" s="219" t="s">
        <v>143</v>
      </c>
      <c r="AU118" s="219" t="s">
        <v>88</v>
      </c>
      <c r="AY118" s="20" t="s">
        <v>141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86</v>
      </c>
      <c r="BK118" s="220">
        <f>ROUND(I118*H118,2)</f>
        <v>0</v>
      </c>
      <c r="BL118" s="20" t="s">
        <v>148</v>
      </c>
      <c r="BM118" s="219" t="s">
        <v>193</v>
      </c>
    </row>
    <row r="119" s="2" customFormat="1">
      <c r="A119" s="41"/>
      <c r="B119" s="42"/>
      <c r="C119" s="43"/>
      <c r="D119" s="221" t="s">
        <v>150</v>
      </c>
      <c r="E119" s="43"/>
      <c r="F119" s="222" t="s">
        <v>194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150</v>
      </c>
      <c r="AU119" s="20" t="s">
        <v>88</v>
      </c>
    </row>
    <row r="120" s="2" customFormat="1">
      <c r="A120" s="41"/>
      <c r="B120" s="42"/>
      <c r="C120" s="43"/>
      <c r="D120" s="226" t="s">
        <v>152</v>
      </c>
      <c r="E120" s="43"/>
      <c r="F120" s="227" t="s">
        <v>195</v>
      </c>
      <c r="G120" s="43"/>
      <c r="H120" s="43"/>
      <c r="I120" s="223"/>
      <c r="J120" s="43"/>
      <c r="K120" s="43"/>
      <c r="L120" s="47"/>
      <c r="M120" s="224"/>
      <c r="N120" s="225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152</v>
      </c>
      <c r="AU120" s="20" t="s">
        <v>88</v>
      </c>
    </row>
    <row r="121" s="2" customFormat="1" ht="16.5" customHeight="1">
      <c r="A121" s="41"/>
      <c r="B121" s="42"/>
      <c r="C121" s="208" t="s">
        <v>196</v>
      </c>
      <c r="D121" s="208" t="s">
        <v>143</v>
      </c>
      <c r="E121" s="209" t="s">
        <v>197</v>
      </c>
      <c r="F121" s="210" t="s">
        <v>198</v>
      </c>
      <c r="G121" s="211" t="s">
        <v>146</v>
      </c>
      <c r="H121" s="212">
        <v>460.68000000000001</v>
      </c>
      <c r="I121" s="213"/>
      <c r="J121" s="214">
        <f>ROUND(I121*H121,2)</f>
        <v>0</v>
      </c>
      <c r="K121" s="210" t="s">
        <v>147</v>
      </c>
      <c r="L121" s="47"/>
      <c r="M121" s="215" t="s">
        <v>19</v>
      </c>
      <c r="N121" s="216" t="s">
        <v>49</v>
      </c>
      <c r="O121" s="87"/>
      <c r="P121" s="217">
        <f>O121*H121</f>
        <v>0</v>
      </c>
      <c r="Q121" s="217">
        <v>0.00045731999999999999</v>
      </c>
      <c r="R121" s="217">
        <f>Q121*H121</f>
        <v>0.21067817759999999</v>
      </c>
      <c r="S121" s="217">
        <v>0</v>
      </c>
      <c r="T121" s="218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9" t="s">
        <v>148</v>
      </c>
      <c r="AT121" s="219" t="s">
        <v>143</v>
      </c>
      <c r="AU121" s="219" t="s">
        <v>88</v>
      </c>
      <c r="AY121" s="20" t="s">
        <v>141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86</v>
      </c>
      <c r="BK121" s="220">
        <f>ROUND(I121*H121,2)</f>
        <v>0</v>
      </c>
      <c r="BL121" s="20" t="s">
        <v>148</v>
      </c>
      <c r="BM121" s="219" t="s">
        <v>199</v>
      </c>
    </row>
    <row r="122" s="2" customFormat="1">
      <c r="A122" s="41"/>
      <c r="B122" s="42"/>
      <c r="C122" s="43"/>
      <c r="D122" s="221" t="s">
        <v>150</v>
      </c>
      <c r="E122" s="43"/>
      <c r="F122" s="222" t="s">
        <v>200</v>
      </c>
      <c r="G122" s="43"/>
      <c r="H122" s="43"/>
      <c r="I122" s="223"/>
      <c r="J122" s="43"/>
      <c r="K122" s="43"/>
      <c r="L122" s="47"/>
      <c r="M122" s="224"/>
      <c r="N122" s="225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150</v>
      </c>
      <c r="AU122" s="20" t="s">
        <v>88</v>
      </c>
    </row>
    <row r="123" s="2" customFormat="1">
      <c r="A123" s="41"/>
      <c r="B123" s="42"/>
      <c r="C123" s="43"/>
      <c r="D123" s="226" t="s">
        <v>152</v>
      </c>
      <c r="E123" s="43"/>
      <c r="F123" s="227" t="s">
        <v>201</v>
      </c>
      <c r="G123" s="43"/>
      <c r="H123" s="43"/>
      <c r="I123" s="223"/>
      <c r="J123" s="43"/>
      <c r="K123" s="43"/>
      <c r="L123" s="47"/>
      <c r="M123" s="224"/>
      <c r="N123" s="225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152</v>
      </c>
      <c r="AU123" s="20" t="s">
        <v>88</v>
      </c>
    </row>
    <row r="124" s="13" customFormat="1">
      <c r="A124" s="13"/>
      <c r="B124" s="228"/>
      <c r="C124" s="229"/>
      <c r="D124" s="221" t="s">
        <v>154</v>
      </c>
      <c r="E124" s="230" t="s">
        <v>19</v>
      </c>
      <c r="F124" s="231" t="s">
        <v>108</v>
      </c>
      <c r="G124" s="229"/>
      <c r="H124" s="232">
        <v>460.68000000000001</v>
      </c>
      <c r="I124" s="233"/>
      <c r="J124" s="229"/>
      <c r="K124" s="229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154</v>
      </c>
      <c r="AU124" s="238" t="s">
        <v>88</v>
      </c>
      <c r="AV124" s="13" t="s">
        <v>88</v>
      </c>
      <c r="AW124" s="13" t="s">
        <v>37</v>
      </c>
      <c r="AX124" s="13" t="s">
        <v>86</v>
      </c>
      <c r="AY124" s="238" t="s">
        <v>141</v>
      </c>
    </row>
    <row r="125" s="2" customFormat="1" ht="16.5" customHeight="1">
      <c r="A125" s="41"/>
      <c r="B125" s="42"/>
      <c r="C125" s="208" t="s">
        <v>202</v>
      </c>
      <c r="D125" s="208" t="s">
        <v>143</v>
      </c>
      <c r="E125" s="209" t="s">
        <v>203</v>
      </c>
      <c r="F125" s="210" t="s">
        <v>204</v>
      </c>
      <c r="G125" s="211" t="s">
        <v>146</v>
      </c>
      <c r="H125" s="212">
        <v>460.68000000000001</v>
      </c>
      <c r="I125" s="213"/>
      <c r="J125" s="214">
        <f>ROUND(I125*H125,2)</f>
        <v>0</v>
      </c>
      <c r="K125" s="210" t="s">
        <v>147</v>
      </c>
      <c r="L125" s="47"/>
      <c r="M125" s="215" t="s">
        <v>19</v>
      </c>
      <c r="N125" s="216" t="s">
        <v>49</v>
      </c>
      <c r="O125" s="87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9" t="s">
        <v>148</v>
      </c>
      <c r="AT125" s="219" t="s">
        <v>143</v>
      </c>
      <c r="AU125" s="219" t="s">
        <v>88</v>
      </c>
      <c r="AY125" s="20" t="s">
        <v>141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86</v>
      </c>
      <c r="BK125" s="220">
        <f>ROUND(I125*H125,2)</f>
        <v>0</v>
      </c>
      <c r="BL125" s="20" t="s">
        <v>148</v>
      </c>
      <c r="BM125" s="219" t="s">
        <v>205</v>
      </c>
    </row>
    <row r="126" s="2" customFormat="1">
      <c r="A126" s="41"/>
      <c r="B126" s="42"/>
      <c r="C126" s="43"/>
      <c r="D126" s="221" t="s">
        <v>150</v>
      </c>
      <c r="E126" s="43"/>
      <c r="F126" s="222" t="s">
        <v>206</v>
      </c>
      <c r="G126" s="43"/>
      <c r="H126" s="43"/>
      <c r="I126" s="223"/>
      <c r="J126" s="43"/>
      <c r="K126" s="43"/>
      <c r="L126" s="47"/>
      <c r="M126" s="224"/>
      <c r="N126" s="225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150</v>
      </c>
      <c r="AU126" s="20" t="s">
        <v>88</v>
      </c>
    </row>
    <row r="127" s="2" customFormat="1">
      <c r="A127" s="41"/>
      <c r="B127" s="42"/>
      <c r="C127" s="43"/>
      <c r="D127" s="226" t="s">
        <v>152</v>
      </c>
      <c r="E127" s="43"/>
      <c r="F127" s="227" t="s">
        <v>207</v>
      </c>
      <c r="G127" s="43"/>
      <c r="H127" s="43"/>
      <c r="I127" s="223"/>
      <c r="J127" s="43"/>
      <c r="K127" s="43"/>
      <c r="L127" s="47"/>
      <c r="M127" s="224"/>
      <c r="N127" s="225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152</v>
      </c>
      <c r="AU127" s="20" t="s">
        <v>88</v>
      </c>
    </row>
    <row r="128" s="2" customFormat="1" ht="21.75" customHeight="1">
      <c r="A128" s="41"/>
      <c r="B128" s="42"/>
      <c r="C128" s="208" t="s">
        <v>208</v>
      </c>
      <c r="D128" s="208" t="s">
        <v>143</v>
      </c>
      <c r="E128" s="209" t="s">
        <v>209</v>
      </c>
      <c r="F128" s="210" t="s">
        <v>210</v>
      </c>
      <c r="G128" s="211" t="s">
        <v>146</v>
      </c>
      <c r="H128" s="212">
        <v>477.37</v>
      </c>
      <c r="I128" s="213"/>
      <c r="J128" s="214">
        <f>ROUND(I128*H128,2)</f>
        <v>0</v>
      </c>
      <c r="K128" s="210" t="s">
        <v>147</v>
      </c>
      <c r="L128" s="47"/>
      <c r="M128" s="215" t="s">
        <v>19</v>
      </c>
      <c r="N128" s="216" t="s">
        <v>49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9" t="s">
        <v>148</v>
      </c>
      <c r="AT128" s="219" t="s">
        <v>143</v>
      </c>
      <c r="AU128" s="219" t="s">
        <v>88</v>
      </c>
      <c r="AY128" s="20" t="s">
        <v>141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86</v>
      </c>
      <c r="BK128" s="220">
        <f>ROUND(I128*H128,2)</f>
        <v>0</v>
      </c>
      <c r="BL128" s="20" t="s">
        <v>148</v>
      </c>
      <c r="BM128" s="219" t="s">
        <v>211</v>
      </c>
    </row>
    <row r="129" s="2" customFormat="1">
      <c r="A129" s="41"/>
      <c r="B129" s="42"/>
      <c r="C129" s="43"/>
      <c r="D129" s="221" t="s">
        <v>150</v>
      </c>
      <c r="E129" s="43"/>
      <c r="F129" s="222" t="s">
        <v>212</v>
      </c>
      <c r="G129" s="43"/>
      <c r="H129" s="43"/>
      <c r="I129" s="223"/>
      <c r="J129" s="43"/>
      <c r="K129" s="43"/>
      <c r="L129" s="47"/>
      <c r="M129" s="224"/>
      <c r="N129" s="225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150</v>
      </c>
      <c r="AU129" s="20" t="s">
        <v>88</v>
      </c>
    </row>
    <row r="130" s="2" customFormat="1">
      <c r="A130" s="41"/>
      <c r="B130" s="42"/>
      <c r="C130" s="43"/>
      <c r="D130" s="226" t="s">
        <v>152</v>
      </c>
      <c r="E130" s="43"/>
      <c r="F130" s="227" t="s">
        <v>213</v>
      </c>
      <c r="G130" s="43"/>
      <c r="H130" s="43"/>
      <c r="I130" s="223"/>
      <c r="J130" s="43"/>
      <c r="K130" s="43"/>
      <c r="L130" s="47"/>
      <c r="M130" s="224"/>
      <c r="N130" s="225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152</v>
      </c>
      <c r="AU130" s="20" t="s">
        <v>88</v>
      </c>
    </row>
    <row r="131" s="16" customFormat="1">
      <c r="A131" s="16"/>
      <c r="B131" s="261"/>
      <c r="C131" s="262"/>
      <c r="D131" s="221" t="s">
        <v>154</v>
      </c>
      <c r="E131" s="263" t="s">
        <v>19</v>
      </c>
      <c r="F131" s="264" t="s">
        <v>214</v>
      </c>
      <c r="G131" s="262"/>
      <c r="H131" s="263" t="s">
        <v>19</v>
      </c>
      <c r="I131" s="265"/>
      <c r="J131" s="262"/>
      <c r="K131" s="262"/>
      <c r="L131" s="266"/>
      <c r="M131" s="267"/>
      <c r="N131" s="268"/>
      <c r="O131" s="268"/>
      <c r="P131" s="268"/>
      <c r="Q131" s="268"/>
      <c r="R131" s="268"/>
      <c r="S131" s="268"/>
      <c r="T131" s="269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T131" s="270" t="s">
        <v>154</v>
      </c>
      <c r="AU131" s="270" t="s">
        <v>88</v>
      </c>
      <c r="AV131" s="16" t="s">
        <v>86</v>
      </c>
      <c r="AW131" s="16" t="s">
        <v>37</v>
      </c>
      <c r="AX131" s="16" t="s">
        <v>78</v>
      </c>
      <c r="AY131" s="270" t="s">
        <v>141</v>
      </c>
    </row>
    <row r="132" s="13" customFormat="1">
      <c r="A132" s="13"/>
      <c r="B132" s="228"/>
      <c r="C132" s="229"/>
      <c r="D132" s="221" t="s">
        <v>154</v>
      </c>
      <c r="E132" s="230" t="s">
        <v>92</v>
      </c>
      <c r="F132" s="231" t="s">
        <v>215</v>
      </c>
      <c r="G132" s="229"/>
      <c r="H132" s="232">
        <v>477.37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154</v>
      </c>
      <c r="AU132" s="238" t="s">
        <v>88</v>
      </c>
      <c r="AV132" s="13" t="s">
        <v>88</v>
      </c>
      <c r="AW132" s="13" t="s">
        <v>37</v>
      </c>
      <c r="AX132" s="13" t="s">
        <v>86</v>
      </c>
      <c r="AY132" s="238" t="s">
        <v>141</v>
      </c>
    </row>
    <row r="133" s="2" customFormat="1" ht="21.75" customHeight="1">
      <c r="A133" s="41"/>
      <c r="B133" s="42"/>
      <c r="C133" s="208" t="s">
        <v>216</v>
      </c>
      <c r="D133" s="208" t="s">
        <v>143</v>
      </c>
      <c r="E133" s="209" t="s">
        <v>217</v>
      </c>
      <c r="F133" s="210" t="s">
        <v>218</v>
      </c>
      <c r="G133" s="211" t="s">
        <v>146</v>
      </c>
      <c r="H133" s="212">
        <v>283.04500000000002</v>
      </c>
      <c r="I133" s="213"/>
      <c r="J133" s="214">
        <f>ROUND(I133*H133,2)</f>
        <v>0</v>
      </c>
      <c r="K133" s="210" t="s">
        <v>147</v>
      </c>
      <c r="L133" s="47"/>
      <c r="M133" s="215" t="s">
        <v>19</v>
      </c>
      <c r="N133" s="216" t="s">
        <v>49</v>
      </c>
      <c r="O133" s="87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9" t="s">
        <v>148</v>
      </c>
      <c r="AT133" s="219" t="s">
        <v>143</v>
      </c>
      <c r="AU133" s="219" t="s">
        <v>88</v>
      </c>
      <c r="AY133" s="20" t="s">
        <v>141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86</v>
      </c>
      <c r="BK133" s="220">
        <f>ROUND(I133*H133,2)</f>
        <v>0</v>
      </c>
      <c r="BL133" s="20" t="s">
        <v>148</v>
      </c>
      <c r="BM133" s="219" t="s">
        <v>219</v>
      </c>
    </row>
    <row r="134" s="2" customFormat="1">
      <c r="A134" s="41"/>
      <c r="B134" s="42"/>
      <c r="C134" s="43"/>
      <c r="D134" s="221" t="s">
        <v>150</v>
      </c>
      <c r="E134" s="43"/>
      <c r="F134" s="222" t="s">
        <v>220</v>
      </c>
      <c r="G134" s="43"/>
      <c r="H134" s="43"/>
      <c r="I134" s="223"/>
      <c r="J134" s="43"/>
      <c r="K134" s="43"/>
      <c r="L134" s="47"/>
      <c r="M134" s="224"/>
      <c r="N134" s="225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150</v>
      </c>
      <c r="AU134" s="20" t="s">
        <v>88</v>
      </c>
    </row>
    <row r="135" s="2" customFormat="1">
      <c r="A135" s="41"/>
      <c r="B135" s="42"/>
      <c r="C135" s="43"/>
      <c r="D135" s="226" t="s">
        <v>152</v>
      </c>
      <c r="E135" s="43"/>
      <c r="F135" s="227" t="s">
        <v>221</v>
      </c>
      <c r="G135" s="43"/>
      <c r="H135" s="43"/>
      <c r="I135" s="223"/>
      <c r="J135" s="43"/>
      <c r="K135" s="43"/>
      <c r="L135" s="47"/>
      <c r="M135" s="224"/>
      <c r="N135" s="225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152</v>
      </c>
      <c r="AU135" s="20" t="s">
        <v>88</v>
      </c>
    </row>
    <row r="136" s="13" customFormat="1">
      <c r="A136" s="13"/>
      <c r="B136" s="228"/>
      <c r="C136" s="229"/>
      <c r="D136" s="221" t="s">
        <v>154</v>
      </c>
      <c r="E136" s="230" t="s">
        <v>19</v>
      </c>
      <c r="F136" s="231" t="s">
        <v>222</v>
      </c>
      <c r="G136" s="229"/>
      <c r="H136" s="232">
        <v>24.766999999999999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154</v>
      </c>
      <c r="AU136" s="238" t="s">
        <v>88</v>
      </c>
      <c r="AV136" s="13" t="s">
        <v>88</v>
      </c>
      <c r="AW136" s="13" t="s">
        <v>37</v>
      </c>
      <c r="AX136" s="13" t="s">
        <v>78</v>
      </c>
      <c r="AY136" s="238" t="s">
        <v>141</v>
      </c>
    </row>
    <row r="137" s="13" customFormat="1">
      <c r="A137" s="13"/>
      <c r="B137" s="228"/>
      <c r="C137" s="229"/>
      <c r="D137" s="221" t="s">
        <v>154</v>
      </c>
      <c r="E137" s="230" t="s">
        <v>19</v>
      </c>
      <c r="F137" s="231" t="s">
        <v>223</v>
      </c>
      <c r="G137" s="229"/>
      <c r="H137" s="232">
        <v>231.19200000000001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154</v>
      </c>
      <c r="AU137" s="238" t="s">
        <v>88</v>
      </c>
      <c r="AV137" s="13" t="s">
        <v>88</v>
      </c>
      <c r="AW137" s="13" t="s">
        <v>37</v>
      </c>
      <c r="AX137" s="13" t="s">
        <v>78</v>
      </c>
      <c r="AY137" s="238" t="s">
        <v>141</v>
      </c>
    </row>
    <row r="138" s="13" customFormat="1">
      <c r="A138" s="13"/>
      <c r="B138" s="228"/>
      <c r="C138" s="229"/>
      <c r="D138" s="221" t="s">
        <v>154</v>
      </c>
      <c r="E138" s="230" t="s">
        <v>19</v>
      </c>
      <c r="F138" s="231" t="s">
        <v>224</v>
      </c>
      <c r="G138" s="229"/>
      <c r="H138" s="232">
        <v>16.199999999999999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154</v>
      </c>
      <c r="AU138" s="238" t="s">
        <v>88</v>
      </c>
      <c r="AV138" s="13" t="s">
        <v>88</v>
      </c>
      <c r="AW138" s="13" t="s">
        <v>37</v>
      </c>
      <c r="AX138" s="13" t="s">
        <v>78</v>
      </c>
      <c r="AY138" s="238" t="s">
        <v>141</v>
      </c>
    </row>
    <row r="139" s="13" customFormat="1">
      <c r="A139" s="13"/>
      <c r="B139" s="228"/>
      <c r="C139" s="229"/>
      <c r="D139" s="221" t="s">
        <v>154</v>
      </c>
      <c r="E139" s="230" t="s">
        <v>19</v>
      </c>
      <c r="F139" s="231" t="s">
        <v>225</v>
      </c>
      <c r="G139" s="229"/>
      <c r="H139" s="232">
        <v>10.885999999999999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154</v>
      </c>
      <c r="AU139" s="238" t="s">
        <v>88</v>
      </c>
      <c r="AV139" s="13" t="s">
        <v>88</v>
      </c>
      <c r="AW139" s="13" t="s">
        <v>37</v>
      </c>
      <c r="AX139" s="13" t="s">
        <v>78</v>
      </c>
      <c r="AY139" s="238" t="s">
        <v>141</v>
      </c>
    </row>
    <row r="140" s="14" customFormat="1">
      <c r="A140" s="14"/>
      <c r="B140" s="239"/>
      <c r="C140" s="240"/>
      <c r="D140" s="221" t="s">
        <v>154</v>
      </c>
      <c r="E140" s="241" t="s">
        <v>99</v>
      </c>
      <c r="F140" s="242" t="s">
        <v>157</v>
      </c>
      <c r="G140" s="240"/>
      <c r="H140" s="243">
        <v>283.04500000000002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9" t="s">
        <v>154</v>
      </c>
      <c r="AU140" s="249" t="s">
        <v>88</v>
      </c>
      <c r="AV140" s="14" t="s">
        <v>148</v>
      </c>
      <c r="AW140" s="14" t="s">
        <v>37</v>
      </c>
      <c r="AX140" s="14" t="s">
        <v>86</v>
      </c>
      <c r="AY140" s="249" t="s">
        <v>141</v>
      </c>
    </row>
    <row r="141" s="2" customFormat="1" ht="16.5" customHeight="1">
      <c r="A141" s="41"/>
      <c r="B141" s="42"/>
      <c r="C141" s="208" t="s">
        <v>226</v>
      </c>
      <c r="D141" s="208" t="s">
        <v>143</v>
      </c>
      <c r="E141" s="209" t="s">
        <v>227</v>
      </c>
      <c r="F141" s="210" t="s">
        <v>228</v>
      </c>
      <c r="G141" s="211" t="s">
        <v>146</v>
      </c>
      <c r="H141" s="212">
        <v>760.41499999999996</v>
      </c>
      <c r="I141" s="213"/>
      <c r="J141" s="214">
        <f>ROUND(I141*H141,2)</f>
        <v>0</v>
      </c>
      <c r="K141" s="210" t="s">
        <v>147</v>
      </c>
      <c r="L141" s="47"/>
      <c r="M141" s="215" t="s">
        <v>19</v>
      </c>
      <c r="N141" s="216" t="s">
        <v>49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9" t="s">
        <v>148</v>
      </c>
      <c r="AT141" s="219" t="s">
        <v>143</v>
      </c>
      <c r="AU141" s="219" t="s">
        <v>88</v>
      </c>
      <c r="AY141" s="20" t="s">
        <v>141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86</v>
      </c>
      <c r="BK141" s="220">
        <f>ROUND(I141*H141,2)</f>
        <v>0</v>
      </c>
      <c r="BL141" s="20" t="s">
        <v>148</v>
      </c>
      <c r="BM141" s="219" t="s">
        <v>229</v>
      </c>
    </row>
    <row r="142" s="2" customFormat="1">
      <c r="A142" s="41"/>
      <c r="B142" s="42"/>
      <c r="C142" s="43"/>
      <c r="D142" s="221" t="s">
        <v>150</v>
      </c>
      <c r="E142" s="43"/>
      <c r="F142" s="222" t="s">
        <v>230</v>
      </c>
      <c r="G142" s="43"/>
      <c r="H142" s="43"/>
      <c r="I142" s="223"/>
      <c r="J142" s="43"/>
      <c r="K142" s="43"/>
      <c r="L142" s="47"/>
      <c r="M142" s="224"/>
      <c r="N142" s="225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150</v>
      </c>
      <c r="AU142" s="20" t="s">
        <v>88</v>
      </c>
    </row>
    <row r="143" s="2" customFormat="1">
      <c r="A143" s="41"/>
      <c r="B143" s="42"/>
      <c r="C143" s="43"/>
      <c r="D143" s="226" t="s">
        <v>152</v>
      </c>
      <c r="E143" s="43"/>
      <c r="F143" s="227" t="s">
        <v>231</v>
      </c>
      <c r="G143" s="43"/>
      <c r="H143" s="43"/>
      <c r="I143" s="223"/>
      <c r="J143" s="43"/>
      <c r="K143" s="43"/>
      <c r="L143" s="47"/>
      <c r="M143" s="224"/>
      <c r="N143" s="225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152</v>
      </c>
      <c r="AU143" s="20" t="s">
        <v>88</v>
      </c>
    </row>
    <row r="144" s="16" customFormat="1">
      <c r="A144" s="16"/>
      <c r="B144" s="261"/>
      <c r="C144" s="262"/>
      <c r="D144" s="221" t="s">
        <v>154</v>
      </c>
      <c r="E144" s="263" t="s">
        <v>19</v>
      </c>
      <c r="F144" s="264" t="s">
        <v>232</v>
      </c>
      <c r="G144" s="262"/>
      <c r="H144" s="263" t="s">
        <v>19</v>
      </c>
      <c r="I144" s="265"/>
      <c r="J144" s="262"/>
      <c r="K144" s="262"/>
      <c r="L144" s="266"/>
      <c r="M144" s="267"/>
      <c r="N144" s="268"/>
      <c r="O144" s="268"/>
      <c r="P144" s="268"/>
      <c r="Q144" s="268"/>
      <c r="R144" s="268"/>
      <c r="S144" s="268"/>
      <c r="T144" s="269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70" t="s">
        <v>154</v>
      </c>
      <c r="AU144" s="270" t="s">
        <v>88</v>
      </c>
      <c r="AV144" s="16" t="s">
        <v>86</v>
      </c>
      <c r="AW144" s="16" t="s">
        <v>37</v>
      </c>
      <c r="AX144" s="16" t="s">
        <v>78</v>
      </c>
      <c r="AY144" s="270" t="s">
        <v>141</v>
      </c>
    </row>
    <row r="145" s="13" customFormat="1">
      <c r="A145" s="13"/>
      <c r="B145" s="228"/>
      <c r="C145" s="229"/>
      <c r="D145" s="221" t="s">
        <v>154</v>
      </c>
      <c r="E145" s="230" t="s">
        <v>19</v>
      </c>
      <c r="F145" s="231" t="s">
        <v>92</v>
      </c>
      <c r="G145" s="229"/>
      <c r="H145" s="232">
        <v>477.37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154</v>
      </c>
      <c r="AU145" s="238" t="s">
        <v>88</v>
      </c>
      <c r="AV145" s="13" t="s">
        <v>88</v>
      </c>
      <c r="AW145" s="13" t="s">
        <v>37</v>
      </c>
      <c r="AX145" s="13" t="s">
        <v>78</v>
      </c>
      <c r="AY145" s="238" t="s">
        <v>141</v>
      </c>
    </row>
    <row r="146" s="16" customFormat="1">
      <c r="A146" s="16"/>
      <c r="B146" s="261"/>
      <c r="C146" s="262"/>
      <c r="D146" s="221" t="s">
        <v>154</v>
      </c>
      <c r="E146" s="263" t="s">
        <v>19</v>
      </c>
      <c r="F146" s="264" t="s">
        <v>233</v>
      </c>
      <c r="G146" s="262"/>
      <c r="H146" s="263" t="s">
        <v>19</v>
      </c>
      <c r="I146" s="265"/>
      <c r="J146" s="262"/>
      <c r="K146" s="262"/>
      <c r="L146" s="266"/>
      <c r="M146" s="267"/>
      <c r="N146" s="268"/>
      <c r="O146" s="268"/>
      <c r="P146" s="268"/>
      <c r="Q146" s="268"/>
      <c r="R146" s="268"/>
      <c r="S146" s="268"/>
      <c r="T146" s="269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70" t="s">
        <v>154</v>
      </c>
      <c r="AU146" s="270" t="s">
        <v>88</v>
      </c>
      <c r="AV146" s="16" t="s">
        <v>86</v>
      </c>
      <c r="AW146" s="16" t="s">
        <v>37</v>
      </c>
      <c r="AX146" s="16" t="s">
        <v>78</v>
      </c>
      <c r="AY146" s="270" t="s">
        <v>141</v>
      </c>
    </row>
    <row r="147" s="13" customFormat="1">
      <c r="A147" s="13"/>
      <c r="B147" s="228"/>
      <c r="C147" s="229"/>
      <c r="D147" s="221" t="s">
        <v>154</v>
      </c>
      <c r="E147" s="230" t="s">
        <v>19</v>
      </c>
      <c r="F147" s="231" t="s">
        <v>99</v>
      </c>
      <c r="G147" s="229"/>
      <c r="H147" s="232">
        <v>283.04500000000002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154</v>
      </c>
      <c r="AU147" s="238" t="s">
        <v>88</v>
      </c>
      <c r="AV147" s="13" t="s">
        <v>88</v>
      </c>
      <c r="AW147" s="13" t="s">
        <v>37</v>
      </c>
      <c r="AX147" s="13" t="s">
        <v>78</v>
      </c>
      <c r="AY147" s="238" t="s">
        <v>141</v>
      </c>
    </row>
    <row r="148" s="14" customFormat="1">
      <c r="A148" s="14"/>
      <c r="B148" s="239"/>
      <c r="C148" s="240"/>
      <c r="D148" s="221" t="s">
        <v>154</v>
      </c>
      <c r="E148" s="241" t="s">
        <v>19</v>
      </c>
      <c r="F148" s="242" t="s">
        <v>157</v>
      </c>
      <c r="G148" s="240"/>
      <c r="H148" s="243">
        <v>760.41499999999996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9" t="s">
        <v>154</v>
      </c>
      <c r="AU148" s="249" t="s">
        <v>88</v>
      </c>
      <c r="AV148" s="14" t="s">
        <v>148</v>
      </c>
      <c r="AW148" s="14" t="s">
        <v>37</v>
      </c>
      <c r="AX148" s="14" t="s">
        <v>86</v>
      </c>
      <c r="AY148" s="249" t="s">
        <v>141</v>
      </c>
    </row>
    <row r="149" s="2" customFormat="1" ht="16.5" customHeight="1">
      <c r="A149" s="41"/>
      <c r="B149" s="42"/>
      <c r="C149" s="208" t="s">
        <v>8</v>
      </c>
      <c r="D149" s="208" t="s">
        <v>143</v>
      </c>
      <c r="E149" s="209" t="s">
        <v>234</v>
      </c>
      <c r="F149" s="210" t="s">
        <v>235</v>
      </c>
      <c r="G149" s="211" t="s">
        <v>236</v>
      </c>
      <c r="H149" s="212">
        <v>509.48099999999999</v>
      </c>
      <c r="I149" s="213"/>
      <c r="J149" s="214">
        <f>ROUND(I149*H149,2)</f>
        <v>0</v>
      </c>
      <c r="K149" s="210" t="s">
        <v>147</v>
      </c>
      <c r="L149" s="47"/>
      <c r="M149" s="215" t="s">
        <v>19</v>
      </c>
      <c r="N149" s="216" t="s">
        <v>49</v>
      </c>
      <c r="O149" s="87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9" t="s">
        <v>148</v>
      </c>
      <c r="AT149" s="219" t="s">
        <v>143</v>
      </c>
      <c r="AU149" s="219" t="s">
        <v>88</v>
      </c>
      <c r="AY149" s="20" t="s">
        <v>141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86</v>
      </c>
      <c r="BK149" s="220">
        <f>ROUND(I149*H149,2)</f>
        <v>0</v>
      </c>
      <c r="BL149" s="20" t="s">
        <v>148</v>
      </c>
      <c r="BM149" s="219" t="s">
        <v>237</v>
      </c>
    </row>
    <row r="150" s="2" customFormat="1">
      <c r="A150" s="41"/>
      <c r="B150" s="42"/>
      <c r="C150" s="43"/>
      <c r="D150" s="221" t="s">
        <v>150</v>
      </c>
      <c r="E150" s="43"/>
      <c r="F150" s="222" t="s">
        <v>238</v>
      </c>
      <c r="G150" s="43"/>
      <c r="H150" s="43"/>
      <c r="I150" s="223"/>
      <c r="J150" s="43"/>
      <c r="K150" s="43"/>
      <c r="L150" s="47"/>
      <c r="M150" s="224"/>
      <c r="N150" s="225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150</v>
      </c>
      <c r="AU150" s="20" t="s">
        <v>88</v>
      </c>
    </row>
    <row r="151" s="2" customFormat="1">
      <c r="A151" s="41"/>
      <c r="B151" s="42"/>
      <c r="C151" s="43"/>
      <c r="D151" s="226" t="s">
        <v>152</v>
      </c>
      <c r="E151" s="43"/>
      <c r="F151" s="227" t="s">
        <v>239</v>
      </c>
      <c r="G151" s="43"/>
      <c r="H151" s="43"/>
      <c r="I151" s="223"/>
      <c r="J151" s="43"/>
      <c r="K151" s="43"/>
      <c r="L151" s="47"/>
      <c r="M151" s="224"/>
      <c r="N151" s="225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152</v>
      </c>
      <c r="AU151" s="20" t="s">
        <v>88</v>
      </c>
    </row>
    <row r="152" s="13" customFormat="1">
      <c r="A152" s="13"/>
      <c r="B152" s="228"/>
      <c r="C152" s="229"/>
      <c r="D152" s="221" t="s">
        <v>154</v>
      </c>
      <c r="E152" s="230" t="s">
        <v>19</v>
      </c>
      <c r="F152" s="231" t="s">
        <v>99</v>
      </c>
      <c r="G152" s="229"/>
      <c r="H152" s="232">
        <v>283.04500000000002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154</v>
      </c>
      <c r="AU152" s="238" t="s">
        <v>88</v>
      </c>
      <c r="AV152" s="13" t="s">
        <v>88</v>
      </c>
      <c r="AW152" s="13" t="s">
        <v>37</v>
      </c>
      <c r="AX152" s="13" t="s">
        <v>86</v>
      </c>
      <c r="AY152" s="238" t="s">
        <v>141</v>
      </c>
    </row>
    <row r="153" s="13" customFormat="1">
      <c r="A153" s="13"/>
      <c r="B153" s="228"/>
      <c r="C153" s="229"/>
      <c r="D153" s="221" t="s">
        <v>154</v>
      </c>
      <c r="E153" s="229"/>
      <c r="F153" s="231" t="s">
        <v>240</v>
      </c>
      <c r="G153" s="229"/>
      <c r="H153" s="232">
        <v>509.48099999999999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154</v>
      </c>
      <c r="AU153" s="238" t="s">
        <v>88</v>
      </c>
      <c r="AV153" s="13" t="s">
        <v>88</v>
      </c>
      <c r="AW153" s="13" t="s">
        <v>4</v>
      </c>
      <c r="AX153" s="13" t="s">
        <v>86</v>
      </c>
      <c r="AY153" s="238" t="s">
        <v>141</v>
      </c>
    </row>
    <row r="154" s="2" customFormat="1" ht="16.5" customHeight="1">
      <c r="A154" s="41"/>
      <c r="B154" s="42"/>
      <c r="C154" s="208" t="s">
        <v>241</v>
      </c>
      <c r="D154" s="208" t="s">
        <v>143</v>
      </c>
      <c r="E154" s="209" t="s">
        <v>242</v>
      </c>
      <c r="F154" s="210" t="s">
        <v>243</v>
      </c>
      <c r="G154" s="211" t="s">
        <v>146</v>
      </c>
      <c r="H154" s="212">
        <v>283.04500000000002</v>
      </c>
      <c r="I154" s="213"/>
      <c r="J154" s="214">
        <f>ROUND(I154*H154,2)</f>
        <v>0</v>
      </c>
      <c r="K154" s="210" t="s">
        <v>147</v>
      </c>
      <c r="L154" s="47"/>
      <c r="M154" s="215" t="s">
        <v>19</v>
      </c>
      <c r="N154" s="216" t="s">
        <v>49</v>
      </c>
      <c r="O154" s="87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9" t="s">
        <v>148</v>
      </c>
      <c r="AT154" s="219" t="s">
        <v>143</v>
      </c>
      <c r="AU154" s="219" t="s">
        <v>88</v>
      </c>
      <c r="AY154" s="20" t="s">
        <v>141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86</v>
      </c>
      <c r="BK154" s="220">
        <f>ROUND(I154*H154,2)</f>
        <v>0</v>
      </c>
      <c r="BL154" s="20" t="s">
        <v>148</v>
      </c>
      <c r="BM154" s="219" t="s">
        <v>244</v>
      </c>
    </row>
    <row r="155" s="2" customFormat="1">
      <c r="A155" s="41"/>
      <c r="B155" s="42"/>
      <c r="C155" s="43"/>
      <c r="D155" s="221" t="s">
        <v>150</v>
      </c>
      <c r="E155" s="43"/>
      <c r="F155" s="222" t="s">
        <v>245</v>
      </c>
      <c r="G155" s="43"/>
      <c r="H155" s="43"/>
      <c r="I155" s="223"/>
      <c r="J155" s="43"/>
      <c r="K155" s="43"/>
      <c r="L155" s="47"/>
      <c r="M155" s="224"/>
      <c r="N155" s="225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150</v>
      </c>
      <c r="AU155" s="20" t="s">
        <v>88</v>
      </c>
    </row>
    <row r="156" s="2" customFormat="1">
      <c r="A156" s="41"/>
      <c r="B156" s="42"/>
      <c r="C156" s="43"/>
      <c r="D156" s="226" t="s">
        <v>152</v>
      </c>
      <c r="E156" s="43"/>
      <c r="F156" s="227" t="s">
        <v>246</v>
      </c>
      <c r="G156" s="43"/>
      <c r="H156" s="43"/>
      <c r="I156" s="223"/>
      <c r="J156" s="43"/>
      <c r="K156" s="43"/>
      <c r="L156" s="47"/>
      <c r="M156" s="224"/>
      <c r="N156" s="225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152</v>
      </c>
      <c r="AU156" s="20" t="s">
        <v>88</v>
      </c>
    </row>
    <row r="157" s="13" customFormat="1">
      <c r="A157" s="13"/>
      <c r="B157" s="228"/>
      <c r="C157" s="229"/>
      <c r="D157" s="221" t="s">
        <v>154</v>
      </c>
      <c r="E157" s="230" t="s">
        <v>19</v>
      </c>
      <c r="F157" s="231" t="s">
        <v>99</v>
      </c>
      <c r="G157" s="229"/>
      <c r="H157" s="232">
        <v>283.04500000000002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8" t="s">
        <v>154</v>
      </c>
      <c r="AU157" s="238" t="s">
        <v>88</v>
      </c>
      <c r="AV157" s="13" t="s">
        <v>88</v>
      </c>
      <c r="AW157" s="13" t="s">
        <v>37</v>
      </c>
      <c r="AX157" s="13" t="s">
        <v>86</v>
      </c>
      <c r="AY157" s="238" t="s">
        <v>141</v>
      </c>
    </row>
    <row r="158" s="2" customFormat="1" ht="16.5" customHeight="1">
      <c r="A158" s="41"/>
      <c r="B158" s="42"/>
      <c r="C158" s="208" t="s">
        <v>247</v>
      </c>
      <c r="D158" s="208" t="s">
        <v>143</v>
      </c>
      <c r="E158" s="209" t="s">
        <v>248</v>
      </c>
      <c r="F158" s="210" t="s">
        <v>249</v>
      </c>
      <c r="G158" s="211" t="s">
        <v>146</v>
      </c>
      <c r="H158" s="212">
        <v>238.685</v>
      </c>
      <c r="I158" s="213"/>
      <c r="J158" s="214">
        <f>ROUND(I158*H158,2)</f>
        <v>0</v>
      </c>
      <c r="K158" s="210" t="s">
        <v>147</v>
      </c>
      <c r="L158" s="47"/>
      <c r="M158" s="215" t="s">
        <v>19</v>
      </c>
      <c r="N158" s="216" t="s">
        <v>49</v>
      </c>
      <c r="O158" s="87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9" t="s">
        <v>148</v>
      </c>
      <c r="AT158" s="219" t="s">
        <v>143</v>
      </c>
      <c r="AU158" s="219" t="s">
        <v>88</v>
      </c>
      <c r="AY158" s="20" t="s">
        <v>141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86</v>
      </c>
      <c r="BK158" s="220">
        <f>ROUND(I158*H158,2)</f>
        <v>0</v>
      </c>
      <c r="BL158" s="20" t="s">
        <v>148</v>
      </c>
      <c r="BM158" s="219" t="s">
        <v>250</v>
      </c>
    </row>
    <row r="159" s="2" customFormat="1">
      <c r="A159" s="41"/>
      <c r="B159" s="42"/>
      <c r="C159" s="43"/>
      <c r="D159" s="221" t="s">
        <v>150</v>
      </c>
      <c r="E159" s="43"/>
      <c r="F159" s="222" t="s">
        <v>251</v>
      </c>
      <c r="G159" s="43"/>
      <c r="H159" s="43"/>
      <c r="I159" s="223"/>
      <c r="J159" s="43"/>
      <c r="K159" s="43"/>
      <c r="L159" s="47"/>
      <c r="M159" s="224"/>
      <c r="N159" s="225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150</v>
      </c>
      <c r="AU159" s="20" t="s">
        <v>88</v>
      </c>
    </row>
    <row r="160" s="2" customFormat="1">
      <c r="A160" s="41"/>
      <c r="B160" s="42"/>
      <c r="C160" s="43"/>
      <c r="D160" s="226" t="s">
        <v>152</v>
      </c>
      <c r="E160" s="43"/>
      <c r="F160" s="227" t="s">
        <v>252</v>
      </c>
      <c r="G160" s="43"/>
      <c r="H160" s="43"/>
      <c r="I160" s="223"/>
      <c r="J160" s="43"/>
      <c r="K160" s="43"/>
      <c r="L160" s="47"/>
      <c r="M160" s="224"/>
      <c r="N160" s="225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152</v>
      </c>
      <c r="AU160" s="20" t="s">
        <v>88</v>
      </c>
    </row>
    <row r="161" s="13" customFormat="1">
      <c r="A161" s="13"/>
      <c r="B161" s="228"/>
      <c r="C161" s="229"/>
      <c r="D161" s="221" t="s">
        <v>154</v>
      </c>
      <c r="E161" s="230" t="s">
        <v>19</v>
      </c>
      <c r="F161" s="231" t="s">
        <v>253</v>
      </c>
      <c r="G161" s="229"/>
      <c r="H161" s="232">
        <v>238.685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8" t="s">
        <v>154</v>
      </c>
      <c r="AU161" s="238" t="s">
        <v>88</v>
      </c>
      <c r="AV161" s="13" t="s">
        <v>88</v>
      </c>
      <c r="AW161" s="13" t="s">
        <v>37</v>
      </c>
      <c r="AX161" s="13" t="s">
        <v>86</v>
      </c>
      <c r="AY161" s="238" t="s">
        <v>141</v>
      </c>
    </row>
    <row r="162" s="2" customFormat="1" ht="16.5" customHeight="1">
      <c r="A162" s="41"/>
      <c r="B162" s="42"/>
      <c r="C162" s="208" t="s">
        <v>254</v>
      </c>
      <c r="D162" s="208" t="s">
        <v>143</v>
      </c>
      <c r="E162" s="209" t="s">
        <v>255</v>
      </c>
      <c r="F162" s="210" t="s">
        <v>256</v>
      </c>
      <c r="G162" s="211" t="s">
        <v>146</v>
      </c>
      <c r="H162" s="212">
        <v>19.917000000000002</v>
      </c>
      <c r="I162" s="213"/>
      <c r="J162" s="214">
        <f>ROUND(I162*H162,2)</f>
        <v>0</v>
      </c>
      <c r="K162" s="210" t="s">
        <v>147</v>
      </c>
      <c r="L162" s="47"/>
      <c r="M162" s="215" t="s">
        <v>19</v>
      </c>
      <c r="N162" s="216" t="s">
        <v>49</v>
      </c>
      <c r="O162" s="87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9" t="s">
        <v>148</v>
      </c>
      <c r="AT162" s="219" t="s">
        <v>143</v>
      </c>
      <c r="AU162" s="219" t="s">
        <v>88</v>
      </c>
      <c r="AY162" s="20" t="s">
        <v>141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86</v>
      </c>
      <c r="BK162" s="220">
        <f>ROUND(I162*H162,2)</f>
        <v>0</v>
      </c>
      <c r="BL162" s="20" t="s">
        <v>148</v>
      </c>
      <c r="BM162" s="219" t="s">
        <v>257</v>
      </c>
    </row>
    <row r="163" s="2" customFormat="1">
      <c r="A163" s="41"/>
      <c r="B163" s="42"/>
      <c r="C163" s="43"/>
      <c r="D163" s="221" t="s">
        <v>150</v>
      </c>
      <c r="E163" s="43"/>
      <c r="F163" s="222" t="s">
        <v>258</v>
      </c>
      <c r="G163" s="43"/>
      <c r="H163" s="43"/>
      <c r="I163" s="223"/>
      <c r="J163" s="43"/>
      <c r="K163" s="43"/>
      <c r="L163" s="47"/>
      <c r="M163" s="224"/>
      <c r="N163" s="225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150</v>
      </c>
      <c r="AU163" s="20" t="s">
        <v>88</v>
      </c>
    </row>
    <row r="164" s="2" customFormat="1">
      <c r="A164" s="41"/>
      <c r="B164" s="42"/>
      <c r="C164" s="43"/>
      <c r="D164" s="226" t="s">
        <v>152</v>
      </c>
      <c r="E164" s="43"/>
      <c r="F164" s="227" t="s">
        <v>259</v>
      </c>
      <c r="G164" s="43"/>
      <c r="H164" s="43"/>
      <c r="I164" s="223"/>
      <c r="J164" s="43"/>
      <c r="K164" s="43"/>
      <c r="L164" s="47"/>
      <c r="M164" s="224"/>
      <c r="N164" s="225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152</v>
      </c>
      <c r="AU164" s="20" t="s">
        <v>88</v>
      </c>
    </row>
    <row r="165" s="13" customFormat="1">
      <c r="A165" s="13"/>
      <c r="B165" s="228"/>
      <c r="C165" s="229"/>
      <c r="D165" s="221" t="s">
        <v>154</v>
      </c>
      <c r="E165" s="230" t="s">
        <v>19</v>
      </c>
      <c r="F165" s="231" t="s">
        <v>260</v>
      </c>
      <c r="G165" s="229"/>
      <c r="H165" s="232">
        <v>6.4349999999999996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154</v>
      </c>
      <c r="AU165" s="238" t="s">
        <v>88</v>
      </c>
      <c r="AV165" s="13" t="s">
        <v>88</v>
      </c>
      <c r="AW165" s="13" t="s">
        <v>37</v>
      </c>
      <c r="AX165" s="13" t="s">
        <v>78</v>
      </c>
      <c r="AY165" s="238" t="s">
        <v>141</v>
      </c>
    </row>
    <row r="166" s="13" customFormat="1">
      <c r="A166" s="13"/>
      <c r="B166" s="228"/>
      <c r="C166" s="229"/>
      <c r="D166" s="221" t="s">
        <v>154</v>
      </c>
      <c r="E166" s="230" t="s">
        <v>19</v>
      </c>
      <c r="F166" s="231" t="s">
        <v>261</v>
      </c>
      <c r="G166" s="229"/>
      <c r="H166" s="232">
        <v>2.3170000000000002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154</v>
      </c>
      <c r="AU166" s="238" t="s">
        <v>88</v>
      </c>
      <c r="AV166" s="13" t="s">
        <v>88</v>
      </c>
      <c r="AW166" s="13" t="s">
        <v>37</v>
      </c>
      <c r="AX166" s="13" t="s">
        <v>78</v>
      </c>
      <c r="AY166" s="238" t="s">
        <v>141</v>
      </c>
    </row>
    <row r="167" s="13" customFormat="1">
      <c r="A167" s="13"/>
      <c r="B167" s="228"/>
      <c r="C167" s="229"/>
      <c r="D167" s="221" t="s">
        <v>154</v>
      </c>
      <c r="E167" s="230" t="s">
        <v>19</v>
      </c>
      <c r="F167" s="231" t="s">
        <v>262</v>
      </c>
      <c r="G167" s="229"/>
      <c r="H167" s="232">
        <v>11.164999999999999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8" t="s">
        <v>154</v>
      </c>
      <c r="AU167" s="238" t="s">
        <v>88</v>
      </c>
      <c r="AV167" s="13" t="s">
        <v>88</v>
      </c>
      <c r="AW167" s="13" t="s">
        <v>37</v>
      </c>
      <c r="AX167" s="13" t="s">
        <v>78</v>
      </c>
      <c r="AY167" s="238" t="s">
        <v>141</v>
      </c>
    </row>
    <row r="168" s="14" customFormat="1">
      <c r="A168" s="14"/>
      <c r="B168" s="239"/>
      <c r="C168" s="240"/>
      <c r="D168" s="221" t="s">
        <v>154</v>
      </c>
      <c r="E168" s="241" t="s">
        <v>95</v>
      </c>
      <c r="F168" s="242" t="s">
        <v>157</v>
      </c>
      <c r="G168" s="240"/>
      <c r="H168" s="243">
        <v>19.917000000000002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9" t="s">
        <v>154</v>
      </c>
      <c r="AU168" s="249" t="s">
        <v>88</v>
      </c>
      <c r="AV168" s="14" t="s">
        <v>148</v>
      </c>
      <c r="AW168" s="14" t="s">
        <v>37</v>
      </c>
      <c r="AX168" s="14" t="s">
        <v>86</v>
      </c>
      <c r="AY168" s="249" t="s">
        <v>141</v>
      </c>
    </row>
    <row r="169" s="2" customFormat="1" ht="16.5" customHeight="1">
      <c r="A169" s="41"/>
      <c r="B169" s="42"/>
      <c r="C169" s="271" t="s">
        <v>263</v>
      </c>
      <c r="D169" s="271" t="s">
        <v>264</v>
      </c>
      <c r="E169" s="272" t="s">
        <v>265</v>
      </c>
      <c r="F169" s="273" t="s">
        <v>266</v>
      </c>
      <c r="G169" s="274" t="s">
        <v>236</v>
      </c>
      <c r="H169" s="275">
        <v>39.834000000000003</v>
      </c>
      <c r="I169" s="276"/>
      <c r="J169" s="277">
        <f>ROUND(I169*H169,2)</f>
        <v>0</v>
      </c>
      <c r="K169" s="273" t="s">
        <v>147</v>
      </c>
      <c r="L169" s="278"/>
      <c r="M169" s="279" t="s">
        <v>19</v>
      </c>
      <c r="N169" s="280" t="s">
        <v>49</v>
      </c>
      <c r="O169" s="87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9" t="s">
        <v>202</v>
      </c>
      <c r="AT169" s="219" t="s">
        <v>264</v>
      </c>
      <c r="AU169" s="219" t="s">
        <v>88</v>
      </c>
      <c r="AY169" s="20" t="s">
        <v>141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20" t="s">
        <v>86</v>
      </c>
      <c r="BK169" s="220">
        <f>ROUND(I169*H169,2)</f>
        <v>0</v>
      </c>
      <c r="BL169" s="20" t="s">
        <v>148</v>
      </c>
      <c r="BM169" s="219" t="s">
        <v>267</v>
      </c>
    </row>
    <row r="170" s="2" customFormat="1">
      <c r="A170" s="41"/>
      <c r="B170" s="42"/>
      <c r="C170" s="43"/>
      <c r="D170" s="221" t="s">
        <v>150</v>
      </c>
      <c r="E170" s="43"/>
      <c r="F170" s="222" t="s">
        <v>266</v>
      </c>
      <c r="G170" s="43"/>
      <c r="H170" s="43"/>
      <c r="I170" s="223"/>
      <c r="J170" s="43"/>
      <c r="K170" s="43"/>
      <c r="L170" s="47"/>
      <c r="M170" s="224"/>
      <c r="N170" s="225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150</v>
      </c>
      <c r="AU170" s="20" t="s">
        <v>88</v>
      </c>
    </row>
    <row r="171" s="13" customFormat="1">
      <c r="A171" s="13"/>
      <c r="B171" s="228"/>
      <c r="C171" s="229"/>
      <c r="D171" s="221" t="s">
        <v>154</v>
      </c>
      <c r="E171" s="229"/>
      <c r="F171" s="231" t="s">
        <v>268</v>
      </c>
      <c r="G171" s="229"/>
      <c r="H171" s="232">
        <v>39.834000000000003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154</v>
      </c>
      <c r="AU171" s="238" t="s">
        <v>88</v>
      </c>
      <c r="AV171" s="13" t="s">
        <v>88</v>
      </c>
      <c r="AW171" s="13" t="s">
        <v>4</v>
      </c>
      <c r="AX171" s="13" t="s">
        <v>86</v>
      </c>
      <c r="AY171" s="238" t="s">
        <v>141</v>
      </c>
    </row>
    <row r="172" s="12" customFormat="1" ht="22.8" customHeight="1">
      <c r="A172" s="12"/>
      <c r="B172" s="192"/>
      <c r="C172" s="193"/>
      <c r="D172" s="194" t="s">
        <v>77</v>
      </c>
      <c r="E172" s="206" t="s">
        <v>88</v>
      </c>
      <c r="F172" s="206" t="s">
        <v>269</v>
      </c>
      <c r="G172" s="193"/>
      <c r="H172" s="193"/>
      <c r="I172" s="196"/>
      <c r="J172" s="207">
        <f>BK172</f>
        <v>0</v>
      </c>
      <c r="K172" s="193"/>
      <c r="L172" s="198"/>
      <c r="M172" s="199"/>
      <c r="N172" s="200"/>
      <c r="O172" s="200"/>
      <c r="P172" s="201">
        <f>SUM(P173:P182)</f>
        <v>0</v>
      </c>
      <c r="Q172" s="200"/>
      <c r="R172" s="201">
        <f>SUM(R173:R182)</f>
        <v>2.7440793171853999</v>
      </c>
      <c r="S172" s="200"/>
      <c r="T172" s="202">
        <f>SUM(T173:T182)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3" t="s">
        <v>86</v>
      </c>
      <c r="AT172" s="204" t="s">
        <v>77</v>
      </c>
      <c r="AU172" s="204" t="s">
        <v>86</v>
      </c>
      <c r="AY172" s="203" t="s">
        <v>141</v>
      </c>
      <c r="BK172" s="205">
        <f>SUM(BK173:BK182)</f>
        <v>0</v>
      </c>
    </row>
    <row r="173" s="2" customFormat="1" ht="16.5" customHeight="1">
      <c r="A173" s="41"/>
      <c r="B173" s="42"/>
      <c r="C173" s="208" t="s">
        <v>270</v>
      </c>
      <c r="D173" s="208" t="s">
        <v>143</v>
      </c>
      <c r="E173" s="209" t="s">
        <v>271</v>
      </c>
      <c r="F173" s="210" t="s">
        <v>272</v>
      </c>
      <c r="G173" s="211" t="s">
        <v>146</v>
      </c>
      <c r="H173" s="212">
        <v>17.213999999999999</v>
      </c>
      <c r="I173" s="213"/>
      <c r="J173" s="214">
        <f>ROUND(I173*H173,2)</f>
        <v>0</v>
      </c>
      <c r="K173" s="210" t="s">
        <v>147</v>
      </c>
      <c r="L173" s="47"/>
      <c r="M173" s="215" t="s">
        <v>19</v>
      </c>
      <c r="N173" s="216" t="s">
        <v>49</v>
      </c>
      <c r="O173" s="87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9" t="s">
        <v>148</v>
      </c>
      <c r="AT173" s="219" t="s">
        <v>143</v>
      </c>
      <c r="AU173" s="219" t="s">
        <v>88</v>
      </c>
      <c r="AY173" s="20" t="s">
        <v>141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20" t="s">
        <v>86</v>
      </c>
      <c r="BK173" s="220">
        <f>ROUND(I173*H173,2)</f>
        <v>0</v>
      </c>
      <c r="BL173" s="20" t="s">
        <v>148</v>
      </c>
      <c r="BM173" s="219" t="s">
        <v>273</v>
      </c>
    </row>
    <row r="174" s="2" customFormat="1">
      <c r="A174" s="41"/>
      <c r="B174" s="42"/>
      <c r="C174" s="43"/>
      <c r="D174" s="221" t="s">
        <v>150</v>
      </c>
      <c r="E174" s="43"/>
      <c r="F174" s="222" t="s">
        <v>274</v>
      </c>
      <c r="G174" s="43"/>
      <c r="H174" s="43"/>
      <c r="I174" s="223"/>
      <c r="J174" s="43"/>
      <c r="K174" s="43"/>
      <c r="L174" s="47"/>
      <c r="M174" s="224"/>
      <c r="N174" s="225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150</v>
      </c>
      <c r="AU174" s="20" t="s">
        <v>88</v>
      </c>
    </row>
    <row r="175" s="2" customFormat="1">
      <c r="A175" s="41"/>
      <c r="B175" s="42"/>
      <c r="C175" s="43"/>
      <c r="D175" s="226" t="s">
        <v>152</v>
      </c>
      <c r="E175" s="43"/>
      <c r="F175" s="227" t="s">
        <v>275</v>
      </c>
      <c r="G175" s="43"/>
      <c r="H175" s="43"/>
      <c r="I175" s="223"/>
      <c r="J175" s="43"/>
      <c r="K175" s="43"/>
      <c r="L175" s="47"/>
      <c r="M175" s="224"/>
      <c r="N175" s="225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152</v>
      </c>
      <c r="AU175" s="20" t="s">
        <v>88</v>
      </c>
    </row>
    <row r="176" s="13" customFormat="1">
      <c r="A176" s="13"/>
      <c r="B176" s="228"/>
      <c r="C176" s="229"/>
      <c r="D176" s="221" t="s">
        <v>154</v>
      </c>
      <c r="E176" s="230" t="s">
        <v>19</v>
      </c>
      <c r="F176" s="231" t="s">
        <v>276</v>
      </c>
      <c r="G176" s="229"/>
      <c r="H176" s="232">
        <v>1.014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8" t="s">
        <v>154</v>
      </c>
      <c r="AU176" s="238" t="s">
        <v>88</v>
      </c>
      <c r="AV176" s="13" t="s">
        <v>88</v>
      </c>
      <c r="AW176" s="13" t="s">
        <v>37</v>
      </c>
      <c r="AX176" s="13" t="s">
        <v>78</v>
      </c>
      <c r="AY176" s="238" t="s">
        <v>141</v>
      </c>
    </row>
    <row r="177" s="13" customFormat="1">
      <c r="A177" s="13"/>
      <c r="B177" s="228"/>
      <c r="C177" s="229"/>
      <c r="D177" s="221" t="s">
        <v>154</v>
      </c>
      <c r="E177" s="230" t="s">
        <v>19</v>
      </c>
      <c r="F177" s="231" t="s">
        <v>224</v>
      </c>
      <c r="G177" s="229"/>
      <c r="H177" s="232">
        <v>16.199999999999999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8" t="s">
        <v>154</v>
      </c>
      <c r="AU177" s="238" t="s">
        <v>88</v>
      </c>
      <c r="AV177" s="13" t="s">
        <v>88</v>
      </c>
      <c r="AW177" s="13" t="s">
        <v>37</v>
      </c>
      <c r="AX177" s="13" t="s">
        <v>78</v>
      </c>
      <c r="AY177" s="238" t="s">
        <v>141</v>
      </c>
    </row>
    <row r="178" s="14" customFormat="1">
      <c r="A178" s="14"/>
      <c r="B178" s="239"/>
      <c r="C178" s="240"/>
      <c r="D178" s="221" t="s">
        <v>154</v>
      </c>
      <c r="E178" s="241" t="s">
        <v>19</v>
      </c>
      <c r="F178" s="242" t="s">
        <v>157</v>
      </c>
      <c r="G178" s="240"/>
      <c r="H178" s="243">
        <v>17.213999999999999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9" t="s">
        <v>154</v>
      </c>
      <c r="AU178" s="249" t="s">
        <v>88</v>
      </c>
      <c r="AV178" s="14" t="s">
        <v>148</v>
      </c>
      <c r="AW178" s="14" t="s">
        <v>37</v>
      </c>
      <c r="AX178" s="14" t="s">
        <v>86</v>
      </c>
      <c r="AY178" s="249" t="s">
        <v>141</v>
      </c>
    </row>
    <row r="179" s="2" customFormat="1" ht="16.5" customHeight="1">
      <c r="A179" s="41"/>
      <c r="B179" s="42"/>
      <c r="C179" s="208" t="s">
        <v>277</v>
      </c>
      <c r="D179" s="208" t="s">
        <v>143</v>
      </c>
      <c r="E179" s="209" t="s">
        <v>278</v>
      </c>
      <c r="F179" s="210" t="s">
        <v>279</v>
      </c>
      <c r="G179" s="211" t="s">
        <v>236</v>
      </c>
      <c r="H179" s="212">
        <v>2.5819999999999999</v>
      </c>
      <c r="I179" s="213"/>
      <c r="J179" s="214">
        <f>ROUND(I179*H179,2)</f>
        <v>0</v>
      </c>
      <c r="K179" s="210" t="s">
        <v>147</v>
      </c>
      <c r="L179" s="47"/>
      <c r="M179" s="215" t="s">
        <v>19</v>
      </c>
      <c r="N179" s="216" t="s">
        <v>49</v>
      </c>
      <c r="O179" s="87"/>
      <c r="P179" s="217">
        <f>O179*H179</f>
        <v>0</v>
      </c>
      <c r="Q179" s="217">
        <v>1.0627727797</v>
      </c>
      <c r="R179" s="217">
        <f>Q179*H179</f>
        <v>2.7440793171853999</v>
      </c>
      <c r="S179" s="217">
        <v>0</v>
      </c>
      <c r="T179" s="218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9" t="s">
        <v>148</v>
      </c>
      <c r="AT179" s="219" t="s">
        <v>143</v>
      </c>
      <c r="AU179" s="219" t="s">
        <v>88</v>
      </c>
      <c r="AY179" s="20" t="s">
        <v>141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20" t="s">
        <v>86</v>
      </c>
      <c r="BK179" s="220">
        <f>ROUND(I179*H179,2)</f>
        <v>0</v>
      </c>
      <c r="BL179" s="20" t="s">
        <v>148</v>
      </c>
      <c r="BM179" s="219" t="s">
        <v>280</v>
      </c>
    </row>
    <row r="180" s="2" customFormat="1">
      <c r="A180" s="41"/>
      <c r="B180" s="42"/>
      <c r="C180" s="43"/>
      <c r="D180" s="221" t="s">
        <v>150</v>
      </c>
      <c r="E180" s="43"/>
      <c r="F180" s="222" t="s">
        <v>281</v>
      </c>
      <c r="G180" s="43"/>
      <c r="H180" s="43"/>
      <c r="I180" s="223"/>
      <c r="J180" s="43"/>
      <c r="K180" s="43"/>
      <c r="L180" s="47"/>
      <c r="M180" s="224"/>
      <c r="N180" s="225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150</v>
      </c>
      <c r="AU180" s="20" t="s">
        <v>88</v>
      </c>
    </row>
    <row r="181" s="2" customFormat="1">
      <c r="A181" s="41"/>
      <c r="B181" s="42"/>
      <c r="C181" s="43"/>
      <c r="D181" s="226" t="s">
        <v>152</v>
      </c>
      <c r="E181" s="43"/>
      <c r="F181" s="227" t="s">
        <v>282</v>
      </c>
      <c r="G181" s="43"/>
      <c r="H181" s="43"/>
      <c r="I181" s="223"/>
      <c r="J181" s="43"/>
      <c r="K181" s="43"/>
      <c r="L181" s="47"/>
      <c r="M181" s="224"/>
      <c r="N181" s="225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152</v>
      </c>
      <c r="AU181" s="20" t="s">
        <v>88</v>
      </c>
    </row>
    <row r="182" s="13" customFormat="1">
      <c r="A182" s="13"/>
      <c r="B182" s="228"/>
      <c r="C182" s="229"/>
      <c r="D182" s="221" t="s">
        <v>154</v>
      </c>
      <c r="E182" s="230" t="s">
        <v>19</v>
      </c>
      <c r="F182" s="231" t="s">
        <v>283</v>
      </c>
      <c r="G182" s="229"/>
      <c r="H182" s="232">
        <v>2.5819999999999999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154</v>
      </c>
      <c r="AU182" s="238" t="s">
        <v>88</v>
      </c>
      <c r="AV182" s="13" t="s">
        <v>88</v>
      </c>
      <c r="AW182" s="13" t="s">
        <v>37</v>
      </c>
      <c r="AX182" s="13" t="s">
        <v>86</v>
      </c>
      <c r="AY182" s="238" t="s">
        <v>141</v>
      </c>
    </row>
    <row r="183" s="12" customFormat="1" ht="22.8" customHeight="1">
      <c r="A183" s="12"/>
      <c r="B183" s="192"/>
      <c r="C183" s="193"/>
      <c r="D183" s="194" t="s">
        <v>77</v>
      </c>
      <c r="E183" s="206" t="s">
        <v>166</v>
      </c>
      <c r="F183" s="206" t="s">
        <v>284</v>
      </c>
      <c r="G183" s="193"/>
      <c r="H183" s="193"/>
      <c r="I183" s="196"/>
      <c r="J183" s="207">
        <f>BK183</f>
        <v>0</v>
      </c>
      <c r="K183" s="193"/>
      <c r="L183" s="198"/>
      <c r="M183" s="199"/>
      <c r="N183" s="200"/>
      <c r="O183" s="200"/>
      <c r="P183" s="201">
        <f>SUM(P184:P198)</f>
        <v>0</v>
      </c>
      <c r="Q183" s="200"/>
      <c r="R183" s="201">
        <f>SUM(R184:R198)</f>
        <v>0.0080000000000000002</v>
      </c>
      <c r="S183" s="200"/>
      <c r="T183" s="202">
        <f>SUM(T184:T198)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3" t="s">
        <v>86</v>
      </c>
      <c r="AT183" s="204" t="s">
        <v>77</v>
      </c>
      <c r="AU183" s="204" t="s">
        <v>86</v>
      </c>
      <c r="AY183" s="203" t="s">
        <v>141</v>
      </c>
      <c r="BK183" s="205">
        <f>SUM(BK184:BK198)</f>
        <v>0</v>
      </c>
    </row>
    <row r="184" s="2" customFormat="1" ht="16.5" customHeight="1">
      <c r="A184" s="41"/>
      <c r="B184" s="42"/>
      <c r="C184" s="208" t="s">
        <v>285</v>
      </c>
      <c r="D184" s="208" t="s">
        <v>143</v>
      </c>
      <c r="E184" s="209" t="s">
        <v>286</v>
      </c>
      <c r="F184" s="210" t="s">
        <v>287</v>
      </c>
      <c r="G184" s="211" t="s">
        <v>288</v>
      </c>
      <c r="H184" s="212">
        <v>1</v>
      </c>
      <c r="I184" s="213"/>
      <c r="J184" s="214">
        <f>ROUND(I184*H184,2)</f>
        <v>0</v>
      </c>
      <c r="K184" s="210" t="s">
        <v>147</v>
      </c>
      <c r="L184" s="47"/>
      <c r="M184" s="215" t="s">
        <v>19</v>
      </c>
      <c r="N184" s="216" t="s">
        <v>49</v>
      </c>
      <c r="O184" s="87"/>
      <c r="P184" s="217">
        <f>O184*H184</f>
        <v>0</v>
      </c>
      <c r="Q184" s="217">
        <v>0.002</v>
      </c>
      <c r="R184" s="217">
        <f>Q184*H184</f>
        <v>0.002</v>
      </c>
      <c r="S184" s="217">
        <v>0</v>
      </c>
      <c r="T184" s="218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9" t="s">
        <v>148</v>
      </c>
      <c r="AT184" s="219" t="s">
        <v>143</v>
      </c>
      <c r="AU184" s="219" t="s">
        <v>88</v>
      </c>
      <c r="AY184" s="20" t="s">
        <v>141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20" t="s">
        <v>86</v>
      </c>
      <c r="BK184" s="220">
        <f>ROUND(I184*H184,2)</f>
        <v>0</v>
      </c>
      <c r="BL184" s="20" t="s">
        <v>148</v>
      </c>
      <c r="BM184" s="219" t="s">
        <v>289</v>
      </c>
    </row>
    <row r="185" s="2" customFormat="1">
      <c r="A185" s="41"/>
      <c r="B185" s="42"/>
      <c r="C185" s="43"/>
      <c r="D185" s="221" t="s">
        <v>150</v>
      </c>
      <c r="E185" s="43"/>
      <c r="F185" s="222" t="s">
        <v>290</v>
      </c>
      <c r="G185" s="43"/>
      <c r="H185" s="43"/>
      <c r="I185" s="223"/>
      <c r="J185" s="43"/>
      <c r="K185" s="43"/>
      <c r="L185" s="47"/>
      <c r="M185" s="224"/>
      <c r="N185" s="225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150</v>
      </c>
      <c r="AU185" s="20" t="s">
        <v>88</v>
      </c>
    </row>
    <row r="186" s="2" customFormat="1">
      <c r="A186" s="41"/>
      <c r="B186" s="42"/>
      <c r="C186" s="43"/>
      <c r="D186" s="226" t="s">
        <v>152</v>
      </c>
      <c r="E186" s="43"/>
      <c r="F186" s="227" t="s">
        <v>291</v>
      </c>
      <c r="G186" s="43"/>
      <c r="H186" s="43"/>
      <c r="I186" s="223"/>
      <c r="J186" s="43"/>
      <c r="K186" s="43"/>
      <c r="L186" s="47"/>
      <c r="M186" s="224"/>
      <c r="N186" s="225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152</v>
      </c>
      <c r="AU186" s="20" t="s">
        <v>88</v>
      </c>
    </row>
    <row r="187" s="2" customFormat="1" ht="16.5" customHeight="1">
      <c r="A187" s="41"/>
      <c r="B187" s="42"/>
      <c r="C187" s="208" t="s">
        <v>292</v>
      </c>
      <c r="D187" s="208" t="s">
        <v>143</v>
      </c>
      <c r="E187" s="209" t="s">
        <v>293</v>
      </c>
      <c r="F187" s="210" t="s">
        <v>294</v>
      </c>
      <c r="G187" s="211" t="s">
        <v>288</v>
      </c>
      <c r="H187" s="212">
        <v>3</v>
      </c>
      <c r="I187" s="213"/>
      <c r="J187" s="214">
        <f>ROUND(I187*H187,2)</f>
        <v>0</v>
      </c>
      <c r="K187" s="210" t="s">
        <v>147</v>
      </c>
      <c r="L187" s="47"/>
      <c r="M187" s="215" t="s">
        <v>19</v>
      </c>
      <c r="N187" s="216" t="s">
        <v>49</v>
      </c>
      <c r="O187" s="87"/>
      <c r="P187" s="217">
        <f>O187*H187</f>
        <v>0</v>
      </c>
      <c r="Q187" s="217">
        <v>0.002</v>
      </c>
      <c r="R187" s="217">
        <f>Q187*H187</f>
        <v>0.0060000000000000001</v>
      </c>
      <c r="S187" s="217">
        <v>0</v>
      </c>
      <c r="T187" s="218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9" t="s">
        <v>148</v>
      </c>
      <c r="AT187" s="219" t="s">
        <v>143</v>
      </c>
      <c r="AU187" s="219" t="s">
        <v>88</v>
      </c>
      <c r="AY187" s="20" t="s">
        <v>141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20" t="s">
        <v>86</v>
      </c>
      <c r="BK187" s="220">
        <f>ROUND(I187*H187,2)</f>
        <v>0</v>
      </c>
      <c r="BL187" s="20" t="s">
        <v>148</v>
      </c>
      <c r="BM187" s="219" t="s">
        <v>295</v>
      </c>
    </row>
    <row r="188" s="2" customFormat="1">
      <c r="A188" s="41"/>
      <c r="B188" s="42"/>
      <c r="C188" s="43"/>
      <c r="D188" s="221" t="s">
        <v>150</v>
      </c>
      <c r="E188" s="43"/>
      <c r="F188" s="222" t="s">
        <v>296</v>
      </c>
      <c r="G188" s="43"/>
      <c r="H188" s="43"/>
      <c r="I188" s="223"/>
      <c r="J188" s="43"/>
      <c r="K188" s="43"/>
      <c r="L188" s="47"/>
      <c r="M188" s="224"/>
      <c r="N188" s="225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150</v>
      </c>
      <c r="AU188" s="20" t="s">
        <v>88</v>
      </c>
    </row>
    <row r="189" s="2" customFormat="1">
      <c r="A189" s="41"/>
      <c r="B189" s="42"/>
      <c r="C189" s="43"/>
      <c r="D189" s="226" t="s">
        <v>152</v>
      </c>
      <c r="E189" s="43"/>
      <c r="F189" s="227" t="s">
        <v>297</v>
      </c>
      <c r="G189" s="43"/>
      <c r="H189" s="43"/>
      <c r="I189" s="223"/>
      <c r="J189" s="43"/>
      <c r="K189" s="43"/>
      <c r="L189" s="47"/>
      <c r="M189" s="224"/>
      <c r="N189" s="225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152</v>
      </c>
      <c r="AU189" s="20" t="s">
        <v>88</v>
      </c>
    </row>
    <row r="190" s="2" customFormat="1" ht="16.5" customHeight="1">
      <c r="A190" s="41"/>
      <c r="B190" s="42"/>
      <c r="C190" s="208" t="s">
        <v>7</v>
      </c>
      <c r="D190" s="208" t="s">
        <v>143</v>
      </c>
      <c r="E190" s="209" t="s">
        <v>298</v>
      </c>
      <c r="F190" s="210" t="s">
        <v>299</v>
      </c>
      <c r="G190" s="211" t="s">
        <v>288</v>
      </c>
      <c r="H190" s="212">
        <v>1</v>
      </c>
      <c r="I190" s="213"/>
      <c r="J190" s="214">
        <f>ROUND(I190*H190,2)</f>
        <v>0</v>
      </c>
      <c r="K190" s="210" t="s">
        <v>147</v>
      </c>
      <c r="L190" s="47"/>
      <c r="M190" s="215" t="s">
        <v>19</v>
      </c>
      <c r="N190" s="216" t="s">
        <v>49</v>
      </c>
      <c r="O190" s="87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9" t="s">
        <v>148</v>
      </c>
      <c r="AT190" s="219" t="s">
        <v>143</v>
      </c>
      <c r="AU190" s="219" t="s">
        <v>88</v>
      </c>
      <c r="AY190" s="20" t="s">
        <v>141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20" t="s">
        <v>86</v>
      </c>
      <c r="BK190" s="220">
        <f>ROUND(I190*H190,2)</f>
        <v>0</v>
      </c>
      <c r="BL190" s="20" t="s">
        <v>148</v>
      </c>
      <c r="BM190" s="219" t="s">
        <v>300</v>
      </c>
    </row>
    <row r="191" s="2" customFormat="1">
      <c r="A191" s="41"/>
      <c r="B191" s="42"/>
      <c r="C191" s="43"/>
      <c r="D191" s="221" t="s">
        <v>150</v>
      </c>
      <c r="E191" s="43"/>
      <c r="F191" s="222" t="s">
        <v>301</v>
      </c>
      <c r="G191" s="43"/>
      <c r="H191" s="43"/>
      <c r="I191" s="223"/>
      <c r="J191" s="43"/>
      <c r="K191" s="43"/>
      <c r="L191" s="47"/>
      <c r="M191" s="224"/>
      <c r="N191" s="225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150</v>
      </c>
      <c r="AU191" s="20" t="s">
        <v>88</v>
      </c>
    </row>
    <row r="192" s="2" customFormat="1">
      <c r="A192" s="41"/>
      <c r="B192" s="42"/>
      <c r="C192" s="43"/>
      <c r="D192" s="226" t="s">
        <v>152</v>
      </c>
      <c r="E192" s="43"/>
      <c r="F192" s="227" t="s">
        <v>302</v>
      </c>
      <c r="G192" s="43"/>
      <c r="H192" s="43"/>
      <c r="I192" s="223"/>
      <c r="J192" s="43"/>
      <c r="K192" s="43"/>
      <c r="L192" s="47"/>
      <c r="M192" s="224"/>
      <c r="N192" s="225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152</v>
      </c>
      <c r="AU192" s="20" t="s">
        <v>88</v>
      </c>
    </row>
    <row r="193" s="2" customFormat="1" ht="21.75" customHeight="1">
      <c r="A193" s="41"/>
      <c r="B193" s="42"/>
      <c r="C193" s="271" t="s">
        <v>303</v>
      </c>
      <c r="D193" s="271" t="s">
        <v>264</v>
      </c>
      <c r="E193" s="272" t="s">
        <v>304</v>
      </c>
      <c r="F193" s="273" t="s">
        <v>305</v>
      </c>
      <c r="G193" s="274" t="s">
        <v>288</v>
      </c>
      <c r="H193" s="275">
        <v>1</v>
      </c>
      <c r="I193" s="276"/>
      <c r="J193" s="277">
        <f>ROUND(I193*H193,2)</f>
        <v>0</v>
      </c>
      <c r="K193" s="273" t="s">
        <v>19</v>
      </c>
      <c r="L193" s="278"/>
      <c r="M193" s="279" t="s">
        <v>19</v>
      </c>
      <c r="N193" s="280" t="s">
        <v>49</v>
      </c>
      <c r="O193" s="87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9" t="s">
        <v>202</v>
      </c>
      <c r="AT193" s="219" t="s">
        <v>264</v>
      </c>
      <c r="AU193" s="219" t="s">
        <v>88</v>
      </c>
      <c r="AY193" s="20" t="s">
        <v>141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20" t="s">
        <v>86</v>
      </c>
      <c r="BK193" s="220">
        <f>ROUND(I193*H193,2)</f>
        <v>0</v>
      </c>
      <c r="BL193" s="20" t="s">
        <v>148</v>
      </c>
      <c r="BM193" s="219" t="s">
        <v>306</v>
      </c>
    </row>
    <row r="194" s="2" customFormat="1">
      <c r="A194" s="41"/>
      <c r="B194" s="42"/>
      <c r="C194" s="43"/>
      <c r="D194" s="221" t="s">
        <v>150</v>
      </c>
      <c r="E194" s="43"/>
      <c r="F194" s="222" t="s">
        <v>307</v>
      </c>
      <c r="G194" s="43"/>
      <c r="H194" s="43"/>
      <c r="I194" s="223"/>
      <c r="J194" s="43"/>
      <c r="K194" s="43"/>
      <c r="L194" s="47"/>
      <c r="M194" s="224"/>
      <c r="N194" s="225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150</v>
      </c>
      <c r="AU194" s="20" t="s">
        <v>88</v>
      </c>
    </row>
    <row r="195" s="2" customFormat="1" ht="16.5" customHeight="1">
      <c r="A195" s="41"/>
      <c r="B195" s="42"/>
      <c r="C195" s="208" t="s">
        <v>308</v>
      </c>
      <c r="D195" s="208" t="s">
        <v>143</v>
      </c>
      <c r="E195" s="209" t="s">
        <v>309</v>
      </c>
      <c r="F195" s="210" t="s">
        <v>310</v>
      </c>
      <c r="G195" s="211" t="s">
        <v>288</v>
      </c>
      <c r="H195" s="212">
        <v>2</v>
      </c>
      <c r="I195" s="213"/>
      <c r="J195" s="214">
        <f>ROUND(I195*H195,2)</f>
        <v>0</v>
      </c>
      <c r="K195" s="210" t="s">
        <v>19</v>
      </c>
      <c r="L195" s="47"/>
      <c r="M195" s="215" t="s">
        <v>19</v>
      </c>
      <c r="N195" s="216" t="s">
        <v>49</v>
      </c>
      <c r="O195" s="87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9" t="s">
        <v>148</v>
      </c>
      <c r="AT195" s="219" t="s">
        <v>143</v>
      </c>
      <c r="AU195" s="219" t="s">
        <v>88</v>
      </c>
      <c r="AY195" s="20" t="s">
        <v>141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20" t="s">
        <v>86</v>
      </c>
      <c r="BK195" s="220">
        <f>ROUND(I195*H195,2)</f>
        <v>0</v>
      </c>
      <c r="BL195" s="20" t="s">
        <v>148</v>
      </c>
      <c r="BM195" s="219" t="s">
        <v>311</v>
      </c>
    </row>
    <row r="196" s="2" customFormat="1">
      <c r="A196" s="41"/>
      <c r="B196" s="42"/>
      <c r="C196" s="43"/>
      <c r="D196" s="221" t="s">
        <v>150</v>
      </c>
      <c r="E196" s="43"/>
      <c r="F196" s="222" t="s">
        <v>312</v>
      </c>
      <c r="G196" s="43"/>
      <c r="H196" s="43"/>
      <c r="I196" s="223"/>
      <c r="J196" s="43"/>
      <c r="K196" s="43"/>
      <c r="L196" s="47"/>
      <c r="M196" s="224"/>
      <c r="N196" s="225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150</v>
      </c>
      <c r="AU196" s="20" t="s">
        <v>88</v>
      </c>
    </row>
    <row r="197" s="2" customFormat="1" ht="21.75" customHeight="1">
      <c r="A197" s="41"/>
      <c r="B197" s="42"/>
      <c r="C197" s="271" t="s">
        <v>313</v>
      </c>
      <c r="D197" s="271" t="s">
        <v>264</v>
      </c>
      <c r="E197" s="272" t="s">
        <v>314</v>
      </c>
      <c r="F197" s="273" t="s">
        <v>315</v>
      </c>
      <c r="G197" s="274" t="s">
        <v>288</v>
      </c>
      <c r="H197" s="275">
        <v>2</v>
      </c>
      <c r="I197" s="276"/>
      <c r="J197" s="277">
        <f>ROUND(I197*H197,2)</f>
        <v>0</v>
      </c>
      <c r="K197" s="273" t="s">
        <v>19</v>
      </c>
      <c r="L197" s="278"/>
      <c r="M197" s="279" t="s">
        <v>19</v>
      </c>
      <c r="N197" s="280" t="s">
        <v>49</v>
      </c>
      <c r="O197" s="87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9" t="s">
        <v>202</v>
      </c>
      <c r="AT197" s="219" t="s">
        <v>264</v>
      </c>
      <c r="AU197" s="219" t="s">
        <v>88</v>
      </c>
      <c r="AY197" s="20" t="s">
        <v>141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20" t="s">
        <v>86</v>
      </c>
      <c r="BK197" s="220">
        <f>ROUND(I197*H197,2)</f>
        <v>0</v>
      </c>
      <c r="BL197" s="20" t="s">
        <v>148</v>
      </c>
      <c r="BM197" s="219" t="s">
        <v>316</v>
      </c>
    </row>
    <row r="198" s="2" customFormat="1">
      <c r="A198" s="41"/>
      <c r="B198" s="42"/>
      <c r="C198" s="43"/>
      <c r="D198" s="221" t="s">
        <v>150</v>
      </c>
      <c r="E198" s="43"/>
      <c r="F198" s="222" t="s">
        <v>317</v>
      </c>
      <c r="G198" s="43"/>
      <c r="H198" s="43"/>
      <c r="I198" s="223"/>
      <c r="J198" s="43"/>
      <c r="K198" s="43"/>
      <c r="L198" s="47"/>
      <c r="M198" s="224"/>
      <c r="N198" s="225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150</v>
      </c>
      <c r="AU198" s="20" t="s">
        <v>88</v>
      </c>
    </row>
    <row r="199" s="12" customFormat="1" ht="22.8" customHeight="1">
      <c r="A199" s="12"/>
      <c r="B199" s="192"/>
      <c r="C199" s="193"/>
      <c r="D199" s="194" t="s">
        <v>77</v>
      </c>
      <c r="E199" s="206" t="s">
        <v>148</v>
      </c>
      <c r="F199" s="206" t="s">
        <v>318</v>
      </c>
      <c r="G199" s="193"/>
      <c r="H199" s="193"/>
      <c r="I199" s="196"/>
      <c r="J199" s="207">
        <f>BK199</f>
        <v>0</v>
      </c>
      <c r="K199" s="193"/>
      <c r="L199" s="198"/>
      <c r="M199" s="199"/>
      <c r="N199" s="200"/>
      <c r="O199" s="200"/>
      <c r="P199" s="201">
        <f>SUM(P200:P207)</f>
        <v>0</v>
      </c>
      <c r="Q199" s="200"/>
      <c r="R199" s="201">
        <f>SUM(R200:R207)</f>
        <v>0</v>
      </c>
      <c r="S199" s="200"/>
      <c r="T199" s="202">
        <f>SUM(T200:T207)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3" t="s">
        <v>86</v>
      </c>
      <c r="AT199" s="204" t="s">
        <v>77</v>
      </c>
      <c r="AU199" s="204" t="s">
        <v>86</v>
      </c>
      <c r="AY199" s="203" t="s">
        <v>141</v>
      </c>
      <c r="BK199" s="205">
        <f>SUM(BK200:BK207)</f>
        <v>0</v>
      </c>
    </row>
    <row r="200" s="2" customFormat="1" ht="16.5" customHeight="1">
      <c r="A200" s="41"/>
      <c r="B200" s="42"/>
      <c r="C200" s="208" t="s">
        <v>319</v>
      </c>
      <c r="D200" s="208" t="s">
        <v>143</v>
      </c>
      <c r="E200" s="209" t="s">
        <v>320</v>
      </c>
      <c r="F200" s="210" t="s">
        <v>321</v>
      </c>
      <c r="G200" s="211" t="s">
        <v>146</v>
      </c>
      <c r="H200" s="212">
        <v>4.8499999999999996</v>
      </c>
      <c r="I200" s="213"/>
      <c r="J200" s="214">
        <f>ROUND(I200*H200,2)</f>
        <v>0</v>
      </c>
      <c r="K200" s="210" t="s">
        <v>147</v>
      </c>
      <c r="L200" s="47"/>
      <c r="M200" s="215" t="s">
        <v>19</v>
      </c>
      <c r="N200" s="216" t="s">
        <v>49</v>
      </c>
      <c r="O200" s="87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9" t="s">
        <v>148</v>
      </c>
      <c r="AT200" s="219" t="s">
        <v>143</v>
      </c>
      <c r="AU200" s="219" t="s">
        <v>88</v>
      </c>
      <c r="AY200" s="20" t="s">
        <v>141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20" t="s">
        <v>86</v>
      </c>
      <c r="BK200" s="220">
        <f>ROUND(I200*H200,2)</f>
        <v>0</v>
      </c>
      <c r="BL200" s="20" t="s">
        <v>148</v>
      </c>
      <c r="BM200" s="219" t="s">
        <v>322</v>
      </c>
    </row>
    <row r="201" s="2" customFormat="1">
      <c r="A201" s="41"/>
      <c r="B201" s="42"/>
      <c r="C201" s="43"/>
      <c r="D201" s="221" t="s">
        <v>150</v>
      </c>
      <c r="E201" s="43"/>
      <c r="F201" s="222" t="s">
        <v>323</v>
      </c>
      <c r="G201" s="43"/>
      <c r="H201" s="43"/>
      <c r="I201" s="223"/>
      <c r="J201" s="43"/>
      <c r="K201" s="43"/>
      <c r="L201" s="47"/>
      <c r="M201" s="224"/>
      <c r="N201" s="225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150</v>
      </c>
      <c r="AU201" s="20" t="s">
        <v>88</v>
      </c>
    </row>
    <row r="202" s="2" customFormat="1">
      <c r="A202" s="41"/>
      <c r="B202" s="42"/>
      <c r="C202" s="43"/>
      <c r="D202" s="226" t="s">
        <v>152</v>
      </c>
      <c r="E202" s="43"/>
      <c r="F202" s="227" t="s">
        <v>324</v>
      </c>
      <c r="G202" s="43"/>
      <c r="H202" s="43"/>
      <c r="I202" s="223"/>
      <c r="J202" s="43"/>
      <c r="K202" s="43"/>
      <c r="L202" s="47"/>
      <c r="M202" s="224"/>
      <c r="N202" s="225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152</v>
      </c>
      <c r="AU202" s="20" t="s">
        <v>88</v>
      </c>
    </row>
    <row r="203" s="13" customFormat="1">
      <c r="A203" s="13"/>
      <c r="B203" s="228"/>
      <c r="C203" s="229"/>
      <c r="D203" s="221" t="s">
        <v>154</v>
      </c>
      <c r="E203" s="230" t="s">
        <v>19</v>
      </c>
      <c r="F203" s="231" t="s">
        <v>325</v>
      </c>
      <c r="G203" s="229"/>
      <c r="H203" s="232">
        <v>1.073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154</v>
      </c>
      <c r="AU203" s="238" t="s">
        <v>88</v>
      </c>
      <c r="AV203" s="13" t="s">
        <v>88</v>
      </c>
      <c r="AW203" s="13" t="s">
        <v>37</v>
      </c>
      <c r="AX203" s="13" t="s">
        <v>78</v>
      </c>
      <c r="AY203" s="238" t="s">
        <v>141</v>
      </c>
    </row>
    <row r="204" s="13" customFormat="1">
      <c r="A204" s="13"/>
      <c r="B204" s="228"/>
      <c r="C204" s="229"/>
      <c r="D204" s="221" t="s">
        <v>154</v>
      </c>
      <c r="E204" s="230" t="s">
        <v>19</v>
      </c>
      <c r="F204" s="231" t="s">
        <v>326</v>
      </c>
      <c r="G204" s="229"/>
      <c r="H204" s="232">
        <v>0.38600000000000001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8" t="s">
        <v>154</v>
      </c>
      <c r="AU204" s="238" t="s">
        <v>88</v>
      </c>
      <c r="AV204" s="13" t="s">
        <v>88</v>
      </c>
      <c r="AW204" s="13" t="s">
        <v>37</v>
      </c>
      <c r="AX204" s="13" t="s">
        <v>78</v>
      </c>
      <c r="AY204" s="238" t="s">
        <v>141</v>
      </c>
    </row>
    <row r="205" s="13" customFormat="1">
      <c r="A205" s="13"/>
      <c r="B205" s="228"/>
      <c r="C205" s="229"/>
      <c r="D205" s="221" t="s">
        <v>154</v>
      </c>
      <c r="E205" s="230" t="s">
        <v>19</v>
      </c>
      <c r="F205" s="231" t="s">
        <v>327</v>
      </c>
      <c r="G205" s="229"/>
      <c r="H205" s="232">
        <v>2.7909999999999999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8" t="s">
        <v>154</v>
      </c>
      <c r="AU205" s="238" t="s">
        <v>88</v>
      </c>
      <c r="AV205" s="13" t="s">
        <v>88</v>
      </c>
      <c r="AW205" s="13" t="s">
        <v>37</v>
      </c>
      <c r="AX205" s="13" t="s">
        <v>78</v>
      </c>
      <c r="AY205" s="238" t="s">
        <v>141</v>
      </c>
    </row>
    <row r="206" s="13" customFormat="1">
      <c r="A206" s="13"/>
      <c r="B206" s="228"/>
      <c r="C206" s="229"/>
      <c r="D206" s="221" t="s">
        <v>154</v>
      </c>
      <c r="E206" s="230" t="s">
        <v>19</v>
      </c>
      <c r="F206" s="231" t="s">
        <v>328</v>
      </c>
      <c r="G206" s="229"/>
      <c r="H206" s="232">
        <v>0.59999999999999998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8" t="s">
        <v>154</v>
      </c>
      <c r="AU206" s="238" t="s">
        <v>88</v>
      </c>
      <c r="AV206" s="13" t="s">
        <v>88</v>
      </c>
      <c r="AW206" s="13" t="s">
        <v>37</v>
      </c>
      <c r="AX206" s="13" t="s">
        <v>78</v>
      </c>
      <c r="AY206" s="238" t="s">
        <v>141</v>
      </c>
    </row>
    <row r="207" s="14" customFormat="1">
      <c r="A207" s="14"/>
      <c r="B207" s="239"/>
      <c r="C207" s="240"/>
      <c r="D207" s="221" t="s">
        <v>154</v>
      </c>
      <c r="E207" s="241" t="s">
        <v>102</v>
      </c>
      <c r="F207" s="242" t="s">
        <v>157</v>
      </c>
      <c r="G207" s="240"/>
      <c r="H207" s="243">
        <v>4.8499999999999996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9" t="s">
        <v>154</v>
      </c>
      <c r="AU207" s="249" t="s">
        <v>88</v>
      </c>
      <c r="AV207" s="14" t="s">
        <v>148</v>
      </c>
      <c r="AW207" s="14" t="s">
        <v>37</v>
      </c>
      <c r="AX207" s="14" t="s">
        <v>86</v>
      </c>
      <c r="AY207" s="249" t="s">
        <v>141</v>
      </c>
    </row>
    <row r="208" s="12" customFormat="1" ht="22.8" customHeight="1">
      <c r="A208" s="12"/>
      <c r="B208" s="192"/>
      <c r="C208" s="193"/>
      <c r="D208" s="194" t="s">
        <v>77</v>
      </c>
      <c r="E208" s="206" t="s">
        <v>202</v>
      </c>
      <c r="F208" s="206" t="s">
        <v>329</v>
      </c>
      <c r="G208" s="193"/>
      <c r="H208" s="193"/>
      <c r="I208" s="196"/>
      <c r="J208" s="207">
        <f>BK208</f>
        <v>0</v>
      </c>
      <c r="K208" s="193"/>
      <c r="L208" s="198"/>
      <c r="M208" s="199"/>
      <c r="N208" s="200"/>
      <c r="O208" s="200"/>
      <c r="P208" s="201">
        <f>SUM(P209:P264)</f>
        <v>0</v>
      </c>
      <c r="Q208" s="200"/>
      <c r="R208" s="201">
        <f>SUM(R209:R264)</f>
        <v>11.060430900116</v>
      </c>
      <c r="S208" s="200"/>
      <c r="T208" s="202">
        <f>SUM(T209:T264)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3" t="s">
        <v>86</v>
      </c>
      <c r="AT208" s="204" t="s">
        <v>77</v>
      </c>
      <c r="AU208" s="204" t="s">
        <v>86</v>
      </c>
      <c r="AY208" s="203" t="s">
        <v>141</v>
      </c>
      <c r="BK208" s="205">
        <f>SUM(BK209:BK264)</f>
        <v>0</v>
      </c>
    </row>
    <row r="209" s="2" customFormat="1" ht="16.5" customHeight="1">
      <c r="A209" s="41"/>
      <c r="B209" s="42"/>
      <c r="C209" s="208" t="s">
        <v>330</v>
      </c>
      <c r="D209" s="208" t="s">
        <v>143</v>
      </c>
      <c r="E209" s="209" t="s">
        <v>331</v>
      </c>
      <c r="F209" s="210" t="s">
        <v>332</v>
      </c>
      <c r="G209" s="211" t="s">
        <v>333</v>
      </c>
      <c r="H209" s="212">
        <v>25</v>
      </c>
      <c r="I209" s="213"/>
      <c r="J209" s="214">
        <f>ROUND(I209*H209,2)</f>
        <v>0</v>
      </c>
      <c r="K209" s="210" t="s">
        <v>147</v>
      </c>
      <c r="L209" s="47"/>
      <c r="M209" s="215" t="s">
        <v>19</v>
      </c>
      <c r="N209" s="216" t="s">
        <v>49</v>
      </c>
      <c r="O209" s="87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9" t="s">
        <v>148</v>
      </c>
      <c r="AT209" s="219" t="s">
        <v>143</v>
      </c>
      <c r="AU209" s="219" t="s">
        <v>88</v>
      </c>
      <c r="AY209" s="20" t="s">
        <v>141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20" t="s">
        <v>86</v>
      </c>
      <c r="BK209" s="220">
        <f>ROUND(I209*H209,2)</f>
        <v>0</v>
      </c>
      <c r="BL209" s="20" t="s">
        <v>148</v>
      </c>
      <c r="BM209" s="219" t="s">
        <v>334</v>
      </c>
    </row>
    <row r="210" s="2" customFormat="1">
      <c r="A210" s="41"/>
      <c r="B210" s="42"/>
      <c r="C210" s="43"/>
      <c r="D210" s="221" t="s">
        <v>150</v>
      </c>
      <c r="E210" s="43"/>
      <c r="F210" s="222" t="s">
        <v>335</v>
      </c>
      <c r="G210" s="43"/>
      <c r="H210" s="43"/>
      <c r="I210" s="223"/>
      <c r="J210" s="43"/>
      <c r="K210" s="43"/>
      <c r="L210" s="47"/>
      <c r="M210" s="224"/>
      <c r="N210" s="225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150</v>
      </c>
      <c r="AU210" s="20" t="s">
        <v>88</v>
      </c>
    </row>
    <row r="211" s="2" customFormat="1">
      <c r="A211" s="41"/>
      <c r="B211" s="42"/>
      <c r="C211" s="43"/>
      <c r="D211" s="226" t="s">
        <v>152</v>
      </c>
      <c r="E211" s="43"/>
      <c r="F211" s="227" t="s">
        <v>336</v>
      </c>
      <c r="G211" s="43"/>
      <c r="H211" s="43"/>
      <c r="I211" s="223"/>
      <c r="J211" s="43"/>
      <c r="K211" s="43"/>
      <c r="L211" s="47"/>
      <c r="M211" s="224"/>
      <c r="N211" s="225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152</v>
      </c>
      <c r="AU211" s="20" t="s">
        <v>88</v>
      </c>
    </row>
    <row r="212" s="2" customFormat="1" ht="16.5" customHeight="1">
      <c r="A212" s="41"/>
      <c r="B212" s="42"/>
      <c r="C212" s="271" t="s">
        <v>337</v>
      </c>
      <c r="D212" s="271" t="s">
        <v>264</v>
      </c>
      <c r="E212" s="272" t="s">
        <v>338</v>
      </c>
      <c r="F212" s="273" t="s">
        <v>339</v>
      </c>
      <c r="G212" s="274" t="s">
        <v>333</v>
      </c>
      <c r="H212" s="275">
        <v>25.375</v>
      </c>
      <c r="I212" s="276"/>
      <c r="J212" s="277">
        <f>ROUND(I212*H212,2)</f>
        <v>0</v>
      </c>
      <c r="K212" s="273" t="s">
        <v>147</v>
      </c>
      <c r="L212" s="278"/>
      <c r="M212" s="279" t="s">
        <v>19</v>
      </c>
      <c r="N212" s="280" t="s">
        <v>49</v>
      </c>
      <c r="O212" s="87"/>
      <c r="P212" s="217">
        <f>O212*H212</f>
        <v>0</v>
      </c>
      <c r="Q212" s="217">
        <v>0.00106</v>
      </c>
      <c r="R212" s="217">
        <f>Q212*H212</f>
        <v>0.026897499999999998</v>
      </c>
      <c r="S212" s="217">
        <v>0</v>
      </c>
      <c r="T212" s="218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9" t="s">
        <v>202</v>
      </c>
      <c r="AT212" s="219" t="s">
        <v>264</v>
      </c>
      <c r="AU212" s="219" t="s">
        <v>88</v>
      </c>
      <c r="AY212" s="20" t="s">
        <v>141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20" t="s">
        <v>86</v>
      </c>
      <c r="BK212" s="220">
        <f>ROUND(I212*H212,2)</f>
        <v>0</v>
      </c>
      <c r="BL212" s="20" t="s">
        <v>148</v>
      </c>
      <c r="BM212" s="219" t="s">
        <v>340</v>
      </c>
    </row>
    <row r="213" s="2" customFormat="1">
      <c r="A213" s="41"/>
      <c r="B213" s="42"/>
      <c r="C213" s="43"/>
      <c r="D213" s="221" t="s">
        <v>150</v>
      </c>
      <c r="E213" s="43"/>
      <c r="F213" s="222" t="s">
        <v>339</v>
      </c>
      <c r="G213" s="43"/>
      <c r="H213" s="43"/>
      <c r="I213" s="223"/>
      <c r="J213" s="43"/>
      <c r="K213" s="43"/>
      <c r="L213" s="47"/>
      <c r="M213" s="224"/>
      <c r="N213" s="225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150</v>
      </c>
      <c r="AU213" s="20" t="s">
        <v>88</v>
      </c>
    </row>
    <row r="214" s="13" customFormat="1">
      <c r="A214" s="13"/>
      <c r="B214" s="228"/>
      <c r="C214" s="229"/>
      <c r="D214" s="221" t="s">
        <v>154</v>
      </c>
      <c r="E214" s="229"/>
      <c r="F214" s="231" t="s">
        <v>341</v>
      </c>
      <c r="G214" s="229"/>
      <c r="H214" s="232">
        <v>25.375</v>
      </c>
      <c r="I214" s="233"/>
      <c r="J214" s="229"/>
      <c r="K214" s="229"/>
      <c r="L214" s="234"/>
      <c r="M214" s="235"/>
      <c r="N214" s="236"/>
      <c r="O214" s="236"/>
      <c r="P214" s="236"/>
      <c r="Q214" s="236"/>
      <c r="R214" s="236"/>
      <c r="S214" s="236"/>
      <c r="T214" s="23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8" t="s">
        <v>154</v>
      </c>
      <c r="AU214" s="238" t="s">
        <v>88</v>
      </c>
      <c r="AV214" s="13" t="s">
        <v>88</v>
      </c>
      <c r="AW214" s="13" t="s">
        <v>4</v>
      </c>
      <c r="AX214" s="13" t="s">
        <v>86</v>
      </c>
      <c r="AY214" s="238" t="s">
        <v>141</v>
      </c>
    </row>
    <row r="215" s="2" customFormat="1" ht="16.5" customHeight="1">
      <c r="A215" s="41"/>
      <c r="B215" s="42"/>
      <c r="C215" s="208" t="s">
        <v>342</v>
      </c>
      <c r="D215" s="208" t="s">
        <v>143</v>
      </c>
      <c r="E215" s="209" t="s">
        <v>343</v>
      </c>
      <c r="F215" s="210" t="s">
        <v>344</v>
      </c>
      <c r="G215" s="211" t="s">
        <v>333</v>
      </c>
      <c r="H215" s="212">
        <v>13.26</v>
      </c>
      <c r="I215" s="213"/>
      <c r="J215" s="214">
        <f>ROUND(I215*H215,2)</f>
        <v>0</v>
      </c>
      <c r="K215" s="210" t="s">
        <v>19</v>
      </c>
      <c r="L215" s="47"/>
      <c r="M215" s="215" t="s">
        <v>19</v>
      </c>
      <c r="N215" s="216" t="s">
        <v>49</v>
      </c>
      <c r="O215" s="87"/>
      <c r="P215" s="217">
        <f>O215*H215</f>
        <v>0</v>
      </c>
      <c r="Q215" s="217">
        <v>0.0181020166</v>
      </c>
      <c r="R215" s="217">
        <f>Q215*H215</f>
        <v>0.24003274011599998</v>
      </c>
      <c r="S215" s="217">
        <v>0</v>
      </c>
      <c r="T215" s="218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9" t="s">
        <v>148</v>
      </c>
      <c r="AT215" s="219" t="s">
        <v>143</v>
      </c>
      <c r="AU215" s="219" t="s">
        <v>88</v>
      </c>
      <c r="AY215" s="20" t="s">
        <v>141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20" t="s">
        <v>86</v>
      </c>
      <c r="BK215" s="220">
        <f>ROUND(I215*H215,2)</f>
        <v>0</v>
      </c>
      <c r="BL215" s="20" t="s">
        <v>148</v>
      </c>
      <c r="BM215" s="219" t="s">
        <v>345</v>
      </c>
    </row>
    <row r="216" s="2" customFormat="1">
      <c r="A216" s="41"/>
      <c r="B216" s="42"/>
      <c r="C216" s="43"/>
      <c r="D216" s="221" t="s">
        <v>150</v>
      </c>
      <c r="E216" s="43"/>
      <c r="F216" s="222" t="s">
        <v>346</v>
      </c>
      <c r="G216" s="43"/>
      <c r="H216" s="43"/>
      <c r="I216" s="223"/>
      <c r="J216" s="43"/>
      <c r="K216" s="43"/>
      <c r="L216" s="47"/>
      <c r="M216" s="224"/>
      <c r="N216" s="225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150</v>
      </c>
      <c r="AU216" s="20" t="s">
        <v>88</v>
      </c>
    </row>
    <row r="217" s="13" customFormat="1">
      <c r="A217" s="13"/>
      <c r="B217" s="228"/>
      <c r="C217" s="229"/>
      <c r="D217" s="221" t="s">
        <v>154</v>
      </c>
      <c r="E217" s="230" t="s">
        <v>19</v>
      </c>
      <c r="F217" s="231" t="s">
        <v>347</v>
      </c>
      <c r="G217" s="229"/>
      <c r="H217" s="232">
        <v>9.75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8" t="s">
        <v>154</v>
      </c>
      <c r="AU217" s="238" t="s">
        <v>88</v>
      </c>
      <c r="AV217" s="13" t="s">
        <v>88</v>
      </c>
      <c r="AW217" s="13" t="s">
        <v>37</v>
      </c>
      <c r="AX217" s="13" t="s">
        <v>78</v>
      </c>
      <c r="AY217" s="238" t="s">
        <v>141</v>
      </c>
    </row>
    <row r="218" s="13" customFormat="1">
      <c r="A218" s="13"/>
      <c r="B218" s="228"/>
      <c r="C218" s="229"/>
      <c r="D218" s="221" t="s">
        <v>154</v>
      </c>
      <c r="E218" s="230" t="s">
        <v>19</v>
      </c>
      <c r="F218" s="231" t="s">
        <v>348</v>
      </c>
      <c r="G218" s="229"/>
      <c r="H218" s="232">
        <v>3.5099999999999998</v>
      </c>
      <c r="I218" s="233"/>
      <c r="J218" s="229"/>
      <c r="K218" s="229"/>
      <c r="L218" s="234"/>
      <c r="M218" s="235"/>
      <c r="N218" s="236"/>
      <c r="O218" s="236"/>
      <c r="P218" s="236"/>
      <c r="Q218" s="236"/>
      <c r="R218" s="236"/>
      <c r="S218" s="236"/>
      <c r="T218" s="23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8" t="s">
        <v>154</v>
      </c>
      <c r="AU218" s="238" t="s">
        <v>88</v>
      </c>
      <c r="AV218" s="13" t="s">
        <v>88</v>
      </c>
      <c r="AW218" s="13" t="s">
        <v>37</v>
      </c>
      <c r="AX218" s="13" t="s">
        <v>78</v>
      </c>
      <c r="AY218" s="238" t="s">
        <v>141</v>
      </c>
    </row>
    <row r="219" s="14" customFormat="1">
      <c r="A219" s="14"/>
      <c r="B219" s="239"/>
      <c r="C219" s="240"/>
      <c r="D219" s="221" t="s">
        <v>154</v>
      </c>
      <c r="E219" s="241" t="s">
        <v>19</v>
      </c>
      <c r="F219" s="242" t="s">
        <v>157</v>
      </c>
      <c r="G219" s="240"/>
      <c r="H219" s="243">
        <v>13.26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9" t="s">
        <v>154</v>
      </c>
      <c r="AU219" s="249" t="s">
        <v>88</v>
      </c>
      <c r="AV219" s="14" t="s">
        <v>148</v>
      </c>
      <c r="AW219" s="14" t="s">
        <v>37</v>
      </c>
      <c r="AX219" s="14" t="s">
        <v>86</v>
      </c>
      <c r="AY219" s="249" t="s">
        <v>141</v>
      </c>
    </row>
    <row r="220" s="2" customFormat="1" ht="16.5" customHeight="1">
      <c r="A220" s="41"/>
      <c r="B220" s="42"/>
      <c r="C220" s="208" t="s">
        <v>349</v>
      </c>
      <c r="D220" s="208" t="s">
        <v>143</v>
      </c>
      <c r="E220" s="209" t="s">
        <v>350</v>
      </c>
      <c r="F220" s="210" t="s">
        <v>351</v>
      </c>
      <c r="G220" s="211" t="s">
        <v>288</v>
      </c>
      <c r="H220" s="212">
        <v>2</v>
      </c>
      <c r="I220" s="213"/>
      <c r="J220" s="214">
        <f>ROUND(I220*H220,2)</f>
        <v>0</v>
      </c>
      <c r="K220" s="210" t="s">
        <v>147</v>
      </c>
      <c r="L220" s="47"/>
      <c r="M220" s="215" t="s">
        <v>19</v>
      </c>
      <c r="N220" s="216" t="s">
        <v>49</v>
      </c>
      <c r="O220" s="87"/>
      <c r="P220" s="217">
        <f>O220*H220</f>
        <v>0</v>
      </c>
      <c r="Q220" s="217">
        <v>0</v>
      </c>
      <c r="R220" s="217">
        <f>Q220*H220</f>
        <v>0</v>
      </c>
      <c r="S220" s="217">
        <v>0</v>
      </c>
      <c r="T220" s="218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9" t="s">
        <v>148</v>
      </c>
      <c r="AT220" s="219" t="s">
        <v>143</v>
      </c>
      <c r="AU220" s="219" t="s">
        <v>88</v>
      </c>
      <c r="AY220" s="20" t="s">
        <v>141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20" t="s">
        <v>86</v>
      </c>
      <c r="BK220" s="220">
        <f>ROUND(I220*H220,2)</f>
        <v>0</v>
      </c>
      <c r="BL220" s="20" t="s">
        <v>148</v>
      </c>
      <c r="BM220" s="219" t="s">
        <v>352</v>
      </c>
    </row>
    <row r="221" s="2" customFormat="1">
      <c r="A221" s="41"/>
      <c r="B221" s="42"/>
      <c r="C221" s="43"/>
      <c r="D221" s="221" t="s">
        <v>150</v>
      </c>
      <c r="E221" s="43"/>
      <c r="F221" s="222" t="s">
        <v>353</v>
      </c>
      <c r="G221" s="43"/>
      <c r="H221" s="43"/>
      <c r="I221" s="223"/>
      <c r="J221" s="43"/>
      <c r="K221" s="43"/>
      <c r="L221" s="47"/>
      <c r="M221" s="224"/>
      <c r="N221" s="225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150</v>
      </c>
      <c r="AU221" s="20" t="s">
        <v>88</v>
      </c>
    </row>
    <row r="222" s="2" customFormat="1">
      <c r="A222" s="41"/>
      <c r="B222" s="42"/>
      <c r="C222" s="43"/>
      <c r="D222" s="226" t="s">
        <v>152</v>
      </c>
      <c r="E222" s="43"/>
      <c r="F222" s="227" t="s">
        <v>354</v>
      </c>
      <c r="G222" s="43"/>
      <c r="H222" s="43"/>
      <c r="I222" s="223"/>
      <c r="J222" s="43"/>
      <c r="K222" s="43"/>
      <c r="L222" s="47"/>
      <c r="M222" s="224"/>
      <c r="N222" s="225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152</v>
      </c>
      <c r="AU222" s="20" t="s">
        <v>88</v>
      </c>
    </row>
    <row r="223" s="2" customFormat="1" ht="16.5" customHeight="1">
      <c r="A223" s="41"/>
      <c r="B223" s="42"/>
      <c r="C223" s="271" t="s">
        <v>355</v>
      </c>
      <c r="D223" s="271" t="s">
        <v>264</v>
      </c>
      <c r="E223" s="272" t="s">
        <v>356</v>
      </c>
      <c r="F223" s="273" t="s">
        <v>357</v>
      </c>
      <c r="G223" s="274" t="s">
        <v>288</v>
      </c>
      <c r="H223" s="275">
        <v>2</v>
      </c>
      <c r="I223" s="276"/>
      <c r="J223" s="277">
        <f>ROUND(I223*H223,2)</f>
        <v>0</v>
      </c>
      <c r="K223" s="273" t="s">
        <v>147</v>
      </c>
      <c r="L223" s="278"/>
      <c r="M223" s="279" t="s">
        <v>19</v>
      </c>
      <c r="N223" s="280" t="s">
        <v>49</v>
      </c>
      <c r="O223" s="87"/>
      <c r="P223" s="217">
        <f>O223*H223</f>
        <v>0</v>
      </c>
      <c r="Q223" s="217">
        <v>0.00019000000000000001</v>
      </c>
      <c r="R223" s="217">
        <f>Q223*H223</f>
        <v>0.00038000000000000002</v>
      </c>
      <c r="S223" s="217">
        <v>0</v>
      </c>
      <c r="T223" s="218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9" t="s">
        <v>202</v>
      </c>
      <c r="AT223" s="219" t="s">
        <v>264</v>
      </c>
      <c r="AU223" s="219" t="s">
        <v>88</v>
      </c>
      <c r="AY223" s="20" t="s">
        <v>141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20" t="s">
        <v>86</v>
      </c>
      <c r="BK223" s="220">
        <f>ROUND(I223*H223,2)</f>
        <v>0</v>
      </c>
      <c r="BL223" s="20" t="s">
        <v>148</v>
      </c>
      <c r="BM223" s="219" t="s">
        <v>358</v>
      </c>
    </row>
    <row r="224" s="2" customFormat="1">
      <c r="A224" s="41"/>
      <c r="B224" s="42"/>
      <c r="C224" s="43"/>
      <c r="D224" s="221" t="s">
        <v>150</v>
      </c>
      <c r="E224" s="43"/>
      <c r="F224" s="222" t="s">
        <v>357</v>
      </c>
      <c r="G224" s="43"/>
      <c r="H224" s="43"/>
      <c r="I224" s="223"/>
      <c r="J224" s="43"/>
      <c r="K224" s="43"/>
      <c r="L224" s="47"/>
      <c r="M224" s="224"/>
      <c r="N224" s="225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150</v>
      </c>
      <c r="AU224" s="20" t="s">
        <v>88</v>
      </c>
    </row>
    <row r="225" s="2" customFormat="1" ht="16.5" customHeight="1">
      <c r="A225" s="41"/>
      <c r="B225" s="42"/>
      <c r="C225" s="208" t="s">
        <v>359</v>
      </c>
      <c r="D225" s="208" t="s">
        <v>143</v>
      </c>
      <c r="E225" s="209" t="s">
        <v>360</v>
      </c>
      <c r="F225" s="210" t="s">
        <v>361</v>
      </c>
      <c r="G225" s="211" t="s">
        <v>333</v>
      </c>
      <c r="H225" s="212">
        <v>25</v>
      </c>
      <c r="I225" s="213"/>
      <c r="J225" s="214">
        <f>ROUND(I225*H225,2)</f>
        <v>0</v>
      </c>
      <c r="K225" s="210" t="s">
        <v>147</v>
      </c>
      <c r="L225" s="47"/>
      <c r="M225" s="215" t="s">
        <v>19</v>
      </c>
      <c r="N225" s="216" t="s">
        <v>49</v>
      </c>
      <c r="O225" s="87"/>
      <c r="P225" s="217">
        <f>O225*H225</f>
        <v>0</v>
      </c>
      <c r="Q225" s="217">
        <v>0</v>
      </c>
      <c r="R225" s="217">
        <f>Q225*H225</f>
        <v>0</v>
      </c>
      <c r="S225" s="217">
        <v>0</v>
      </c>
      <c r="T225" s="218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9" t="s">
        <v>148</v>
      </c>
      <c r="AT225" s="219" t="s">
        <v>143</v>
      </c>
      <c r="AU225" s="219" t="s">
        <v>88</v>
      </c>
      <c r="AY225" s="20" t="s">
        <v>141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20" t="s">
        <v>86</v>
      </c>
      <c r="BK225" s="220">
        <f>ROUND(I225*H225,2)</f>
        <v>0</v>
      </c>
      <c r="BL225" s="20" t="s">
        <v>148</v>
      </c>
      <c r="BM225" s="219" t="s">
        <v>362</v>
      </c>
    </row>
    <row r="226" s="2" customFormat="1">
      <c r="A226" s="41"/>
      <c r="B226" s="42"/>
      <c r="C226" s="43"/>
      <c r="D226" s="221" t="s">
        <v>150</v>
      </c>
      <c r="E226" s="43"/>
      <c r="F226" s="222" t="s">
        <v>363</v>
      </c>
      <c r="G226" s="43"/>
      <c r="H226" s="43"/>
      <c r="I226" s="223"/>
      <c r="J226" s="43"/>
      <c r="K226" s="43"/>
      <c r="L226" s="47"/>
      <c r="M226" s="224"/>
      <c r="N226" s="225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150</v>
      </c>
      <c r="AU226" s="20" t="s">
        <v>88</v>
      </c>
    </row>
    <row r="227" s="2" customFormat="1">
      <c r="A227" s="41"/>
      <c r="B227" s="42"/>
      <c r="C227" s="43"/>
      <c r="D227" s="226" t="s">
        <v>152</v>
      </c>
      <c r="E227" s="43"/>
      <c r="F227" s="227" t="s">
        <v>364</v>
      </c>
      <c r="G227" s="43"/>
      <c r="H227" s="43"/>
      <c r="I227" s="223"/>
      <c r="J227" s="43"/>
      <c r="K227" s="43"/>
      <c r="L227" s="47"/>
      <c r="M227" s="224"/>
      <c r="N227" s="225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152</v>
      </c>
      <c r="AU227" s="20" t="s">
        <v>88</v>
      </c>
    </row>
    <row r="228" s="2" customFormat="1" ht="16.5" customHeight="1">
      <c r="A228" s="41"/>
      <c r="B228" s="42"/>
      <c r="C228" s="208" t="s">
        <v>365</v>
      </c>
      <c r="D228" s="208" t="s">
        <v>143</v>
      </c>
      <c r="E228" s="209" t="s">
        <v>366</v>
      </c>
      <c r="F228" s="210" t="s">
        <v>367</v>
      </c>
      <c r="G228" s="211" t="s">
        <v>288</v>
      </c>
      <c r="H228" s="212">
        <v>2</v>
      </c>
      <c r="I228" s="213"/>
      <c r="J228" s="214">
        <f>ROUND(I228*H228,2)</f>
        <v>0</v>
      </c>
      <c r="K228" s="210" t="s">
        <v>147</v>
      </c>
      <c r="L228" s="47"/>
      <c r="M228" s="215" t="s">
        <v>19</v>
      </c>
      <c r="N228" s="216" t="s">
        <v>49</v>
      </c>
      <c r="O228" s="87"/>
      <c r="P228" s="217">
        <f>O228*H228</f>
        <v>0</v>
      </c>
      <c r="Q228" s="217">
        <v>0.45937290600000003</v>
      </c>
      <c r="R228" s="217">
        <f>Q228*H228</f>
        <v>0.91874581200000005</v>
      </c>
      <c r="S228" s="217">
        <v>0</v>
      </c>
      <c r="T228" s="218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9" t="s">
        <v>148</v>
      </c>
      <c r="AT228" s="219" t="s">
        <v>143</v>
      </c>
      <c r="AU228" s="219" t="s">
        <v>88</v>
      </c>
      <c r="AY228" s="20" t="s">
        <v>141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20" t="s">
        <v>86</v>
      </c>
      <c r="BK228" s="220">
        <f>ROUND(I228*H228,2)</f>
        <v>0</v>
      </c>
      <c r="BL228" s="20" t="s">
        <v>148</v>
      </c>
      <c r="BM228" s="219" t="s">
        <v>368</v>
      </c>
    </row>
    <row r="229" s="2" customFormat="1">
      <c r="A229" s="41"/>
      <c r="B229" s="42"/>
      <c r="C229" s="43"/>
      <c r="D229" s="221" t="s">
        <v>150</v>
      </c>
      <c r="E229" s="43"/>
      <c r="F229" s="222" t="s">
        <v>369</v>
      </c>
      <c r="G229" s="43"/>
      <c r="H229" s="43"/>
      <c r="I229" s="223"/>
      <c r="J229" s="43"/>
      <c r="K229" s="43"/>
      <c r="L229" s="47"/>
      <c r="M229" s="224"/>
      <c r="N229" s="225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150</v>
      </c>
      <c r="AU229" s="20" t="s">
        <v>88</v>
      </c>
    </row>
    <row r="230" s="2" customFormat="1">
      <c r="A230" s="41"/>
      <c r="B230" s="42"/>
      <c r="C230" s="43"/>
      <c r="D230" s="226" t="s">
        <v>152</v>
      </c>
      <c r="E230" s="43"/>
      <c r="F230" s="227" t="s">
        <v>370</v>
      </c>
      <c r="G230" s="43"/>
      <c r="H230" s="43"/>
      <c r="I230" s="223"/>
      <c r="J230" s="43"/>
      <c r="K230" s="43"/>
      <c r="L230" s="47"/>
      <c r="M230" s="224"/>
      <c r="N230" s="225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152</v>
      </c>
      <c r="AU230" s="20" t="s">
        <v>88</v>
      </c>
    </row>
    <row r="231" s="2" customFormat="1" ht="16.5" customHeight="1">
      <c r="A231" s="41"/>
      <c r="B231" s="42"/>
      <c r="C231" s="208" t="s">
        <v>371</v>
      </c>
      <c r="D231" s="208" t="s">
        <v>143</v>
      </c>
      <c r="E231" s="209" t="s">
        <v>372</v>
      </c>
      <c r="F231" s="210" t="s">
        <v>373</v>
      </c>
      <c r="G231" s="211" t="s">
        <v>288</v>
      </c>
      <c r="H231" s="212">
        <v>2</v>
      </c>
      <c r="I231" s="213"/>
      <c r="J231" s="214">
        <f>ROUND(I231*H231,2)</f>
        <v>0</v>
      </c>
      <c r="K231" s="210" t="s">
        <v>147</v>
      </c>
      <c r="L231" s="47"/>
      <c r="M231" s="215" t="s">
        <v>19</v>
      </c>
      <c r="N231" s="216" t="s">
        <v>49</v>
      </c>
      <c r="O231" s="87"/>
      <c r="P231" s="217">
        <f>O231*H231</f>
        <v>0</v>
      </c>
      <c r="Q231" s="217">
        <v>1.9272641740000001</v>
      </c>
      <c r="R231" s="217">
        <f>Q231*H231</f>
        <v>3.8545283480000001</v>
      </c>
      <c r="S231" s="217">
        <v>0</v>
      </c>
      <c r="T231" s="218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9" t="s">
        <v>148</v>
      </c>
      <c r="AT231" s="219" t="s">
        <v>143</v>
      </c>
      <c r="AU231" s="219" t="s">
        <v>88</v>
      </c>
      <c r="AY231" s="20" t="s">
        <v>141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20" t="s">
        <v>86</v>
      </c>
      <c r="BK231" s="220">
        <f>ROUND(I231*H231,2)</f>
        <v>0</v>
      </c>
      <c r="BL231" s="20" t="s">
        <v>148</v>
      </c>
      <c r="BM231" s="219" t="s">
        <v>374</v>
      </c>
    </row>
    <row r="232" s="2" customFormat="1">
      <c r="A232" s="41"/>
      <c r="B232" s="42"/>
      <c r="C232" s="43"/>
      <c r="D232" s="221" t="s">
        <v>150</v>
      </c>
      <c r="E232" s="43"/>
      <c r="F232" s="222" t="s">
        <v>375</v>
      </c>
      <c r="G232" s="43"/>
      <c r="H232" s="43"/>
      <c r="I232" s="223"/>
      <c r="J232" s="43"/>
      <c r="K232" s="43"/>
      <c r="L232" s="47"/>
      <c r="M232" s="224"/>
      <c r="N232" s="225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150</v>
      </c>
      <c r="AU232" s="20" t="s">
        <v>88</v>
      </c>
    </row>
    <row r="233" s="2" customFormat="1">
      <c r="A233" s="41"/>
      <c r="B233" s="42"/>
      <c r="C233" s="43"/>
      <c r="D233" s="226" t="s">
        <v>152</v>
      </c>
      <c r="E233" s="43"/>
      <c r="F233" s="227" t="s">
        <v>376</v>
      </c>
      <c r="G233" s="43"/>
      <c r="H233" s="43"/>
      <c r="I233" s="223"/>
      <c r="J233" s="43"/>
      <c r="K233" s="43"/>
      <c r="L233" s="47"/>
      <c r="M233" s="224"/>
      <c r="N233" s="225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152</v>
      </c>
      <c r="AU233" s="20" t="s">
        <v>88</v>
      </c>
    </row>
    <row r="234" s="2" customFormat="1" ht="16.5" customHeight="1">
      <c r="A234" s="41"/>
      <c r="B234" s="42"/>
      <c r="C234" s="208" t="s">
        <v>377</v>
      </c>
      <c r="D234" s="208" t="s">
        <v>143</v>
      </c>
      <c r="E234" s="209" t="s">
        <v>378</v>
      </c>
      <c r="F234" s="210" t="s">
        <v>379</v>
      </c>
      <c r="G234" s="211" t="s">
        <v>146</v>
      </c>
      <c r="H234" s="212">
        <v>2.25</v>
      </c>
      <c r="I234" s="213"/>
      <c r="J234" s="214">
        <f>ROUND(I234*H234,2)</f>
        <v>0</v>
      </c>
      <c r="K234" s="210" t="s">
        <v>147</v>
      </c>
      <c r="L234" s="47"/>
      <c r="M234" s="215" t="s">
        <v>19</v>
      </c>
      <c r="N234" s="216" t="s">
        <v>49</v>
      </c>
      <c r="O234" s="87"/>
      <c r="P234" s="217">
        <f>O234*H234</f>
        <v>0</v>
      </c>
      <c r="Q234" s="217">
        <v>0</v>
      </c>
      <c r="R234" s="217">
        <f>Q234*H234</f>
        <v>0</v>
      </c>
      <c r="S234" s="217">
        <v>0</v>
      </c>
      <c r="T234" s="218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9" t="s">
        <v>148</v>
      </c>
      <c r="AT234" s="219" t="s">
        <v>143</v>
      </c>
      <c r="AU234" s="219" t="s">
        <v>88</v>
      </c>
      <c r="AY234" s="20" t="s">
        <v>141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20" t="s">
        <v>86</v>
      </c>
      <c r="BK234" s="220">
        <f>ROUND(I234*H234,2)</f>
        <v>0</v>
      </c>
      <c r="BL234" s="20" t="s">
        <v>148</v>
      </c>
      <c r="BM234" s="219" t="s">
        <v>380</v>
      </c>
    </row>
    <row r="235" s="2" customFormat="1">
      <c r="A235" s="41"/>
      <c r="B235" s="42"/>
      <c r="C235" s="43"/>
      <c r="D235" s="221" t="s">
        <v>150</v>
      </c>
      <c r="E235" s="43"/>
      <c r="F235" s="222" t="s">
        <v>381</v>
      </c>
      <c r="G235" s="43"/>
      <c r="H235" s="43"/>
      <c r="I235" s="223"/>
      <c r="J235" s="43"/>
      <c r="K235" s="43"/>
      <c r="L235" s="47"/>
      <c r="M235" s="224"/>
      <c r="N235" s="225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150</v>
      </c>
      <c r="AU235" s="20" t="s">
        <v>88</v>
      </c>
    </row>
    <row r="236" s="2" customFormat="1">
      <c r="A236" s="41"/>
      <c r="B236" s="42"/>
      <c r="C236" s="43"/>
      <c r="D236" s="226" t="s">
        <v>152</v>
      </c>
      <c r="E236" s="43"/>
      <c r="F236" s="227" t="s">
        <v>382</v>
      </c>
      <c r="G236" s="43"/>
      <c r="H236" s="43"/>
      <c r="I236" s="223"/>
      <c r="J236" s="43"/>
      <c r="K236" s="43"/>
      <c r="L236" s="47"/>
      <c r="M236" s="224"/>
      <c r="N236" s="225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152</v>
      </c>
      <c r="AU236" s="20" t="s">
        <v>88</v>
      </c>
    </row>
    <row r="237" s="13" customFormat="1">
      <c r="A237" s="13"/>
      <c r="B237" s="228"/>
      <c r="C237" s="229"/>
      <c r="D237" s="221" t="s">
        <v>154</v>
      </c>
      <c r="E237" s="230" t="s">
        <v>19</v>
      </c>
      <c r="F237" s="231" t="s">
        <v>383</v>
      </c>
      <c r="G237" s="229"/>
      <c r="H237" s="232">
        <v>2.25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8" t="s">
        <v>154</v>
      </c>
      <c r="AU237" s="238" t="s">
        <v>88</v>
      </c>
      <c r="AV237" s="13" t="s">
        <v>88</v>
      </c>
      <c r="AW237" s="13" t="s">
        <v>37</v>
      </c>
      <c r="AX237" s="13" t="s">
        <v>86</v>
      </c>
      <c r="AY237" s="238" t="s">
        <v>141</v>
      </c>
    </row>
    <row r="238" s="2" customFormat="1" ht="16.5" customHeight="1">
      <c r="A238" s="41"/>
      <c r="B238" s="42"/>
      <c r="C238" s="271" t="s">
        <v>384</v>
      </c>
      <c r="D238" s="271" t="s">
        <v>264</v>
      </c>
      <c r="E238" s="272" t="s">
        <v>385</v>
      </c>
      <c r="F238" s="273" t="s">
        <v>386</v>
      </c>
      <c r="G238" s="274" t="s">
        <v>288</v>
      </c>
      <c r="H238" s="275">
        <v>1</v>
      </c>
      <c r="I238" s="276"/>
      <c r="J238" s="277">
        <f>ROUND(I238*H238,2)</f>
        <v>0</v>
      </c>
      <c r="K238" s="273" t="s">
        <v>147</v>
      </c>
      <c r="L238" s="278"/>
      <c r="M238" s="279" t="s">
        <v>19</v>
      </c>
      <c r="N238" s="280" t="s">
        <v>49</v>
      </c>
      <c r="O238" s="87"/>
      <c r="P238" s="217">
        <f>O238*H238</f>
        <v>0</v>
      </c>
      <c r="Q238" s="217">
        <v>1.817</v>
      </c>
      <c r="R238" s="217">
        <f>Q238*H238</f>
        <v>1.817</v>
      </c>
      <c r="S238" s="217">
        <v>0</v>
      </c>
      <c r="T238" s="218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9" t="s">
        <v>202</v>
      </c>
      <c r="AT238" s="219" t="s">
        <v>264</v>
      </c>
      <c r="AU238" s="219" t="s">
        <v>88</v>
      </c>
      <c r="AY238" s="20" t="s">
        <v>141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20" t="s">
        <v>86</v>
      </c>
      <c r="BK238" s="220">
        <f>ROUND(I238*H238,2)</f>
        <v>0</v>
      </c>
      <c r="BL238" s="20" t="s">
        <v>148</v>
      </c>
      <c r="BM238" s="219" t="s">
        <v>387</v>
      </c>
    </row>
    <row r="239" s="2" customFormat="1">
      <c r="A239" s="41"/>
      <c r="B239" s="42"/>
      <c r="C239" s="43"/>
      <c r="D239" s="221" t="s">
        <v>150</v>
      </c>
      <c r="E239" s="43"/>
      <c r="F239" s="222" t="s">
        <v>386</v>
      </c>
      <c r="G239" s="43"/>
      <c r="H239" s="43"/>
      <c r="I239" s="223"/>
      <c r="J239" s="43"/>
      <c r="K239" s="43"/>
      <c r="L239" s="47"/>
      <c r="M239" s="224"/>
      <c r="N239" s="225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150</v>
      </c>
      <c r="AU239" s="20" t="s">
        <v>88</v>
      </c>
    </row>
    <row r="240" s="13" customFormat="1">
      <c r="A240" s="13"/>
      <c r="B240" s="228"/>
      <c r="C240" s="229"/>
      <c r="D240" s="221" t="s">
        <v>154</v>
      </c>
      <c r="E240" s="230" t="s">
        <v>19</v>
      </c>
      <c r="F240" s="231" t="s">
        <v>388</v>
      </c>
      <c r="G240" s="229"/>
      <c r="H240" s="232">
        <v>1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8" t="s">
        <v>154</v>
      </c>
      <c r="AU240" s="238" t="s">
        <v>88</v>
      </c>
      <c r="AV240" s="13" t="s">
        <v>88</v>
      </c>
      <c r="AW240" s="13" t="s">
        <v>37</v>
      </c>
      <c r="AX240" s="13" t="s">
        <v>86</v>
      </c>
      <c r="AY240" s="238" t="s">
        <v>141</v>
      </c>
    </row>
    <row r="241" s="2" customFormat="1" ht="16.5" customHeight="1">
      <c r="A241" s="41"/>
      <c r="B241" s="42"/>
      <c r="C241" s="271" t="s">
        <v>389</v>
      </c>
      <c r="D241" s="271" t="s">
        <v>264</v>
      </c>
      <c r="E241" s="272" t="s">
        <v>390</v>
      </c>
      <c r="F241" s="273" t="s">
        <v>391</v>
      </c>
      <c r="G241" s="274" t="s">
        <v>288</v>
      </c>
      <c r="H241" s="275">
        <v>1</v>
      </c>
      <c r="I241" s="276"/>
      <c r="J241" s="277">
        <f>ROUND(I241*H241,2)</f>
        <v>0</v>
      </c>
      <c r="K241" s="273" t="s">
        <v>147</v>
      </c>
      <c r="L241" s="278"/>
      <c r="M241" s="279" t="s">
        <v>19</v>
      </c>
      <c r="N241" s="280" t="s">
        <v>49</v>
      </c>
      <c r="O241" s="87"/>
      <c r="P241" s="217">
        <f>O241*H241</f>
        <v>0</v>
      </c>
      <c r="Q241" s="217">
        <v>1.6140000000000001</v>
      </c>
      <c r="R241" s="217">
        <f>Q241*H241</f>
        <v>1.6140000000000001</v>
      </c>
      <c r="S241" s="217">
        <v>0</v>
      </c>
      <c r="T241" s="218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9" t="s">
        <v>202</v>
      </c>
      <c r="AT241" s="219" t="s">
        <v>264</v>
      </c>
      <c r="AU241" s="219" t="s">
        <v>88</v>
      </c>
      <c r="AY241" s="20" t="s">
        <v>141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20" t="s">
        <v>86</v>
      </c>
      <c r="BK241" s="220">
        <f>ROUND(I241*H241,2)</f>
        <v>0</v>
      </c>
      <c r="BL241" s="20" t="s">
        <v>148</v>
      </c>
      <c r="BM241" s="219" t="s">
        <v>392</v>
      </c>
    </row>
    <row r="242" s="2" customFormat="1">
      <c r="A242" s="41"/>
      <c r="B242" s="42"/>
      <c r="C242" s="43"/>
      <c r="D242" s="221" t="s">
        <v>150</v>
      </c>
      <c r="E242" s="43"/>
      <c r="F242" s="222" t="s">
        <v>391</v>
      </c>
      <c r="G242" s="43"/>
      <c r="H242" s="43"/>
      <c r="I242" s="223"/>
      <c r="J242" s="43"/>
      <c r="K242" s="43"/>
      <c r="L242" s="47"/>
      <c r="M242" s="224"/>
      <c r="N242" s="225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150</v>
      </c>
      <c r="AU242" s="20" t="s">
        <v>88</v>
      </c>
    </row>
    <row r="243" s="2" customFormat="1" ht="16.5" customHeight="1">
      <c r="A243" s="41"/>
      <c r="B243" s="42"/>
      <c r="C243" s="271" t="s">
        <v>393</v>
      </c>
      <c r="D243" s="271" t="s">
        <v>264</v>
      </c>
      <c r="E243" s="272" t="s">
        <v>394</v>
      </c>
      <c r="F243" s="273" t="s">
        <v>395</v>
      </c>
      <c r="G243" s="274" t="s">
        <v>288</v>
      </c>
      <c r="H243" s="275">
        <v>2</v>
      </c>
      <c r="I243" s="276"/>
      <c r="J243" s="277">
        <f>ROUND(I243*H243,2)</f>
        <v>0</v>
      </c>
      <c r="K243" s="273" t="s">
        <v>147</v>
      </c>
      <c r="L243" s="278"/>
      <c r="M243" s="279" t="s">
        <v>19</v>
      </c>
      <c r="N243" s="280" t="s">
        <v>49</v>
      </c>
      <c r="O243" s="87"/>
      <c r="P243" s="217">
        <f>O243*H243</f>
        <v>0</v>
      </c>
      <c r="Q243" s="217">
        <v>0.52600000000000002</v>
      </c>
      <c r="R243" s="217">
        <f>Q243*H243</f>
        <v>1.0520000000000001</v>
      </c>
      <c r="S243" s="217">
        <v>0</v>
      </c>
      <c r="T243" s="218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9" t="s">
        <v>202</v>
      </c>
      <c r="AT243" s="219" t="s">
        <v>264</v>
      </c>
      <c r="AU243" s="219" t="s">
        <v>88</v>
      </c>
      <c r="AY243" s="20" t="s">
        <v>141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20" t="s">
        <v>86</v>
      </c>
      <c r="BK243" s="220">
        <f>ROUND(I243*H243,2)</f>
        <v>0</v>
      </c>
      <c r="BL243" s="20" t="s">
        <v>148</v>
      </c>
      <c r="BM243" s="219" t="s">
        <v>396</v>
      </c>
    </row>
    <row r="244" s="2" customFormat="1">
      <c r="A244" s="41"/>
      <c r="B244" s="42"/>
      <c r="C244" s="43"/>
      <c r="D244" s="221" t="s">
        <v>150</v>
      </c>
      <c r="E244" s="43"/>
      <c r="F244" s="222" t="s">
        <v>395</v>
      </c>
      <c r="G244" s="43"/>
      <c r="H244" s="43"/>
      <c r="I244" s="223"/>
      <c r="J244" s="43"/>
      <c r="K244" s="43"/>
      <c r="L244" s="47"/>
      <c r="M244" s="224"/>
      <c r="N244" s="225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150</v>
      </c>
      <c r="AU244" s="20" t="s">
        <v>88</v>
      </c>
    </row>
    <row r="245" s="2" customFormat="1" ht="16.5" customHeight="1">
      <c r="A245" s="41"/>
      <c r="B245" s="42"/>
      <c r="C245" s="271" t="s">
        <v>397</v>
      </c>
      <c r="D245" s="271" t="s">
        <v>264</v>
      </c>
      <c r="E245" s="272" t="s">
        <v>398</v>
      </c>
      <c r="F245" s="273" t="s">
        <v>399</v>
      </c>
      <c r="G245" s="274" t="s">
        <v>288</v>
      </c>
      <c r="H245" s="275">
        <v>2</v>
      </c>
      <c r="I245" s="276"/>
      <c r="J245" s="277">
        <f>ROUND(I245*H245,2)</f>
        <v>0</v>
      </c>
      <c r="K245" s="273" t="s">
        <v>147</v>
      </c>
      <c r="L245" s="278"/>
      <c r="M245" s="279" t="s">
        <v>19</v>
      </c>
      <c r="N245" s="280" t="s">
        <v>49</v>
      </c>
      <c r="O245" s="87"/>
      <c r="P245" s="217">
        <f>O245*H245</f>
        <v>0</v>
      </c>
      <c r="Q245" s="217">
        <v>0.52100000000000002</v>
      </c>
      <c r="R245" s="217">
        <f>Q245*H245</f>
        <v>1.042</v>
      </c>
      <c r="S245" s="217">
        <v>0</v>
      </c>
      <c r="T245" s="218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9" t="s">
        <v>202</v>
      </c>
      <c r="AT245" s="219" t="s">
        <v>264</v>
      </c>
      <c r="AU245" s="219" t="s">
        <v>88</v>
      </c>
      <c r="AY245" s="20" t="s">
        <v>141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20" t="s">
        <v>86</v>
      </c>
      <c r="BK245" s="220">
        <f>ROUND(I245*H245,2)</f>
        <v>0</v>
      </c>
      <c r="BL245" s="20" t="s">
        <v>148</v>
      </c>
      <c r="BM245" s="219" t="s">
        <v>400</v>
      </c>
    </row>
    <row r="246" s="2" customFormat="1">
      <c r="A246" s="41"/>
      <c r="B246" s="42"/>
      <c r="C246" s="43"/>
      <c r="D246" s="221" t="s">
        <v>150</v>
      </c>
      <c r="E246" s="43"/>
      <c r="F246" s="222" t="s">
        <v>399</v>
      </c>
      <c r="G246" s="43"/>
      <c r="H246" s="43"/>
      <c r="I246" s="223"/>
      <c r="J246" s="43"/>
      <c r="K246" s="43"/>
      <c r="L246" s="47"/>
      <c r="M246" s="224"/>
      <c r="N246" s="225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150</v>
      </c>
      <c r="AU246" s="20" t="s">
        <v>88</v>
      </c>
    </row>
    <row r="247" s="2" customFormat="1" ht="16.5" customHeight="1">
      <c r="A247" s="41"/>
      <c r="B247" s="42"/>
      <c r="C247" s="271" t="s">
        <v>401</v>
      </c>
      <c r="D247" s="271" t="s">
        <v>264</v>
      </c>
      <c r="E247" s="272" t="s">
        <v>402</v>
      </c>
      <c r="F247" s="273" t="s">
        <v>403</v>
      </c>
      <c r="G247" s="274" t="s">
        <v>288</v>
      </c>
      <c r="H247" s="275">
        <v>1</v>
      </c>
      <c r="I247" s="276"/>
      <c r="J247" s="277">
        <f>ROUND(I247*H247,2)</f>
        <v>0</v>
      </c>
      <c r="K247" s="273" t="s">
        <v>147</v>
      </c>
      <c r="L247" s="278"/>
      <c r="M247" s="279" t="s">
        <v>19</v>
      </c>
      <c r="N247" s="280" t="s">
        <v>49</v>
      </c>
      <c r="O247" s="87"/>
      <c r="P247" s="217">
        <f>O247*H247</f>
        <v>0</v>
      </c>
      <c r="Q247" s="217">
        <v>0.052999999999999998</v>
      </c>
      <c r="R247" s="217">
        <f>Q247*H247</f>
        <v>0.052999999999999998</v>
      </c>
      <c r="S247" s="217">
        <v>0</v>
      </c>
      <c r="T247" s="218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19" t="s">
        <v>202</v>
      </c>
      <c r="AT247" s="219" t="s">
        <v>264</v>
      </c>
      <c r="AU247" s="219" t="s">
        <v>88</v>
      </c>
      <c r="AY247" s="20" t="s">
        <v>141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20" t="s">
        <v>86</v>
      </c>
      <c r="BK247" s="220">
        <f>ROUND(I247*H247,2)</f>
        <v>0</v>
      </c>
      <c r="BL247" s="20" t="s">
        <v>148</v>
      </c>
      <c r="BM247" s="219" t="s">
        <v>404</v>
      </c>
    </row>
    <row r="248" s="2" customFormat="1">
      <c r="A248" s="41"/>
      <c r="B248" s="42"/>
      <c r="C248" s="43"/>
      <c r="D248" s="221" t="s">
        <v>150</v>
      </c>
      <c r="E248" s="43"/>
      <c r="F248" s="222" t="s">
        <v>403</v>
      </c>
      <c r="G248" s="43"/>
      <c r="H248" s="43"/>
      <c r="I248" s="223"/>
      <c r="J248" s="43"/>
      <c r="K248" s="43"/>
      <c r="L248" s="47"/>
      <c r="M248" s="224"/>
      <c r="N248" s="225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150</v>
      </c>
      <c r="AU248" s="20" t="s">
        <v>88</v>
      </c>
    </row>
    <row r="249" s="2" customFormat="1" ht="16.5" customHeight="1">
      <c r="A249" s="41"/>
      <c r="B249" s="42"/>
      <c r="C249" s="271" t="s">
        <v>405</v>
      </c>
      <c r="D249" s="271" t="s">
        <v>264</v>
      </c>
      <c r="E249" s="272" t="s">
        <v>406</v>
      </c>
      <c r="F249" s="273" t="s">
        <v>407</v>
      </c>
      <c r="G249" s="274" t="s">
        <v>288</v>
      </c>
      <c r="H249" s="275">
        <v>1</v>
      </c>
      <c r="I249" s="276"/>
      <c r="J249" s="277">
        <f>ROUND(I249*H249,2)</f>
        <v>0</v>
      </c>
      <c r="K249" s="273" t="s">
        <v>147</v>
      </c>
      <c r="L249" s="278"/>
      <c r="M249" s="279" t="s">
        <v>19</v>
      </c>
      <c r="N249" s="280" t="s">
        <v>49</v>
      </c>
      <c r="O249" s="87"/>
      <c r="P249" s="217">
        <f>O249*H249</f>
        <v>0</v>
      </c>
      <c r="Q249" s="217">
        <v>0.032000000000000001</v>
      </c>
      <c r="R249" s="217">
        <f>Q249*H249</f>
        <v>0.032000000000000001</v>
      </c>
      <c r="S249" s="217">
        <v>0</v>
      </c>
      <c r="T249" s="218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9" t="s">
        <v>202</v>
      </c>
      <c r="AT249" s="219" t="s">
        <v>264</v>
      </c>
      <c r="AU249" s="219" t="s">
        <v>88</v>
      </c>
      <c r="AY249" s="20" t="s">
        <v>141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20" t="s">
        <v>86</v>
      </c>
      <c r="BK249" s="220">
        <f>ROUND(I249*H249,2)</f>
        <v>0</v>
      </c>
      <c r="BL249" s="20" t="s">
        <v>148</v>
      </c>
      <c r="BM249" s="219" t="s">
        <v>408</v>
      </c>
    </row>
    <row r="250" s="2" customFormat="1">
      <c r="A250" s="41"/>
      <c r="B250" s="42"/>
      <c r="C250" s="43"/>
      <c r="D250" s="221" t="s">
        <v>150</v>
      </c>
      <c r="E250" s="43"/>
      <c r="F250" s="222" t="s">
        <v>407</v>
      </c>
      <c r="G250" s="43"/>
      <c r="H250" s="43"/>
      <c r="I250" s="223"/>
      <c r="J250" s="43"/>
      <c r="K250" s="43"/>
      <c r="L250" s="47"/>
      <c r="M250" s="224"/>
      <c r="N250" s="225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150</v>
      </c>
      <c r="AU250" s="20" t="s">
        <v>88</v>
      </c>
    </row>
    <row r="251" s="2" customFormat="1" ht="16.5" customHeight="1">
      <c r="A251" s="41"/>
      <c r="B251" s="42"/>
      <c r="C251" s="271" t="s">
        <v>409</v>
      </c>
      <c r="D251" s="271" t="s">
        <v>264</v>
      </c>
      <c r="E251" s="272" t="s">
        <v>410</v>
      </c>
      <c r="F251" s="273" t="s">
        <v>411</v>
      </c>
      <c r="G251" s="274" t="s">
        <v>288</v>
      </c>
      <c r="H251" s="275">
        <v>1</v>
      </c>
      <c r="I251" s="276"/>
      <c r="J251" s="277">
        <f>ROUND(I251*H251,2)</f>
        <v>0</v>
      </c>
      <c r="K251" s="273" t="s">
        <v>147</v>
      </c>
      <c r="L251" s="278"/>
      <c r="M251" s="279" t="s">
        <v>19</v>
      </c>
      <c r="N251" s="280" t="s">
        <v>49</v>
      </c>
      <c r="O251" s="87"/>
      <c r="P251" s="217">
        <f>O251*H251</f>
        <v>0</v>
      </c>
      <c r="Q251" s="217">
        <v>0.021000000000000001</v>
      </c>
      <c r="R251" s="217">
        <f>Q251*H251</f>
        <v>0.021000000000000001</v>
      </c>
      <c r="S251" s="217">
        <v>0</v>
      </c>
      <c r="T251" s="218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9" t="s">
        <v>202</v>
      </c>
      <c r="AT251" s="219" t="s">
        <v>264</v>
      </c>
      <c r="AU251" s="219" t="s">
        <v>88</v>
      </c>
      <c r="AY251" s="20" t="s">
        <v>141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20" t="s">
        <v>86</v>
      </c>
      <c r="BK251" s="220">
        <f>ROUND(I251*H251,2)</f>
        <v>0</v>
      </c>
      <c r="BL251" s="20" t="s">
        <v>148</v>
      </c>
      <c r="BM251" s="219" t="s">
        <v>412</v>
      </c>
    </row>
    <row r="252" s="2" customFormat="1">
      <c r="A252" s="41"/>
      <c r="B252" s="42"/>
      <c r="C252" s="43"/>
      <c r="D252" s="221" t="s">
        <v>150</v>
      </c>
      <c r="E252" s="43"/>
      <c r="F252" s="222" t="s">
        <v>411</v>
      </c>
      <c r="G252" s="43"/>
      <c r="H252" s="43"/>
      <c r="I252" s="223"/>
      <c r="J252" s="43"/>
      <c r="K252" s="43"/>
      <c r="L252" s="47"/>
      <c r="M252" s="224"/>
      <c r="N252" s="225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150</v>
      </c>
      <c r="AU252" s="20" t="s">
        <v>88</v>
      </c>
    </row>
    <row r="253" s="2" customFormat="1" ht="16.5" customHeight="1">
      <c r="A253" s="41"/>
      <c r="B253" s="42"/>
      <c r="C253" s="271" t="s">
        <v>413</v>
      </c>
      <c r="D253" s="271" t="s">
        <v>264</v>
      </c>
      <c r="E253" s="272" t="s">
        <v>414</v>
      </c>
      <c r="F253" s="273" t="s">
        <v>415</v>
      </c>
      <c r="G253" s="274" t="s">
        <v>288</v>
      </c>
      <c r="H253" s="275">
        <v>7</v>
      </c>
      <c r="I253" s="276"/>
      <c r="J253" s="277">
        <f>ROUND(I253*H253,2)</f>
        <v>0</v>
      </c>
      <c r="K253" s="273" t="s">
        <v>147</v>
      </c>
      <c r="L253" s="278"/>
      <c r="M253" s="279" t="s">
        <v>19</v>
      </c>
      <c r="N253" s="280" t="s">
        <v>49</v>
      </c>
      <c r="O253" s="87"/>
      <c r="P253" s="217">
        <f>O253*H253</f>
        <v>0</v>
      </c>
      <c r="Q253" s="217">
        <v>0.054600000000000003</v>
      </c>
      <c r="R253" s="217">
        <f>Q253*H253</f>
        <v>0.38220000000000004</v>
      </c>
      <c r="S253" s="217">
        <v>0</v>
      </c>
      <c r="T253" s="218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9" t="s">
        <v>202</v>
      </c>
      <c r="AT253" s="219" t="s">
        <v>264</v>
      </c>
      <c r="AU253" s="219" t="s">
        <v>88</v>
      </c>
      <c r="AY253" s="20" t="s">
        <v>141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20" t="s">
        <v>86</v>
      </c>
      <c r="BK253" s="220">
        <f>ROUND(I253*H253,2)</f>
        <v>0</v>
      </c>
      <c r="BL253" s="20" t="s">
        <v>148</v>
      </c>
      <c r="BM253" s="219" t="s">
        <v>416</v>
      </c>
    </row>
    <row r="254" s="2" customFormat="1">
      <c r="A254" s="41"/>
      <c r="B254" s="42"/>
      <c r="C254" s="43"/>
      <c r="D254" s="221" t="s">
        <v>150</v>
      </c>
      <c r="E254" s="43"/>
      <c r="F254" s="222" t="s">
        <v>415</v>
      </c>
      <c r="G254" s="43"/>
      <c r="H254" s="43"/>
      <c r="I254" s="223"/>
      <c r="J254" s="43"/>
      <c r="K254" s="43"/>
      <c r="L254" s="47"/>
      <c r="M254" s="224"/>
      <c r="N254" s="225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150</v>
      </c>
      <c r="AU254" s="20" t="s">
        <v>88</v>
      </c>
    </row>
    <row r="255" s="13" customFormat="1">
      <c r="A255" s="13"/>
      <c r="B255" s="228"/>
      <c r="C255" s="229"/>
      <c r="D255" s="221" t="s">
        <v>154</v>
      </c>
      <c r="E255" s="230" t="s">
        <v>19</v>
      </c>
      <c r="F255" s="231" t="s">
        <v>417</v>
      </c>
      <c r="G255" s="229"/>
      <c r="H255" s="232">
        <v>2</v>
      </c>
      <c r="I255" s="233"/>
      <c r="J255" s="229"/>
      <c r="K255" s="229"/>
      <c r="L255" s="234"/>
      <c r="M255" s="235"/>
      <c r="N255" s="236"/>
      <c r="O255" s="236"/>
      <c r="P255" s="236"/>
      <c r="Q255" s="236"/>
      <c r="R255" s="236"/>
      <c r="S255" s="236"/>
      <c r="T255" s="23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8" t="s">
        <v>154</v>
      </c>
      <c r="AU255" s="238" t="s">
        <v>88</v>
      </c>
      <c r="AV255" s="13" t="s">
        <v>88</v>
      </c>
      <c r="AW255" s="13" t="s">
        <v>37</v>
      </c>
      <c r="AX255" s="13" t="s">
        <v>78</v>
      </c>
      <c r="AY255" s="238" t="s">
        <v>141</v>
      </c>
    </row>
    <row r="256" s="13" customFormat="1">
      <c r="A256" s="13"/>
      <c r="B256" s="228"/>
      <c r="C256" s="229"/>
      <c r="D256" s="221" t="s">
        <v>154</v>
      </c>
      <c r="E256" s="230" t="s">
        <v>19</v>
      </c>
      <c r="F256" s="231" t="s">
        <v>418</v>
      </c>
      <c r="G256" s="229"/>
      <c r="H256" s="232">
        <v>4</v>
      </c>
      <c r="I256" s="233"/>
      <c r="J256" s="229"/>
      <c r="K256" s="229"/>
      <c r="L256" s="234"/>
      <c r="M256" s="235"/>
      <c r="N256" s="236"/>
      <c r="O256" s="236"/>
      <c r="P256" s="236"/>
      <c r="Q256" s="236"/>
      <c r="R256" s="236"/>
      <c r="S256" s="236"/>
      <c r="T256" s="23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8" t="s">
        <v>154</v>
      </c>
      <c r="AU256" s="238" t="s">
        <v>88</v>
      </c>
      <c r="AV256" s="13" t="s">
        <v>88</v>
      </c>
      <c r="AW256" s="13" t="s">
        <v>37</v>
      </c>
      <c r="AX256" s="13" t="s">
        <v>78</v>
      </c>
      <c r="AY256" s="238" t="s">
        <v>141</v>
      </c>
    </row>
    <row r="257" s="13" customFormat="1">
      <c r="A257" s="13"/>
      <c r="B257" s="228"/>
      <c r="C257" s="229"/>
      <c r="D257" s="221" t="s">
        <v>154</v>
      </c>
      <c r="E257" s="230" t="s">
        <v>19</v>
      </c>
      <c r="F257" s="231" t="s">
        <v>419</v>
      </c>
      <c r="G257" s="229"/>
      <c r="H257" s="232">
        <v>1</v>
      </c>
      <c r="I257" s="233"/>
      <c r="J257" s="229"/>
      <c r="K257" s="229"/>
      <c r="L257" s="234"/>
      <c r="M257" s="235"/>
      <c r="N257" s="236"/>
      <c r="O257" s="236"/>
      <c r="P257" s="236"/>
      <c r="Q257" s="236"/>
      <c r="R257" s="236"/>
      <c r="S257" s="236"/>
      <c r="T257" s="23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8" t="s">
        <v>154</v>
      </c>
      <c r="AU257" s="238" t="s">
        <v>88</v>
      </c>
      <c r="AV257" s="13" t="s">
        <v>88</v>
      </c>
      <c r="AW257" s="13" t="s">
        <v>37</v>
      </c>
      <c r="AX257" s="13" t="s">
        <v>78</v>
      </c>
      <c r="AY257" s="238" t="s">
        <v>141</v>
      </c>
    </row>
    <row r="258" s="14" customFormat="1">
      <c r="A258" s="14"/>
      <c r="B258" s="239"/>
      <c r="C258" s="240"/>
      <c r="D258" s="221" t="s">
        <v>154</v>
      </c>
      <c r="E258" s="241" t="s">
        <v>19</v>
      </c>
      <c r="F258" s="242" t="s">
        <v>157</v>
      </c>
      <c r="G258" s="240"/>
      <c r="H258" s="243">
        <v>7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9" t="s">
        <v>154</v>
      </c>
      <c r="AU258" s="249" t="s">
        <v>88</v>
      </c>
      <c r="AV258" s="14" t="s">
        <v>148</v>
      </c>
      <c r="AW258" s="14" t="s">
        <v>37</v>
      </c>
      <c r="AX258" s="14" t="s">
        <v>86</v>
      </c>
      <c r="AY258" s="249" t="s">
        <v>141</v>
      </c>
    </row>
    <row r="259" s="2" customFormat="1" ht="16.5" customHeight="1">
      <c r="A259" s="41"/>
      <c r="B259" s="42"/>
      <c r="C259" s="208" t="s">
        <v>420</v>
      </c>
      <c r="D259" s="208" t="s">
        <v>143</v>
      </c>
      <c r="E259" s="209" t="s">
        <v>421</v>
      </c>
      <c r="F259" s="210" t="s">
        <v>422</v>
      </c>
      <c r="G259" s="211" t="s">
        <v>333</v>
      </c>
      <c r="H259" s="212">
        <v>25</v>
      </c>
      <c r="I259" s="213"/>
      <c r="J259" s="214">
        <f>ROUND(I259*H259,2)</f>
        <v>0</v>
      </c>
      <c r="K259" s="210" t="s">
        <v>147</v>
      </c>
      <c r="L259" s="47"/>
      <c r="M259" s="215" t="s">
        <v>19</v>
      </c>
      <c r="N259" s="216" t="s">
        <v>49</v>
      </c>
      <c r="O259" s="87"/>
      <c r="P259" s="217">
        <f>O259*H259</f>
        <v>0</v>
      </c>
      <c r="Q259" s="217">
        <v>0.00019236000000000001</v>
      </c>
      <c r="R259" s="217">
        <f>Q259*H259</f>
        <v>0.0048089999999999999</v>
      </c>
      <c r="S259" s="217">
        <v>0</v>
      </c>
      <c r="T259" s="218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9" t="s">
        <v>148</v>
      </c>
      <c r="AT259" s="219" t="s">
        <v>143</v>
      </c>
      <c r="AU259" s="219" t="s">
        <v>88</v>
      </c>
      <c r="AY259" s="20" t="s">
        <v>141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20" t="s">
        <v>86</v>
      </c>
      <c r="BK259" s="220">
        <f>ROUND(I259*H259,2)</f>
        <v>0</v>
      </c>
      <c r="BL259" s="20" t="s">
        <v>148</v>
      </c>
      <c r="BM259" s="219" t="s">
        <v>423</v>
      </c>
    </row>
    <row r="260" s="2" customFormat="1">
      <c r="A260" s="41"/>
      <c r="B260" s="42"/>
      <c r="C260" s="43"/>
      <c r="D260" s="221" t="s">
        <v>150</v>
      </c>
      <c r="E260" s="43"/>
      <c r="F260" s="222" t="s">
        <v>424</v>
      </c>
      <c r="G260" s="43"/>
      <c r="H260" s="43"/>
      <c r="I260" s="223"/>
      <c r="J260" s="43"/>
      <c r="K260" s="43"/>
      <c r="L260" s="47"/>
      <c r="M260" s="224"/>
      <c r="N260" s="225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150</v>
      </c>
      <c r="AU260" s="20" t="s">
        <v>88</v>
      </c>
    </row>
    <row r="261" s="2" customFormat="1">
      <c r="A261" s="41"/>
      <c r="B261" s="42"/>
      <c r="C261" s="43"/>
      <c r="D261" s="226" t="s">
        <v>152</v>
      </c>
      <c r="E261" s="43"/>
      <c r="F261" s="227" t="s">
        <v>425</v>
      </c>
      <c r="G261" s="43"/>
      <c r="H261" s="43"/>
      <c r="I261" s="223"/>
      <c r="J261" s="43"/>
      <c r="K261" s="43"/>
      <c r="L261" s="47"/>
      <c r="M261" s="224"/>
      <c r="N261" s="225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152</v>
      </c>
      <c r="AU261" s="20" t="s">
        <v>88</v>
      </c>
    </row>
    <row r="262" s="2" customFormat="1" ht="16.5" customHeight="1">
      <c r="A262" s="41"/>
      <c r="B262" s="42"/>
      <c r="C262" s="208" t="s">
        <v>426</v>
      </c>
      <c r="D262" s="208" t="s">
        <v>143</v>
      </c>
      <c r="E262" s="209" t="s">
        <v>427</v>
      </c>
      <c r="F262" s="210" t="s">
        <v>428</v>
      </c>
      <c r="G262" s="211" t="s">
        <v>333</v>
      </c>
      <c r="H262" s="212">
        <v>25</v>
      </c>
      <c r="I262" s="213"/>
      <c r="J262" s="214">
        <f>ROUND(I262*H262,2)</f>
        <v>0</v>
      </c>
      <c r="K262" s="210" t="s">
        <v>147</v>
      </c>
      <c r="L262" s="47"/>
      <c r="M262" s="215" t="s">
        <v>19</v>
      </c>
      <c r="N262" s="216" t="s">
        <v>49</v>
      </c>
      <c r="O262" s="87"/>
      <c r="P262" s="217">
        <f>O262*H262</f>
        <v>0</v>
      </c>
      <c r="Q262" s="217">
        <v>7.3499999999999998E-05</v>
      </c>
      <c r="R262" s="217">
        <f>Q262*H262</f>
        <v>0.0018374999999999999</v>
      </c>
      <c r="S262" s="217">
        <v>0</v>
      </c>
      <c r="T262" s="218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9" t="s">
        <v>148</v>
      </c>
      <c r="AT262" s="219" t="s">
        <v>143</v>
      </c>
      <c r="AU262" s="219" t="s">
        <v>88</v>
      </c>
      <c r="AY262" s="20" t="s">
        <v>141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20" t="s">
        <v>86</v>
      </c>
      <c r="BK262" s="220">
        <f>ROUND(I262*H262,2)</f>
        <v>0</v>
      </c>
      <c r="BL262" s="20" t="s">
        <v>148</v>
      </c>
      <c r="BM262" s="219" t="s">
        <v>429</v>
      </c>
    </row>
    <row r="263" s="2" customFormat="1">
      <c r="A263" s="41"/>
      <c r="B263" s="42"/>
      <c r="C263" s="43"/>
      <c r="D263" s="221" t="s">
        <v>150</v>
      </c>
      <c r="E263" s="43"/>
      <c r="F263" s="222" t="s">
        <v>430</v>
      </c>
      <c r="G263" s="43"/>
      <c r="H263" s="43"/>
      <c r="I263" s="223"/>
      <c r="J263" s="43"/>
      <c r="K263" s="43"/>
      <c r="L263" s="47"/>
      <c r="M263" s="224"/>
      <c r="N263" s="225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150</v>
      </c>
      <c r="AU263" s="20" t="s">
        <v>88</v>
      </c>
    </row>
    <row r="264" s="2" customFormat="1">
      <c r="A264" s="41"/>
      <c r="B264" s="42"/>
      <c r="C264" s="43"/>
      <c r="D264" s="226" t="s">
        <v>152</v>
      </c>
      <c r="E264" s="43"/>
      <c r="F264" s="227" t="s">
        <v>431</v>
      </c>
      <c r="G264" s="43"/>
      <c r="H264" s="43"/>
      <c r="I264" s="223"/>
      <c r="J264" s="43"/>
      <c r="K264" s="43"/>
      <c r="L264" s="47"/>
      <c r="M264" s="224"/>
      <c r="N264" s="225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152</v>
      </c>
      <c r="AU264" s="20" t="s">
        <v>88</v>
      </c>
    </row>
    <row r="265" s="12" customFormat="1" ht="22.8" customHeight="1">
      <c r="A265" s="12"/>
      <c r="B265" s="192"/>
      <c r="C265" s="193"/>
      <c r="D265" s="194" t="s">
        <v>77</v>
      </c>
      <c r="E265" s="206" t="s">
        <v>432</v>
      </c>
      <c r="F265" s="206" t="s">
        <v>433</v>
      </c>
      <c r="G265" s="193"/>
      <c r="H265" s="193"/>
      <c r="I265" s="196"/>
      <c r="J265" s="207">
        <f>BK265</f>
        <v>0</v>
      </c>
      <c r="K265" s="193"/>
      <c r="L265" s="198"/>
      <c r="M265" s="199"/>
      <c r="N265" s="200"/>
      <c r="O265" s="200"/>
      <c r="P265" s="201">
        <f>SUM(P266:P268)</f>
        <v>0</v>
      </c>
      <c r="Q265" s="200"/>
      <c r="R265" s="201">
        <f>SUM(R266:R268)</f>
        <v>0</v>
      </c>
      <c r="S265" s="200"/>
      <c r="T265" s="202">
        <f>SUM(T266:T268)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3" t="s">
        <v>86</v>
      </c>
      <c r="AT265" s="204" t="s">
        <v>77</v>
      </c>
      <c r="AU265" s="204" t="s">
        <v>86</v>
      </c>
      <c r="AY265" s="203" t="s">
        <v>141</v>
      </c>
      <c r="BK265" s="205">
        <f>SUM(BK266:BK268)</f>
        <v>0</v>
      </c>
    </row>
    <row r="266" s="2" customFormat="1" ht="16.5" customHeight="1">
      <c r="A266" s="41"/>
      <c r="B266" s="42"/>
      <c r="C266" s="208" t="s">
        <v>434</v>
      </c>
      <c r="D266" s="208" t="s">
        <v>143</v>
      </c>
      <c r="E266" s="209" t="s">
        <v>435</v>
      </c>
      <c r="F266" s="210" t="s">
        <v>436</v>
      </c>
      <c r="G266" s="211" t="s">
        <v>236</v>
      </c>
      <c r="H266" s="212">
        <v>14.209</v>
      </c>
      <c r="I266" s="213"/>
      <c r="J266" s="214">
        <f>ROUND(I266*H266,2)</f>
        <v>0</v>
      </c>
      <c r="K266" s="210" t="s">
        <v>147</v>
      </c>
      <c r="L266" s="47"/>
      <c r="M266" s="215" t="s">
        <v>19</v>
      </c>
      <c r="N266" s="216" t="s">
        <v>49</v>
      </c>
      <c r="O266" s="87"/>
      <c r="P266" s="217">
        <f>O266*H266</f>
        <v>0</v>
      </c>
      <c r="Q266" s="217">
        <v>0</v>
      </c>
      <c r="R266" s="217">
        <f>Q266*H266</f>
        <v>0</v>
      </c>
      <c r="S266" s="217">
        <v>0</v>
      </c>
      <c r="T266" s="218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9" t="s">
        <v>148</v>
      </c>
      <c r="AT266" s="219" t="s">
        <v>143</v>
      </c>
      <c r="AU266" s="219" t="s">
        <v>88</v>
      </c>
      <c r="AY266" s="20" t="s">
        <v>141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20" t="s">
        <v>86</v>
      </c>
      <c r="BK266" s="220">
        <f>ROUND(I266*H266,2)</f>
        <v>0</v>
      </c>
      <c r="BL266" s="20" t="s">
        <v>148</v>
      </c>
      <c r="BM266" s="219" t="s">
        <v>437</v>
      </c>
    </row>
    <row r="267" s="2" customFormat="1">
      <c r="A267" s="41"/>
      <c r="B267" s="42"/>
      <c r="C267" s="43"/>
      <c r="D267" s="221" t="s">
        <v>150</v>
      </c>
      <c r="E267" s="43"/>
      <c r="F267" s="222" t="s">
        <v>438</v>
      </c>
      <c r="G267" s="43"/>
      <c r="H267" s="43"/>
      <c r="I267" s="223"/>
      <c r="J267" s="43"/>
      <c r="K267" s="43"/>
      <c r="L267" s="47"/>
      <c r="M267" s="224"/>
      <c r="N267" s="225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150</v>
      </c>
      <c r="AU267" s="20" t="s">
        <v>88</v>
      </c>
    </row>
    <row r="268" s="2" customFormat="1">
      <c r="A268" s="41"/>
      <c r="B268" s="42"/>
      <c r="C268" s="43"/>
      <c r="D268" s="226" t="s">
        <v>152</v>
      </c>
      <c r="E268" s="43"/>
      <c r="F268" s="227" t="s">
        <v>439</v>
      </c>
      <c r="G268" s="43"/>
      <c r="H268" s="43"/>
      <c r="I268" s="223"/>
      <c r="J268" s="43"/>
      <c r="K268" s="43"/>
      <c r="L268" s="47"/>
      <c r="M268" s="224"/>
      <c r="N268" s="225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152</v>
      </c>
      <c r="AU268" s="20" t="s">
        <v>88</v>
      </c>
    </row>
    <row r="269" s="12" customFormat="1" ht="25.92" customHeight="1">
      <c r="A269" s="12"/>
      <c r="B269" s="192"/>
      <c r="C269" s="193"/>
      <c r="D269" s="194" t="s">
        <v>77</v>
      </c>
      <c r="E269" s="195" t="s">
        <v>264</v>
      </c>
      <c r="F269" s="195" t="s">
        <v>440</v>
      </c>
      <c r="G269" s="193"/>
      <c r="H269" s="193"/>
      <c r="I269" s="196"/>
      <c r="J269" s="197">
        <f>BK269</f>
        <v>0</v>
      </c>
      <c r="K269" s="193"/>
      <c r="L269" s="198"/>
      <c r="M269" s="199"/>
      <c r="N269" s="200"/>
      <c r="O269" s="200"/>
      <c r="P269" s="201">
        <f>P270</f>
        <v>0</v>
      </c>
      <c r="Q269" s="200"/>
      <c r="R269" s="201">
        <f>R270</f>
        <v>0.020159999999999997</v>
      </c>
      <c r="S269" s="200"/>
      <c r="T269" s="202">
        <f>T270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3" t="s">
        <v>166</v>
      </c>
      <c r="AT269" s="204" t="s">
        <v>77</v>
      </c>
      <c r="AU269" s="204" t="s">
        <v>78</v>
      </c>
      <c r="AY269" s="203" t="s">
        <v>141</v>
      </c>
      <c r="BK269" s="205">
        <f>BK270</f>
        <v>0</v>
      </c>
    </row>
    <row r="270" s="12" customFormat="1" ht="22.8" customHeight="1">
      <c r="A270" s="12"/>
      <c r="B270" s="192"/>
      <c r="C270" s="193"/>
      <c r="D270" s="194" t="s">
        <v>77</v>
      </c>
      <c r="E270" s="206" t="s">
        <v>441</v>
      </c>
      <c r="F270" s="206" t="s">
        <v>442</v>
      </c>
      <c r="G270" s="193"/>
      <c r="H270" s="193"/>
      <c r="I270" s="196"/>
      <c r="J270" s="207">
        <f>BK270</f>
        <v>0</v>
      </c>
      <c r="K270" s="193"/>
      <c r="L270" s="198"/>
      <c r="M270" s="199"/>
      <c r="N270" s="200"/>
      <c r="O270" s="200"/>
      <c r="P270" s="201">
        <f>SUM(P271:P282)</f>
        <v>0</v>
      </c>
      <c r="Q270" s="200"/>
      <c r="R270" s="201">
        <f>SUM(R271:R282)</f>
        <v>0.020159999999999997</v>
      </c>
      <c r="S270" s="200"/>
      <c r="T270" s="202">
        <f>SUM(T271:T282)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3" t="s">
        <v>166</v>
      </c>
      <c r="AT270" s="204" t="s">
        <v>77</v>
      </c>
      <c r="AU270" s="204" t="s">
        <v>86</v>
      </c>
      <c r="AY270" s="203" t="s">
        <v>141</v>
      </c>
      <c r="BK270" s="205">
        <f>SUM(BK271:BK282)</f>
        <v>0</v>
      </c>
    </row>
    <row r="271" s="2" customFormat="1" ht="16.5" customHeight="1">
      <c r="A271" s="41"/>
      <c r="B271" s="42"/>
      <c r="C271" s="208" t="s">
        <v>443</v>
      </c>
      <c r="D271" s="208" t="s">
        <v>143</v>
      </c>
      <c r="E271" s="209" t="s">
        <v>444</v>
      </c>
      <c r="F271" s="210" t="s">
        <v>445</v>
      </c>
      <c r="G271" s="211" t="s">
        <v>333</v>
      </c>
      <c r="H271" s="212">
        <v>50</v>
      </c>
      <c r="I271" s="213"/>
      <c r="J271" s="214">
        <f>ROUND(I271*H271,2)</f>
        <v>0</v>
      </c>
      <c r="K271" s="210" t="s">
        <v>147</v>
      </c>
      <c r="L271" s="47"/>
      <c r="M271" s="215" t="s">
        <v>19</v>
      </c>
      <c r="N271" s="216" t="s">
        <v>49</v>
      </c>
      <c r="O271" s="87"/>
      <c r="P271" s="217">
        <f>O271*H271</f>
        <v>0</v>
      </c>
      <c r="Q271" s="217">
        <v>0</v>
      </c>
      <c r="R271" s="217">
        <f>Q271*H271</f>
        <v>0</v>
      </c>
      <c r="S271" s="217">
        <v>0</v>
      </c>
      <c r="T271" s="218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9" t="s">
        <v>446</v>
      </c>
      <c r="AT271" s="219" t="s">
        <v>143</v>
      </c>
      <c r="AU271" s="219" t="s">
        <v>88</v>
      </c>
      <c r="AY271" s="20" t="s">
        <v>141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20" t="s">
        <v>86</v>
      </c>
      <c r="BK271" s="220">
        <f>ROUND(I271*H271,2)</f>
        <v>0</v>
      </c>
      <c r="BL271" s="20" t="s">
        <v>446</v>
      </c>
      <c r="BM271" s="219" t="s">
        <v>447</v>
      </c>
    </row>
    <row r="272" s="2" customFormat="1">
      <c r="A272" s="41"/>
      <c r="B272" s="42"/>
      <c r="C272" s="43"/>
      <c r="D272" s="221" t="s">
        <v>150</v>
      </c>
      <c r="E272" s="43"/>
      <c r="F272" s="222" t="s">
        <v>448</v>
      </c>
      <c r="G272" s="43"/>
      <c r="H272" s="43"/>
      <c r="I272" s="223"/>
      <c r="J272" s="43"/>
      <c r="K272" s="43"/>
      <c r="L272" s="47"/>
      <c r="M272" s="224"/>
      <c r="N272" s="225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150</v>
      </c>
      <c r="AU272" s="20" t="s">
        <v>88</v>
      </c>
    </row>
    <row r="273" s="2" customFormat="1">
      <c r="A273" s="41"/>
      <c r="B273" s="42"/>
      <c r="C273" s="43"/>
      <c r="D273" s="226" t="s">
        <v>152</v>
      </c>
      <c r="E273" s="43"/>
      <c r="F273" s="227" t="s">
        <v>449</v>
      </c>
      <c r="G273" s="43"/>
      <c r="H273" s="43"/>
      <c r="I273" s="223"/>
      <c r="J273" s="43"/>
      <c r="K273" s="43"/>
      <c r="L273" s="47"/>
      <c r="M273" s="224"/>
      <c r="N273" s="225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152</v>
      </c>
      <c r="AU273" s="20" t="s">
        <v>88</v>
      </c>
    </row>
    <row r="274" s="13" customFormat="1">
      <c r="A274" s="13"/>
      <c r="B274" s="228"/>
      <c r="C274" s="229"/>
      <c r="D274" s="221" t="s">
        <v>154</v>
      </c>
      <c r="E274" s="230" t="s">
        <v>19</v>
      </c>
      <c r="F274" s="231" t="s">
        <v>450</v>
      </c>
      <c r="G274" s="229"/>
      <c r="H274" s="232">
        <v>50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8" t="s">
        <v>154</v>
      </c>
      <c r="AU274" s="238" t="s">
        <v>88</v>
      </c>
      <c r="AV274" s="13" t="s">
        <v>88</v>
      </c>
      <c r="AW274" s="13" t="s">
        <v>37</v>
      </c>
      <c r="AX274" s="13" t="s">
        <v>86</v>
      </c>
      <c r="AY274" s="238" t="s">
        <v>141</v>
      </c>
    </row>
    <row r="275" s="2" customFormat="1" ht="16.5" customHeight="1">
      <c r="A275" s="41"/>
      <c r="B275" s="42"/>
      <c r="C275" s="271" t="s">
        <v>451</v>
      </c>
      <c r="D275" s="271" t="s">
        <v>264</v>
      </c>
      <c r="E275" s="272" t="s">
        <v>452</v>
      </c>
      <c r="F275" s="273" t="s">
        <v>453</v>
      </c>
      <c r="G275" s="274" t="s">
        <v>333</v>
      </c>
      <c r="H275" s="275">
        <v>52.5</v>
      </c>
      <c r="I275" s="276"/>
      <c r="J275" s="277">
        <f>ROUND(I275*H275,2)</f>
        <v>0</v>
      </c>
      <c r="K275" s="273" t="s">
        <v>147</v>
      </c>
      <c r="L275" s="278"/>
      <c r="M275" s="279" t="s">
        <v>19</v>
      </c>
      <c r="N275" s="280" t="s">
        <v>49</v>
      </c>
      <c r="O275" s="87"/>
      <c r="P275" s="217">
        <f>O275*H275</f>
        <v>0</v>
      </c>
      <c r="Q275" s="217">
        <v>0.00035</v>
      </c>
      <c r="R275" s="217">
        <f>Q275*H275</f>
        <v>0.018374999999999999</v>
      </c>
      <c r="S275" s="217">
        <v>0</v>
      </c>
      <c r="T275" s="218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9" t="s">
        <v>454</v>
      </c>
      <c r="AT275" s="219" t="s">
        <v>264</v>
      </c>
      <c r="AU275" s="219" t="s">
        <v>88</v>
      </c>
      <c r="AY275" s="20" t="s">
        <v>141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20" t="s">
        <v>86</v>
      </c>
      <c r="BK275" s="220">
        <f>ROUND(I275*H275,2)</f>
        <v>0</v>
      </c>
      <c r="BL275" s="20" t="s">
        <v>454</v>
      </c>
      <c r="BM275" s="219" t="s">
        <v>455</v>
      </c>
    </row>
    <row r="276" s="2" customFormat="1">
      <c r="A276" s="41"/>
      <c r="B276" s="42"/>
      <c r="C276" s="43"/>
      <c r="D276" s="221" t="s">
        <v>150</v>
      </c>
      <c r="E276" s="43"/>
      <c r="F276" s="222" t="s">
        <v>453</v>
      </c>
      <c r="G276" s="43"/>
      <c r="H276" s="43"/>
      <c r="I276" s="223"/>
      <c r="J276" s="43"/>
      <c r="K276" s="43"/>
      <c r="L276" s="47"/>
      <c r="M276" s="224"/>
      <c r="N276" s="225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150</v>
      </c>
      <c r="AU276" s="20" t="s">
        <v>88</v>
      </c>
    </row>
    <row r="277" s="13" customFormat="1">
      <c r="A277" s="13"/>
      <c r="B277" s="228"/>
      <c r="C277" s="229"/>
      <c r="D277" s="221" t="s">
        <v>154</v>
      </c>
      <c r="E277" s="229"/>
      <c r="F277" s="231" t="s">
        <v>456</v>
      </c>
      <c r="G277" s="229"/>
      <c r="H277" s="232">
        <v>52.5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8" t="s">
        <v>154</v>
      </c>
      <c r="AU277" s="238" t="s">
        <v>88</v>
      </c>
      <c r="AV277" s="13" t="s">
        <v>88</v>
      </c>
      <c r="AW277" s="13" t="s">
        <v>4</v>
      </c>
      <c r="AX277" s="13" t="s">
        <v>86</v>
      </c>
      <c r="AY277" s="238" t="s">
        <v>141</v>
      </c>
    </row>
    <row r="278" s="2" customFormat="1" ht="16.5" customHeight="1">
      <c r="A278" s="41"/>
      <c r="B278" s="42"/>
      <c r="C278" s="208" t="s">
        <v>457</v>
      </c>
      <c r="D278" s="208" t="s">
        <v>143</v>
      </c>
      <c r="E278" s="209" t="s">
        <v>458</v>
      </c>
      <c r="F278" s="210" t="s">
        <v>459</v>
      </c>
      <c r="G278" s="211" t="s">
        <v>333</v>
      </c>
      <c r="H278" s="212">
        <v>25</v>
      </c>
      <c r="I278" s="213"/>
      <c r="J278" s="214">
        <f>ROUND(I278*H278,2)</f>
        <v>0</v>
      </c>
      <c r="K278" s="210" t="s">
        <v>147</v>
      </c>
      <c r="L278" s="47"/>
      <c r="M278" s="215" t="s">
        <v>19</v>
      </c>
      <c r="N278" s="216" t="s">
        <v>49</v>
      </c>
      <c r="O278" s="87"/>
      <c r="P278" s="217">
        <f>O278*H278</f>
        <v>0</v>
      </c>
      <c r="Q278" s="217">
        <v>7.1400000000000001E-05</v>
      </c>
      <c r="R278" s="217">
        <f>Q278*H278</f>
        <v>0.0017850000000000001</v>
      </c>
      <c r="S278" s="217">
        <v>0</v>
      </c>
      <c r="T278" s="218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9" t="s">
        <v>446</v>
      </c>
      <c r="AT278" s="219" t="s">
        <v>143</v>
      </c>
      <c r="AU278" s="219" t="s">
        <v>88</v>
      </c>
      <c r="AY278" s="20" t="s">
        <v>141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20" t="s">
        <v>86</v>
      </c>
      <c r="BK278" s="220">
        <f>ROUND(I278*H278,2)</f>
        <v>0</v>
      </c>
      <c r="BL278" s="20" t="s">
        <v>446</v>
      </c>
      <c r="BM278" s="219" t="s">
        <v>460</v>
      </c>
    </row>
    <row r="279" s="2" customFormat="1">
      <c r="A279" s="41"/>
      <c r="B279" s="42"/>
      <c r="C279" s="43"/>
      <c r="D279" s="221" t="s">
        <v>150</v>
      </c>
      <c r="E279" s="43"/>
      <c r="F279" s="222" t="s">
        <v>461</v>
      </c>
      <c r="G279" s="43"/>
      <c r="H279" s="43"/>
      <c r="I279" s="223"/>
      <c r="J279" s="43"/>
      <c r="K279" s="43"/>
      <c r="L279" s="47"/>
      <c r="M279" s="224"/>
      <c r="N279" s="225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150</v>
      </c>
      <c r="AU279" s="20" t="s">
        <v>88</v>
      </c>
    </row>
    <row r="280" s="2" customFormat="1">
      <c r="A280" s="41"/>
      <c r="B280" s="42"/>
      <c r="C280" s="43"/>
      <c r="D280" s="226" t="s">
        <v>152</v>
      </c>
      <c r="E280" s="43"/>
      <c r="F280" s="227" t="s">
        <v>462</v>
      </c>
      <c r="G280" s="43"/>
      <c r="H280" s="43"/>
      <c r="I280" s="223"/>
      <c r="J280" s="43"/>
      <c r="K280" s="43"/>
      <c r="L280" s="47"/>
      <c r="M280" s="224"/>
      <c r="N280" s="225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152</v>
      </c>
      <c r="AU280" s="20" t="s">
        <v>88</v>
      </c>
    </row>
    <row r="281" s="13" customFormat="1">
      <c r="A281" s="13"/>
      <c r="B281" s="228"/>
      <c r="C281" s="229"/>
      <c r="D281" s="221" t="s">
        <v>154</v>
      </c>
      <c r="E281" s="230" t="s">
        <v>19</v>
      </c>
      <c r="F281" s="231" t="s">
        <v>450</v>
      </c>
      <c r="G281" s="229"/>
      <c r="H281" s="232">
        <v>50</v>
      </c>
      <c r="I281" s="233"/>
      <c r="J281" s="229"/>
      <c r="K281" s="229"/>
      <c r="L281" s="234"/>
      <c r="M281" s="235"/>
      <c r="N281" s="236"/>
      <c r="O281" s="236"/>
      <c r="P281" s="236"/>
      <c r="Q281" s="236"/>
      <c r="R281" s="236"/>
      <c r="S281" s="236"/>
      <c r="T281" s="23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8" t="s">
        <v>154</v>
      </c>
      <c r="AU281" s="238" t="s">
        <v>88</v>
      </c>
      <c r="AV281" s="13" t="s">
        <v>88</v>
      </c>
      <c r="AW281" s="13" t="s">
        <v>37</v>
      </c>
      <c r="AX281" s="13" t="s">
        <v>78</v>
      </c>
      <c r="AY281" s="238" t="s">
        <v>141</v>
      </c>
    </row>
    <row r="282" s="13" customFormat="1">
      <c r="A282" s="13"/>
      <c r="B282" s="228"/>
      <c r="C282" s="229"/>
      <c r="D282" s="221" t="s">
        <v>154</v>
      </c>
      <c r="E282" s="230" t="s">
        <v>19</v>
      </c>
      <c r="F282" s="231" t="s">
        <v>319</v>
      </c>
      <c r="G282" s="229"/>
      <c r="H282" s="232">
        <v>25</v>
      </c>
      <c r="I282" s="233"/>
      <c r="J282" s="229"/>
      <c r="K282" s="229"/>
      <c r="L282" s="234"/>
      <c r="M282" s="281"/>
      <c r="N282" s="282"/>
      <c r="O282" s="282"/>
      <c r="P282" s="282"/>
      <c r="Q282" s="282"/>
      <c r="R282" s="282"/>
      <c r="S282" s="282"/>
      <c r="T282" s="28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8" t="s">
        <v>154</v>
      </c>
      <c r="AU282" s="238" t="s">
        <v>88</v>
      </c>
      <c r="AV282" s="13" t="s">
        <v>88</v>
      </c>
      <c r="AW282" s="13" t="s">
        <v>37</v>
      </c>
      <c r="AX282" s="13" t="s">
        <v>86</v>
      </c>
      <c r="AY282" s="238" t="s">
        <v>141</v>
      </c>
    </row>
    <row r="283" s="2" customFormat="1" ht="6.96" customHeight="1">
      <c r="A283" s="41"/>
      <c r="B283" s="62"/>
      <c r="C283" s="63"/>
      <c r="D283" s="63"/>
      <c r="E283" s="63"/>
      <c r="F283" s="63"/>
      <c r="G283" s="63"/>
      <c r="H283" s="63"/>
      <c r="I283" s="63"/>
      <c r="J283" s="63"/>
      <c r="K283" s="63"/>
      <c r="L283" s="47"/>
      <c r="M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</row>
  </sheetData>
  <sheetProtection sheet="1" autoFilter="0" formatColumns="0" formatRows="0" objects="1" scenarios="1" spinCount="100000" saltValue="8q5TDKhTBYH5aleTSg3WaqVQ29Cgtrdk8DUFo8GIlZMM1TTLZcFhYBf1nVtOVGdN/hL/OplYqRLsvPrS1GYHXw==" hashValue="2aMwtqSzma7b5hpjn3RieIFks0asAECBUt/Xkz8Yqqz5LwL1lhz+g7Xpw55YcKzF9ZFzDqkbsNavfXrBBlzwSw==" algorithmName="SHA-512" password="C730"/>
  <autoFilter ref="C87:K282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4_01/131251206"/>
    <hyperlink ref="F99" r:id="rId2" display="https://podminky.urs.cz/item/CS_URS_2024_01/132254206"/>
    <hyperlink ref="F106" r:id="rId3" display="https://podminky.urs.cz/item/CS_URS_2024_01/151101101"/>
    <hyperlink ref="F113" r:id="rId4" display="https://podminky.urs.cz/item/CS_URS_2024_01/151101111"/>
    <hyperlink ref="F116" r:id="rId5" display="https://podminky.urs.cz/item/CS_URS_2024_01/151101201"/>
    <hyperlink ref="F120" r:id="rId6" display="https://podminky.urs.cz/item/CS_URS_2024_01/151101211"/>
    <hyperlink ref="F123" r:id="rId7" display="https://podminky.urs.cz/item/CS_URS_2024_01/151101301"/>
    <hyperlink ref="F127" r:id="rId8" display="https://podminky.urs.cz/item/CS_URS_2024_01/151101311"/>
    <hyperlink ref="F130" r:id="rId9" display="https://podminky.urs.cz/item/CS_URS_2024_01/162351104"/>
    <hyperlink ref="F135" r:id="rId10" display="https://podminky.urs.cz/item/CS_URS_2024_01/162551108"/>
    <hyperlink ref="F143" r:id="rId11" display="https://podminky.urs.cz/item/CS_URS_2024_01/167151111"/>
    <hyperlink ref="F151" r:id="rId12" display="https://podminky.urs.cz/item/CS_URS_2024_01/171201231"/>
    <hyperlink ref="F156" r:id="rId13" display="https://podminky.urs.cz/item/CS_URS_2024_01/171251201"/>
    <hyperlink ref="F160" r:id="rId14" display="https://podminky.urs.cz/item/CS_URS_2024_01/174151101"/>
    <hyperlink ref="F164" r:id="rId15" display="https://podminky.urs.cz/item/CS_URS_2024_01/175151101"/>
    <hyperlink ref="F175" r:id="rId16" display="https://podminky.urs.cz/item/CS_URS_2024_01/273313611"/>
    <hyperlink ref="F181" r:id="rId17" display="https://podminky.urs.cz/item/CS_URS_2024_01/273362021"/>
    <hyperlink ref="F186" r:id="rId18" display="https://podminky.urs.cz/item/CS_URS_2024_01/382121111"/>
    <hyperlink ref="F189" r:id="rId19" display="https://podminky.urs.cz/item/CS_URS_2024_01/382121121"/>
    <hyperlink ref="F192" r:id="rId20" display="https://podminky.urs.cz/item/CS_URS_2024_01/382121131"/>
    <hyperlink ref="F202" r:id="rId21" display="https://podminky.urs.cz/item/CS_URS_2024_01/451572111"/>
    <hyperlink ref="F211" r:id="rId22" display="https://podminky.urs.cz/item/CS_URS_2024_01/871211141"/>
    <hyperlink ref="F222" r:id="rId23" display="https://podminky.urs.cz/item/CS_URS_2024_01/877211118"/>
    <hyperlink ref="F227" r:id="rId24" display="https://podminky.urs.cz/item/CS_URS_2024_01/892241111"/>
    <hyperlink ref="F230" r:id="rId25" display="https://podminky.urs.cz/item/CS_URS_2024_01/892372111"/>
    <hyperlink ref="F233" r:id="rId26" display="https://podminky.urs.cz/item/CS_URS_2024_01/894411111"/>
    <hyperlink ref="F236" r:id="rId27" display="https://podminky.urs.cz/item/CS_URS_2024_01/899623151"/>
    <hyperlink ref="F261" r:id="rId28" display="https://podminky.urs.cz/item/CS_URS_2024_01/899721111"/>
    <hyperlink ref="F264" r:id="rId29" display="https://podminky.urs.cz/item/CS_URS_2024_01/899722112"/>
    <hyperlink ref="F268" r:id="rId30" display="https://podminky.urs.cz/item/CS_URS_2024_01/998276101"/>
    <hyperlink ref="F273" r:id="rId31" display="https://podminky.urs.cz/item/CS_URS_2024_01/460791113"/>
    <hyperlink ref="F280" r:id="rId32" display="https://podminky.urs.cz/item/CS_URS_2024_01/4606711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98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Akumulační nádrže dešťové vody pro fotbalový a tenisový areál Žďár nad Sázavou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111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463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29. 9. 2022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464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ROUND(J85,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ROUND((SUM(BE85:BE122)),  2)</f>
        <v>0</v>
      </c>
      <c r="G33" s="41"/>
      <c r="H33" s="41"/>
      <c r="I33" s="152">
        <v>0.20999999999999999</v>
      </c>
      <c r="J33" s="151">
        <f>ROUND(((SUM(BE85:BE122))*I33),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ROUND((SUM(BF85:BF122)),  2)</f>
        <v>0</v>
      </c>
      <c r="G34" s="41"/>
      <c r="H34" s="41"/>
      <c r="I34" s="152">
        <v>0.12</v>
      </c>
      <c r="J34" s="151">
        <f>ROUND(((SUM(BF85:BF122))*I34),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ROUND((SUM(BG85:BG122)),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ROUND((SUM(BH85:BH122)),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ROUND((SUM(BI85:BI122)),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Akumulační nádrže dešťové vody pro fotbalový a tenisový areál Žďár nad Sázavou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111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VRN, OST - Vedlejší rozpočtové a ostatní náklady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Žďár nad Sázavou</v>
      </c>
      <c r="G52" s="43"/>
      <c r="H52" s="43"/>
      <c r="I52" s="35" t="s">
        <v>23</v>
      </c>
      <c r="J52" s="75" t="str">
        <f>IF(J12="","",J12)</f>
        <v>29. 9. 2022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Žďár nad Sázavou</v>
      </c>
      <c r="G54" s="43"/>
      <c r="H54" s="43"/>
      <c r="I54" s="35" t="s">
        <v>33</v>
      </c>
      <c r="J54" s="39" t="str">
        <f>E21</f>
        <v>TZBplan,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HADRABA s.r.o.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114</v>
      </c>
      <c r="D57" s="166"/>
      <c r="E57" s="166"/>
      <c r="F57" s="166"/>
      <c r="G57" s="166"/>
      <c r="H57" s="166"/>
      <c r="I57" s="166"/>
      <c r="J57" s="167" t="s">
        <v>115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116</v>
      </c>
    </row>
    <row r="60" s="9" customFormat="1" ht="24.96" customHeight="1">
      <c r="A60" s="9"/>
      <c r="B60" s="169"/>
      <c r="C60" s="170"/>
      <c r="D60" s="171" t="s">
        <v>465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466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9"/>
      <c r="C62" s="170"/>
      <c r="D62" s="171" t="s">
        <v>467</v>
      </c>
      <c r="E62" s="172"/>
      <c r="F62" s="172"/>
      <c r="G62" s="172"/>
      <c r="H62" s="172"/>
      <c r="I62" s="172"/>
      <c r="J62" s="173">
        <f>J104</f>
        <v>0</v>
      </c>
      <c r="K62" s="170"/>
      <c r="L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5"/>
      <c r="C63" s="176"/>
      <c r="D63" s="177" t="s">
        <v>468</v>
      </c>
      <c r="E63" s="178"/>
      <c r="F63" s="178"/>
      <c r="G63" s="178"/>
      <c r="H63" s="178"/>
      <c r="I63" s="178"/>
      <c r="J63" s="179">
        <f>J105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469</v>
      </c>
      <c r="E64" s="178"/>
      <c r="F64" s="178"/>
      <c r="G64" s="178"/>
      <c r="H64" s="178"/>
      <c r="I64" s="178"/>
      <c r="J64" s="179">
        <f>J112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470</v>
      </c>
      <c r="E65" s="178"/>
      <c r="F65" s="178"/>
      <c r="G65" s="178"/>
      <c r="H65" s="178"/>
      <c r="I65" s="178"/>
      <c r="J65" s="179">
        <f>J116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126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4" t="str">
        <f>E7</f>
        <v>Akumulační nádrže dešťové vody pro fotbalový a tenisový areál Žďár nad Sázavou</v>
      </c>
      <c r="F75" s="35"/>
      <c r="G75" s="35"/>
      <c r="H75" s="35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111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VRN, OST - Vedlejší rozpočtové a ostatní náklady</v>
      </c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Žďár nad Sázavou</v>
      </c>
      <c r="G79" s="43"/>
      <c r="H79" s="43"/>
      <c r="I79" s="35" t="s">
        <v>23</v>
      </c>
      <c r="J79" s="75" t="str">
        <f>IF(J12="","",J12)</f>
        <v>29. 9. 2022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Město Žďár nad Sázavou</v>
      </c>
      <c r="G81" s="43"/>
      <c r="H81" s="43"/>
      <c r="I81" s="35" t="s">
        <v>33</v>
      </c>
      <c r="J81" s="39" t="str">
        <f>E21</f>
        <v>TZBplan, s.r.o.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31</v>
      </c>
      <c r="D82" s="43"/>
      <c r="E82" s="43"/>
      <c r="F82" s="30" t="str">
        <f>IF(E18="","",E18)</f>
        <v>Vyplň údaj</v>
      </c>
      <c r="G82" s="43"/>
      <c r="H82" s="43"/>
      <c r="I82" s="35" t="s">
        <v>38</v>
      </c>
      <c r="J82" s="39" t="str">
        <f>E24</f>
        <v>HADRABA s.r.o.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1"/>
      <c r="B84" s="182"/>
      <c r="C84" s="183" t="s">
        <v>127</v>
      </c>
      <c r="D84" s="184" t="s">
        <v>63</v>
      </c>
      <c r="E84" s="184" t="s">
        <v>59</v>
      </c>
      <c r="F84" s="184" t="s">
        <v>60</v>
      </c>
      <c r="G84" s="184" t="s">
        <v>128</v>
      </c>
      <c r="H84" s="184" t="s">
        <v>129</v>
      </c>
      <c r="I84" s="184" t="s">
        <v>130</v>
      </c>
      <c r="J84" s="184" t="s">
        <v>115</v>
      </c>
      <c r="K84" s="185" t="s">
        <v>131</v>
      </c>
      <c r="L84" s="186"/>
      <c r="M84" s="95" t="s">
        <v>19</v>
      </c>
      <c r="N84" s="96" t="s">
        <v>48</v>
      </c>
      <c r="O84" s="96" t="s">
        <v>132</v>
      </c>
      <c r="P84" s="96" t="s">
        <v>133</v>
      </c>
      <c r="Q84" s="96" t="s">
        <v>134</v>
      </c>
      <c r="R84" s="96" t="s">
        <v>135</v>
      </c>
      <c r="S84" s="96" t="s">
        <v>136</v>
      </c>
      <c r="T84" s="97" t="s">
        <v>137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1"/>
      <c r="B85" s="42"/>
      <c r="C85" s="102" t="s">
        <v>138</v>
      </c>
      <c r="D85" s="43"/>
      <c r="E85" s="43"/>
      <c r="F85" s="43"/>
      <c r="G85" s="43"/>
      <c r="H85" s="43"/>
      <c r="I85" s="43"/>
      <c r="J85" s="187">
        <f>BK85</f>
        <v>0</v>
      </c>
      <c r="K85" s="43"/>
      <c r="L85" s="47"/>
      <c r="M85" s="98"/>
      <c r="N85" s="188"/>
      <c r="O85" s="99"/>
      <c r="P85" s="189">
        <f>P86+P104</f>
        <v>0</v>
      </c>
      <c r="Q85" s="99"/>
      <c r="R85" s="189">
        <f>R86+R104</f>
        <v>0</v>
      </c>
      <c r="S85" s="99"/>
      <c r="T85" s="190">
        <f>T86+T104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77</v>
      </c>
      <c r="AU85" s="20" t="s">
        <v>116</v>
      </c>
      <c r="BK85" s="191">
        <f>BK86+BK104</f>
        <v>0</v>
      </c>
    </row>
    <row r="86" s="12" customFormat="1" ht="25.92" customHeight="1">
      <c r="A86" s="12"/>
      <c r="B86" s="192"/>
      <c r="C86" s="193"/>
      <c r="D86" s="194" t="s">
        <v>77</v>
      </c>
      <c r="E86" s="195" t="s">
        <v>139</v>
      </c>
      <c r="F86" s="195" t="s">
        <v>471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</f>
        <v>0</v>
      </c>
      <c r="Q86" s="200"/>
      <c r="R86" s="201">
        <f>R87</f>
        <v>0</v>
      </c>
      <c r="S86" s="200"/>
      <c r="T86" s="202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86</v>
      </c>
      <c r="AT86" s="204" t="s">
        <v>77</v>
      </c>
      <c r="AU86" s="204" t="s">
        <v>78</v>
      </c>
      <c r="AY86" s="203" t="s">
        <v>141</v>
      </c>
      <c r="BK86" s="205">
        <f>BK87</f>
        <v>0</v>
      </c>
    </row>
    <row r="87" s="12" customFormat="1" ht="22.8" customHeight="1">
      <c r="A87" s="12"/>
      <c r="B87" s="192"/>
      <c r="C87" s="193"/>
      <c r="D87" s="194" t="s">
        <v>77</v>
      </c>
      <c r="E87" s="206" t="s">
        <v>472</v>
      </c>
      <c r="F87" s="206" t="s">
        <v>471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SUM(P88:P103)</f>
        <v>0</v>
      </c>
      <c r="Q87" s="200"/>
      <c r="R87" s="201">
        <f>SUM(R88:R103)</f>
        <v>0</v>
      </c>
      <c r="S87" s="200"/>
      <c r="T87" s="202">
        <f>SUM(T88:T103)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86</v>
      </c>
      <c r="AT87" s="204" t="s">
        <v>77</v>
      </c>
      <c r="AU87" s="204" t="s">
        <v>86</v>
      </c>
      <c r="AY87" s="203" t="s">
        <v>141</v>
      </c>
      <c r="BK87" s="205">
        <f>SUM(BK88:BK103)</f>
        <v>0</v>
      </c>
    </row>
    <row r="88" s="2" customFormat="1" ht="21.75" customHeight="1">
      <c r="A88" s="41"/>
      <c r="B88" s="42"/>
      <c r="C88" s="208" t="s">
        <v>86</v>
      </c>
      <c r="D88" s="208" t="s">
        <v>143</v>
      </c>
      <c r="E88" s="209" t="s">
        <v>473</v>
      </c>
      <c r="F88" s="210" t="s">
        <v>474</v>
      </c>
      <c r="G88" s="211" t="s">
        <v>475</v>
      </c>
      <c r="H88" s="212">
        <v>1</v>
      </c>
      <c r="I88" s="213"/>
      <c r="J88" s="214">
        <f>ROUND(I88*H88,2)</f>
        <v>0</v>
      </c>
      <c r="K88" s="210" t="s">
        <v>19</v>
      </c>
      <c r="L88" s="47"/>
      <c r="M88" s="215" t="s">
        <v>19</v>
      </c>
      <c r="N88" s="216" t="s">
        <v>49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148</v>
      </c>
      <c r="AT88" s="219" t="s">
        <v>143</v>
      </c>
      <c r="AU88" s="219" t="s">
        <v>88</v>
      </c>
      <c r="AY88" s="20" t="s">
        <v>141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148</v>
      </c>
      <c r="BM88" s="219" t="s">
        <v>476</v>
      </c>
    </row>
    <row r="89" s="2" customFormat="1">
      <c r="A89" s="41"/>
      <c r="B89" s="42"/>
      <c r="C89" s="43"/>
      <c r="D89" s="221" t="s">
        <v>150</v>
      </c>
      <c r="E89" s="43"/>
      <c r="F89" s="222" t="s">
        <v>474</v>
      </c>
      <c r="G89" s="43"/>
      <c r="H89" s="43"/>
      <c r="I89" s="223"/>
      <c r="J89" s="43"/>
      <c r="K89" s="43"/>
      <c r="L89" s="47"/>
      <c r="M89" s="224"/>
      <c r="N89" s="225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150</v>
      </c>
      <c r="AU89" s="20" t="s">
        <v>88</v>
      </c>
    </row>
    <row r="90" s="13" customFormat="1">
      <c r="A90" s="13"/>
      <c r="B90" s="228"/>
      <c r="C90" s="229"/>
      <c r="D90" s="221" t="s">
        <v>154</v>
      </c>
      <c r="E90" s="230" t="s">
        <v>19</v>
      </c>
      <c r="F90" s="231" t="s">
        <v>86</v>
      </c>
      <c r="G90" s="229"/>
      <c r="H90" s="232">
        <v>1</v>
      </c>
      <c r="I90" s="233"/>
      <c r="J90" s="229"/>
      <c r="K90" s="229"/>
      <c r="L90" s="234"/>
      <c r="M90" s="235"/>
      <c r="N90" s="236"/>
      <c r="O90" s="236"/>
      <c r="P90" s="236"/>
      <c r="Q90" s="236"/>
      <c r="R90" s="236"/>
      <c r="S90" s="236"/>
      <c r="T90" s="237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8" t="s">
        <v>154</v>
      </c>
      <c r="AU90" s="238" t="s">
        <v>88</v>
      </c>
      <c r="AV90" s="13" t="s">
        <v>88</v>
      </c>
      <c r="AW90" s="13" t="s">
        <v>37</v>
      </c>
      <c r="AX90" s="13" t="s">
        <v>78</v>
      </c>
      <c r="AY90" s="238" t="s">
        <v>141</v>
      </c>
    </row>
    <row r="91" s="14" customFormat="1">
      <c r="A91" s="14"/>
      <c r="B91" s="239"/>
      <c r="C91" s="240"/>
      <c r="D91" s="221" t="s">
        <v>154</v>
      </c>
      <c r="E91" s="241" t="s">
        <v>19</v>
      </c>
      <c r="F91" s="242" t="s">
        <v>157</v>
      </c>
      <c r="G91" s="240"/>
      <c r="H91" s="243">
        <v>1</v>
      </c>
      <c r="I91" s="244"/>
      <c r="J91" s="240"/>
      <c r="K91" s="240"/>
      <c r="L91" s="245"/>
      <c r="M91" s="246"/>
      <c r="N91" s="247"/>
      <c r="O91" s="247"/>
      <c r="P91" s="247"/>
      <c r="Q91" s="247"/>
      <c r="R91" s="247"/>
      <c r="S91" s="247"/>
      <c r="T91" s="24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9" t="s">
        <v>154</v>
      </c>
      <c r="AU91" s="249" t="s">
        <v>88</v>
      </c>
      <c r="AV91" s="14" t="s">
        <v>148</v>
      </c>
      <c r="AW91" s="14" t="s">
        <v>37</v>
      </c>
      <c r="AX91" s="14" t="s">
        <v>86</v>
      </c>
      <c r="AY91" s="249" t="s">
        <v>141</v>
      </c>
    </row>
    <row r="92" s="2" customFormat="1" ht="16.5" customHeight="1">
      <c r="A92" s="41"/>
      <c r="B92" s="42"/>
      <c r="C92" s="208" t="s">
        <v>88</v>
      </c>
      <c r="D92" s="208" t="s">
        <v>143</v>
      </c>
      <c r="E92" s="209" t="s">
        <v>477</v>
      </c>
      <c r="F92" s="210" t="s">
        <v>478</v>
      </c>
      <c r="G92" s="211" t="s">
        <v>475</v>
      </c>
      <c r="H92" s="212">
        <v>1</v>
      </c>
      <c r="I92" s="213"/>
      <c r="J92" s="214">
        <f>ROUND(I92*H92,2)</f>
        <v>0</v>
      </c>
      <c r="K92" s="210" t="s">
        <v>19</v>
      </c>
      <c r="L92" s="47"/>
      <c r="M92" s="215" t="s">
        <v>19</v>
      </c>
      <c r="N92" s="216" t="s">
        <v>49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148</v>
      </c>
      <c r="AT92" s="219" t="s">
        <v>143</v>
      </c>
      <c r="AU92" s="219" t="s">
        <v>88</v>
      </c>
      <c r="AY92" s="20" t="s">
        <v>141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148</v>
      </c>
      <c r="BM92" s="219" t="s">
        <v>479</v>
      </c>
    </row>
    <row r="93" s="2" customFormat="1">
      <c r="A93" s="41"/>
      <c r="B93" s="42"/>
      <c r="C93" s="43"/>
      <c r="D93" s="221" t="s">
        <v>150</v>
      </c>
      <c r="E93" s="43"/>
      <c r="F93" s="222" t="s">
        <v>478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150</v>
      </c>
      <c r="AU93" s="20" t="s">
        <v>88</v>
      </c>
    </row>
    <row r="94" s="13" customFormat="1">
      <c r="A94" s="13"/>
      <c r="B94" s="228"/>
      <c r="C94" s="229"/>
      <c r="D94" s="221" t="s">
        <v>154</v>
      </c>
      <c r="E94" s="230" t="s">
        <v>19</v>
      </c>
      <c r="F94" s="231" t="s">
        <v>86</v>
      </c>
      <c r="G94" s="229"/>
      <c r="H94" s="232">
        <v>1</v>
      </c>
      <c r="I94" s="233"/>
      <c r="J94" s="229"/>
      <c r="K94" s="229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154</v>
      </c>
      <c r="AU94" s="238" t="s">
        <v>88</v>
      </c>
      <c r="AV94" s="13" t="s">
        <v>88</v>
      </c>
      <c r="AW94" s="13" t="s">
        <v>37</v>
      </c>
      <c r="AX94" s="13" t="s">
        <v>78</v>
      </c>
      <c r="AY94" s="238" t="s">
        <v>141</v>
      </c>
    </row>
    <row r="95" s="14" customFormat="1">
      <c r="A95" s="14"/>
      <c r="B95" s="239"/>
      <c r="C95" s="240"/>
      <c r="D95" s="221" t="s">
        <v>154</v>
      </c>
      <c r="E95" s="241" t="s">
        <v>19</v>
      </c>
      <c r="F95" s="242" t="s">
        <v>157</v>
      </c>
      <c r="G95" s="240"/>
      <c r="H95" s="243">
        <v>1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9" t="s">
        <v>154</v>
      </c>
      <c r="AU95" s="249" t="s">
        <v>88</v>
      </c>
      <c r="AV95" s="14" t="s">
        <v>148</v>
      </c>
      <c r="AW95" s="14" t="s">
        <v>37</v>
      </c>
      <c r="AX95" s="14" t="s">
        <v>86</v>
      </c>
      <c r="AY95" s="249" t="s">
        <v>141</v>
      </c>
    </row>
    <row r="96" s="2" customFormat="1" ht="16.5" customHeight="1">
      <c r="A96" s="41"/>
      <c r="B96" s="42"/>
      <c r="C96" s="208" t="s">
        <v>166</v>
      </c>
      <c r="D96" s="208" t="s">
        <v>143</v>
      </c>
      <c r="E96" s="209" t="s">
        <v>480</v>
      </c>
      <c r="F96" s="210" t="s">
        <v>481</v>
      </c>
      <c r="G96" s="211" t="s">
        <v>475</v>
      </c>
      <c r="H96" s="212">
        <v>1</v>
      </c>
      <c r="I96" s="213"/>
      <c r="J96" s="214">
        <f>ROUND(I96*H96,2)</f>
        <v>0</v>
      </c>
      <c r="K96" s="210" t="s">
        <v>19</v>
      </c>
      <c r="L96" s="47"/>
      <c r="M96" s="215" t="s">
        <v>19</v>
      </c>
      <c r="N96" s="216" t="s">
        <v>49</v>
      </c>
      <c r="O96" s="87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148</v>
      </c>
      <c r="AT96" s="219" t="s">
        <v>143</v>
      </c>
      <c r="AU96" s="219" t="s">
        <v>88</v>
      </c>
      <c r="AY96" s="20" t="s">
        <v>141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148</v>
      </c>
      <c r="BM96" s="219" t="s">
        <v>482</v>
      </c>
    </row>
    <row r="97" s="2" customFormat="1">
      <c r="A97" s="41"/>
      <c r="B97" s="42"/>
      <c r="C97" s="43"/>
      <c r="D97" s="221" t="s">
        <v>150</v>
      </c>
      <c r="E97" s="43"/>
      <c r="F97" s="222" t="s">
        <v>481</v>
      </c>
      <c r="G97" s="43"/>
      <c r="H97" s="43"/>
      <c r="I97" s="223"/>
      <c r="J97" s="43"/>
      <c r="K97" s="43"/>
      <c r="L97" s="47"/>
      <c r="M97" s="224"/>
      <c r="N97" s="225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150</v>
      </c>
      <c r="AU97" s="20" t="s">
        <v>88</v>
      </c>
    </row>
    <row r="98" s="13" customFormat="1">
      <c r="A98" s="13"/>
      <c r="B98" s="228"/>
      <c r="C98" s="229"/>
      <c r="D98" s="221" t="s">
        <v>154</v>
      </c>
      <c r="E98" s="230" t="s">
        <v>19</v>
      </c>
      <c r="F98" s="231" t="s">
        <v>86</v>
      </c>
      <c r="G98" s="229"/>
      <c r="H98" s="232">
        <v>1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154</v>
      </c>
      <c r="AU98" s="238" t="s">
        <v>88</v>
      </c>
      <c r="AV98" s="13" t="s">
        <v>88</v>
      </c>
      <c r="AW98" s="13" t="s">
        <v>37</v>
      </c>
      <c r="AX98" s="13" t="s">
        <v>78</v>
      </c>
      <c r="AY98" s="238" t="s">
        <v>141</v>
      </c>
    </row>
    <row r="99" s="14" customFormat="1">
      <c r="A99" s="14"/>
      <c r="B99" s="239"/>
      <c r="C99" s="240"/>
      <c r="D99" s="221" t="s">
        <v>154</v>
      </c>
      <c r="E99" s="241" t="s">
        <v>19</v>
      </c>
      <c r="F99" s="242" t="s">
        <v>157</v>
      </c>
      <c r="G99" s="240"/>
      <c r="H99" s="243">
        <v>1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154</v>
      </c>
      <c r="AU99" s="249" t="s">
        <v>88</v>
      </c>
      <c r="AV99" s="14" t="s">
        <v>148</v>
      </c>
      <c r="AW99" s="14" t="s">
        <v>37</v>
      </c>
      <c r="AX99" s="14" t="s">
        <v>86</v>
      </c>
      <c r="AY99" s="249" t="s">
        <v>141</v>
      </c>
    </row>
    <row r="100" s="2" customFormat="1" ht="16.5" customHeight="1">
      <c r="A100" s="41"/>
      <c r="B100" s="42"/>
      <c r="C100" s="208" t="s">
        <v>148</v>
      </c>
      <c r="D100" s="208" t="s">
        <v>143</v>
      </c>
      <c r="E100" s="209" t="s">
        <v>483</v>
      </c>
      <c r="F100" s="210" t="s">
        <v>484</v>
      </c>
      <c r="G100" s="211" t="s">
        <v>475</v>
      </c>
      <c r="H100" s="212">
        <v>1</v>
      </c>
      <c r="I100" s="213"/>
      <c r="J100" s="214">
        <f>ROUND(I100*H100,2)</f>
        <v>0</v>
      </c>
      <c r="K100" s="210" t="s">
        <v>19</v>
      </c>
      <c r="L100" s="47"/>
      <c r="M100" s="215" t="s">
        <v>19</v>
      </c>
      <c r="N100" s="216" t="s">
        <v>49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148</v>
      </c>
      <c r="AT100" s="219" t="s">
        <v>143</v>
      </c>
      <c r="AU100" s="219" t="s">
        <v>88</v>
      </c>
      <c r="AY100" s="20" t="s">
        <v>141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148</v>
      </c>
      <c r="BM100" s="219" t="s">
        <v>485</v>
      </c>
    </row>
    <row r="101" s="2" customFormat="1">
      <c r="A101" s="41"/>
      <c r="B101" s="42"/>
      <c r="C101" s="43"/>
      <c r="D101" s="221" t="s">
        <v>150</v>
      </c>
      <c r="E101" s="43"/>
      <c r="F101" s="222" t="s">
        <v>484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150</v>
      </c>
      <c r="AU101" s="20" t="s">
        <v>88</v>
      </c>
    </row>
    <row r="102" s="13" customFormat="1">
      <c r="A102" s="13"/>
      <c r="B102" s="228"/>
      <c r="C102" s="229"/>
      <c r="D102" s="221" t="s">
        <v>154</v>
      </c>
      <c r="E102" s="230" t="s">
        <v>19</v>
      </c>
      <c r="F102" s="231" t="s">
        <v>86</v>
      </c>
      <c r="G102" s="229"/>
      <c r="H102" s="232">
        <v>1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154</v>
      </c>
      <c r="AU102" s="238" t="s">
        <v>88</v>
      </c>
      <c r="AV102" s="13" t="s">
        <v>88</v>
      </c>
      <c r="AW102" s="13" t="s">
        <v>37</v>
      </c>
      <c r="AX102" s="13" t="s">
        <v>78</v>
      </c>
      <c r="AY102" s="238" t="s">
        <v>141</v>
      </c>
    </row>
    <row r="103" s="14" customFormat="1">
      <c r="A103" s="14"/>
      <c r="B103" s="239"/>
      <c r="C103" s="240"/>
      <c r="D103" s="221" t="s">
        <v>154</v>
      </c>
      <c r="E103" s="241" t="s">
        <v>19</v>
      </c>
      <c r="F103" s="242" t="s">
        <v>157</v>
      </c>
      <c r="G103" s="240"/>
      <c r="H103" s="243">
        <v>1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9" t="s">
        <v>154</v>
      </c>
      <c r="AU103" s="249" t="s">
        <v>88</v>
      </c>
      <c r="AV103" s="14" t="s">
        <v>148</v>
      </c>
      <c r="AW103" s="14" t="s">
        <v>37</v>
      </c>
      <c r="AX103" s="14" t="s">
        <v>86</v>
      </c>
      <c r="AY103" s="249" t="s">
        <v>141</v>
      </c>
    </row>
    <row r="104" s="12" customFormat="1" ht="25.92" customHeight="1">
      <c r="A104" s="12"/>
      <c r="B104" s="192"/>
      <c r="C104" s="193"/>
      <c r="D104" s="194" t="s">
        <v>77</v>
      </c>
      <c r="E104" s="195" t="s">
        <v>486</v>
      </c>
      <c r="F104" s="195" t="s">
        <v>487</v>
      </c>
      <c r="G104" s="193"/>
      <c r="H104" s="193"/>
      <c r="I104" s="196"/>
      <c r="J104" s="197">
        <f>BK104</f>
        <v>0</v>
      </c>
      <c r="K104" s="193"/>
      <c r="L104" s="198"/>
      <c r="M104" s="199"/>
      <c r="N104" s="200"/>
      <c r="O104" s="200"/>
      <c r="P104" s="201">
        <f>P105+P112+P116</f>
        <v>0</v>
      </c>
      <c r="Q104" s="200"/>
      <c r="R104" s="201">
        <f>R105+R112+R116</f>
        <v>0</v>
      </c>
      <c r="S104" s="200"/>
      <c r="T104" s="202">
        <f>T105+T112+T116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3" t="s">
        <v>183</v>
      </c>
      <c r="AT104" s="204" t="s">
        <v>77</v>
      </c>
      <c r="AU104" s="204" t="s">
        <v>78</v>
      </c>
      <c r="AY104" s="203" t="s">
        <v>141</v>
      </c>
      <c r="BK104" s="205">
        <f>BK105+BK112+BK116</f>
        <v>0</v>
      </c>
    </row>
    <row r="105" s="12" customFormat="1" ht="22.8" customHeight="1">
      <c r="A105" s="12"/>
      <c r="B105" s="192"/>
      <c r="C105" s="193"/>
      <c r="D105" s="194" t="s">
        <v>77</v>
      </c>
      <c r="E105" s="206" t="s">
        <v>488</v>
      </c>
      <c r="F105" s="206" t="s">
        <v>489</v>
      </c>
      <c r="G105" s="193"/>
      <c r="H105" s="193"/>
      <c r="I105" s="196"/>
      <c r="J105" s="207">
        <f>BK105</f>
        <v>0</v>
      </c>
      <c r="K105" s="193"/>
      <c r="L105" s="198"/>
      <c r="M105" s="199"/>
      <c r="N105" s="200"/>
      <c r="O105" s="200"/>
      <c r="P105" s="201">
        <f>SUM(P106:P111)</f>
        <v>0</v>
      </c>
      <c r="Q105" s="200"/>
      <c r="R105" s="201">
        <f>SUM(R106:R111)</f>
        <v>0</v>
      </c>
      <c r="S105" s="200"/>
      <c r="T105" s="202">
        <f>SUM(T106:T111)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3" t="s">
        <v>183</v>
      </c>
      <c r="AT105" s="204" t="s">
        <v>77</v>
      </c>
      <c r="AU105" s="204" t="s">
        <v>86</v>
      </c>
      <c r="AY105" s="203" t="s">
        <v>141</v>
      </c>
      <c r="BK105" s="205">
        <f>SUM(BK106:BK111)</f>
        <v>0</v>
      </c>
    </row>
    <row r="106" s="2" customFormat="1" ht="16.5" customHeight="1">
      <c r="A106" s="41"/>
      <c r="B106" s="42"/>
      <c r="C106" s="208" t="s">
        <v>183</v>
      </c>
      <c r="D106" s="208" t="s">
        <v>143</v>
      </c>
      <c r="E106" s="209" t="s">
        <v>490</v>
      </c>
      <c r="F106" s="210" t="s">
        <v>491</v>
      </c>
      <c r="G106" s="211" t="s">
        <v>475</v>
      </c>
      <c r="H106" s="212">
        <v>1</v>
      </c>
      <c r="I106" s="213"/>
      <c r="J106" s="214">
        <f>ROUND(I106*H106,2)</f>
        <v>0</v>
      </c>
      <c r="K106" s="210" t="s">
        <v>147</v>
      </c>
      <c r="L106" s="47"/>
      <c r="M106" s="215" t="s">
        <v>19</v>
      </c>
      <c r="N106" s="216" t="s">
        <v>49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492</v>
      </c>
      <c r="AT106" s="219" t="s">
        <v>143</v>
      </c>
      <c r="AU106" s="219" t="s">
        <v>88</v>
      </c>
      <c r="AY106" s="20" t="s">
        <v>141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86</v>
      </c>
      <c r="BK106" s="220">
        <f>ROUND(I106*H106,2)</f>
        <v>0</v>
      </c>
      <c r="BL106" s="20" t="s">
        <v>492</v>
      </c>
      <c r="BM106" s="219" t="s">
        <v>493</v>
      </c>
    </row>
    <row r="107" s="2" customFormat="1">
      <c r="A107" s="41"/>
      <c r="B107" s="42"/>
      <c r="C107" s="43"/>
      <c r="D107" s="221" t="s">
        <v>150</v>
      </c>
      <c r="E107" s="43"/>
      <c r="F107" s="222" t="s">
        <v>491</v>
      </c>
      <c r="G107" s="43"/>
      <c r="H107" s="43"/>
      <c r="I107" s="223"/>
      <c r="J107" s="43"/>
      <c r="K107" s="43"/>
      <c r="L107" s="47"/>
      <c r="M107" s="224"/>
      <c r="N107" s="225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150</v>
      </c>
      <c r="AU107" s="20" t="s">
        <v>88</v>
      </c>
    </row>
    <row r="108" s="2" customFormat="1">
      <c r="A108" s="41"/>
      <c r="B108" s="42"/>
      <c r="C108" s="43"/>
      <c r="D108" s="226" t="s">
        <v>152</v>
      </c>
      <c r="E108" s="43"/>
      <c r="F108" s="227" t="s">
        <v>494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152</v>
      </c>
      <c r="AU108" s="20" t="s">
        <v>88</v>
      </c>
    </row>
    <row r="109" s="2" customFormat="1" ht="16.5" customHeight="1">
      <c r="A109" s="41"/>
      <c r="B109" s="42"/>
      <c r="C109" s="208" t="s">
        <v>190</v>
      </c>
      <c r="D109" s="208" t="s">
        <v>143</v>
      </c>
      <c r="E109" s="209" t="s">
        <v>495</v>
      </c>
      <c r="F109" s="210" t="s">
        <v>496</v>
      </c>
      <c r="G109" s="211" t="s">
        <v>497</v>
      </c>
      <c r="H109" s="212">
        <v>1</v>
      </c>
      <c r="I109" s="213"/>
      <c r="J109" s="214">
        <f>ROUND(I109*H109,2)</f>
        <v>0</v>
      </c>
      <c r="K109" s="210" t="s">
        <v>147</v>
      </c>
      <c r="L109" s="47"/>
      <c r="M109" s="215" t="s">
        <v>19</v>
      </c>
      <c r="N109" s="216" t="s">
        <v>49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492</v>
      </c>
      <c r="AT109" s="219" t="s">
        <v>143</v>
      </c>
      <c r="AU109" s="219" t="s">
        <v>88</v>
      </c>
      <c r="AY109" s="20" t="s">
        <v>141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492</v>
      </c>
      <c r="BM109" s="219" t="s">
        <v>498</v>
      </c>
    </row>
    <row r="110" s="2" customFormat="1">
      <c r="A110" s="41"/>
      <c r="B110" s="42"/>
      <c r="C110" s="43"/>
      <c r="D110" s="221" t="s">
        <v>150</v>
      </c>
      <c r="E110" s="43"/>
      <c r="F110" s="222" t="s">
        <v>499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150</v>
      </c>
      <c r="AU110" s="20" t="s">
        <v>88</v>
      </c>
    </row>
    <row r="111" s="2" customFormat="1">
      <c r="A111" s="41"/>
      <c r="B111" s="42"/>
      <c r="C111" s="43"/>
      <c r="D111" s="226" t="s">
        <v>152</v>
      </c>
      <c r="E111" s="43"/>
      <c r="F111" s="227" t="s">
        <v>500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152</v>
      </c>
      <c r="AU111" s="20" t="s">
        <v>88</v>
      </c>
    </row>
    <row r="112" s="12" customFormat="1" ht="22.8" customHeight="1">
      <c r="A112" s="12"/>
      <c r="B112" s="192"/>
      <c r="C112" s="193"/>
      <c r="D112" s="194" t="s">
        <v>77</v>
      </c>
      <c r="E112" s="206" t="s">
        <v>501</v>
      </c>
      <c r="F112" s="206" t="s">
        <v>502</v>
      </c>
      <c r="G112" s="193"/>
      <c r="H112" s="193"/>
      <c r="I112" s="196"/>
      <c r="J112" s="207">
        <f>BK112</f>
        <v>0</v>
      </c>
      <c r="K112" s="193"/>
      <c r="L112" s="198"/>
      <c r="M112" s="199"/>
      <c r="N112" s="200"/>
      <c r="O112" s="200"/>
      <c r="P112" s="201">
        <f>SUM(P113:P115)</f>
        <v>0</v>
      </c>
      <c r="Q112" s="200"/>
      <c r="R112" s="201">
        <f>SUM(R113:R115)</f>
        <v>0</v>
      </c>
      <c r="S112" s="200"/>
      <c r="T112" s="202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3" t="s">
        <v>183</v>
      </c>
      <c r="AT112" s="204" t="s">
        <v>77</v>
      </c>
      <c r="AU112" s="204" t="s">
        <v>86</v>
      </c>
      <c r="AY112" s="203" t="s">
        <v>141</v>
      </c>
      <c r="BK112" s="205">
        <f>SUM(BK113:BK115)</f>
        <v>0</v>
      </c>
    </row>
    <row r="113" s="2" customFormat="1" ht="16.5" customHeight="1">
      <c r="A113" s="41"/>
      <c r="B113" s="42"/>
      <c r="C113" s="208" t="s">
        <v>196</v>
      </c>
      <c r="D113" s="208" t="s">
        <v>143</v>
      </c>
      <c r="E113" s="209" t="s">
        <v>503</v>
      </c>
      <c r="F113" s="210" t="s">
        <v>504</v>
      </c>
      <c r="G113" s="211" t="s">
        <v>505</v>
      </c>
      <c r="H113" s="284"/>
      <c r="I113" s="213"/>
      <c r="J113" s="214">
        <f>ROUND(I113*H113,2)</f>
        <v>0</v>
      </c>
      <c r="K113" s="210" t="s">
        <v>147</v>
      </c>
      <c r="L113" s="47"/>
      <c r="M113" s="215" t="s">
        <v>19</v>
      </c>
      <c r="N113" s="216" t="s">
        <v>49</v>
      </c>
      <c r="O113" s="87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9" t="s">
        <v>492</v>
      </c>
      <c r="AT113" s="219" t="s">
        <v>143</v>
      </c>
      <c r="AU113" s="219" t="s">
        <v>88</v>
      </c>
      <c r="AY113" s="20" t="s">
        <v>141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86</v>
      </c>
      <c r="BK113" s="220">
        <f>ROUND(I113*H113,2)</f>
        <v>0</v>
      </c>
      <c r="BL113" s="20" t="s">
        <v>492</v>
      </c>
      <c r="BM113" s="219" t="s">
        <v>506</v>
      </c>
    </row>
    <row r="114" s="2" customFormat="1">
      <c r="A114" s="41"/>
      <c r="B114" s="42"/>
      <c r="C114" s="43"/>
      <c r="D114" s="221" t="s">
        <v>150</v>
      </c>
      <c r="E114" s="43"/>
      <c r="F114" s="222" t="s">
        <v>504</v>
      </c>
      <c r="G114" s="43"/>
      <c r="H114" s="43"/>
      <c r="I114" s="223"/>
      <c r="J114" s="43"/>
      <c r="K114" s="43"/>
      <c r="L114" s="47"/>
      <c r="M114" s="224"/>
      <c r="N114" s="225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150</v>
      </c>
      <c r="AU114" s="20" t="s">
        <v>88</v>
      </c>
    </row>
    <row r="115" s="2" customFormat="1">
      <c r="A115" s="41"/>
      <c r="B115" s="42"/>
      <c r="C115" s="43"/>
      <c r="D115" s="226" t="s">
        <v>152</v>
      </c>
      <c r="E115" s="43"/>
      <c r="F115" s="227" t="s">
        <v>507</v>
      </c>
      <c r="G115" s="43"/>
      <c r="H115" s="43"/>
      <c r="I115" s="223"/>
      <c r="J115" s="43"/>
      <c r="K115" s="43"/>
      <c r="L115" s="47"/>
      <c r="M115" s="224"/>
      <c r="N115" s="225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152</v>
      </c>
      <c r="AU115" s="20" t="s">
        <v>88</v>
      </c>
    </row>
    <row r="116" s="12" customFormat="1" ht="22.8" customHeight="1">
      <c r="A116" s="12"/>
      <c r="B116" s="192"/>
      <c r="C116" s="193"/>
      <c r="D116" s="194" t="s">
        <v>77</v>
      </c>
      <c r="E116" s="206" t="s">
        <v>508</v>
      </c>
      <c r="F116" s="206" t="s">
        <v>509</v>
      </c>
      <c r="G116" s="193"/>
      <c r="H116" s="193"/>
      <c r="I116" s="196"/>
      <c r="J116" s="207">
        <f>BK116</f>
        <v>0</v>
      </c>
      <c r="K116" s="193"/>
      <c r="L116" s="198"/>
      <c r="M116" s="199"/>
      <c r="N116" s="200"/>
      <c r="O116" s="200"/>
      <c r="P116" s="201">
        <f>SUM(P117:P122)</f>
        <v>0</v>
      </c>
      <c r="Q116" s="200"/>
      <c r="R116" s="201">
        <f>SUM(R117:R122)</f>
        <v>0</v>
      </c>
      <c r="S116" s="200"/>
      <c r="T116" s="202">
        <f>SUM(T117:T122)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3" t="s">
        <v>183</v>
      </c>
      <c r="AT116" s="204" t="s">
        <v>77</v>
      </c>
      <c r="AU116" s="204" t="s">
        <v>86</v>
      </c>
      <c r="AY116" s="203" t="s">
        <v>141</v>
      </c>
      <c r="BK116" s="205">
        <f>SUM(BK117:BK122)</f>
        <v>0</v>
      </c>
    </row>
    <row r="117" s="2" customFormat="1" ht="16.5" customHeight="1">
      <c r="A117" s="41"/>
      <c r="B117" s="42"/>
      <c r="C117" s="208" t="s">
        <v>202</v>
      </c>
      <c r="D117" s="208" t="s">
        <v>143</v>
      </c>
      <c r="E117" s="209" t="s">
        <v>510</v>
      </c>
      <c r="F117" s="210" t="s">
        <v>511</v>
      </c>
      <c r="G117" s="211" t="s">
        <v>475</v>
      </c>
      <c r="H117" s="212">
        <v>2</v>
      </c>
      <c r="I117" s="213"/>
      <c r="J117" s="214">
        <f>ROUND(I117*H117,2)</f>
        <v>0</v>
      </c>
      <c r="K117" s="210" t="s">
        <v>147</v>
      </c>
      <c r="L117" s="47"/>
      <c r="M117" s="215" t="s">
        <v>19</v>
      </c>
      <c r="N117" s="216" t="s">
        <v>49</v>
      </c>
      <c r="O117" s="87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9" t="s">
        <v>492</v>
      </c>
      <c r="AT117" s="219" t="s">
        <v>143</v>
      </c>
      <c r="AU117" s="219" t="s">
        <v>88</v>
      </c>
      <c r="AY117" s="20" t="s">
        <v>141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86</v>
      </c>
      <c r="BK117" s="220">
        <f>ROUND(I117*H117,2)</f>
        <v>0</v>
      </c>
      <c r="BL117" s="20" t="s">
        <v>492</v>
      </c>
      <c r="BM117" s="219" t="s">
        <v>512</v>
      </c>
    </row>
    <row r="118" s="2" customFormat="1">
      <c r="A118" s="41"/>
      <c r="B118" s="42"/>
      <c r="C118" s="43"/>
      <c r="D118" s="221" t="s">
        <v>150</v>
      </c>
      <c r="E118" s="43"/>
      <c r="F118" s="222" t="s">
        <v>511</v>
      </c>
      <c r="G118" s="43"/>
      <c r="H118" s="43"/>
      <c r="I118" s="223"/>
      <c r="J118" s="43"/>
      <c r="K118" s="43"/>
      <c r="L118" s="47"/>
      <c r="M118" s="224"/>
      <c r="N118" s="225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150</v>
      </c>
      <c r="AU118" s="20" t="s">
        <v>88</v>
      </c>
    </row>
    <row r="119" s="2" customFormat="1">
      <c r="A119" s="41"/>
      <c r="B119" s="42"/>
      <c r="C119" s="43"/>
      <c r="D119" s="226" t="s">
        <v>152</v>
      </c>
      <c r="E119" s="43"/>
      <c r="F119" s="227" t="s">
        <v>513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152</v>
      </c>
      <c r="AU119" s="20" t="s">
        <v>88</v>
      </c>
    </row>
    <row r="120" s="2" customFormat="1" ht="16.5" customHeight="1">
      <c r="A120" s="41"/>
      <c r="B120" s="42"/>
      <c r="C120" s="208" t="s">
        <v>208</v>
      </c>
      <c r="D120" s="208" t="s">
        <v>143</v>
      </c>
      <c r="E120" s="209" t="s">
        <v>514</v>
      </c>
      <c r="F120" s="210" t="s">
        <v>515</v>
      </c>
      <c r="G120" s="211" t="s">
        <v>516</v>
      </c>
      <c r="H120" s="212">
        <v>10</v>
      </c>
      <c r="I120" s="213"/>
      <c r="J120" s="214">
        <f>ROUND(I120*H120,2)</f>
        <v>0</v>
      </c>
      <c r="K120" s="210" t="s">
        <v>147</v>
      </c>
      <c r="L120" s="47"/>
      <c r="M120" s="215" t="s">
        <v>19</v>
      </c>
      <c r="N120" s="216" t="s">
        <v>49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9" t="s">
        <v>492</v>
      </c>
      <c r="AT120" s="219" t="s">
        <v>143</v>
      </c>
      <c r="AU120" s="219" t="s">
        <v>88</v>
      </c>
      <c r="AY120" s="20" t="s">
        <v>141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86</v>
      </c>
      <c r="BK120" s="220">
        <f>ROUND(I120*H120,2)</f>
        <v>0</v>
      </c>
      <c r="BL120" s="20" t="s">
        <v>492</v>
      </c>
      <c r="BM120" s="219" t="s">
        <v>517</v>
      </c>
    </row>
    <row r="121" s="2" customFormat="1">
      <c r="A121" s="41"/>
      <c r="B121" s="42"/>
      <c r="C121" s="43"/>
      <c r="D121" s="221" t="s">
        <v>150</v>
      </c>
      <c r="E121" s="43"/>
      <c r="F121" s="222" t="s">
        <v>515</v>
      </c>
      <c r="G121" s="43"/>
      <c r="H121" s="43"/>
      <c r="I121" s="223"/>
      <c r="J121" s="43"/>
      <c r="K121" s="43"/>
      <c r="L121" s="47"/>
      <c r="M121" s="224"/>
      <c r="N121" s="225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150</v>
      </c>
      <c r="AU121" s="20" t="s">
        <v>88</v>
      </c>
    </row>
    <row r="122" s="2" customFormat="1">
      <c r="A122" s="41"/>
      <c r="B122" s="42"/>
      <c r="C122" s="43"/>
      <c r="D122" s="226" t="s">
        <v>152</v>
      </c>
      <c r="E122" s="43"/>
      <c r="F122" s="227" t="s">
        <v>518</v>
      </c>
      <c r="G122" s="43"/>
      <c r="H122" s="43"/>
      <c r="I122" s="223"/>
      <c r="J122" s="43"/>
      <c r="K122" s="43"/>
      <c r="L122" s="47"/>
      <c r="M122" s="285"/>
      <c r="N122" s="286"/>
      <c r="O122" s="287"/>
      <c r="P122" s="287"/>
      <c r="Q122" s="287"/>
      <c r="R122" s="287"/>
      <c r="S122" s="287"/>
      <c r="T122" s="2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152</v>
      </c>
      <c r="AU122" s="20" t="s">
        <v>88</v>
      </c>
    </row>
    <row r="123" s="2" customFormat="1" ht="6.96" customHeight="1">
      <c r="A123" s="41"/>
      <c r="B123" s="62"/>
      <c r="C123" s="63"/>
      <c r="D123" s="63"/>
      <c r="E123" s="63"/>
      <c r="F123" s="63"/>
      <c r="G123" s="63"/>
      <c r="H123" s="63"/>
      <c r="I123" s="63"/>
      <c r="J123" s="63"/>
      <c r="K123" s="63"/>
      <c r="L123" s="47"/>
      <c r="M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</sheetData>
  <sheetProtection sheet="1" autoFilter="0" formatColumns="0" formatRows="0" objects="1" scenarios="1" spinCount="100000" saltValue="DgRxavG98dbdkqKjXyc6XudTooFo8EpctpHXvWLgGynrEgTMT/IHiJ278Fsr9D3Abei7Ik5QpzLXFSs8kIDesQ==" hashValue="v8Rky3c+14AckaV4YP3YlcpGj5OJlJpm4thBT28jQk/yAeWGu7ugTaJ8l2t37VR4z3LifOBbm0txloRulJiB9A==" algorithmName="SHA-512" password="C730"/>
  <autoFilter ref="C84:K12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108" r:id="rId1" display="https://podminky.urs.cz/item/CS_URS_2024_01/012103000"/>
    <hyperlink ref="F111" r:id="rId2" display="https://podminky.urs.cz/item/CS_URS_2024_01/012303000"/>
    <hyperlink ref="F115" r:id="rId3" display="https://podminky.urs.cz/item/CS_URS_2024_01/030001000"/>
    <hyperlink ref="F119" r:id="rId4" display="https://podminky.urs.cz/item/CS_URS_2024_01/043154000"/>
    <hyperlink ref="F122" r:id="rId5" display="https://podminky.urs.cz/item/CS_URS_2024_01/04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519</v>
      </c>
      <c r="H4" s="23"/>
    </row>
    <row r="5" s="1" customFormat="1" ht="12" customHeight="1">
      <c r="B5" s="23"/>
      <c r="C5" s="289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90" t="s">
        <v>16</v>
      </c>
      <c r="D6" s="291" t="s">
        <v>17</v>
      </c>
      <c r="E6" s="1"/>
      <c r="F6" s="1"/>
      <c r="H6" s="23"/>
    </row>
    <row r="7" s="1" customFormat="1" ht="16.5" customHeight="1">
      <c r="B7" s="23"/>
      <c r="C7" s="136" t="s">
        <v>23</v>
      </c>
      <c r="D7" s="141" t="str">
        <f>'Rekapitulace stavby'!AN8</f>
        <v>29. 9. 2022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1"/>
      <c r="B9" s="292"/>
      <c r="C9" s="293" t="s">
        <v>59</v>
      </c>
      <c r="D9" s="294" t="s">
        <v>60</v>
      </c>
      <c r="E9" s="294" t="s">
        <v>128</v>
      </c>
      <c r="F9" s="295" t="s">
        <v>520</v>
      </c>
      <c r="G9" s="181"/>
      <c r="H9" s="292"/>
    </row>
    <row r="10" s="2" customFormat="1" ht="26.4" customHeight="1">
      <c r="A10" s="41"/>
      <c r="B10" s="47"/>
      <c r="C10" s="296" t="s">
        <v>83</v>
      </c>
      <c r="D10" s="296" t="s">
        <v>84</v>
      </c>
      <c r="E10" s="41"/>
      <c r="F10" s="41"/>
      <c r="G10" s="41"/>
      <c r="H10" s="47"/>
    </row>
    <row r="11" s="2" customFormat="1" ht="16.8" customHeight="1">
      <c r="A11" s="41"/>
      <c r="B11" s="47"/>
      <c r="C11" s="297" t="s">
        <v>92</v>
      </c>
      <c r="D11" s="298" t="s">
        <v>93</v>
      </c>
      <c r="E11" s="299" t="s">
        <v>19</v>
      </c>
      <c r="F11" s="300">
        <v>477.37</v>
      </c>
      <c r="G11" s="41"/>
      <c r="H11" s="47"/>
    </row>
    <row r="12" s="2" customFormat="1" ht="16.8" customHeight="1">
      <c r="A12" s="41"/>
      <c r="B12" s="47"/>
      <c r="C12" s="301" t="s">
        <v>19</v>
      </c>
      <c r="D12" s="301" t="s">
        <v>214</v>
      </c>
      <c r="E12" s="20" t="s">
        <v>19</v>
      </c>
      <c r="F12" s="302">
        <v>0</v>
      </c>
      <c r="G12" s="41"/>
      <c r="H12" s="47"/>
    </row>
    <row r="13" s="2" customFormat="1" ht="16.8" customHeight="1">
      <c r="A13" s="41"/>
      <c r="B13" s="47"/>
      <c r="C13" s="301" t="s">
        <v>92</v>
      </c>
      <c r="D13" s="301" t="s">
        <v>215</v>
      </c>
      <c r="E13" s="20" t="s">
        <v>19</v>
      </c>
      <c r="F13" s="302">
        <v>477.37</v>
      </c>
      <c r="G13" s="41"/>
      <c r="H13" s="47"/>
    </row>
    <row r="14" s="2" customFormat="1" ht="16.8" customHeight="1">
      <c r="A14" s="41"/>
      <c r="B14" s="47"/>
      <c r="C14" s="303" t="s">
        <v>521</v>
      </c>
      <c r="D14" s="41"/>
      <c r="E14" s="41"/>
      <c r="F14" s="41"/>
      <c r="G14" s="41"/>
      <c r="H14" s="47"/>
    </row>
    <row r="15" s="2" customFormat="1" ht="16.8" customHeight="1">
      <c r="A15" s="41"/>
      <c r="B15" s="47"/>
      <c r="C15" s="301" t="s">
        <v>209</v>
      </c>
      <c r="D15" s="301" t="s">
        <v>210</v>
      </c>
      <c r="E15" s="20" t="s">
        <v>146</v>
      </c>
      <c r="F15" s="302">
        <v>477.37</v>
      </c>
      <c r="G15" s="41"/>
      <c r="H15" s="47"/>
    </row>
    <row r="16" s="2" customFormat="1" ht="16.8" customHeight="1">
      <c r="A16" s="41"/>
      <c r="B16" s="47"/>
      <c r="C16" s="301" t="s">
        <v>227</v>
      </c>
      <c r="D16" s="301" t="s">
        <v>228</v>
      </c>
      <c r="E16" s="20" t="s">
        <v>146</v>
      </c>
      <c r="F16" s="302">
        <v>760.41499999999996</v>
      </c>
      <c r="G16" s="41"/>
      <c r="H16" s="47"/>
    </row>
    <row r="17" s="2" customFormat="1" ht="16.8" customHeight="1">
      <c r="A17" s="41"/>
      <c r="B17" s="47"/>
      <c r="C17" s="297" t="s">
        <v>95</v>
      </c>
      <c r="D17" s="298" t="s">
        <v>96</v>
      </c>
      <c r="E17" s="299" t="s">
        <v>19</v>
      </c>
      <c r="F17" s="300">
        <v>19.917000000000002</v>
      </c>
      <c r="G17" s="41"/>
      <c r="H17" s="47"/>
    </row>
    <row r="18" s="2" customFormat="1" ht="16.8" customHeight="1">
      <c r="A18" s="41"/>
      <c r="B18" s="47"/>
      <c r="C18" s="301" t="s">
        <v>19</v>
      </c>
      <c r="D18" s="301" t="s">
        <v>260</v>
      </c>
      <c r="E18" s="20" t="s">
        <v>19</v>
      </c>
      <c r="F18" s="302">
        <v>6.4349999999999996</v>
      </c>
      <c r="G18" s="41"/>
      <c r="H18" s="47"/>
    </row>
    <row r="19" s="2" customFormat="1" ht="16.8" customHeight="1">
      <c r="A19" s="41"/>
      <c r="B19" s="47"/>
      <c r="C19" s="301" t="s">
        <v>19</v>
      </c>
      <c r="D19" s="301" t="s">
        <v>261</v>
      </c>
      <c r="E19" s="20" t="s">
        <v>19</v>
      </c>
      <c r="F19" s="302">
        <v>2.3170000000000002</v>
      </c>
      <c r="G19" s="41"/>
      <c r="H19" s="47"/>
    </row>
    <row r="20" s="2" customFormat="1" ht="16.8" customHeight="1">
      <c r="A20" s="41"/>
      <c r="B20" s="47"/>
      <c r="C20" s="301" t="s">
        <v>19</v>
      </c>
      <c r="D20" s="301" t="s">
        <v>262</v>
      </c>
      <c r="E20" s="20" t="s">
        <v>19</v>
      </c>
      <c r="F20" s="302">
        <v>11.164999999999999</v>
      </c>
      <c r="G20" s="41"/>
      <c r="H20" s="47"/>
    </row>
    <row r="21" s="2" customFormat="1" ht="16.8" customHeight="1">
      <c r="A21" s="41"/>
      <c r="B21" s="47"/>
      <c r="C21" s="301" t="s">
        <v>95</v>
      </c>
      <c r="D21" s="301" t="s">
        <v>157</v>
      </c>
      <c r="E21" s="20" t="s">
        <v>19</v>
      </c>
      <c r="F21" s="302">
        <v>19.917000000000002</v>
      </c>
      <c r="G21" s="41"/>
      <c r="H21" s="47"/>
    </row>
    <row r="22" s="2" customFormat="1" ht="16.8" customHeight="1">
      <c r="A22" s="41"/>
      <c r="B22" s="47"/>
      <c r="C22" s="303" t="s">
        <v>521</v>
      </c>
      <c r="D22" s="41"/>
      <c r="E22" s="41"/>
      <c r="F22" s="41"/>
      <c r="G22" s="41"/>
      <c r="H22" s="47"/>
    </row>
    <row r="23" s="2" customFormat="1" ht="16.8" customHeight="1">
      <c r="A23" s="41"/>
      <c r="B23" s="47"/>
      <c r="C23" s="301" t="s">
        <v>255</v>
      </c>
      <c r="D23" s="301" t="s">
        <v>256</v>
      </c>
      <c r="E23" s="20" t="s">
        <v>146</v>
      </c>
      <c r="F23" s="302">
        <v>19.917000000000002</v>
      </c>
      <c r="G23" s="41"/>
      <c r="H23" s="47"/>
    </row>
    <row r="24" s="2" customFormat="1" ht="16.8" customHeight="1">
      <c r="A24" s="41"/>
      <c r="B24" s="47"/>
      <c r="C24" s="301" t="s">
        <v>217</v>
      </c>
      <c r="D24" s="301" t="s">
        <v>218</v>
      </c>
      <c r="E24" s="20" t="s">
        <v>146</v>
      </c>
      <c r="F24" s="302">
        <v>283.04500000000002</v>
      </c>
      <c r="G24" s="41"/>
      <c r="H24" s="47"/>
    </row>
    <row r="25" s="2" customFormat="1" ht="16.8" customHeight="1">
      <c r="A25" s="41"/>
      <c r="B25" s="47"/>
      <c r="C25" s="297" t="s">
        <v>99</v>
      </c>
      <c r="D25" s="298" t="s">
        <v>100</v>
      </c>
      <c r="E25" s="299" t="s">
        <v>19</v>
      </c>
      <c r="F25" s="300">
        <v>283.04500000000002</v>
      </c>
      <c r="G25" s="41"/>
      <c r="H25" s="47"/>
    </row>
    <row r="26" s="2" customFormat="1" ht="16.8" customHeight="1">
      <c r="A26" s="41"/>
      <c r="B26" s="47"/>
      <c r="C26" s="301" t="s">
        <v>19</v>
      </c>
      <c r="D26" s="301" t="s">
        <v>222</v>
      </c>
      <c r="E26" s="20" t="s">
        <v>19</v>
      </c>
      <c r="F26" s="302">
        <v>24.766999999999999</v>
      </c>
      <c r="G26" s="41"/>
      <c r="H26" s="47"/>
    </row>
    <row r="27" s="2" customFormat="1" ht="16.8" customHeight="1">
      <c r="A27" s="41"/>
      <c r="B27" s="47"/>
      <c r="C27" s="301" t="s">
        <v>19</v>
      </c>
      <c r="D27" s="301" t="s">
        <v>223</v>
      </c>
      <c r="E27" s="20" t="s">
        <v>19</v>
      </c>
      <c r="F27" s="302">
        <v>231.19200000000001</v>
      </c>
      <c r="G27" s="41"/>
      <c r="H27" s="47"/>
    </row>
    <row r="28" s="2" customFormat="1" ht="16.8" customHeight="1">
      <c r="A28" s="41"/>
      <c r="B28" s="47"/>
      <c r="C28" s="301" t="s">
        <v>19</v>
      </c>
      <c r="D28" s="301" t="s">
        <v>224</v>
      </c>
      <c r="E28" s="20" t="s">
        <v>19</v>
      </c>
      <c r="F28" s="302">
        <v>16.199999999999999</v>
      </c>
      <c r="G28" s="41"/>
      <c r="H28" s="47"/>
    </row>
    <row r="29" s="2" customFormat="1" ht="16.8" customHeight="1">
      <c r="A29" s="41"/>
      <c r="B29" s="47"/>
      <c r="C29" s="301" t="s">
        <v>19</v>
      </c>
      <c r="D29" s="301" t="s">
        <v>225</v>
      </c>
      <c r="E29" s="20" t="s">
        <v>19</v>
      </c>
      <c r="F29" s="302">
        <v>10.885999999999999</v>
      </c>
      <c r="G29" s="41"/>
      <c r="H29" s="47"/>
    </row>
    <row r="30" s="2" customFormat="1" ht="16.8" customHeight="1">
      <c r="A30" s="41"/>
      <c r="B30" s="47"/>
      <c r="C30" s="301" t="s">
        <v>99</v>
      </c>
      <c r="D30" s="301" t="s">
        <v>157</v>
      </c>
      <c r="E30" s="20" t="s">
        <v>19</v>
      </c>
      <c r="F30" s="302">
        <v>283.04500000000002</v>
      </c>
      <c r="G30" s="41"/>
      <c r="H30" s="47"/>
    </row>
    <row r="31" s="2" customFormat="1" ht="16.8" customHeight="1">
      <c r="A31" s="41"/>
      <c r="B31" s="47"/>
      <c r="C31" s="303" t="s">
        <v>521</v>
      </c>
      <c r="D31" s="41"/>
      <c r="E31" s="41"/>
      <c r="F31" s="41"/>
      <c r="G31" s="41"/>
      <c r="H31" s="47"/>
    </row>
    <row r="32" s="2" customFormat="1" ht="16.8" customHeight="1">
      <c r="A32" s="41"/>
      <c r="B32" s="47"/>
      <c r="C32" s="301" t="s">
        <v>217</v>
      </c>
      <c r="D32" s="301" t="s">
        <v>218</v>
      </c>
      <c r="E32" s="20" t="s">
        <v>146</v>
      </c>
      <c r="F32" s="302">
        <v>283.04500000000002</v>
      </c>
      <c r="G32" s="41"/>
      <c r="H32" s="47"/>
    </row>
    <row r="33" s="2" customFormat="1" ht="16.8" customHeight="1">
      <c r="A33" s="41"/>
      <c r="B33" s="47"/>
      <c r="C33" s="301" t="s">
        <v>209</v>
      </c>
      <c r="D33" s="301" t="s">
        <v>210</v>
      </c>
      <c r="E33" s="20" t="s">
        <v>146</v>
      </c>
      <c r="F33" s="302">
        <v>477.37</v>
      </c>
      <c r="G33" s="41"/>
      <c r="H33" s="47"/>
    </row>
    <row r="34" s="2" customFormat="1" ht="16.8" customHeight="1">
      <c r="A34" s="41"/>
      <c r="B34" s="47"/>
      <c r="C34" s="301" t="s">
        <v>227</v>
      </c>
      <c r="D34" s="301" t="s">
        <v>228</v>
      </c>
      <c r="E34" s="20" t="s">
        <v>146</v>
      </c>
      <c r="F34" s="302">
        <v>760.41499999999996</v>
      </c>
      <c r="G34" s="41"/>
      <c r="H34" s="47"/>
    </row>
    <row r="35" s="2" customFormat="1" ht="16.8" customHeight="1">
      <c r="A35" s="41"/>
      <c r="B35" s="47"/>
      <c r="C35" s="301" t="s">
        <v>234</v>
      </c>
      <c r="D35" s="301" t="s">
        <v>235</v>
      </c>
      <c r="E35" s="20" t="s">
        <v>236</v>
      </c>
      <c r="F35" s="302">
        <v>509.48099999999999</v>
      </c>
      <c r="G35" s="41"/>
      <c r="H35" s="47"/>
    </row>
    <row r="36" s="2" customFormat="1" ht="16.8" customHeight="1">
      <c r="A36" s="41"/>
      <c r="B36" s="47"/>
      <c r="C36" s="301" t="s">
        <v>242</v>
      </c>
      <c r="D36" s="301" t="s">
        <v>243</v>
      </c>
      <c r="E36" s="20" t="s">
        <v>146</v>
      </c>
      <c r="F36" s="302">
        <v>283.04500000000002</v>
      </c>
      <c r="G36" s="41"/>
      <c r="H36" s="47"/>
    </row>
    <row r="37" s="2" customFormat="1" ht="16.8" customHeight="1">
      <c r="A37" s="41"/>
      <c r="B37" s="47"/>
      <c r="C37" s="301" t="s">
        <v>248</v>
      </c>
      <c r="D37" s="301" t="s">
        <v>249</v>
      </c>
      <c r="E37" s="20" t="s">
        <v>146</v>
      </c>
      <c r="F37" s="302">
        <v>238.685</v>
      </c>
      <c r="G37" s="41"/>
      <c r="H37" s="47"/>
    </row>
    <row r="38" s="2" customFormat="1" ht="16.8" customHeight="1">
      <c r="A38" s="41"/>
      <c r="B38" s="47"/>
      <c r="C38" s="297" t="s">
        <v>176</v>
      </c>
      <c r="D38" s="298" t="s">
        <v>522</v>
      </c>
      <c r="E38" s="299" t="s">
        <v>19</v>
      </c>
      <c r="F38" s="300">
        <v>111</v>
      </c>
      <c r="G38" s="41"/>
      <c r="H38" s="47"/>
    </row>
    <row r="39" s="2" customFormat="1" ht="16.8" customHeight="1">
      <c r="A39" s="41"/>
      <c r="B39" s="47"/>
      <c r="C39" s="301" t="s">
        <v>19</v>
      </c>
      <c r="D39" s="301" t="s">
        <v>173</v>
      </c>
      <c r="E39" s="20" t="s">
        <v>19</v>
      </c>
      <c r="F39" s="302">
        <v>25.399999999999999</v>
      </c>
      <c r="G39" s="41"/>
      <c r="H39" s="47"/>
    </row>
    <row r="40" s="2" customFormat="1" ht="16.8" customHeight="1">
      <c r="A40" s="41"/>
      <c r="B40" s="47"/>
      <c r="C40" s="301" t="s">
        <v>19</v>
      </c>
      <c r="D40" s="301" t="s">
        <v>174</v>
      </c>
      <c r="E40" s="20" t="s">
        <v>19</v>
      </c>
      <c r="F40" s="302">
        <v>9.5</v>
      </c>
      <c r="G40" s="41"/>
      <c r="H40" s="47"/>
    </row>
    <row r="41" s="2" customFormat="1" ht="16.8" customHeight="1">
      <c r="A41" s="41"/>
      <c r="B41" s="47"/>
      <c r="C41" s="301" t="s">
        <v>19</v>
      </c>
      <c r="D41" s="301" t="s">
        <v>175</v>
      </c>
      <c r="E41" s="20" t="s">
        <v>19</v>
      </c>
      <c r="F41" s="302">
        <v>76.099999999999994</v>
      </c>
      <c r="G41" s="41"/>
      <c r="H41" s="47"/>
    </row>
    <row r="42" s="2" customFormat="1" ht="16.8" customHeight="1">
      <c r="A42" s="41"/>
      <c r="B42" s="47"/>
      <c r="C42" s="301" t="s">
        <v>176</v>
      </c>
      <c r="D42" s="301" t="s">
        <v>177</v>
      </c>
      <c r="E42" s="20" t="s">
        <v>19</v>
      </c>
      <c r="F42" s="302">
        <v>111</v>
      </c>
      <c r="G42" s="41"/>
      <c r="H42" s="47"/>
    </row>
    <row r="43" s="2" customFormat="1" ht="16.8" customHeight="1">
      <c r="A43" s="41"/>
      <c r="B43" s="47"/>
      <c r="C43" s="297" t="s">
        <v>102</v>
      </c>
      <c r="D43" s="298" t="s">
        <v>103</v>
      </c>
      <c r="E43" s="299" t="s">
        <v>19</v>
      </c>
      <c r="F43" s="300">
        <v>4.8499999999999996</v>
      </c>
      <c r="G43" s="41"/>
      <c r="H43" s="47"/>
    </row>
    <row r="44" s="2" customFormat="1" ht="16.8" customHeight="1">
      <c r="A44" s="41"/>
      <c r="B44" s="47"/>
      <c r="C44" s="301" t="s">
        <v>19</v>
      </c>
      <c r="D44" s="301" t="s">
        <v>325</v>
      </c>
      <c r="E44" s="20" t="s">
        <v>19</v>
      </c>
      <c r="F44" s="302">
        <v>1.073</v>
      </c>
      <c r="G44" s="41"/>
      <c r="H44" s="47"/>
    </row>
    <row r="45" s="2" customFormat="1" ht="16.8" customHeight="1">
      <c r="A45" s="41"/>
      <c r="B45" s="47"/>
      <c r="C45" s="301" t="s">
        <v>19</v>
      </c>
      <c r="D45" s="301" t="s">
        <v>326</v>
      </c>
      <c r="E45" s="20" t="s">
        <v>19</v>
      </c>
      <c r="F45" s="302">
        <v>0.38600000000000001</v>
      </c>
      <c r="G45" s="41"/>
      <c r="H45" s="47"/>
    </row>
    <row r="46" s="2" customFormat="1" ht="16.8" customHeight="1">
      <c r="A46" s="41"/>
      <c r="B46" s="47"/>
      <c r="C46" s="301" t="s">
        <v>19</v>
      </c>
      <c r="D46" s="301" t="s">
        <v>327</v>
      </c>
      <c r="E46" s="20" t="s">
        <v>19</v>
      </c>
      <c r="F46" s="302">
        <v>2.7909999999999999</v>
      </c>
      <c r="G46" s="41"/>
      <c r="H46" s="47"/>
    </row>
    <row r="47" s="2" customFormat="1" ht="16.8" customHeight="1">
      <c r="A47" s="41"/>
      <c r="B47" s="47"/>
      <c r="C47" s="301" t="s">
        <v>19</v>
      </c>
      <c r="D47" s="301" t="s">
        <v>328</v>
      </c>
      <c r="E47" s="20" t="s">
        <v>19</v>
      </c>
      <c r="F47" s="302">
        <v>0.59999999999999998</v>
      </c>
      <c r="G47" s="41"/>
      <c r="H47" s="47"/>
    </row>
    <row r="48" s="2" customFormat="1" ht="16.8" customHeight="1">
      <c r="A48" s="41"/>
      <c r="B48" s="47"/>
      <c r="C48" s="301" t="s">
        <v>102</v>
      </c>
      <c r="D48" s="301" t="s">
        <v>157</v>
      </c>
      <c r="E48" s="20" t="s">
        <v>19</v>
      </c>
      <c r="F48" s="302">
        <v>4.8499999999999996</v>
      </c>
      <c r="G48" s="41"/>
      <c r="H48" s="47"/>
    </row>
    <row r="49" s="2" customFormat="1" ht="16.8" customHeight="1">
      <c r="A49" s="41"/>
      <c r="B49" s="47"/>
      <c r="C49" s="303" t="s">
        <v>521</v>
      </c>
      <c r="D49" s="41"/>
      <c r="E49" s="41"/>
      <c r="F49" s="41"/>
      <c r="G49" s="41"/>
      <c r="H49" s="47"/>
    </row>
    <row r="50" s="2" customFormat="1" ht="16.8" customHeight="1">
      <c r="A50" s="41"/>
      <c r="B50" s="47"/>
      <c r="C50" s="301" t="s">
        <v>320</v>
      </c>
      <c r="D50" s="301" t="s">
        <v>321</v>
      </c>
      <c r="E50" s="20" t="s">
        <v>146</v>
      </c>
      <c r="F50" s="302">
        <v>4.8499999999999996</v>
      </c>
      <c r="G50" s="41"/>
      <c r="H50" s="47"/>
    </row>
    <row r="51" s="2" customFormat="1" ht="16.8" customHeight="1">
      <c r="A51" s="41"/>
      <c r="B51" s="47"/>
      <c r="C51" s="301" t="s">
        <v>217</v>
      </c>
      <c r="D51" s="301" t="s">
        <v>218</v>
      </c>
      <c r="E51" s="20" t="s">
        <v>146</v>
      </c>
      <c r="F51" s="302">
        <v>283.04500000000002</v>
      </c>
      <c r="G51" s="41"/>
      <c r="H51" s="47"/>
    </row>
    <row r="52" s="2" customFormat="1" ht="16.8" customHeight="1">
      <c r="A52" s="41"/>
      <c r="B52" s="47"/>
      <c r="C52" s="297" t="s">
        <v>105</v>
      </c>
      <c r="D52" s="298" t="s">
        <v>106</v>
      </c>
      <c r="E52" s="299" t="s">
        <v>19</v>
      </c>
      <c r="F52" s="300">
        <v>61.049999999999997</v>
      </c>
      <c r="G52" s="41"/>
      <c r="H52" s="47"/>
    </row>
    <row r="53" s="2" customFormat="1" ht="16.8" customHeight="1">
      <c r="A53" s="41"/>
      <c r="B53" s="47"/>
      <c r="C53" s="301" t="s">
        <v>19</v>
      </c>
      <c r="D53" s="301" t="s">
        <v>163</v>
      </c>
      <c r="E53" s="20" t="s">
        <v>19</v>
      </c>
      <c r="F53" s="302">
        <v>13.970000000000001</v>
      </c>
      <c r="G53" s="41"/>
      <c r="H53" s="47"/>
    </row>
    <row r="54" s="2" customFormat="1" ht="16.8" customHeight="1">
      <c r="A54" s="41"/>
      <c r="B54" s="47"/>
      <c r="C54" s="301" t="s">
        <v>19</v>
      </c>
      <c r="D54" s="301" t="s">
        <v>164</v>
      </c>
      <c r="E54" s="20" t="s">
        <v>19</v>
      </c>
      <c r="F54" s="302">
        <v>5.2249999999999996</v>
      </c>
      <c r="G54" s="41"/>
      <c r="H54" s="47"/>
    </row>
    <row r="55" s="2" customFormat="1" ht="16.8" customHeight="1">
      <c r="A55" s="41"/>
      <c r="B55" s="47"/>
      <c r="C55" s="301" t="s">
        <v>19</v>
      </c>
      <c r="D55" s="301" t="s">
        <v>165</v>
      </c>
      <c r="E55" s="20" t="s">
        <v>19</v>
      </c>
      <c r="F55" s="302">
        <v>41.854999999999997</v>
      </c>
      <c r="G55" s="41"/>
      <c r="H55" s="47"/>
    </row>
    <row r="56" s="2" customFormat="1" ht="16.8" customHeight="1">
      <c r="A56" s="41"/>
      <c r="B56" s="47"/>
      <c r="C56" s="301" t="s">
        <v>105</v>
      </c>
      <c r="D56" s="301" t="s">
        <v>157</v>
      </c>
      <c r="E56" s="20" t="s">
        <v>19</v>
      </c>
      <c r="F56" s="302">
        <v>61.049999999999997</v>
      </c>
      <c r="G56" s="41"/>
      <c r="H56" s="47"/>
    </row>
    <row r="57" s="2" customFormat="1" ht="16.8" customHeight="1">
      <c r="A57" s="41"/>
      <c r="B57" s="47"/>
      <c r="C57" s="303" t="s">
        <v>521</v>
      </c>
      <c r="D57" s="41"/>
      <c r="E57" s="41"/>
      <c r="F57" s="41"/>
      <c r="G57" s="41"/>
      <c r="H57" s="47"/>
    </row>
    <row r="58" s="2" customFormat="1" ht="16.8" customHeight="1">
      <c r="A58" s="41"/>
      <c r="B58" s="47"/>
      <c r="C58" s="301" t="s">
        <v>158</v>
      </c>
      <c r="D58" s="301" t="s">
        <v>159</v>
      </c>
      <c r="E58" s="20" t="s">
        <v>146</v>
      </c>
      <c r="F58" s="302">
        <v>61.049999999999997</v>
      </c>
      <c r="G58" s="41"/>
      <c r="H58" s="47"/>
    </row>
    <row r="59" s="2" customFormat="1" ht="16.8" customHeight="1">
      <c r="A59" s="41"/>
      <c r="B59" s="47"/>
      <c r="C59" s="301" t="s">
        <v>209</v>
      </c>
      <c r="D59" s="301" t="s">
        <v>210</v>
      </c>
      <c r="E59" s="20" t="s">
        <v>146</v>
      </c>
      <c r="F59" s="302">
        <v>477.37</v>
      </c>
      <c r="G59" s="41"/>
      <c r="H59" s="47"/>
    </row>
    <row r="60" s="2" customFormat="1" ht="16.8" customHeight="1">
      <c r="A60" s="41"/>
      <c r="B60" s="47"/>
      <c r="C60" s="301" t="s">
        <v>248</v>
      </c>
      <c r="D60" s="301" t="s">
        <v>249</v>
      </c>
      <c r="E60" s="20" t="s">
        <v>146</v>
      </c>
      <c r="F60" s="302">
        <v>238.685</v>
      </c>
      <c r="G60" s="41"/>
      <c r="H60" s="47"/>
    </row>
    <row r="61" s="2" customFormat="1" ht="16.8" customHeight="1">
      <c r="A61" s="41"/>
      <c r="B61" s="47"/>
      <c r="C61" s="297" t="s">
        <v>108</v>
      </c>
      <c r="D61" s="298" t="s">
        <v>109</v>
      </c>
      <c r="E61" s="299" t="s">
        <v>19</v>
      </c>
      <c r="F61" s="300">
        <v>460.68000000000001</v>
      </c>
      <c r="G61" s="41"/>
      <c r="H61" s="47"/>
    </row>
    <row r="62" s="2" customFormat="1" ht="16.8" customHeight="1">
      <c r="A62" s="41"/>
      <c r="B62" s="47"/>
      <c r="C62" s="301" t="s">
        <v>19</v>
      </c>
      <c r="D62" s="301" t="s">
        <v>155</v>
      </c>
      <c r="E62" s="20" t="s">
        <v>19</v>
      </c>
      <c r="F62" s="302">
        <v>442.68000000000001</v>
      </c>
      <c r="G62" s="41"/>
      <c r="H62" s="47"/>
    </row>
    <row r="63" s="2" customFormat="1" ht="16.8" customHeight="1">
      <c r="A63" s="41"/>
      <c r="B63" s="47"/>
      <c r="C63" s="301" t="s">
        <v>19</v>
      </c>
      <c r="D63" s="301" t="s">
        <v>156</v>
      </c>
      <c r="E63" s="20" t="s">
        <v>19</v>
      </c>
      <c r="F63" s="302">
        <v>18</v>
      </c>
      <c r="G63" s="41"/>
      <c r="H63" s="47"/>
    </row>
    <row r="64" s="2" customFormat="1" ht="16.8" customHeight="1">
      <c r="A64" s="41"/>
      <c r="B64" s="47"/>
      <c r="C64" s="301" t="s">
        <v>108</v>
      </c>
      <c r="D64" s="301" t="s">
        <v>157</v>
      </c>
      <c r="E64" s="20" t="s">
        <v>19</v>
      </c>
      <c r="F64" s="302">
        <v>460.68000000000001</v>
      </c>
      <c r="G64" s="41"/>
      <c r="H64" s="47"/>
    </row>
    <row r="65" s="2" customFormat="1" ht="16.8" customHeight="1">
      <c r="A65" s="41"/>
      <c r="B65" s="47"/>
      <c r="C65" s="303" t="s">
        <v>521</v>
      </c>
      <c r="D65" s="41"/>
      <c r="E65" s="41"/>
      <c r="F65" s="41"/>
      <c r="G65" s="41"/>
      <c r="H65" s="47"/>
    </row>
    <row r="66" s="2" customFormat="1" ht="16.8" customHeight="1">
      <c r="A66" s="41"/>
      <c r="B66" s="47"/>
      <c r="C66" s="301" t="s">
        <v>144</v>
      </c>
      <c r="D66" s="301" t="s">
        <v>145</v>
      </c>
      <c r="E66" s="20" t="s">
        <v>146</v>
      </c>
      <c r="F66" s="302">
        <v>460.68000000000001</v>
      </c>
      <c r="G66" s="41"/>
      <c r="H66" s="47"/>
    </row>
    <row r="67" s="2" customFormat="1" ht="16.8" customHeight="1">
      <c r="A67" s="41"/>
      <c r="B67" s="47"/>
      <c r="C67" s="301" t="s">
        <v>197</v>
      </c>
      <c r="D67" s="301" t="s">
        <v>198</v>
      </c>
      <c r="E67" s="20" t="s">
        <v>146</v>
      </c>
      <c r="F67" s="302">
        <v>460.68000000000001</v>
      </c>
      <c r="G67" s="41"/>
      <c r="H67" s="47"/>
    </row>
    <row r="68" s="2" customFormat="1" ht="16.8" customHeight="1">
      <c r="A68" s="41"/>
      <c r="B68" s="47"/>
      <c r="C68" s="301" t="s">
        <v>209</v>
      </c>
      <c r="D68" s="301" t="s">
        <v>210</v>
      </c>
      <c r="E68" s="20" t="s">
        <v>146</v>
      </c>
      <c r="F68" s="302">
        <v>477.37</v>
      </c>
      <c r="G68" s="41"/>
      <c r="H68" s="47"/>
    </row>
    <row r="69" s="2" customFormat="1" ht="16.8" customHeight="1">
      <c r="A69" s="41"/>
      <c r="B69" s="47"/>
      <c r="C69" s="301" t="s">
        <v>248</v>
      </c>
      <c r="D69" s="301" t="s">
        <v>249</v>
      </c>
      <c r="E69" s="20" t="s">
        <v>146</v>
      </c>
      <c r="F69" s="302">
        <v>238.685</v>
      </c>
      <c r="G69" s="41"/>
      <c r="H69" s="47"/>
    </row>
    <row r="70" s="2" customFormat="1" ht="16.8" customHeight="1">
      <c r="A70" s="41"/>
      <c r="B70" s="47"/>
      <c r="C70" s="297" t="s">
        <v>523</v>
      </c>
      <c r="D70" s="298" t="s">
        <v>109</v>
      </c>
      <c r="E70" s="299" t="s">
        <v>19</v>
      </c>
      <c r="F70" s="300">
        <v>333.012</v>
      </c>
      <c r="G70" s="41"/>
      <c r="H70" s="47"/>
    </row>
    <row r="71" s="2" customFormat="1" ht="7.44" customHeight="1">
      <c r="A71" s="41"/>
      <c r="B71" s="160"/>
      <c r="C71" s="161"/>
      <c r="D71" s="161"/>
      <c r="E71" s="161"/>
      <c r="F71" s="161"/>
      <c r="G71" s="161"/>
      <c r="H71" s="47"/>
    </row>
    <row r="72" s="2" customFormat="1">
      <c r="A72" s="41"/>
      <c r="B72" s="41"/>
      <c r="C72" s="41"/>
      <c r="D72" s="41"/>
      <c r="E72" s="41"/>
      <c r="F72" s="41"/>
      <c r="G72" s="41"/>
      <c r="H72" s="41"/>
    </row>
  </sheetData>
  <sheetProtection sheet="1" formatColumns="0" formatRows="0" objects="1" scenarios="1" spinCount="100000" saltValue="99qplFp4Ymu2cR512tLO2nf5Zo0895dcTcbhcTfcZIA0laIWLXoFcDTLvJ3AsSlDaKktBj5+rAoUJ3ehMAsQXw==" hashValue="t+AfBtUSkTjViFicXOt5ZciPZWfwMqd0LYTSy1DJy3S3ZYkRb3Z+Xosf996MrDunQpNxC2WCoHhuMWkDXzLNsA==" algorithmName="SHA-512" password="C730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4" customWidth="1"/>
    <col min="2" max="2" width="1.667969" style="304" customWidth="1"/>
    <col min="3" max="4" width="5" style="304" customWidth="1"/>
    <col min="5" max="5" width="11.66016" style="304" customWidth="1"/>
    <col min="6" max="6" width="9.160156" style="304" customWidth="1"/>
    <col min="7" max="7" width="5" style="304" customWidth="1"/>
    <col min="8" max="8" width="77.83203" style="304" customWidth="1"/>
    <col min="9" max="10" width="20" style="304" customWidth="1"/>
    <col min="11" max="11" width="1.667969" style="304" customWidth="1"/>
  </cols>
  <sheetData>
    <row r="1" s="1" customFormat="1" ht="37.5" customHeight="1"/>
    <row r="2" s="1" customFormat="1" ht="7.5" customHeight="1">
      <c r="B2" s="305"/>
      <c r="C2" s="306"/>
      <c r="D2" s="306"/>
      <c r="E2" s="306"/>
      <c r="F2" s="306"/>
      <c r="G2" s="306"/>
      <c r="H2" s="306"/>
      <c r="I2" s="306"/>
      <c r="J2" s="306"/>
      <c r="K2" s="307"/>
    </row>
    <row r="3" s="17" customFormat="1" ht="45" customHeight="1">
      <c r="B3" s="308"/>
      <c r="C3" s="309" t="s">
        <v>524</v>
      </c>
      <c r="D3" s="309"/>
      <c r="E3" s="309"/>
      <c r="F3" s="309"/>
      <c r="G3" s="309"/>
      <c r="H3" s="309"/>
      <c r="I3" s="309"/>
      <c r="J3" s="309"/>
      <c r="K3" s="310"/>
    </row>
    <row r="4" s="1" customFormat="1" ht="25.5" customHeight="1">
      <c r="B4" s="311"/>
      <c r="C4" s="312" t="s">
        <v>525</v>
      </c>
      <c r="D4" s="312"/>
      <c r="E4" s="312"/>
      <c r="F4" s="312"/>
      <c r="G4" s="312"/>
      <c r="H4" s="312"/>
      <c r="I4" s="312"/>
      <c r="J4" s="312"/>
      <c r="K4" s="313"/>
    </row>
    <row r="5" s="1" customFormat="1" ht="5.25" customHeight="1">
      <c r="B5" s="311"/>
      <c r="C5" s="314"/>
      <c r="D5" s="314"/>
      <c r="E5" s="314"/>
      <c r="F5" s="314"/>
      <c r="G5" s="314"/>
      <c r="H5" s="314"/>
      <c r="I5" s="314"/>
      <c r="J5" s="314"/>
      <c r="K5" s="313"/>
    </row>
    <row r="6" s="1" customFormat="1" ht="15" customHeight="1">
      <c r="B6" s="311"/>
      <c r="C6" s="315" t="s">
        <v>526</v>
      </c>
      <c r="D6" s="315"/>
      <c r="E6" s="315"/>
      <c r="F6" s="315"/>
      <c r="G6" s="315"/>
      <c r="H6" s="315"/>
      <c r="I6" s="315"/>
      <c r="J6" s="315"/>
      <c r="K6" s="313"/>
    </row>
    <row r="7" s="1" customFormat="1" ht="15" customHeight="1">
      <c r="B7" s="316"/>
      <c r="C7" s="315" t="s">
        <v>527</v>
      </c>
      <c r="D7" s="315"/>
      <c r="E7" s="315"/>
      <c r="F7" s="315"/>
      <c r="G7" s="315"/>
      <c r="H7" s="315"/>
      <c r="I7" s="315"/>
      <c r="J7" s="315"/>
      <c r="K7" s="313"/>
    </row>
    <row r="8" s="1" customFormat="1" ht="12.75" customHeight="1">
      <c r="B8" s="316"/>
      <c r="C8" s="315"/>
      <c r="D8" s="315"/>
      <c r="E8" s="315"/>
      <c r="F8" s="315"/>
      <c r="G8" s="315"/>
      <c r="H8" s="315"/>
      <c r="I8" s="315"/>
      <c r="J8" s="315"/>
      <c r="K8" s="313"/>
    </row>
    <row r="9" s="1" customFormat="1" ht="15" customHeight="1">
      <c r="B9" s="316"/>
      <c r="C9" s="315" t="s">
        <v>528</v>
      </c>
      <c r="D9" s="315"/>
      <c r="E9" s="315"/>
      <c r="F9" s="315"/>
      <c r="G9" s="315"/>
      <c r="H9" s="315"/>
      <c r="I9" s="315"/>
      <c r="J9" s="315"/>
      <c r="K9" s="313"/>
    </row>
    <row r="10" s="1" customFormat="1" ht="15" customHeight="1">
      <c r="B10" s="316"/>
      <c r="C10" s="315"/>
      <c r="D10" s="315" t="s">
        <v>529</v>
      </c>
      <c r="E10" s="315"/>
      <c r="F10" s="315"/>
      <c r="G10" s="315"/>
      <c r="H10" s="315"/>
      <c r="I10" s="315"/>
      <c r="J10" s="315"/>
      <c r="K10" s="313"/>
    </row>
    <row r="11" s="1" customFormat="1" ht="15" customHeight="1">
      <c r="B11" s="316"/>
      <c r="C11" s="317"/>
      <c r="D11" s="315" t="s">
        <v>530</v>
      </c>
      <c r="E11" s="315"/>
      <c r="F11" s="315"/>
      <c r="G11" s="315"/>
      <c r="H11" s="315"/>
      <c r="I11" s="315"/>
      <c r="J11" s="315"/>
      <c r="K11" s="313"/>
    </row>
    <row r="12" s="1" customFormat="1" ht="15" customHeight="1">
      <c r="B12" s="316"/>
      <c r="C12" s="317"/>
      <c r="D12" s="315"/>
      <c r="E12" s="315"/>
      <c r="F12" s="315"/>
      <c r="G12" s="315"/>
      <c r="H12" s="315"/>
      <c r="I12" s="315"/>
      <c r="J12" s="315"/>
      <c r="K12" s="313"/>
    </row>
    <row r="13" s="1" customFormat="1" ht="15" customHeight="1">
      <c r="B13" s="316"/>
      <c r="C13" s="317"/>
      <c r="D13" s="318" t="s">
        <v>531</v>
      </c>
      <c r="E13" s="315"/>
      <c r="F13" s="315"/>
      <c r="G13" s="315"/>
      <c r="H13" s="315"/>
      <c r="I13" s="315"/>
      <c r="J13" s="315"/>
      <c r="K13" s="313"/>
    </row>
    <row r="14" s="1" customFormat="1" ht="12.75" customHeight="1">
      <c r="B14" s="316"/>
      <c r="C14" s="317"/>
      <c r="D14" s="317"/>
      <c r="E14" s="317"/>
      <c r="F14" s="317"/>
      <c r="G14" s="317"/>
      <c r="H14" s="317"/>
      <c r="I14" s="317"/>
      <c r="J14" s="317"/>
      <c r="K14" s="313"/>
    </row>
    <row r="15" s="1" customFormat="1" ht="15" customHeight="1">
      <c r="B15" s="316"/>
      <c r="C15" s="317"/>
      <c r="D15" s="315" t="s">
        <v>532</v>
      </c>
      <c r="E15" s="315"/>
      <c r="F15" s="315"/>
      <c r="G15" s="315"/>
      <c r="H15" s="315"/>
      <c r="I15" s="315"/>
      <c r="J15" s="315"/>
      <c r="K15" s="313"/>
    </row>
    <row r="16" s="1" customFormat="1" ht="15" customHeight="1">
      <c r="B16" s="316"/>
      <c r="C16" s="317"/>
      <c r="D16" s="315" t="s">
        <v>533</v>
      </c>
      <c r="E16" s="315"/>
      <c r="F16" s="315"/>
      <c r="G16" s="315"/>
      <c r="H16" s="315"/>
      <c r="I16" s="315"/>
      <c r="J16" s="315"/>
      <c r="K16" s="313"/>
    </row>
    <row r="17" s="1" customFormat="1" ht="15" customHeight="1">
      <c r="B17" s="316"/>
      <c r="C17" s="317"/>
      <c r="D17" s="315" t="s">
        <v>534</v>
      </c>
      <c r="E17" s="315"/>
      <c r="F17" s="315"/>
      <c r="G17" s="315"/>
      <c r="H17" s="315"/>
      <c r="I17" s="315"/>
      <c r="J17" s="315"/>
      <c r="K17" s="313"/>
    </row>
    <row r="18" s="1" customFormat="1" ht="15" customHeight="1">
      <c r="B18" s="316"/>
      <c r="C18" s="317"/>
      <c r="D18" s="317"/>
      <c r="E18" s="319" t="s">
        <v>85</v>
      </c>
      <c r="F18" s="315" t="s">
        <v>535</v>
      </c>
      <c r="G18" s="315"/>
      <c r="H18" s="315"/>
      <c r="I18" s="315"/>
      <c r="J18" s="315"/>
      <c r="K18" s="313"/>
    </row>
    <row r="19" s="1" customFormat="1" ht="15" customHeight="1">
      <c r="B19" s="316"/>
      <c r="C19" s="317"/>
      <c r="D19" s="317"/>
      <c r="E19" s="319" t="s">
        <v>536</v>
      </c>
      <c r="F19" s="315" t="s">
        <v>537</v>
      </c>
      <c r="G19" s="315"/>
      <c r="H19" s="315"/>
      <c r="I19" s="315"/>
      <c r="J19" s="315"/>
      <c r="K19" s="313"/>
    </row>
    <row r="20" s="1" customFormat="1" ht="15" customHeight="1">
      <c r="B20" s="316"/>
      <c r="C20" s="317"/>
      <c r="D20" s="317"/>
      <c r="E20" s="319" t="s">
        <v>538</v>
      </c>
      <c r="F20" s="315" t="s">
        <v>539</v>
      </c>
      <c r="G20" s="315"/>
      <c r="H20" s="315"/>
      <c r="I20" s="315"/>
      <c r="J20" s="315"/>
      <c r="K20" s="313"/>
    </row>
    <row r="21" s="1" customFormat="1" ht="15" customHeight="1">
      <c r="B21" s="316"/>
      <c r="C21" s="317"/>
      <c r="D21" s="317"/>
      <c r="E21" s="319" t="s">
        <v>540</v>
      </c>
      <c r="F21" s="315" t="s">
        <v>541</v>
      </c>
      <c r="G21" s="315"/>
      <c r="H21" s="315"/>
      <c r="I21" s="315"/>
      <c r="J21" s="315"/>
      <c r="K21" s="313"/>
    </row>
    <row r="22" s="1" customFormat="1" ht="15" customHeight="1">
      <c r="B22" s="316"/>
      <c r="C22" s="317"/>
      <c r="D22" s="317"/>
      <c r="E22" s="319" t="s">
        <v>542</v>
      </c>
      <c r="F22" s="315" t="s">
        <v>543</v>
      </c>
      <c r="G22" s="315"/>
      <c r="H22" s="315"/>
      <c r="I22" s="315"/>
      <c r="J22" s="315"/>
      <c r="K22" s="313"/>
    </row>
    <row r="23" s="1" customFormat="1" ht="15" customHeight="1">
      <c r="B23" s="316"/>
      <c r="C23" s="317"/>
      <c r="D23" s="317"/>
      <c r="E23" s="319" t="s">
        <v>544</v>
      </c>
      <c r="F23" s="315" t="s">
        <v>545</v>
      </c>
      <c r="G23" s="315"/>
      <c r="H23" s="315"/>
      <c r="I23" s="315"/>
      <c r="J23" s="315"/>
      <c r="K23" s="313"/>
    </row>
    <row r="24" s="1" customFormat="1" ht="12.75" customHeight="1">
      <c r="B24" s="316"/>
      <c r="C24" s="317"/>
      <c r="D24" s="317"/>
      <c r="E24" s="317"/>
      <c r="F24" s="317"/>
      <c r="G24" s="317"/>
      <c r="H24" s="317"/>
      <c r="I24" s="317"/>
      <c r="J24" s="317"/>
      <c r="K24" s="313"/>
    </row>
    <row r="25" s="1" customFormat="1" ht="15" customHeight="1">
      <c r="B25" s="316"/>
      <c r="C25" s="315" t="s">
        <v>546</v>
      </c>
      <c r="D25" s="315"/>
      <c r="E25" s="315"/>
      <c r="F25" s="315"/>
      <c r="G25" s="315"/>
      <c r="H25" s="315"/>
      <c r="I25" s="315"/>
      <c r="J25" s="315"/>
      <c r="K25" s="313"/>
    </row>
    <row r="26" s="1" customFormat="1" ht="15" customHeight="1">
      <c r="B26" s="316"/>
      <c r="C26" s="315" t="s">
        <v>547</v>
      </c>
      <c r="D26" s="315"/>
      <c r="E26" s="315"/>
      <c r="F26" s="315"/>
      <c r="G26" s="315"/>
      <c r="H26" s="315"/>
      <c r="I26" s="315"/>
      <c r="J26" s="315"/>
      <c r="K26" s="313"/>
    </row>
    <row r="27" s="1" customFormat="1" ht="15" customHeight="1">
      <c r="B27" s="316"/>
      <c r="C27" s="315"/>
      <c r="D27" s="315" t="s">
        <v>548</v>
      </c>
      <c r="E27" s="315"/>
      <c r="F27" s="315"/>
      <c r="G27" s="315"/>
      <c r="H27" s="315"/>
      <c r="I27" s="315"/>
      <c r="J27" s="315"/>
      <c r="K27" s="313"/>
    </row>
    <row r="28" s="1" customFormat="1" ht="15" customHeight="1">
      <c r="B28" s="316"/>
      <c r="C28" s="317"/>
      <c r="D28" s="315" t="s">
        <v>549</v>
      </c>
      <c r="E28" s="315"/>
      <c r="F28" s="315"/>
      <c r="G28" s="315"/>
      <c r="H28" s="315"/>
      <c r="I28" s="315"/>
      <c r="J28" s="315"/>
      <c r="K28" s="313"/>
    </row>
    <row r="29" s="1" customFormat="1" ht="12.75" customHeight="1">
      <c r="B29" s="316"/>
      <c r="C29" s="317"/>
      <c r="D29" s="317"/>
      <c r="E29" s="317"/>
      <c r="F29" s="317"/>
      <c r="G29" s="317"/>
      <c r="H29" s="317"/>
      <c r="I29" s="317"/>
      <c r="J29" s="317"/>
      <c r="K29" s="313"/>
    </row>
    <row r="30" s="1" customFormat="1" ht="15" customHeight="1">
      <c r="B30" s="316"/>
      <c r="C30" s="317"/>
      <c r="D30" s="315" t="s">
        <v>550</v>
      </c>
      <c r="E30" s="315"/>
      <c r="F30" s="315"/>
      <c r="G30" s="315"/>
      <c r="H30" s="315"/>
      <c r="I30" s="315"/>
      <c r="J30" s="315"/>
      <c r="K30" s="313"/>
    </row>
    <row r="31" s="1" customFormat="1" ht="15" customHeight="1">
      <c r="B31" s="316"/>
      <c r="C31" s="317"/>
      <c r="D31" s="315" t="s">
        <v>551</v>
      </c>
      <c r="E31" s="315"/>
      <c r="F31" s="315"/>
      <c r="G31" s="315"/>
      <c r="H31" s="315"/>
      <c r="I31" s="315"/>
      <c r="J31" s="315"/>
      <c r="K31" s="313"/>
    </row>
    <row r="32" s="1" customFormat="1" ht="12.75" customHeight="1">
      <c r="B32" s="316"/>
      <c r="C32" s="317"/>
      <c r="D32" s="317"/>
      <c r="E32" s="317"/>
      <c r="F32" s="317"/>
      <c r="G32" s="317"/>
      <c r="H32" s="317"/>
      <c r="I32" s="317"/>
      <c r="J32" s="317"/>
      <c r="K32" s="313"/>
    </row>
    <row r="33" s="1" customFormat="1" ht="15" customHeight="1">
      <c r="B33" s="316"/>
      <c r="C33" s="317"/>
      <c r="D33" s="315" t="s">
        <v>552</v>
      </c>
      <c r="E33" s="315"/>
      <c r="F33" s="315"/>
      <c r="G33" s="315"/>
      <c r="H33" s="315"/>
      <c r="I33" s="315"/>
      <c r="J33" s="315"/>
      <c r="K33" s="313"/>
    </row>
    <row r="34" s="1" customFormat="1" ht="15" customHeight="1">
      <c r="B34" s="316"/>
      <c r="C34" s="317"/>
      <c r="D34" s="315" t="s">
        <v>553</v>
      </c>
      <c r="E34" s="315"/>
      <c r="F34" s="315"/>
      <c r="G34" s="315"/>
      <c r="H34" s="315"/>
      <c r="I34" s="315"/>
      <c r="J34" s="315"/>
      <c r="K34" s="313"/>
    </row>
    <row r="35" s="1" customFormat="1" ht="15" customHeight="1">
      <c r="B35" s="316"/>
      <c r="C35" s="317"/>
      <c r="D35" s="315" t="s">
        <v>554</v>
      </c>
      <c r="E35" s="315"/>
      <c r="F35" s="315"/>
      <c r="G35" s="315"/>
      <c r="H35" s="315"/>
      <c r="I35" s="315"/>
      <c r="J35" s="315"/>
      <c r="K35" s="313"/>
    </row>
    <row r="36" s="1" customFormat="1" ht="15" customHeight="1">
      <c r="B36" s="316"/>
      <c r="C36" s="317"/>
      <c r="D36" s="315"/>
      <c r="E36" s="318" t="s">
        <v>127</v>
      </c>
      <c r="F36" s="315"/>
      <c r="G36" s="315" t="s">
        <v>555</v>
      </c>
      <c r="H36" s="315"/>
      <c r="I36" s="315"/>
      <c r="J36" s="315"/>
      <c r="K36" s="313"/>
    </row>
    <row r="37" s="1" customFormat="1" ht="30.75" customHeight="1">
      <c r="B37" s="316"/>
      <c r="C37" s="317"/>
      <c r="D37" s="315"/>
      <c r="E37" s="318" t="s">
        <v>556</v>
      </c>
      <c r="F37" s="315"/>
      <c r="G37" s="315" t="s">
        <v>557</v>
      </c>
      <c r="H37" s="315"/>
      <c r="I37" s="315"/>
      <c r="J37" s="315"/>
      <c r="K37" s="313"/>
    </row>
    <row r="38" s="1" customFormat="1" ht="15" customHeight="1">
      <c r="B38" s="316"/>
      <c r="C38" s="317"/>
      <c r="D38" s="315"/>
      <c r="E38" s="318" t="s">
        <v>59</v>
      </c>
      <c r="F38" s="315"/>
      <c r="G38" s="315" t="s">
        <v>558</v>
      </c>
      <c r="H38" s="315"/>
      <c r="I38" s="315"/>
      <c r="J38" s="315"/>
      <c r="K38" s="313"/>
    </row>
    <row r="39" s="1" customFormat="1" ht="15" customHeight="1">
      <c r="B39" s="316"/>
      <c r="C39" s="317"/>
      <c r="D39" s="315"/>
      <c r="E39" s="318" t="s">
        <v>60</v>
      </c>
      <c r="F39" s="315"/>
      <c r="G39" s="315" t="s">
        <v>559</v>
      </c>
      <c r="H39" s="315"/>
      <c r="I39" s="315"/>
      <c r="J39" s="315"/>
      <c r="K39" s="313"/>
    </row>
    <row r="40" s="1" customFormat="1" ht="15" customHeight="1">
      <c r="B40" s="316"/>
      <c r="C40" s="317"/>
      <c r="D40" s="315"/>
      <c r="E40" s="318" t="s">
        <v>128</v>
      </c>
      <c r="F40" s="315"/>
      <c r="G40" s="315" t="s">
        <v>560</v>
      </c>
      <c r="H40" s="315"/>
      <c r="I40" s="315"/>
      <c r="J40" s="315"/>
      <c r="K40" s="313"/>
    </row>
    <row r="41" s="1" customFormat="1" ht="15" customHeight="1">
      <c r="B41" s="316"/>
      <c r="C41" s="317"/>
      <c r="D41" s="315"/>
      <c r="E41" s="318" t="s">
        <v>129</v>
      </c>
      <c r="F41" s="315"/>
      <c r="G41" s="315" t="s">
        <v>561</v>
      </c>
      <c r="H41" s="315"/>
      <c r="I41" s="315"/>
      <c r="J41" s="315"/>
      <c r="K41" s="313"/>
    </row>
    <row r="42" s="1" customFormat="1" ht="15" customHeight="1">
      <c r="B42" s="316"/>
      <c r="C42" s="317"/>
      <c r="D42" s="315"/>
      <c r="E42" s="318" t="s">
        <v>562</v>
      </c>
      <c r="F42" s="315"/>
      <c r="G42" s="315" t="s">
        <v>563</v>
      </c>
      <c r="H42" s="315"/>
      <c r="I42" s="315"/>
      <c r="J42" s="315"/>
      <c r="K42" s="313"/>
    </row>
    <row r="43" s="1" customFormat="1" ht="15" customHeight="1">
      <c r="B43" s="316"/>
      <c r="C43" s="317"/>
      <c r="D43" s="315"/>
      <c r="E43" s="318"/>
      <c r="F43" s="315"/>
      <c r="G43" s="315" t="s">
        <v>564</v>
      </c>
      <c r="H43" s="315"/>
      <c r="I43" s="315"/>
      <c r="J43" s="315"/>
      <c r="K43" s="313"/>
    </row>
    <row r="44" s="1" customFormat="1" ht="15" customHeight="1">
      <c r="B44" s="316"/>
      <c r="C44" s="317"/>
      <c r="D44" s="315"/>
      <c r="E44" s="318" t="s">
        <v>565</v>
      </c>
      <c r="F44" s="315"/>
      <c r="G44" s="315" t="s">
        <v>566</v>
      </c>
      <c r="H44" s="315"/>
      <c r="I44" s="315"/>
      <c r="J44" s="315"/>
      <c r="K44" s="313"/>
    </row>
    <row r="45" s="1" customFormat="1" ht="15" customHeight="1">
      <c r="B45" s="316"/>
      <c r="C45" s="317"/>
      <c r="D45" s="315"/>
      <c r="E45" s="318" t="s">
        <v>131</v>
      </c>
      <c r="F45" s="315"/>
      <c r="G45" s="315" t="s">
        <v>567</v>
      </c>
      <c r="H45" s="315"/>
      <c r="I45" s="315"/>
      <c r="J45" s="315"/>
      <c r="K45" s="313"/>
    </row>
    <row r="46" s="1" customFormat="1" ht="12.75" customHeight="1">
      <c r="B46" s="316"/>
      <c r="C46" s="317"/>
      <c r="D46" s="315"/>
      <c r="E46" s="315"/>
      <c r="F46" s="315"/>
      <c r="G46" s="315"/>
      <c r="H46" s="315"/>
      <c r="I46" s="315"/>
      <c r="J46" s="315"/>
      <c r="K46" s="313"/>
    </row>
    <row r="47" s="1" customFormat="1" ht="15" customHeight="1">
      <c r="B47" s="316"/>
      <c r="C47" s="317"/>
      <c r="D47" s="315" t="s">
        <v>568</v>
      </c>
      <c r="E47" s="315"/>
      <c r="F47" s="315"/>
      <c r="G47" s="315"/>
      <c r="H47" s="315"/>
      <c r="I47" s="315"/>
      <c r="J47" s="315"/>
      <c r="K47" s="313"/>
    </row>
    <row r="48" s="1" customFormat="1" ht="15" customHeight="1">
      <c r="B48" s="316"/>
      <c r="C48" s="317"/>
      <c r="D48" s="317"/>
      <c r="E48" s="315" t="s">
        <v>569</v>
      </c>
      <c r="F48" s="315"/>
      <c r="G48" s="315"/>
      <c r="H48" s="315"/>
      <c r="I48" s="315"/>
      <c r="J48" s="315"/>
      <c r="K48" s="313"/>
    </row>
    <row r="49" s="1" customFormat="1" ht="15" customHeight="1">
      <c r="B49" s="316"/>
      <c r="C49" s="317"/>
      <c r="D49" s="317"/>
      <c r="E49" s="315" t="s">
        <v>570</v>
      </c>
      <c r="F49" s="315"/>
      <c r="G49" s="315"/>
      <c r="H49" s="315"/>
      <c r="I49" s="315"/>
      <c r="J49" s="315"/>
      <c r="K49" s="313"/>
    </row>
    <row r="50" s="1" customFormat="1" ht="15" customHeight="1">
      <c r="B50" s="316"/>
      <c r="C50" s="317"/>
      <c r="D50" s="317"/>
      <c r="E50" s="315" t="s">
        <v>571</v>
      </c>
      <c r="F50" s="315"/>
      <c r="G50" s="315"/>
      <c r="H50" s="315"/>
      <c r="I50" s="315"/>
      <c r="J50" s="315"/>
      <c r="K50" s="313"/>
    </row>
    <row r="51" s="1" customFormat="1" ht="15" customHeight="1">
      <c r="B51" s="316"/>
      <c r="C51" s="317"/>
      <c r="D51" s="315" t="s">
        <v>572</v>
      </c>
      <c r="E51" s="315"/>
      <c r="F51" s="315"/>
      <c r="G51" s="315"/>
      <c r="H51" s="315"/>
      <c r="I51" s="315"/>
      <c r="J51" s="315"/>
      <c r="K51" s="313"/>
    </row>
    <row r="52" s="1" customFormat="1" ht="25.5" customHeight="1">
      <c r="B52" s="311"/>
      <c r="C52" s="312" t="s">
        <v>573</v>
      </c>
      <c r="D52" s="312"/>
      <c r="E52" s="312"/>
      <c r="F52" s="312"/>
      <c r="G52" s="312"/>
      <c r="H52" s="312"/>
      <c r="I52" s="312"/>
      <c r="J52" s="312"/>
      <c r="K52" s="313"/>
    </row>
    <row r="53" s="1" customFormat="1" ht="5.25" customHeight="1">
      <c r="B53" s="311"/>
      <c r="C53" s="314"/>
      <c r="D53" s="314"/>
      <c r="E53" s="314"/>
      <c r="F53" s="314"/>
      <c r="G53" s="314"/>
      <c r="H53" s="314"/>
      <c r="I53" s="314"/>
      <c r="J53" s="314"/>
      <c r="K53" s="313"/>
    </row>
    <row r="54" s="1" customFormat="1" ht="15" customHeight="1">
      <c r="B54" s="311"/>
      <c r="C54" s="315" t="s">
        <v>574</v>
      </c>
      <c r="D54" s="315"/>
      <c r="E54" s="315"/>
      <c r="F54" s="315"/>
      <c r="G54" s="315"/>
      <c r="H54" s="315"/>
      <c r="I54" s="315"/>
      <c r="J54" s="315"/>
      <c r="K54" s="313"/>
    </row>
    <row r="55" s="1" customFormat="1" ht="15" customHeight="1">
      <c r="B55" s="311"/>
      <c r="C55" s="315" t="s">
        <v>575</v>
      </c>
      <c r="D55" s="315"/>
      <c r="E55" s="315"/>
      <c r="F55" s="315"/>
      <c r="G55" s="315"/>
      <c r="H55" s="315"/>
      <c r="I55" s="315"/>
      <c r="J55" s="315"/>
      <c r="K55" s="313"/>
    </row>
    <row r="56" s="1" customFormat="1" ht="12.75" customHeight="1">
      <c r="B56" s="311"/>
      <c r="C56" s="315"/>
      <c r="D56" s="315"/>
      <c r="E56" s="315"/>
      <c r="F56" s="315"/>
      <c r="G56" s="315"/>
      <c r="H56" s="315"/>
      <c r="I56" s="315"/>
      <c r="J56" s="315"/>
      <c r="K56" s="313"/>
    </row>
    <row r="57" s="1" customFormat="1" ht="15" customHeight="1">
      <c r="B57" s="311"/>
      <c r="C57" s="315" t="s">
        <v>576</v>
      </c>
      <c r="D57" s="315"/>
      <c r="E57" s="315"/>
      <c r="F57" s="315"/>
      <c r="G57" s="315"/>
      <c r="H57" s="315"/>
      <c r="I57" s="315"/>
      <c r="J57" s="315"/>
      <c r="K57" s="313"/>
    </row>
    <row r="58" s="1" customFormat="1" ht="15" customHeight="1">
      <c r="B58" s="311"/>
      <c r="C58" s="317"/>
      <c r="D58" s="315" t="s">
        <v>577</v>
      </c>
      <c r="E58" s="315"/>
      <c r="F58" s="315"/>
      <c r="G58" s="315"/>
      <c r="H58" s="315"/>
      <c r="I58" s="315"/>
      <c r="J58" s="315"/>
      <c r="K58" s="313"/>
    </row>
    <row r="59" s="1" customFormat="1" ht="15" customHeight="1">
      <c r="B59" s="311"/>
      <c r="C59" s="317"/>
      <c r="D59" s="315" t="s">
        <v>578</v>
      </c>
      <c r="E59" s="315"/>
      <c r="F59" s="315"/>
      <c r="G59" s="315"/>
      <c r="H59" s="315"/>
      <c r="I59" s="315"/>
      <c r="J59" s="315"/>
      <c r="K59" s="313"/>
    </row>
    <row r="60" s="1" customFormat="1" ht="15" customHeight="1">
      <c r="B60" s="311"/>
      <c r="C60" s="317"/>
      <c r="D60" s="315" t="s">
        <v>579</v>
      </c>
      <c r="E60" s="315"/>
      <c r="F60" s="315"/>
      <c r="G60" s="315"/>
      <c r="H60" s="315"/>
      <c r="I60" s="315"/>
      <c r="J60" s="315"/>
      <c r="K60" s="313"/>
    </row>
    <row r="61" s="1" customFormat="1" ht="15" customHeight="1">
      <c r="B61" s="311"/>
      <c r="C61" s="317"/>
      <c r="D61" s="315" t="s">
        <v>580</v>
      </c>
      <c r="E61" s="315"/>
      <c r="F61" s="315"/>
      <c r="G61" s="315"/>
      <c r="H61" s="315"/>
      <c r="I61" s="315"/>
      <c r="J61" s="315"/>
      <c r="K61" s="313"/>
    </row>
    <row r="62" s="1" customFormat="1" ht="15" customHeight="1">
      <c r="B62" s="311"/>
      <c r="C62" s="317"/>
      <c r="D62" s="320" t="s">
        <v>581</v>
      </c>
      <c r="E62" s="320"/>
      <c r="F62" s="320"/>
      <c r="G62" s="320"/>
      <c r="H62" s="320"/>
      <c r="I62" s="320"/>
      <c r="J62" s="320"/>
      <c r="K62" s="313"/>
    </row>
    <row r="63" s="1" customFormat="1" ht="15" customHeight="1">
      <c r="B63" s="311"/>
      <c r="C63" s="317"/>
      <c r="D63" s="315" t="s">
        <v>582</v>
      </c>
      <c r="E63" s="315"/>
      <c r="F63" s="315"/>
      <c r="G63" s="315"/>
      <c r="H63" s="315"/>
      <c r="I63" s="315"/>
      <c r="J63" s="315"/>
      <c r="K63" s="313"/>
    </row>
    <row r="64" s="1" customFormat="1" ht="12.75" customHeight="1">
      <c r="B64" s="311"/>
      <c r="C64" s="317"/>
      <c r="D64" s="317"/>
      <c r="E64" s="321"/>
      <c r="F64" s="317"/>
      <c r="G64" s="317"/>
      <c r="H64" s="317"/>
      <c r="I64" s="317"/>
      <c r="J64" s="317"/>
      <c r="K64" s="313"/>
    </row>
    <row r="65" s="1" customFormat="1" ht="15" customHeight="1">
      <c r="B65" s="311"/>
      <c r="C65" s="317"/>
      <c r="D65" s="315" t="s">
        <v>583</v>
      </c>
      <c r="E65" s="315"/>
      <c r="F65" s="315"/>
      <c r="G65" s="315"/>
      <c r="H65" s="315"/>
      <c r="I65" s="315"/>
      <c r="J65" s="315"/>
      <c r="K65" s="313"/>
    </row>
    <row r="66" s="1" customFormat="1" ht="15" customHeight="1">
      <c r="B66" s="311"/>
      <c r="C66" s="317"/>
      <c r="D66" s="320" t="s">
        <v>584</v>
      </c>
      <c r="E66" s="320"/>
      <c r="F66" s="320"/>
      <c r="G66" s="320"/>
      <c r="H66" s="320"/>
      <c r="I66" s="320"/>
      <c r="J66" s="320"/>
      <c r="K66" s="313"/>
    </row>
    <row r="67" s="1" customFormat="1" ht="15" customHeight="1">
      <c r="B67" s="311"/>
      <c r="C67" s="317"/>
      <c r="D67" s="315" t="s">
        <v>585</v>
      </c>
      <c r="E67" s="315"/>
      <c r="F67" s="315"/>
      <c r="G67" s="315"/>
      <c r="H67" s="315"/>
      <c r="I67" s="315"/>
      <c r="J67" s="315"/>
      <c r="K67" s="313"/>
    </row>
    <row r="68" s="1" customFormat="1" ht="15" customHeight="1">
      <c r="B68" s="311"/>
      <c r="C68" s="317"/>
      <c r="D68" s="315" t="s">
        <v>586</v>
      </c>
      <c r="E68" s="315"/>
      <c r="F68" s="315"/>
      <c r="G68" s="315"/>
      <c r="H68" s="315"/>
      <c r="I68" s="315"/>
      <c r="J68" s="315"/>
      <c r="K68" s="313"/>
    </row>
    <row r="69" s="1" customFormat="1" ht="15" customHeight="1">
      <c r="B69" s="311"/>
      <c r="C69" s="317"/>
      <c r="D69" s="315" t="s">
        <v>587</v>
      </c>
      <c r="E69" s="315"/>
      <c r="F69" s="315"/>
      <c r="G69" s="315"/>
      <c r="H69" s="315"/>
      <c r="I69" s="315"/>
      <c r="J69" s="315"/>
      <c r="K69" s="313"/>
    </row>
    <row r="70" s="1" customFormat="1" ht="15" customHeight="1">
      <c r="B70" s="311"/>
      <c r="C70" s="317"/>
      <c r="D70" s="315" t="s">
        <v>588</v>
      </c>
      <c r="E70" s="315"/>
      <c r="F70" s="315"/>
      <c r="G70" s="315"/>
      <c r="H70" s="315"/>
      <c r="I70" s="315"/>
      <c r="J70" s="315"/>
      <c r="K70" s="313"/>
    </row>
    <row r="71" s="1" customFormat="1" ht="12.75" customHeight="1">
      <c r="B71" s="322"/>
      <c r="C71" s="323"/>
      <c r="D71" s="323"/>
      <c r="E71" s="323"/>
      <c r="F71" s="323"/>
      <c r="G71" s="323"/>
      <c r="H71" s="323"/>
      <c r="I71" s="323"/>
      <c r="J71" s="323"/>
      <c r="K71" s="324"/>
    </row>
    <row r="72" s="1" customFormat="1" ht="18.75" customHeight="1">
      <c r="B72" s="325"/>
      <c r="C72" s="325"/>
      <c r="D72" s="325"/>
      <c r="E72" s="325"/>
      <c r="F72" s="325"/>
      <c r="G72" s="325"/>
      <c r="H72" s="325"/>
      <c r="I72" s="325"/>
      <c r="J72" s="325"/>
      <c r="K72" s="326"/>
    </row>
    <row r="73" s="1" customFormat="1" ht="18.75" customHeight="1">
      <c r="B73" s="326"/>
      <c r="C73" s="326"/>
      <c r="D73" s="326"/>
      <c r="E73" s="326"/>
      <c r="F73" s="326"/>
      <c r="G73" s="326"/>
      <c r="H73" s="326"/>
      <c r="I73" s="326"/>
      <c r="J73" s="326"/>
      <c r="K73" s="326"/>
    </row>
    <row r="74" s="1" customFormat="1" ht="7.5" customHeight="1">
      <c r="B74" s="327"/>
      <c r="C74" s="328"/>
      <c r="D74" s="328"/>
      <c r="E74" s="328"/>
      <c r="F74" s="328"/>
      <c r="G74" s="328"/>
      <c r="H74" s="328"/>
      <c r="I74" s="328"/>
      <c r="J74" s="328"/>
      <c r="K74" s="329"/>
    </row>
    <row r="75" s="1" customFormat="1" ht="45" customHeight="1">
      <c r="B75" s="330"/>
      <c r="C75" s="331" t="s">
        <v>589</v>
      </c>
      <c r="D75" s="331"/>
      <c r="E75" s="331"/>
      <c r="F75" s="331"/>
      <c r="G75" s="331"/>
      <c r="H75" s="331"/>
      <c r="I75" s="331"/>
      <c r="J75" s="331"/>
      <c r="K75" s="332"/>
    </row>
    <row r="76" s="1" customFormat="1" ht="17.25" customHeight="1">
      <c r="B76" s="330"/>
      <c r="C76" s="333" t="s">
        <v>590</v>
      </c>
      <c r="D76" s="333"/>
      <c r="E76" s="333"/>
      <c r="F76" s="333" t="s">
        <v>591</v>
      </c>
      <c r="G76" s="334"/>
      <c r="H76" s="333" t="s">
        <v>60</v>
      </c>
      <c r="I76" s="333" t="s">
        <v>63</v>
      </c>
      <c r="J76" s="333" t="s">
        <v>592</v>
      </c>
      <c r="K76" s="332"/>
    </row>
    <row r="77" s="1" customFormat="1" ht="17.25" customHeight="1">
      <c r="B77" s="330"/>
      <c r="C77" s="335" t="s">
        <v>593</v>
      </c>
      <c r="D77" s="335"/>
      <c r="E77" s="335"/>
      <c r="F77" s="336" t="s">
        <v>594</v>
      </c>
      <c r="G77" s="337"/>
      <c r="H77" s="335"/>
      <c r="I77" s="335"/>
      <c r="J77" s="335" t="s">
        <v>595</v>
      </c>
      <c r="K77" s="332"/>
    </row>
    <row r="78" s="1" customFormat="1" ht="5.25" customHeight="1">
      <c r="B78" s="330"/>
      <c r="C78" s="338"/>
      <c r="D78" s="338"/>
      <c r="E78" s="338"/>
      <c r="F78" s="338"/>
      <c r="G78" s="339"/>
      <c r="H78" s="338"/>
      <c r="I78" s="338"/>
      <c r="J78" s="338"/>
      <c r="K78" s="332"/>
    </row>
    <row r="79" s="1" customFormat="1" ht="15" customHeight="1">
      <c r="B79" s="330"/>
      <c r="C79" s="318" t="s">
        <v>59</v>
      </c>
      <c r="D79" s="340"/>
      <c r="E79" s="340"/>
      <c r="F79" s="341" t="s">
        <v>596</v>
      </c>
      <c r="G79" s="342"/>
      <c r="H79" s="318" t="s">
        <v>597</v>
      </c>
      <c r="I79" s="318" t="s">
        <v>598</v>
      </c>
      <c r="J79" s="318">
        <v>20</v>
      </c>
      <c r="K79" s="332"/>
    </row>
    <row r="80" s="1" customFormat="1" ht="15" customHeight="1">
      <c r="B80" s="330"/>
      <c r="C80" s="318" t="s">
        <v>599</v>
      </c>
      <c r="D80" s="318"/>
      <c r="E80" s="318"/>
      <c r="F80" s="341" t="s">
        <v>596</v>
      </c>
      <c r="G80" s="342"/>
      <c r="H80" s="318" t="s">
        <v>600</v>
      </c>
      <c r="I80" s="318" t="s">
        <v>598</v>
      </c>
      <c r="J80" s="318">
        <v>120</v>
      </c>
      <c r="K80" s="332"/>
    </row>
    <row r="81" s="1" customFormat="1" ht="15" customHeight="1">
      <c r="B81" s="343"/>
      <c r="C81" s="318" t="s">
        <v>601</v>
      </c>
      <c r="D81" s="318"/>
      <c r="E81" s="318"/>
      <c r="F81" s="341" t="s">
        <v>602</v>
      </c>
      <c r="G81" s="342"/>
      <c r="H81" s="318" t="s">
        <v>603</v>
      </c>
      <c r="I81" s="318" t="s">
        <v>598</v>
      </c>
      <c r="J81" s="318">
        <v>50</v>
      </c>
      <c r="K81" s="332"/>
    </row>
    <row r="82" s="1" customFormat="1" ht="15" customHeight="1">
      <c r="B82" s="343"/>
      <c r="C82" s="318" t="s">
        <v>604</v>
      </c>
      <c r="D82" s="318"/>
      <c r="E82" s="318"/>
      <c r="F82" s="341" t="s">
        <v>596</v>
      </c>
      <c r="G82" s="342"/>
      <c r="H82" s="318" t="s">
        <v>605</v>
      </c>
      <c r="I82" s="318" t="s">
        <v>606</v>
      </c>
      <c r="J82" s="318"/>
      <c r="K82" s="332"/>
    </row>
    <row r="83" s="1" customFormat="1" ht="15" customHeight="1">
      <c r="B83" s="343"/>
      <c r="C83" s="344" t="s">
        <v>607</v>
      </c>
      <c r="D83" s="344"/>
      <c r="E83" s="344"/>
      <c r="F83" s="345" t="s">
        <v>602</v>
      </c>
      <c r="G83" s="344"/>
      <c r="H83" s="344" t="s">
        <v>608</v>
      </c>
      <c r="I83" s="344" t="s">
        <v>598</v>
      </c>
      <c r="J83" s="344">
        <v>15</v>
      </c>
      <c r="K83" s="332"/>
    </row>
    <row r="84" s="1" customFormat="1" ht="15" customHeight="1">
      <c r="B84" s="343"/>
      <c r="C84" s="344" t="s">
        <v>609</v>
      </c>
      <c r="D84" s="344"/>
      <c r="E84" s="344"/>
      <c r="F84" s="345" t="s">
        <v>602</v>
      </c>
      <c r="G84" s="344"/>
      <c r="H84" s="344" t="s">
        <v>610</v>
      </c>
      <c r="I84" s="344" t="s">
        <v>598</v>
      </c>
      <c r="J84" s="344">
        <v>15</v>
      </c>
      <c r="K84" s="332"/>
    </row>
    <row r="85" s="1" customFormat="1" ht="15" customHeight="1">
      <c r="B85" s="343"/>
      <c r="C85" s="344" t="s">
        <v>611</v>
      </c>
      <c r="D85" s="344"/>
      <c r="E85" s="344"/>
      <c r="F85" s="345" t="s">
        <v>602</v>
      </c>
      <c r="G85" s="344"/>
      <c r="H85" s="344" t="s">
        <v>612</v>
      </c>
      <c r="I85" s="344" t="s">
        <v>598</v>
      </c>
      <c r="J85" s="344">
        <v>20</v>
      </c>
      <c r="K85" s="332"/>
    </row>
    <row r="86" s="1" customFormat="1" ht="15" customHeight="1">
      <c r="B86" s="343"/>
      <c r="C86" s="344" t="s">
        <v>613</v>
      </c>
      <c r="D86" s="344"/>
      <c r="E86" s="344"/>
      <c r="F86" s="345" t="s">
        <v>602</v>
      </c>
      <c r="G86" s="344"/>
      <c r="H86" s="344" t="s">
        <v>614</v>
      </c>
      <c r="I86" s="344" t="s">
        <v>598</v>
      </c>
      <c r="J86" s="344">
        <v>20</v>
      </c>
      <c r="K86" s="332"/>
    </row>
    <row r="87" s="1" customFormat="1" ht="15" customHeight="1">
      <c r="B87" s="343"/>
      <c r="C87" s="318" t="s">
        <v>615</v>
      </c>
      <c r="D87" s="318"/>
      <c r="E87" s="318"/>
      <c r="F87" s="341" t="s">
        <v>602</v>
      </c>
      <c r="G87" s="342"/>
      <c r="H87" s="318" t="s">
        <v>616</v>
      </c>
      <c r="I87" s="318" t="s">
        <v>598</v>
      </c>
      <c r="J87" s="318">
        <v>50</v>
      </c>
      <c r="K87" s="332"/>
    </row>
    <row r="88" s="1" customFormat="1" ht="15" customHeight="1">
      <c r="B88" s="343"/>
      <c r="C88" s="318" t="s">
        <v>617</v>
      </c>
      <c r="D88" s="318"/>
      <c r="E88" s="318"/>
      <c r="F88" s="341" t="s">
        <v>602</v>
      </c>
      <c r="G88" s="342"/>
      <c r="H88" s="318" t="s">
        <v>618</v>
      </c>
      <c r="I88" s="318" t="s">
        <v>598</v>
      </c>
      <c r="J88" s="318">
        <v>20</v>
      </c>
      <c r="K88" s="332"/>
    </row>
    <row r="89" s="1" customFormat="1" ht="15" customHeight="1">
      <c r="B89" s="343"/>
      <c r="C89" s="318" t="s">
        <v>619</v>
      </c>
      <c r="D89" s="318"/>
      <c r="E89" s="318"/>
      <c r="F89" s="341" t="s">
        <v>602</v>
      </c>
      <c r="G89" s="342"/>
      <c r="H89" s="318" t="s">
        <v>620</v>
      </c>
      <c r="I89" s="318" t="s">
        <v>598</v>
      </c>
      <c r="J89" s="318">
        <v>20</v>
      </c>
      <c r="K89" s="332"/>
    </row>
    <row r="90" s="1" customFormat="1" ht="15" customHeight="1">
      <c r="B90" s="343"/>
      <c r="C90" s="318" t="s">
        <v>621</v>
      </c>
      <c r="D90" s="318"/>
      <c r="E90" s="318"/>
      <c r="F90" s="341" t="s">
        <v>602</v>
      </c>
      <c r="G90" s="342"/>
      <c r="H90" s="318" t="s">
        <v>622</v>
      </c>
      <c r="I90" s="318" t="s">
        <v>598</v>
      </c>
      <c r="J90" s="318">
        <v>50</v>
      </c>
      <c r="K90" s="332"/>
    </row>
    <row r="91" s="1" customFormat="1" ht="15" customHeight="1">
      <c r="B91" s="343"/>
      <c r="C91" s="318" t="s">
        <v>623</v>
      </c>
      <c r="D91" s="318"/>
      <c r="E91" s="318"/>
      <c r="F91" s="341" t="s">
        <v>602</v>
      </c>
      <c r="G91" s="342"/>
      <c r="H91" s="318" t="s">
        <v>623</v>
      </c>
      <c r="I91" s="318" t="s">
        <v>598</v>
      </c>
      <c r="J91" s="318">
        <v>50</v>
      </c>
      <c r="K91" s="332"/>
    </row>
    <row r="92" s="1" customFormat="1" ht="15" customHeight="1">
      <c r="B92" s="343"/>
      <c r="C92" s="318" t="s">
        <v>624</v>
      </c>
      <c r="D92" s="318"/>
      <c r="E92" s="318"/>
      <c r="F92" s="341" t="s">
        <v>602</v>
      </c>
      <c r="G92" s="342"/>
      <c r="H92" s="318" t="s">
        <v>625</v>
      </c>
      <c r="I92" s="318" t="s">
        <v>598</v>
      </c>
      <c r="J92" s="318">
        <v>255</v>
      </c>
      <c r="K92" s="332"/>
    </row>
    <row r="93" s="1" customFormat="1" ht="15" customHeight="1">
      <c r="B93" s="343"/>
      <c r="C93" s="318" t="s">
        <v>626</v>
      </c>
      <c r="D93" s="318"/>
      <c r="E93" s="318"/>
      <c r="F93" s="341" t="s">
        <v>596</v>
      </c>
      <c r="G93" s="342"/>
      <c r="H93" s="318" t="s">
        <v>627</v>
      </c>
      <c r="I93" s="318" t="s">
        <v>628</v>
      </c>
      <c r="J93" s="318"/>
      <c r="K93" s="332"/>
    </row>
    <row r="94" s="1" customFormat="1" ht="15" customHeight="1">
      <c r="B94" s="343"/>
      <c r="C94" s="318" t="s">
        <v>629</v>
      </c>
      <c r="D94" s="318"/>
      <c r="E94" s="318"/>
      <c r="F94" s="341" t="s">
        <v>596</v>
      </c>
      <c r="G94" s="342"/>
      <c r="H94" s="318" t="s">
        <v>630</v>
      </c>
      <c r="I94" s="318" t="s">
        <v>631</v>
      </c>
      <c r="J94" s="318"/>
      <c r="K94" s="332"/>
    </row>
    <row r="95" s="1" customFormat="1" ht="15" customHeight="1">
      <c r="B95" s="343"/>
      <c r="C95" s="318" t="s">
        <v>632</v>
      </c>
      <c r="D95" s="318"/>
      <c r="E95" s="318"/>
      <c r="F95" s="341" t="s">
        <v>596</v>
      </c>
      <c r="G95" s="342"/>
      <c r="H95" s="318" t="s">
        <v>632</v>
      </c>
      <c r="I95" s="318" t="s">
        <v>631</v>
      </c>
      <c r="J95" s="318"/>
      <c r="K95" s="332"/>
    </row>
    <row r="96" s="1" customFormat="1" ht="15" customHeight="1">
      <c r="B96" s="343"/>
      <c r="C96" s="318" t="s">
        <v>44</v>
      </c>
      <c r="D96" s="318"/>
      <c r="E96" s="318"/>
      <c r="F96" s="341" t="s">
        <v>596</v>
      </c>
      <c r="G96" s="342"/>
      <c r="H96" s="318" t="s">
        <v>633</v>
      </c>
      <c r="I96" s="318" t="s">
        <v>631</v>
      </c>
      <c r="J96" s="318"/>
      <c r="K96" s="332"/>
    </row>
    <row r="97" s="1" customFormat="1" ht="15" customHeight="1">
      <c r="B97" s="343"/>
      <c r="C97" s="318" t="s">
        <v>54</v>
      </c>
      <c r="D97" s="318"/>
      <c r="E97" s="318"/>
      <c r="F97" s="341" t="s">
        <v>596</v>
      </c>
      <c r="G97" s="342"/>
      <c r="H97" s="318" t="s">
        <v>634</v>
      </c>
      <c r="I97" s="318" t="s">
        <v>631</v>
      </c>
      <c r="J97" s="318"/>
      <c r="K97" s="332"/>
    </row>
    <row r="98" s="1" customFormat="1" ht="15" customHeight="1">
      <c r="B98" s="346"/>
      <c r="C98" s="347"/>
      <c r="D98" s="347"/>
      <c r="E98" s="347"/>
      <c r="F98" s="347"/>
      <c r="G98" s="347"/>
      <c r="H98" s="347"/>
      <c r="I98" s="347"/>
      <c r="J98" s="347"/>
      <c r="K98" s="348"/>
    </row>
    <row r="99" s="1" customFormat="1" ht="18.75" customHeight="1">
      <c r="B99" s="349"/>
      <c r="C99" s="350"/>
      <c r="D99" s="350"/>
      <c r="E99" s="350"/>
      <c r="F99" s="350"/>
      <c r="G99" s="350"/>
      <c r="H99" s="350"/>
      <c r="I99" s="350"/>
      <c r="J99" s="350"/>
      <c r="K99" s="349"/>
    </row>
    <row r="100" s="1" customFormat="1" ht="18.75" customHeight="1">
      <c r="B100" s="326"/>
      <c r="C100" s="326"/>
      <c r="D100" s="326"/>
      <c r="E100" s="326"/>
      <c r="F100" s="326"/>
      <c r="G100" s="326"/>
      <c r="H100" s="326"/>
      <c r="I100" s="326"/>
      <c r="J100" s="326"/>
      <c r="K100" s="326"/>
    </row>
    <row r="101" s="1" customFormat="1" ht="7.5" customHeight="1">
      <c r="B101" s="327"/>
      <c r="C101" s="328"/>
      <c r="D101" s="328"/>
      <c r="E101" s="328"/>
      <c r="F101" s="328"/>
      <c r="G101" s="328"/>
      <c r="H101" s="328"/>
      <c r="I101" s="328"/>
      <c r="J101" s="328"/>
      <c r="K101" s="329"/>
    </row>
    <row r="102" s="1" customFormat="1" ht="45" customHeight="1">
      <c r="B102" s="330"/>
      <c r="C102" s="331" t="s">
        <v>635</v>
      </c>
      <c r="D102" s="331"/>
      <c r="E102" s="331"/>
      <c r="F102" s="331"/>
      <c r="G102" s="331"/>
      <c r="H102" s="331"/>
      <c r="I102" s="331"/>
      <c r="J102" s="331"/>
      <c r="K102" s="332"/>
    </row>
    <row r="103" s="1" customFormat="1" ht="17.25" customHeight="1">
      <c r="B103" s="330"/>
      <c r="C103" s="333" t="s">
        <v>590</v>
      </c>
      <c r="D103" s="333"/>
      <c r="E103" s="333"/>
      <c r="F103" s="333" t="s">
        <v>591</v>
      </c>
      <c r="G103" s="334"/>
      <c r="H103" s="333" t="s">
        <v>60</v>
      </c>
      <c r="I103" s="333" t="s">
        <v>63</v>
      </c>
      <c r="J103" s="333" t="s">
        <v>592</v>
      </c>
      <c r="K103" s="332"/>
    </row>
    <row r="104" s="1" customFormat="1" ht="17.25" customHeight="1">
      <c r="B104" s="330"/>
      <c r="C104" s="335" t="s">
        <v>593</v>
      </c>
      <c r="D104" s="335"/>
      <c r="E104" s="335"/>
      <c r="F104" s="336" t="s">
        <v>594</v>
      </c>
      <c r="G104" s="337"/>
      <c r="H104" s="335"/>
      <c r="I104" s="335"/>
      <c r="J104" s="335" t="s">
        <v>595</v>
      </c>
      <c r="K104" s="332"/>
    </row>
    <row r="105" s="1" customFormat="1" ht="5.25" customHeight="1">
      <c r="B105" s="330"/>
      <c r="C105" s="333"/>
      <c r="D105" s="333"/>
      <c r="E105" s="333"/>
      <c r="F105" s="333"/>
      <c r="G105" s="351"/>
      <c r="H105" s="333"/>
      <c r="I105" s="333"/>
      <c r="J105" s="333"/>
      <c r="K105" s="332"/>
    </row>
    <row r="106" s="1" customFormat="1" ht="15" customHeight="1">
      <c r="B106" s="330"/>
      <c r="C106" s="318" t="s">
        <v>59</v>
      </c>
      <c r="D106" s="340"/>
      <c r="E106" s="340"/>
      <c r="F106" s="341" t="s">
        <v>596</v>
      </c>
      <c r="G106" s="318"/>
      <c r="H106" s="318" t="s">
        <v>636</v>
      </c>
      <c r="I106" s="318" t="s">
        <v>598</v>
      </c>
      <c r="J106" s="318">
        <v>20</v>
      </c>
      <c r="K106" s="332"/>
    </row>
    <row r="107" s="1" customFormat="1" ht="15" customHeight="1">
      <c r="B107" s="330"/>
      <c r="C107" s="318" t="s">
        <v>599</v>
      </c>
      <c r="D107" s="318"/>
      <c r="E107" s="318"/>
      <c r="F107" s="341" t="s">
        <v>596</v>
      </c>
      <c r="G107" s="318"/>
      <c r="H107" s="318" t="s">
        <v>636</v>
      </c>
      <c r="I107" s="318" t="s">
        <v>598</v>
      </c>
      <c r="J107" s="318">
        <v>120</v>
      </c>
      <c r="K107" s="332"/>
    </row>
    <row r="108" s="1" customFormat="1" ht="15" customHeight="1">
      <c r="B108" s="343"/>
      <c r="C108" s="318" t="s">
        <v>601</v>
      </c>
      <c r="D108" s="318"/>
      <c r="E108" s="318"/>
      <c r="F108" s="341" t="s">
        <v>602</v>
      </c>
      <c r="G108" s="318"/>
      <c r="H108" s="318" t="s">
        <v>636</v>
      </c>
      <c r="I108" s="318" t="s">
        <v>598</v>
      </c>
      <c r="J108" s="318">
        <v>50</v>
      </c>
      <c r="K108" s="332"/>
    </row>
    <row r="109" s="1" customFormat="1" ht="15" customHeight="1">
      <c r="B109" s="343"/>
      <c r="C109" s="318" t="s">
        <v>604</v>
      </c>
      <c r="D109" s="318"/>
      <c r="E109" s="318"/>
      <c r="F109" s="341" t="s">
        <v>596</v>
      </c>
      <c r="G109" s="318"/>
      <c r="H109" s="318" t="s">
        <v>636</v>
      </c>
      <c r="I109" s="318" t="s">
        <v>606</v>
      </c>
      <c r="J109" s="318"/>
      <c r="K109" s="332"/>
    </row>
    <row r="110" s="1" customFormat="1" ht="15" customHeight="1">
      <c r="B110" s="343"/>
      <c r="C110" s="318" t="s">
        <v>615</v>
      </c>
      <c r="D110" s="318"/>
      <c r="E110" s="318"/>
      <c r="F110" s="341" t="s">
        <v>602</v>
      </c>
      <c r="G110" s="318"/>
      <c r="H110" s="318" t="s">
        <v>636</v>
      </c>
      <c r="I110" s="318" t="s">
        <v>598</v>
      </c>
      <c r="J110" s="318">
        <v>50</v>
      </c>
      <c r="K110" s="332"/>
    </row>
    <row r="111" s="1" customFormat="1" ht="15" customHeight="1">
      <c r="B111" s="343"/>
      <c r="C111" s="318" t="s">
        <v>623</v>
      </c>
      <c r="D111" s="318"/>
      <c r="E111" s="318"/>
      <c r="F111" s="341" t="s">
        <v>602</v>
      </c>
      <c r="G111" s="318"/>
      <c r="H111" s="318" t="s">
        <v>636</v>
      </c>
      <c r="I111" s="318" t="s">
        <v>598</v>
      </c>
      <c r="J111" s="318">
        <v>50</v>
      </c>
      <c r="K111" s="332"/>
    </row>
    <row r="112" s="1" customFormat="1" ht="15" customHeight="1">
      <c r="B112" s="343"/>
      <c r="C112" s="318" t="s">
        <v>621</v>
      </c>
      <c r="D112" s="318"/>
      <c r="E112" s="318"/>
      <c r="F112" s="341" t="s">
        <v>602</v>
      </c>
      <c r="G112" s="318"/>
      <c r="H112" s="318" t="s">
        <v>636</v>
      </c>
      <c r="I112" s="318" t="s">
        <v>598</v>
      </c>
      <c r="J112" s="318">
        <v>50</v>
      </c>
      <c r="K112" s="332"/>
    </row>
    <row r="113" s="1" customFormat="1" ht="15" customHeight="1">
      <c r="B113" s="343"/>
      <c r="C113" s="318" t="s">
        <v>59</v>
      </c>
      <c r="D113" s="318"/>
      <c r="E113" s="318"/>
      <c r="F113" s="341" t="s">
        <v>596</v>
      </c>
      <c r="G113" s="318"/>
      <c r="H113" s="318" t="s">
        <v>637</v>
      </c>
      <c r="I113" s="318" t="s">
        <v>598</v>
      </c>
      <c r="J113" s="318">
        <v>20</v>
      </c>
      <c r="K113" s="332"/>
    </row>
    <row r="114" s="1" customFormat="1" ht="15" customHeight="1">
      <c r="B114" s="343"/>
      <c r="C114" s="318" t="s">
        <v>638</v>
      </c>
      <c r="D114" s="318"/>
      <c r="E114" s="318"/>
      <c r="F114" s="341" t="s">
        <v>596</v>
      </c>
      <c r="G114" s="318"/>
      <c r="H114" s="318" t="s">
        <v>639</v>
      </c>
      <c r="I114" s="318" t="s">
        <v>598</v>
      </c>
      <c r="J114" s="318">
        <v>120</v>
      </c>
      <c r="K114" s="332"/>
    </row>
    <row r="115" s="1" customFormat="1" ht="15" customHeight="1">
      <c r="B115" s="343"/>
      <c r="C115" s="318" t="s">
        <v>44</v>
      </c>
      <c r="D115" s="318"/>
      <c r="E115" s="318"/>
      <c r="F115" s="341" t="s">
        <v>596</v>
      </c>
      <c r="G115" s="318"/>
      <c r="H115" s="318" t="s">
        <v>640</v>
      </c>
      <c r="I115" s="318" t="s">
        <v>631</v>
      </c>
      <c r="J115" s="318"/>
      <c r="K115" s="332"/>
    </row>
    <row r="116" s="1" customFormat="1" ht="15" customHeight="1">
      <c r="B116" s="343"/>
      <c r="C116" s="318" t="s">
        <v>54</v>
      </c>
      <c r="D116" s="318"/>
      <c r="E116" s="318"/>
      <c r="F116" s="341" t="s">
        <v>596</v>
      </c>
      <c r="G116" s="318"/>
      <c r="H116" s="318" t="s">
        <v>641</v>
      </c>
      <c r="I116" s="318" t="s">
        <v>631</v>
      </c>
      <c r="J116" s="318"/>
      <c r="K116" s="332"/>
    </row>
    <row r="117" s="1" customFormat="1" ht="15" customHeight="1">
      <c r="B117" s="343"/>
      <c r="C117" s="318" t="s">
        <v>63</v>
      </c>
      <c r="D117" s="318"/>
      <c r="E117" s="318"/>
      <c r="F117" s="341" t="s">
        <v>596</v>
      </c>
      <c r="G117" s="318"/>
      <c r="H117" s="318" t="s">
        <v>642</v>
      </c>
      <c r="I117" s="318" t="s">
        <v>643</v>
      </c>
      <c r="J117" s="318"/>
      <c r="K117" s="332"/>
    </row>
    <row r="118" s="1" customFormat="1" ht="15" customHeight="1">
      <c r="B118" s="346"/>
      <c r="C118" s="352"/>
      <c r="D118" s="352"/>
      <c r="E118" s="352"/>
      <c r="F118" s="352"/>
      <c r="G118" s="352"/>
      <c r="H118" s="352"/>
      <c r="I118" s="352"/>
      <c r="J118" s="352"/>
      <c r="K118" s="348"/>
    </row>
    <row r="119" s="1" customFormat="1" ht="18.75" customHeight="1">
      <c r="B119" s="353"/>
      <c r="C119" s="354"/>
      <c r="D119" s="354"/>
      <c r="E119" s="354"/>
      <c r="F119" s="355"/>
      <c r="G119" s="354"/>
      <c r="H119" s="354"/>
      <c r="I119" s="354"/>
      <c r="J119" s="354"/>
      <c r="K119" s="353"/>
    </row>
    <row r="120" s="1" customFormat="1" ht="18.75" customHeight="1">
      <c r="B120" s="326"/>
      <c r="C120" s="326"/>
      <c r="D120" s="326"/>
      <c r="E120" s="326"/>
      <c r="F120" s="326"/>
      <c r="G120" s="326"/>
      <c r="H120" s="326"/>
      <c r="I120" s="326"/>
      <c r="J120" s="326"/>
      <c r="K120" s="326"/>
    </row>
    <row r="121" s="1" customFormat="1" ht="7.5" customHeight="1">
      <c r="B121" s="356"/>
      <c r="C121" s="357"/>
      <c r="D121" s="357"/>
      <c r="E121" s="357"/>
      <c r="F121" s="357"/>
      <c r="G121" s="357"/>
      <c r="H121" s="357"/>
      <c r="I121" s="357"/>
      <c r="J121" s="357"/>
      <c r="K121" s="358"/>
    </row>
    <row r="122" s="1" customFormat="1" ht="45" customHeight="1">
      <c r="B122" s="359"/>
      <c r="C122" s="309" t="s">
        <v>644</v>
      </c>
      <c r="D122" s="309"/>
      <c r="E122" s="309"/>
      <c r="F122" s="309"/>
      <c r="G122" s="309"/>
      <c r="H122" s="309"/>
      <c r="I122" s="309"/>
      <c r="J122" s="309"/>
      <c r="K122" s="360"/>
    </row>
    <row r="123" s="1" customFormat="1" ht="17.25" customHeight="1">
      <c r="B123" s="361"/>
      <c r="C123" s="333" t="s">
        <v>590</v>
      </c>
      <c r="D123" s="333"/>
      <c r="E123" s="333"/>
      <c r="F123" s="333" t="s">
        <v>591</v>
      </c>
      <c r="G123" s="334"/>
      <c r="H123" s="333" t="s">
        <v>60</v>
      </c>
      <c r="I123" s="333" t="s">
        <v>63</v>
      </c>
      <c r="J123" s="333" t="s">
        <v>592</v>
      </c>
      <c r="K123" s="362"/>
    </row>
    <row r="124" s="1" customFormat="1" ht="17.25" customHeight="1">
      <c r="B124" s="361"/>
      <c r="C124" s="335" t="s">
        <v>593</v>
      </c>
      <c r="D124" s="335"/>
      <c r="E124" s="335"/>
      <c r="F124" s="336" t="s">
        <v>594</v>
      </c>
      <c r="G124" s="337"/>
      <c r="H124" s="335"/>
      <c r="I124" s="335"/>
      <c r="J124" s="335" t="s">
        <v>595</v>
      </c>
      <c r="K124" s="362"/>
    </row>
    <row r="125" s="1" customFormat="1" ht="5.25" customHeight="1">
      <c r="B125" s="363"/>
      <c r="C125" s="338"/>
      <c r="D125" s="338"/>
      <c r="E125" s="338"/>
      <c r="F125" s="338"/>
      <c r="G125" s="364"/>
      <c r="H125" s="338"/>
      <c r="I125" s="338"/>
      <c r="J125" s="338"/>
      <c r="K125" s="365"/>
    </row>
    <row r="126" s="1" customFormat="1" ht="15" customHeight="1">
      <c r="B126" s="363"/>
      <c r="C126" s="318" t="s">
        <v>599</v>
      </c>
      <c r="D126" s="340"/>
      <c r="E126" s="340"/>
      <c r="F126" s="341" t="s">
        <v>596</v>
      </c>
      <c r="G126" s="318"/>
      <c r="H126" s="318" t="s">
        <v>636</v>
      </c>
      <c r="I126" s="318" t="s">
        <v>598</v>
      </c>
      <c r="J126" s="318">
        <v>120</v>
      </c>
      <c r="K126" s="366"/>
    </row>
    <row r="127" s="1" customFormat="1" ht="15" customHeight="1">
      <c r="B127" s="363"/>
      <c r="C127" s="318" t="s">
        <v>645</v>
      </c>
      <c r="D127" s="318"/>
      <c r="E127" s="318"/>
      <c r="F127" s="341" t="s">
        <v>596</v>
      </c>
      <c r="G127" s="318"/>
      <c r="H127" s="318" t="s">
        <v>646</v>
      </c>
      <c r="I127" s="318" t="s">
        <v>598</v>
      </c>
      <c r="J127" s="318" t="s">
        <v>647</v>
      </c>
      <c r="K127" s="366"/>
    </row>
    <row r="128" s="1" customFormat="1" ht="15" customHeight="1">
      <c r="B128" s="363"/>
      <c r="C128" s="318" t="s">
        <v>544</v>
      </c>
      <c r="D128" s="318"/>
      <c r="E128" s="318"/>
      <c r="F128" s="341" t="s">
        <v>596</v>
      </c>
      <c r="G128" s="318"/>
      <c r="H128" s="318" t="s">
        <v>648</v>
      </c>
      <c r="I128" s="318" t="s">
        <v>598</v>
      </c>
      <c r="J128" s="318" t="s">
        <v>647</v>
      </c>
      <c r="K128" s="366"/>
    </row>
    <row r="129" s="1" customFormat="1" ht="15" customHeight="1">
      <c r="B129" s="363"/>
      <c r="C129" s="318" t="s">
        <v>607</v>
      </c>
      <c r="D129" s="318"/>
      <c r="E129" s="318"/>
      <c r="F129" s="341" t="s">
        <v>602</v>
      </c>
      <c r="G129" s="318"/>
      <c r="H129" s="318" t="s">
        <v>608</v>
      </c>
      <c r="I129" s="318" t="s">
        <v>598</v>
      </c>
      <c r="J129" s="318">
        <v>15</v>
      </c>
      <c r="K129" s="366"/>
    </row>
    <row r="130" s="1" customFormat="1" ht="15" customHeight="1">
      <c r="B130" s="363"/>
      <c r="C130" s="344" t="s">
        <v>609</v>
      </c>
      <c r="D130" s="344"/>
      <c r="E130" s="344"/>
      <c r="F130" s="345" t="s">
        <v>602</v>
      </c>
      <c r="G130" s="344"/>
      <c r="H130" s="344" t="s">
        <v>610</v>
      </c>
      <c r="I130" s="344" t="s">
        <v>598</v>
      </c>
      <c r="J130" s="344">
        <v>15</v>
      </c>
      <c r="K130" s="366"/>
    </row>
    <row r="131" s="1" customFormat="1" ht="15" customHeight="1">
      <c r="B131" s="363"/>
      <c r="C131" s="344" t="s">
        <v>611</v>
      </c>
      <c r="D131" s="344"/>
      <c r="E131" s="344"/>
      <c r="F131" s="345" t="s">
        <v>602</v>
      </c>
      <c r="G131" s="344"/>
      <c r="H131" s="344" t="s">
        <v>612</v>
      </c>
      <c r="I131" s="344" t="s">
        <v>598</v>
      </c>
      <c r="J131" s="344">
        <v>20</v>
      </c>
      <c r="K131" s="366"/>
    </row>
    <row r="132" s="1" customFormat="1" ht="15" customHeight="1">
      <c r="B132" s="363"/>
      <c r="C132" s="344" t="s">
        <v>613</v>
      </c>
      <c r="D132" s="344"/>
      <c r="E132" s="344"/>
      <c r="F132" s="345" t="s">
        <v>602</v>
      </c>
      <c r="G132" s="344"/>
      <c r="H132" s="344" t="s">
        <v>614</v>
      </c>
      <c r="I132" s="344" t="s">
        <v>598</v>
      </c>
      <c r="J132" s="344">
        <v>20</v>
      </c>
      <c r="K132" s="366"/>
    </row>
    <row r="133" s="1" customFormat="1" ht="15" customHeight="1">
      <c r="B133" s="363"/>
      <c r="C133" s="318" t="s">
        <v>601</v>
      </c>
      <c r="D133" s="318"/>
      <c r="E133" s="318"/>
      <c r="F133" s="341" t="s">
        <v>602</v>
      </c>
      <c r="G133" s="318"/>
      <c r="H133" s="318" t="s">
        <v>636</v>
      </c>
      <c r="I133" s="318" t="s">
        <v>598</v>
      </c>
      <c r="J133" s="318">
        <v>50</v>
      </c>
      <c r="K133" s="366"/>
    </row>
    <row r="134" s="1" customFormat="1" ht="15" customHeight="1">
      <c r="B134" s="363"/>
      <c r="C134" s="318" t="s">
        <v>615</v>
      </c>
      <c r="D134" s="318"/>
      <c r="E134" s="318"/>
      <c r="F134" s="341" t="s">
        <v>602</v>
      </c>
      <c r="G134" s="318"/>
      <c r="H134" s="318" t="s">
        <v>636</v>
      </c>
      <c r="I134" s="318" t="s">
        <v>598</v>
      </c>
      <c r="J134" s="318">
        <v>50</v>
      </c>
      <c r="K134" s="366"/>
    </row>
    <row r="135" s="1" customFormat="1" ht="15" customHeight="1">
      <c r="B135" s="363"/>
      <c r="C135" s="318" t="s">
        <v>621</v>
      </c>
      <c r="D135" s="318"/>
      <c r="E135" s="318"/>
      <c r="F135" s="341" t="s">
        <v>602</v>
      </c>
      <c r="G135" s="318"/>
      <c r="H135" s="318" t="s">
        <v>636</v>
      </c>
      <c r="I135" s="318" t="s">
        <v>598</v>
      </c>
      <c r="J135" s="318">
        <v>50</v>
      </c>
      <c r="K135" s="366"/>
    </row>
    <row r="136" s="1" customFormat="1" ht="15" customHeight="1">
      <c r="B136" s="363"/>
      <c r="C136" s="318" t="s">
        <v>623</v>
      </c>
      <c r="D136" s="318"/>
      <c r="E136" s="318"/>
      <c r="F136" s="341" t="s">
        <v>602</v>
      </c>
      <c r="G136" s="318"/>
      <c r="H136" s="318" t="s">
        <v>636</v>
      </c>
      <c r="I136" s="318" t="s">
        <v>598</v>
      </c>
      <c r="J136" s="318">
        <v>50</v>
      </c>
      <c r="K136" s="366"/>
    </row>
    <row r="137" s="1" customFormat="1" ht="15" customHeight="1">
      <c r="B137" s="363"/>
      <c r="C137" s="318" t="s">
        <v>624</v>
      </c>
      <c r="D137" s="318"/>
      <c r="E137" s="318"/>
      <c r="F137" s="341" t="s">
        <v>602</v>
      </c>
      <c r="G137" s="318"/>
      <c r="H137" s="318" t="s">
        <v>649</v>
      </c>
      <c r="I137" s="318" t="s">
        <v>598</v>
      </c>
      <c r="J137" s="318">
        <v>255</v>
      </c>
      <c r="K137" s="366"/>
    </row>
    <row r="138" s="1" customFormat="1" ht="15" customHeight="1">
      <c r="B138" s="363"/>
      <c r="C138" s="318" t="s">
        <v>626</v>
      </c>
      <c r="D138" s="318"/>
      <c r="E138" s="318"/>
      <c r="F138" s="341" t="s">
        <v>596</v>
      </c>
      <c r="G138" s="318"/>
      <c r="H138" s="318" t="s">
        <v>650</v>
      </c>
      <c r="I138" s="318" t="s">
        <v>628</v>
      </c>
      <c r="J138" s="318"/>
      <c r="K138" s="366"/>
    </row>
    <row r="139" s="1" customFormat="1" ht="15" customHeight="1">
      <c r="B139" s="363"/>
      <c r="C139" s="318" t="s">
        <v>629</v>
      </c>
      <c r="D139" s="318"/>
      <c r="E139" s="318"/>
      <c r="F139" s="341" t="s">
        <v>596</v>
      </c>
      <c r="G139" s="318"/>
      <c r="H139" s="318" t="s">
        <v>651</v>
      </c>
      <c r="I139" s="318" t="s">
        <v>631</v>
      </c>
      <c r="J139" s="318"/>
      <c r="K139" s="366"/>
    </row>
    <row r="140" s="1" customFormat="1" ht="15" customHeight="1">
      <c r="B140" s="363"/>
      <c r="C140" s="318" t="s">
        <v>632</v>
      </c>
      <c r="D140" s="318"/>
      <c r="E140" s="318"/>
      <c r="F140" s="341" t="s">
        <v>596</v>
      </c>
      <c r="G140" s="318"/>
      <c r="H140" s="318" t="s">
        <v>632</v>
      </c>
      <c r="I140" s="318" t="s">
        <v>631</v>
      </c>
      <c r="J140" s="318"/>
      <c r="K140" s="366"/>
    </row>
    <row r="141" s="1" customFormat="1" ht="15" customHeight="1">
      <c r="B141" s="363"/>
      <c r="C141" s="318" t="s">
        <v>44</v>
      </c>
      <c r="D141" s="318"/>
      <c r="E141" s="318"/>
      <c r="F141" s="341" t="s">
        <v>596</v>
      </c>
      <c r="G141" s="318"/>
      <c r="H141" s="318" t="s">
        <v>652</v>
      </c>
      <c r="I141" s="318" t="s">
        <v>631</v>
      </c>
      <c r="J141" s="318"/>
      <c r="K141" s="366"/>
    </row>
    <row r="142" s="1" customFormat="1" ht="15" customHeight="1">
      <c r="B142" s="363"/>
      <c r="C142" s="318" t="s">
        <v>653</v>
      </c>
      <c r="D142" s="318"/>
      <c r="E142" s="318"/>
      <c r="F142" s="341" t="s">
        <v>596</v>
      </c>
      <c r="G142" s="318"/>
      <c r="H142" s="318" t="s">
        <v>654</v>
      </c>
      <c r="I142" s="318" t="s">
        <v>631</v>
      </c>
      <c r="J142" s="318"/>
      <c r="K142" s="366"/>
    </row>
    <row r="143" s="1" customFormat="1" ht="15" customHeight="1">
      <c r="B143" s="367"/>
      <c r="C143" s="368"/>
      <c r="D143" s="368"/>
      <c r="E143" s="368"/>
      <c r="F143" s="368"/>
      <c r="G143" s="368"/>
      <c r="H143" s="368"/>
      <c r="I143" s="368"/>
      <c r="J143" s="368"/>
      <c r="K143" s="369"/>
    </row>
    <row r="144" s="1" customFormat="1" ht="18.75" customHeight="1">
      <c r="B144" s="354"/>
      <c r="C144" s="354"/>
      <c r="D144" s="354"/>
      <c r="E144" s="354"/>
      <c r="F144" s="355"/>
      <c r="G144" s="354"/>
      <c r="H144" s="354"/>
      <c r="I144" s="354"/>
      <c r="J144" s="354"/>
      <c r="K144" s="354"/>
    </row>
    <row r="145" s="1" customFormat="1" ht="18.75" customHeight="1">
      <c r="B145" s="326"/>
      <c r="C145" s="326"/>
      <c r="D145" s="326"/>
      <c r="E145" s="326"/>
      <c r="F145" s="326"/>
      <c r="G145" s="326"/>
      <c r="H145" s="326"/>
      <c r="I145" s="326"/>
      <c r="J145" s="326"/>
      <c r="K145" s="326"/>
    </row>
    <row r="146" s="1" customFormat="1" ht="7.5" customHeight="1">
      <c r="B146" s="327"/>
      <c r="C146" s="328"/>
      <c r="D146" s="328"/>
      <c r="E146" s="328"/>
      <c r="F146" s="328"/>
      <c r="G146" s="328"/>
      <c r="H146" s="328"/>
      <c r="I146" s="328"/>
      <c r="J146" s="328"/>
      <c r="K146" s="329"/>
    </row>
    <row r="147" s="1" customFormat="1" ht="45" customHeight="1">
      <c r="B147" s="330"/>
      <c r="C147" s="331" t="s">
        <v>655</v>
      </c>
      <c r="D147" s="331"/>
      <c r="E147" s="331"/>
      <c r="F147" s="331"/>
      <c r="G147" s="331"/>
      <c r="H147" s="331"/>
      <c r="I147" s="331"/>
      <c r="J147" s="331"/>
      <c r="K147" s="332"/>
    </row>
    <row r="148" s="1" customFormat="1" ht="17.25" customHeight="1">
      <c r="B148" s="330"/>
      <c r="C148" s="333" t="s">
        <v>590</v>
      </c>
      <c r="D148" s="333"/>
      <c r="E148" s="333"/>
      <c r="F148" s="333" t="s">
        <v>591</v>
      </c>
      <c r="G148" s="334"/>
      <c r="H148" s="333" t="s">
        <v>60</v>
      </c>
      <c r="I148" s="333" t="s">
        <v>63</v>
      </c>
      <c r="J148" s="333" t="s">
        <v>592</v>
      </c>
      <c r="K148" s="332"/>
    </row>
    <row r="149" s="1" customFormat="1" ht="17.25" customHeight="1">
      <c r="B149" s="330"/>
      <c r="C149" s="335" t="s">
        <v>593</v>
      </c>
      <c r="D149" s="335"/>
      <c r="E149" s="335"/>
      <c r="F149" s="336" t="s">
        <v>594</v>
      </c>
      <c r="G149" s="337"/>
      <c r="H149" s="335"/>
      <c r="I149" s="335"/>
      <c r="J149" s="335" t="s">
        <v>595</v>
      </c>
      <c r="K149" s="332"/>
    </row>
    <row r="150" s="1" customFormat="1" ht="5.25" customHeight="1">
      <c r="B150" s="343"/>
      <c r="C150" s="338"/>
      <c r="D150" s="338"/>
      <c r="E150" s="338"/>
      <c r="F150" s="338"/>
      <c r="G150" s="339"/>
      <c r="H150" s="338"/>
      <c r="I150" s="338"/>
      <c r="J150" s="338"/>
      <c r="K150" s="366"/>
    </row>
    <row r="151" s="1" customFormat="1" ht="15" customHeight="1">
      <c r="B151" s="343"/>
      <c r="C151" s="370" t="s">
        <v>599</v>
      </c>
      <c r="D151" s="318"/>
      <c r="E151" s="318"/>
      <c r="F151" s="371" t="s">
        <v>596</v>
      </c>
      <c r="G151" s="318"/>
      <c r="H151" s="370" t="s">
        <v>636</v>
      </c>
      <c r="I151" s="370" t="s">
        <v>598</v>
      </c>
      <c r="J151" s="370">
        <v>120</v>
      </c>
      <c r="K151" s="366"/>
    </row>
    <row r="152" s="1" customFormat="1" ht="15" customHeight="1">
      <c r="B152" s="343"/>
      <c r="C152" s="370" t="s">
        <v>645</v>
      </c>
      <c r="D152" s="318"/>
      <c r="E152" s="318"/>
      <c r="F152" s="371" t="s">
        <v>596</v>
      </c>
      <c r="G152" s="318"/>
      <c r="H152" s="370" t="s">
        <v>656</v>
      </c>
      <c r="I152" s="370" t="s">
        <v>598</v>
      </c>
      <c r="J152" s="370" t="s">
        <v>647</v>
      </c>
      <c r="K152" s="366"/>
    </row>
    <row r="153" s="1" customFormat="1" ht="15" customHeight="1">
      <c r="B153" s="343"/>
      <c r="C153" s="370" t="s">
        <v>544</v>
      </c>
      <c r="D153" s="318"/>
      <c r="E153" s="318"/>
      <c r="F153" s="371" t="s">
        <v>596</v>
      </c>
      <c r="G153" s="318"/>
      <c r="H153" s="370" t="s">
        <v>657</v>
      </c>
      <c r="I153" s="370" t="s">
        <v>598</v>
      </c>
      <c r="J153" s="370" t="s">
        <v>647</v>
      </c>
      <c r="K153" s="366"/>
    </row>
    <row r="154" s="1" customFormat="1" ht="15" customHeight="1">
      <c r="B154" s="343"/>
      <c r="C154" s="370" t="s">
        <v>601</v>
      </c>
      <c r="D154" s="318"/>
      <c r="E154" s="318"/>
      <c r="F154" s="371" t="s">
        <v>602</v>
      </c>
      <c r="G154" s="318"/>
      <c r="H154" s="370" t="s">
        <v>636</v>
      </c>
      <c r="I154" s="370" t="s">
        <v>598</v>
      </c>
      <c r="J154" s="370">
        <v>50</v>
      </c>
      <c r="K154" s="366"/>
    </row>
    <row r="155" s="1" customFormat="1" ht="15" customHeight="1">
      <c r="B155" s="343"/>
      <c r="C155" s="370" t="s">
        <v>604</v>
      </c>
      <c r="D155" s="318"/>
      <c r="E155" s="318"/>
      <c r="F155" s="371" t="s">
        <v>596</v>
      </c>
      <c r="G155" s="318"/>
      <c r="H155" s="370" t="s">
        <v>636</v>
      </c>
      <c r="I155" s="370" t="s">
        <v>606</v>
      </c>
      <c r="J155" s="370"/>
      <c r="K155" s="366"/>
    </row>
    <row r="156" s="1" customFormat="1" ht="15" customHeight="1">
      <c r="B156" s="343"/>
      <c r="C156" s="370" t="s">
        <v>615</v>
      </c>
      <c r="D156" s="318"/>
      <c r="E156" s="318"/>
      <c r="F156" s="371" t="s">
        <v>602</v>
      </c>
      <c r="G156" s="318"/>
      <c r="H156" s="370" t="s">
        <v>636</v>
      </c>
      <c r="I156" s="370" t="s">
        <v>598</v>
      </c>
      <c r="J156" s="370">
        <v>50</v>
      </c>
      <c r="K156" s="366"/>
    </row>
    <row r="157" s="1" customFormat="1" ht="15" customHeight="1">
      <c r="B157" s="343"/>
      <c r="C157" s="370" t="s">
        <v>623</v>
      </c>
      <c r="D157" s="318"/>
      <c r="E157" s="318"/>
      <c r="F157" s="371" t="s">
        <v>602</v>
      </c>
      <c r="G157" s="318"/>
      <c r="H157" s="370" t="s">
        <v>636</v>
      </c>
      <c r="I157" s="370" t="s">
        <v>598</v>
      </c>
      <c r="J157" s="370">
        <v>50</v>
      </c>
      <c r="K157" s="366"/>
    </row>
    <row r="158" s="1" customFormat="1" ht="15" customHeight="1">
      <c r="B158" s="343"/>
      <c r="C158" s="370" t="s">
        <v>621</v>
      </c>
      <c r="D158" s="318"/>
      <c r="E158" s="318"/>
      <c r="F158" s="371" t="s">
        <v>602</v>
      </c>
      <c r="G158" s="318"/>
      <c r="H158" s="370" t="s">
        <v>636</v>
      </c>
      <c r="I158" s="370" t="s">
        <v>598</v>
      </c>
      <c r="J158" s="370">
        <v>50</v>
      </c>
      <c r="K158" s="366"/>
    </row>
    <row r="159" s="1" customFormat="1" ht="15" customHeight="1">
      <c r="B159" s="343"/>
      <c r="C159" s="370" t="s">
        <v>114</v>
      </c>
      <c r="D159" s="318"/>
      <c r="E159" s="318"/>
      <c r="F159" s="371" t="s">
        <v>596</v>
      </c>
      <c r="G159" s="318"/>
      <c r="H159" s="370" t="s">
        <v>658</v>
      </c>
      <c r="I159" s="370" t="s">
        <v>598</v>
      </c>
      <c r="J159" s="370" t="s">
        <v>659</v>
      </c>
      <c r="K159" s="366"/>
    </row>
    <row r="160" s="1" customFormat="1" ht="15" customHeight="1">
      <c r="B160" s="343"/>
      <c r="C160" s="370" t="s">
        <v>660</v>
      </c>
      <c r="D160" s="318"/>
      <c r="E160" s="318"/>
      <c r="F160" s="371" t="s">
        <v>596</v>
      </c>
      <c r="G160" s="318"/>
      <c r="H160" s="370" t="s">
        <v>661</v>
      </c>
      <c r="I160" s="370" t="s">
        <v>631</v>
      </c>
      <c r="J160" s="370"/>
      <c r="K160" s="366"/>
    </row>
    <row r="161" s="1" customFormat="1" ht="15" customHeight="1">
      <c r="B161" s="372"/>
      <c r="C161" s="352"/>
      <c r="D161" s="352"/>
      <c r="E161" s="352"/>
      <c r="F161" s="352"/>
      <c r="G161" s="352"/>
      <c r="H161" s="352"/>
      <c r="I161" s="352"/>
      <c r="J161" s="352"/>
      <c r="K161" s="373"/>
    </row>
    <row r="162" s="1" customFormat="1" ht="18.75" customHeight="1">
      <c r="B162" s="354"/>
      <c r="C162" s="364"/>
      <c r="D162" s="364"/>
      <c r="E162" s="364"/>
      <c r="F162" s="374"/>
      <c r="G162" s="364"/>
      <c r="H162" s="364"/>
      <c r="I162" s="364"/>
      <c r="J162" s="364"/>
      <c r="K162" s="354"/>
    </row>
    <row r="163" s="1" customFormat="1" ht="18.75" customHeight="1">
      <c r="B163" s="326"/>
      <c r="C163" s="326"/>
      <c r="D163" s="326"/>
      <c r="E163" s="326"/>
      <c r="F163" s="326"/>
      <c r="G163" s="326"/>
      <c r="H163" s="326"/>
      <c r="I163" s="326"/>
      <c r="J163" s="326"/>
      <c r="K163" s="326"/>
    </row>
    <row r="164" s="1" customFormat="1" ht="7.5" customHeight="1">
      <c r="B164" s="305"/>
      <c r="C164" s="306"/>
      <c r="D164" s="306"/>
      <c r="E164" s="306"/>
      <c r="F164" s="306"/>
      <c r="G164" s="306"/>
      <c r="H164" s="306"/>
      <c r="I164" s="306"/>
      <c r="J164" s="306"/>
      <c r="K164" s="307"/>
    </row>
    <row r="165" s="1" customFormat="1" ht="45" customHeight="1">
      <c r="B165" s="308"/>
      <c r="C165" s="309" t="s">
        <v>662</v>
      </c>
      <c r="D165" s="309"/>
      <c r="E165" s="309"/>
      <c r="F165" s="309"/>
      <c r="G165" s="309"/>
      <c r="H165" s="309"/>
      <c r="I165" s="309"/>
      <c r="J165" s="309"/>
      <c r="K165" s="310"/>
    </row>
    <row r="166" s="1" customFormat="1" ht="17.25" customHeight="1">
      <c r="B166" s="308"/>
      <c r="C166" s="333" t="s">
        <v>590</v>
      </c>
      <c r="D166" s="333"/>
      <c r="E166" s="333"/>
      <c r="F166" s="333" t="s">
        <v>591</v>
      </c>
      <c r="G166" s="375"/>
      <c r="H166" s="376" t="s">
        <v>60</v>
      </c>
      <c r="I166" s="376" t="s">
        <v>63</v>
      </c>
      <c r="J166" s="333" t="s">
        <v>592</v>
      </c>
      <c r="K166" s="310"/>
    </row>
    <row r="167" s="1" customFormat="1" ht="17.25" customHeight="1">
      <c r="B167" s="311"/>
      <c r="C167" s="335" t="s">
        <v>593</v>
      </c>
      <c r="D167" s="335"/>
      <c r="E167" s="335"/>
      <c r="F167" s="336" t="s">
        <v>594</v>
      </c>
      <c r="G167" s="377"/>
      <c r="H167" s="378"/>
      <c r="I167" s="378"/>
      <c r="J167" s="335" t="s">
        <v>595</v>
      </c>
      <c r="K167" s="313"/>
    </row>
    <row r="168" s="1" customFormat="1" ht="5.25" customHeight="1">
      <c r="B168" s="343"/>
      <c r="C168" s="338"/>
      <c r="D168" s="338"/>
      <c r="E168" s="338"/>
      <c r="F168" s="338"/>
      <c r="G168" s="339"/>
      <c r="H168" s="338"/>
      <c r="I168" s="338"/>
      <c r="J168" s="338"/>
      <c r="K168" s="366"/>
    </row>
    <row r="169" s="1" customFormat="1" ht="15" customHeight="1">
      <c r="B169" s="343"/>
      <c r="C169" s="318" t="s">
        <v>599</v>
      </c>
      <c r="D169" s="318"/>
      <c r="E169" s="318"/>
      <c r="F169" s="341" t="s">
        <v>596</v>
      </c>
      <c r="G169" s="318"/>
      <c r="H169" s="318" t="s">
        <v>636</v>
      </c>
      <c r="I169" s="318" t="s">
        <v>598</v>
      </c>
      <c r="J169" s="318">
        <v>120</v>
      </c>
      <c r="K169" s="366"/>
    </row>
    <row r="170" s="1" customFormat="1" ht="15" customHeight="1">
      <c r="B170" s="343"/>
      <c r="C170" s="318" t="s">
        <v>645</v>
      </c>
      <c r="D170" s="318"/>
      <c r="E170" s="318"/>
      <c r="F170" s="341" t="s">
        <v>596</v>
      </c>
      <c r="G170" s="318"/>
      <c r="H170" s="318" t="s">
        <v>646</v>
      </c>
      <c r="I170" s="318" t="s">
        <v>598</v>
      </c>
      <c r="J170" s="318" t="s">
        <v>647</v>
      </c>
      <c r="K170" s="366"/>
    </row>
    <row r="171" s="1" customFormat="1" ht="15" customHeight="1">
      <c r="B171" s="343"/>
      <c r="C171" s="318" t="s">
        <v>544</v>
      </c>
      <c r="D171" s="318"/>
      <c r="E171" s="318"/>
      <c r="F171" s="341" t="s">
        <v>596</v>
      </c>
      <c r="G171" s="318"/>
      <c r="H171" s="318" t="s">
        <v>663</v>
      </c>
      <c r="I171" s="318" t="s">
        <v>598</v>
      </c>
      <c r="J171" s="318" t="s">
        <v>647</v>
      </c>
      <c r="K171" s="366"/>
    </row>
    <row r="172" s="1" customFormat="1" ht="15" customHeight="1">
      <c r="B172" s="343"/>
      <c r="C172" s="318" t="s">
        <v>601</v>
      </c>
      <c r="D172" s="318"/>
      <c r="E172" s="318"/>
      <c r="F172" s="341" t="s">
        <v>602</v>
      </c>
      <c r="G172" s="318"/>
      <c r="H172" s="318" t="s">
        <v>663</v>
      </c>
      <c r="I172" s="318" t="s">
        <v>598</v>
      </c>
      <c r="J172" s="318">
        <v>50</v>
      </c>
      <c r="K172" s="366"/>
    </row>
    <row r="173" s="1" customFormat="1" ht="15" customHeight="1">
      <c r="B173" s="343"/>
      <c r="C173" s="318" t="s">
        <v>604</v>
      </c>
      <c r="D173" s="318"/>
      <c r="E173" s="318"/>
      <c r="F173" s="341" t="s">
        <v>596</v>
      </c>
      <c r="G173" s="318"/>
      <c r="H173" s="318" t="s">
        <v>663</v>
      </c>
      <c r="I173" s="318" t="s">
        <v>606</v>
      </c>
      <c r="J173" s="318"/>
      <c r="K173" s="366"/>
    </row>
    <row r="174" s="1" customFormat="1" ht="15" customHeight="1">
      <c r="B174" s="343"/>
      <c r="C174" s="318" t="s">
        <v>615</v>
      </c>
      <c r="D174" s="318"/>
      <c r="E174" s="318"/>
      <c r="F174" s="341" t="s">
        <v>602</v>
      </c>
      <c r="G174" s="318"/>
      <c r="H174" s="318" t="s">
        <v>663</v>
      </c>
      <c r="I174" s="318" t="s">
        <v>598</v>
      </c>
      <c r="J174" s="318">
        <v>50</v>
      </c>
      <c r="K174" s="366"/>
    </row>
    <row r="175" s="1" customFormat="1" ht="15" customHeight="1">
      <c r="B175" s="343"/>
      <c r="C175" s="318" t="s">
        <v>623</v>
      </c>
      <c r="D175" s="318"/>
      <c r="E175" s="318"/>
      <c r="F175" s="341" t="s">
        <v>602</v>
      </c>
      <c r="G175" s="318"/>
      <c r="H175" s="318" t="s">
        <v>663</v>
      </c>
      <c r="I175" s="318" t="s">
        <v>598</v>
      </c>
      <c r="J175" s="318">
        <v>50</v>
      </c>
      <c r="K175" s="366"/>
    </row>
    <row r="176" s="1" customFormat="1" ht="15" customHeight="1">
      <c r="B176" s="343"/>
      <c r="C176" s="318" t="s">
        <v>621</v>
      </c>
      <c r="D176" s="318"/>
      <c r="E176" s="318"/>
      <c r="F176" s="341" t="s">
        <v>602</v>
      </c>
      <c r="G176" s="318"/>
      <c r="H176" s="318" t="s">
        <v>663</v>
      </c>
      <c r="I176" s="318" t="s">
        <v>598</v>
      </c>
      <c r="J176" s="318">
        <v>50</v>
      </c>
      <c r="K176" s="366"/>
    </row>
    <row r="177" s="1" customFormat="1" ht="15" customHeight="1">
      <c r="B177" s="343"/>
      <c r="C177" s="318" t="s">
        <v>127</v>
      </c>
      <c r="D177" s="318"/>
      <c r="E177" s="318"/>
      <c r="F177" s="341" t="s">
        <v>596</v>
      </c>
      <c r="G177" s="318"/>
      <c r="H177" s="318" t="s">
        <v>664</v>
      </c>
      <c r="I177" s="318" t="s">
        <v>665</v>
      </c>
      <c r="J177" s="318"/>
      <c r="K177" s="366"/>
    </row>
    <row r="178" s="1" customFormat="1" ht="15" customHeight="1">
      <c r="B178" s="343"/>
      <c r="C178" s="318" t="s">
        <v>63</v>
      </c>
      <c r="D178" s="318"/>
      <c r="E178" s="318"/>
      <c r="F178" s="341" t="s">
        <v>596</v>
      </c>
      <c r="G178" s="318"/>
      <c r="H178" s="318" t="s">
        <v>666</v>
      </c>
      <c r="I178" s="318" t="s">
        <v>667</v>
      </c>
      <c r="J178" s="318">
        <v>1</v>
      </c>
      <c r="K178" s="366"/>
    </row>
    <row r="179" s="1" customFormat="1" ht="15" customHeight="1">
      <c r="B179" s="343"/>
      <c r="C179" s="318" t="s">
        <v>59</v>
      </c>
      <c r="D179" s="318"/>
      <c r="E179" s="318"/>
      <c r="F179" s="341" t="s">
        <v>596</v>
      </c>
      <c r="G179" s="318"/>
      <c r="H179" s="318" t="s">
        <v>668</v>
      </c>
      <c r="I179" s="318" t="s">
        <v>598</v>
      </c>
      <c r="J179" s="318">
        <v>20</v>
      </c>
      <c r="K179" s="366"/>
    </row>
    <row r="180" s="1" customFormat="1" ht="15" customHeight="1">
      <c r="B180" s="343"/>
      <c r="C180" s="318" t="s">
        <v>60</v>
      </c>
      <c r="D180" s="318"/>
      <c r="E180" s="318"/>
      <c r="F180" s="341" t="s">
        <v>596</v>
      </c>
      <c r="G180" s="318"/>
      <c r="H180" s="318" t="s">
        <v>669</v>
      </c>
      <c r="I180" s="318" t="s">
        <v>598</v>
      </c>
      <c r="J180" s="318">
        <v>255</v>
      </c>
      <c r="K180" s="366"/>
    </row>
    <row r="181" s="1" customFormat="1" ht="15" customHeight="1">
      <c r="B181" s="343"/>
      <c r="C181" s="318" t="s">
        <v>128</v>
      </c>
      <c r="D181" s="318"/>
      <c r="E181" s="318"/>
      <c r="F181" s="341" t="s">
        <v>596</v>
      </c>
      <c r="G181" s="318"/>
      <c r="H181" s="318" t="s">
        <v>560</v>
      </c>
      <c r="I181" s="318" t="s">
        <v>598</v>
      </c>
      <c r="J181" s="318">
        <v>10</v>
      </c>
      <c r="K181" s="366"/>
    </row>
    <row r="182" s="1" customFormat="1" ht="15" customHeight="1">
      <c r="B182" s="343"/>
      <c r="C182" s="318" t="s">
        <v>129</v>
      </c>
      <c r="D182" s="318"/>
      <c r="E182" s="318"/>
      <c r="F182" s="341" t="s">
        <v>596</v>
      </c>
      <c r="G182" s="318"/>
      <c r="H182" s="318" t="s">
        <v>670</v>
      </c>
      <c r="I182" s="318" t="s">
        <v>631</v>
      </c>
      <c r="J182" s="318"/>
      <c r="K182" s="366"/>
    </row>
    <row r="183" s="1" customFormat="1" ht="15" customHeight="1">
      <c r="B183" s="343"/>
      <c r="C183" s="318" t="s">
        <v>671</v>
      </c>
      <c r="D183" s="318"/>
      <c r="E183" s="318"/>
      <c r="F183" s="341" t="s">
        <v>596</v>
      </c>
      <c r="G183" s="318"/>
      <c r="H183" s="318" t="s">
        <v>672</v>
      </c>
      <c r="I183" s="318" t="s">
        <v>631</v>
      </c>
      <c r="J183" s="318"/>
      <c r="K183" s="366"/>
    </row>
    <row r="184" s="1" customFormat="1" ht="15" customHeight="1">
      <c r="B184" s="343"/>
      <c r="C184" s="318" t="s">
        <v>660</v>
      </c>
      <c r="D184" s="318"/>
      <c r="E184" s="318"/>
      <c r="F184" s="341" t="s">
        <v>596</v>
      </c>
      <c r="G184" s="318"/>
      <c r="H184" s="318" t="s">
        <v>673</v>
      </c>
      <c r="I184" s="318" t="s">
        <v>631</v>
      </c>
      <c r="J184" s="318"/>
      <c r="K184" s="366"/>
    </row>
    <row r="185" s="1" customFormat="1" ht="15" customHeight="1">
      <c r="B185" s="343"/>
      <c r="C185" s="318" t="s">
        <v>131</v>
      </c>
      <c r="D185" s="318"/>
      <c r="E185" s="318"/>
      <c r="F185" s="341" t="s">
        <v>602</v>
      </c>
      <c r="G185" s="318"/>
      <c r="H185" s="318" t="s">
        <v>674</v>
      </c>
      <c r="I185" s="318" t="s">
        <v>598</v>
      </c>
      <c r="J185" s="318">
        <v>50</v>
      </c>
      <c r="K185" s="366"/>
    </row>
    <row r="186" s="1" customFormat="1" ht="15" customHeight="1">
      <c r="B186" s="343"/>
      <c r="C186" s="318" t="s">
        <v>675</v>
      </c>
      <c r="D186" s="318"/>
      <c r="E186" s="318"/>
      <c r="F186" s="341" t="s">
        <v>602</v>
      </c>
      <c r="G186" s="318"/>
      <c r="H186" s="318" t="s">
        <v>676</v>
      </c>
      <c r="I186" s="318" t="s">
        <v>677</v>
      </c>
      <c r="J186" s="318"/>
      <c r="K186" s="366"/>
    </row>
    <row r="187" s="1" customFormat="1" ht="15" customHeight="1">
      <c r="B187" s="343"/>
      <c r="C187" s="318" t="s">
        <v>678</v>
      </c>
      <c r="D187" s="318"/>
      <c r="E187" s="318"/>
      <c r="F187" s="341" t="s">
        <v>602</v>
      </c>
      <c r="G187" s="318"/>
      <c r="H187" s="318" t="s">
        <v>679</v>
      </c>
      <c r="I187" s="318" t="s">
        <v>677</v>
      </c>
      <c r="J187" s="318"/>
      <c r="K187" s="366"/>
    </row>
    <row r="188" s="1" customFormat="1" ht="15" customHeight="1">
      <c r="B188" s="343"/>
      <c r="C188" s="318" t="s">
        <v>680</v>
      </c>
      <c r="D188" s="318"/>
      <c r="E188" s="318"/>
      <c r="F188" s="341" t="s">
        <v>602</v>
      </c>
      <c r="G188" s="318"/>
      <c r="H188" s="318" t="s">
        <v>681</v>
      </c>
      <c r="I188" s="318" t="s">
        <v>677</v>
      </c>
      <c r="J188" s="318"/>
      <c r="K188" s="366"/>
    </row>
    <row r="189" s="1" customFormat="1" ht="15" customHeight="1">
      <c r="B189" s="343"/>
      <c r="C189" s="379" t="s">
        <v>682</v>
      </c>
      <c r="D189" s="318"/>
      <c r="E189" s="318"/>
      <c r="F189" s="341" t="s">
        <v>602</v>
      </c>
      <c r="G189" s="318"/>
      <c r="H189" s="318" t="s">
        <v>683</v>
      </c>
      <c r="I189" s="318" t="s">
        <v>684</v>
      </c>
      <c r="J189" s="380" t="s">
        <v>685</v>
      </c>
      <c r="K189" s="366"/>
    </row>
    <row r="190" s="18" customFormat="1" ht="15" customHeight="1">
      <c r="B190" s="381"/>
      <c r="C190" s="382" t="s">
        <v>686</v>
      </c>
      <c r="D190" s="383"/>
      <c r="E190" s="383"/>
      <c r="F190" s="384" t="s">
        <v>602</v>
      </c>
      <c r="G190" s="383"/>
      <c r="H190" s="383" t="s">
        <v>687</v>
      </c>
      <c r="I190" s="383" t="s">
        <v>684</v>
      </c>
      <c r="J190" s="385" t="s">
        <v>685</v>
      </c>
      <c r="K190" s="386"/>
    </row>
    <row r="191" s="1" customFormat="1" ht="15" customHeight="1">
      <c r="B191" s="343"/>
      <c r="C191" s="379" t="s">
        <v>48</v>
      </c>
      <c r="D191" s="318"/>
      <c r="E191" s="318"/>
      <c r="F191" s="341" t="s">
        <v>596</v>
      </c>
      <c r="G191" s="318"/>
      <c r="H191" s="315" t="s">
        <v>688</v>
      </c>
      <c r="I191" s="318" t="s">
        <v>689</v>
      </c>
      <c r="J191" s="318"/>
      <c r="K191" s="366"/>
    </row>
    <row r="192" s="1" customFormat="1" ht="15" customHeight="1">
      <c r="B192" s="343"/>
      <c r="C192" s="379" t="s">
        <v>690</v>
      </c>
      <c r="D192" s="318"/>
      <c r="E192" s="318"/>
      <c r="F192" s="341" t="s">
        <v>596</v>
      </c>
      <c r="G192" s="318"/>
      <c r="H192" s="318" t="s">
        <v>691</v>
      </c>
      <c r="I192" s="318" t="s">
        <v>631</v>
      </c>
      <c r="J192" s="318"/>
      <c r="K192" s="366"/>
    </row>
    <row r="193" s="1" customFormat="1" ht="15" customHeight="1">
      <c r="B193" s="343"/>
      <c r="C193" s="379" t="s">
        <v>692</v>
      </c>
      <c r="D193" s="318"/>
      <c r="E193" s="318"/>
      <c r="F193" s="341" t="s">
        <v>596</v>
      </c>
      <c r="G193" s="318"/>
      <c r="H193" s="318" t="s">
        <v>693</v>
      </c>
      <c r="I193" s="318" t="s">
        <v>631</v>
      </c>
      <c r="J193" s="318"/>
      <c r="K193" s="366"/>
    </row>
    <row r="194" s="1" customFormat="1" ht="15" customHeight="1">
      <c r="B194" s="343"/>
      <c r="C194" s="379" t="s">
        <v>694</v>
      </c>
      <c r="D194" s="318"/>
      <c r="E194" s="318"/>
      <c r="F194" s="341" t="s">
        <v>602</v>
      </c>
      <c r="G194" s="318"/>
      <c r="H194" s="318" t="s">
        <v>695</v>
      </c>
      <c r="I194" s="318" t="s">
        <v>631</v>
      </c>
      <c r="J194" s="318"/>
      <c r="K194" s="366"/>
    </row>
    <row r="195" s="1" customFormat="1" ht="15" customHeight="1">
      <c r="B195" s="372"/>
      <c r="C195" s="387"/>
      <c r="D195" s="352"/>
      <c r="E195" s="352"/>
      <c r="F195" s="352"/>
      <c r="G195" s="352"/>
      <c r="H195" s="352"/>
      <c r="I195" s="352"/>
      <c r="J195" s="352"/>
      <c r="K195" s="373"/>
    </row>
    <row r="196" s="1" customFormat="1" ht="18.75" customHeight="1">
      <c r="B196" s="354"/>
      <c r="C196" s="364"/>
      <c r="D196" s="364"/>
      <c r="E196" s="364"/>
      <c r="F196" s="374"/>
      <c r="G196" s="364"/>
      <c r="H196" s="364"/>
      <c r="I196" s="364"/>
      <c r="J196" s="364"/>
      <c r="K196" s="354"/>
    </row>
    <row r="197" s="1" customFormat="1" ht="18.75" customHeight="1">
      <c r="B197" s="354"/>
      <c r="C197" s="364"/>
      <c r="D197" s="364"/>
      <c r="E197" s="364"/>
      <c r="F197" s="374"/>
      <c r="G197" s="364"/>
      <c r="H197" s="364"/>
      <c r="I197" s="364"/>
      <c r="J197" s="364"/>
      <c r="K197" s="354"/>
    </row>
    <row r="198" s="1" customFormat="1" ht="18.75" customHeight="1">
      <c r="B198" s="326"/>
      <c r="C198" s="326"/>
      <c r="D198" s="326"/>
      <c r="E198" s="326"/>
      <c r="F198" s="326"/>
      <c r="G198" s="326"/>
      <c r="H198" s="326"/>
      <c r="I198" s="326"/>
      <c r="J198" s="326"/>
      <c r="K198" s="326"/>
    </row>
    <row r="199" s="1" customFormat="1" ht="13.5">
      <c r="B199" s="305"/>
      <c r="C199" s="306"/>
      <c r="D199" s="306"/>
      <c r="E199" s="306"/>
      <c r="F199" s="306"/>
      <c r="G199" s="306"/>
      <c r="H199" s="306"/>
      <c r="I199" s="306"/>
      <c r="J199" s="306"/>
      <c r="K199" s="307"/>
    </row>
    <row r="200" s="1" customFormat="1" ht="21">
      <c r="B200" s="308"/>
      <c r="C200" s="309" t="s">
        <v>696</v>
      </c>
      <c r="D200" s="309"/>
      <c r="E200" s="309"/>
      <c r="F200" s="309"/>
      <c r="G200" s="309"/>
      <c r="H200" s="309"/>
      <c r="I200" s="309"/>
      <c r="J200" s="309"/>
      <c r="K200" s="310"/>
    </row>
    <row r="201" s="1" customFormat="1" ht="25.5" customHeight="1">
      <c r="B201" s="308"/>
      <c r="C201" s="388" t="s">
        <v>697</v>
      </c>
      <c r="D201" s="388"/>
      <c r="E201" s="388"/>
      <c r="F201" s="388" t="s">
        <v>698</v>
      </c>
      <c r="G201" s="389"/>
      <c r="H201" s="388" t="s">
        <v>699</v>
      </c>
      <c r="I201" s="388"/>
      <c r="J201" s="388"/>
      <c r="K201" s="310"/>
    </row>
    <row r="202" s="1" customFormat="1" ht="5.25" customHeight="1">
      <c r="B202" s="343"/>
      <c r="C202" s="338"/>
      <c r="D202" s="338"/>
      <c r="E202" s="338"/>
      <c r="F202" s="338"/>
      <c r="G202" s="364"/>
      <c r="H202" s="338"/>
      <c r="I202" s="338"/>
      <c r="J202" s="338"/>
      <c r="K202" s="366"/>
    </row>
    <row r="203" s="1" customFormat="1" ht="15" customHeight="1">
      <c r="B203" s="343"/>
      <c r="C203" s="318" t="s">
        <v>689</v>
      </c>
      <c r="D203" s="318"/>
      <c r="E203" s="318"/>
      <c r="F203" s="341" t="s">
        <v>49</v>
      </c>
      <c r="G203" s="318"/>
      <c r="H203" s="318" t="s">
        <v>700</v>
      </c>
      <c r="I203" s="318"/>
      <c r="J203" s="318"/>
      <c r="K203" s="366"/>
    </row>
    <row r="204" s="1" customFormat="1" ht="15" customHeight="1">
      <c r="B204" s="343"/>
      <c r="C204" s="318"/>
      <c r="D204" s="318"/>
      <c r="E204" s="318"/>
      <c r="F204" s="341" t="s">
        <v>50</v>
      </c>
      <c r="G204" s="318"/>
      <c r="H204" s="318" t="s">
        <v>701</v>
      </c>
      <c r="I204" s="318"/>
      <c r="J204" s="318"/>
      <c r="K204" s="366"/>
    </row>
    <row r="205" s="1" customFormat="1" ht="15" customHeight="1">
      <c r="B205" s="343"/>
      <c r="C205" s="318"/>
      <c r="D205" s="318"/>
      <c r="E205" s="318"/>
      <c r="F205" s="341" t="s">
        <v>53</v>
      </c>
      <c r="G205" s="318"/>
      <c r="H205" s="318" t="s">
        <v>702</v>
      </c>
      <c r="I205" s="318"/>
      <c r="J205" s="318"/>
      <c r="K205" s="366"/>
    </row>
    <row r="206" s="1" customFormat="1" ht="15" customHeight="1">
      <c r="B206" s="343"/>
      <c r="C206" s="318"/>
      <c r="D206" s="318"/>
      <c r="E206" s="318"/>
      <c r="F206" s="341" t="s">
        <v>51</v>
      </c>
      <c r="G206" s="318"/>
      <c r="H206" s="318" t="s">
        <v>703</v>
      </c>
      <c r="I206" s="318"/>
      <c r="J206" s="318"/>
      <c r="K206" s="366"/>
    </row>
    <row r="207" s="1" customFormat="1" ht="15" customHeight="1">
      <c r="B207" s="343"/>
      <c r="C207" s="318"/>
      <c r="D207" s="318"/>
      <c r="E207" s="318"/>
      <c r="F207" s="341" t="s">
        <v>52</v>
      </c>
      <c r="G207" s="318"/>
      <c r="H207" s="318" t="s">
        <v>704</v>
      </c>
      <c r="I207" s="318"/>
      <c r="J207" s="318"/>
      <c r="K207" s="366"/>
    </row>
    <row r="208" s="1" customFormat="1" ht="15" customHeight="1">
      <c r="B208" s="343"/>
      <c r="C208" s="318"/>
      <c r="D208" s="318"/>
      <c r="E208" s="318"/>
      <c r="F208" s="341"/>
      <c r="G208" s="318"/>
      <c r="H208" s="318"/>
      <c r="I208" s="318"/>
      <c r="J208" s="318"/>
      <c r="K208" s="366"/>
    </row>
    <row r="209" s="1" customFormat="1" ht="15" customHeight="1">
      <c r="B209" s="343"/>
      <c r="C209" s="318" t="s">
        <v>643</v>
      </c>
      <c r="D209" s="318"/>
      <c r="E209" s="318"/>
      <c r="F209" s="341" t="s">
        <v>85</v>
      </c>
      <c r="G209" s="318"/>
      <c r="H209" s="318" t="s">
        <v>705</v>
      </c>
      <c r="I209" s="318"/>
      <c r="J209" s="318"/>
      <c r="K209" s="366"/>
    </row>
    <row r="210" s="1" customFormat="1" ht="15" customHeight="1">
      <c r="B210" s="343"/>
      <c r="C210" s="318"/>
      <c r="D210" s="318"/>
      <c r="E210" s="318"/>
      <c r="F210" s="341" t="s">
        <v>538</v>
      </c>
      <c r="G210" s="318"/>
      <c r="H210" s="318" t="s">
        <v>539</v>
      </c>
      <c r="I210" s="318"/>
      <c r="J210" s="318"/>
      <c r="K210" s="366"/>
    </row>
    <row r="211" s="1" customFormat="1" ht="15" customHeight="1">
      <c r="B211" s="343"/>
      <c r="C211" s="318"/>
      <c r="D211" s="318"/>
      <c r="E211" s="318"/>
      <c r="F211" s="341" t="s">
        <v>536</v>
      </c>
      <c r="G211" s="318"/>
      <c r="H211" s="318" t="s">
        <v>706</v>
      </c>
      <c r="I211" s="318"/>
      <c r="J211" s="318"/>
      <c r="K211" s="366"/>
    </row>
    <row r="212" s="1" customFormat="1" ht="15" customHeight="1">
      <c r="B212" s="390"/>
      <c r="C212" s="318"/>
      <c r="D212" s="318"/>
      <c r="E212" s="318"/>
      <c r="F212" s="341" t="s">
        <v>540</v>
      </c>
      <c r="G212" s="379"/>
      <c r="H212" s="370" t="s">
        <v>541</v>
      </c>
      <c r="I212" s="370"/>
      <c r="J212" s="370"/>
      <c r="K212" s="391"/>
    </row>
    <row r="213" s="1" customFormat="1" ht="15" customHeight="1">
      <c r="B213" s="390"/>
      <c r="C213" s="318"/>
      <c r="D213" s="318"/>
      <c r="E213" s="318"/>
      <c r="F213" s="341" t="s">
        <v>542</v>
      </c>
      <c r="G213" s="379"/>
      <c r="H213" s="370" t="s">
        <v>471</v>
      </c>
      <c r="I213" s="370"/>
      <c r="J213" s="370"/>
      <c r="K213" s="391"/>
    </row>
    <row r="214" s="1" customFormat="1" ht="15" customHeight="1">
      <c r="B214" s="390"/>
      <c r="C214" s="318"/>
      <c r="D214" s="318"/>
      <c r="E214" s="318"/>
      <c r="F214" s="341"/>
      <c r="G214" s="379"/>
      <c r="H214" s="370"/>
      <c r="I214" s="370"/>
      <c r="J214" s="370"/>
      <c r="K214" s="391"/>
    </row>
    <row r="215" s="1" customFormat="1" ht="15" customHeight="1">
      <c r="B215" s="390"/>
      <c r="C215" s="318" t="s">
        <v>667</v>
      </c>
      <c r="D215" s="318"/>
      <c r="E215" s="318"/>
      <c r="F215" s="341">
        <v>1</v>
      </c>
      <c r="G215" s="379"/>
      <c r="H215" s="370" t="s">
        <v>707</v>
      </c>
      <c r="I215" s="370"/>
      <c r="J215" s="370"/>
      <c r="K215" s="391"/>
    </row>
    <row r="216" s="1" customFormat="1" ht="15" customHeight="1">
      <c r="B216" s="390"/>
      <c r="C216" s="318"/>
      <c r="D216" s="318"/>
      <c r="E216" s="318"/>
      <c r="F216" s="341">
        <v>2</v>
      </c>
      <c r="G216" s="379"/>
      <c r="H216" s="370" t="s">
        <v>708</v>
      </c>
      <c r="I216" s="370"/>
      <c r="J216" s="370"/>
      <c r="K216" s="391"/>
    </row>
    <row r="217" s="1" customFormat="1" ht="15" customHeight="1">
      <c r="B217" s="390"/>
      <c r="C217" s="318"/>
      <c r="D217" s="318"/>
      <c r="E217" s="318"/>
      <c r="F217" s="341">
        <v>3</v>
      </c>
      <c r="G217" s="379"/>
      <c r="H217" s="370" t="s">
        <v>709</v>
      </c>
      <c r="I217" s="370"/>
      <c r="J217" s="370"/>
      <c r="K217" s="391"/>
    </row>
    <row r="218" s="1" customFormat="1" ht="15" customHeight="1">
      <c r="B218" s="390"/>
      <c r="C218" s="318"/>
      <c r="D218" s="318"/>
      <c r="E218" s="318"/>
      <c r="F218" s="341">
        <v>4</v>
      </c>
      <c r="G218" s="379"/>
      <c r="H218" s="370" t="s">
        <v>710</v>
      </c>
      <c r="I218" s="370"/>
      <c r="J218" s="370"/>
      <c r="K218" s="391"/>
    </row>
    <row r="219" s="1" customFormat="1" ht="12.75" customHeight="1">
      <c r="B219" s="392"/>
      <c r="C219" s="393"/>
      <c r="D219" s="393"/>
      <c r="E219" s="393"/>
      <c r="F219" s="393"/>
      <c r="G219" s="393"/>
      <c r="H219" s="393"/>
      <c r="I219" s="393"/>
      <c r="J219" s="393"/>
      <c r="K219" s="39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Hadraba</dc:creator>
  <cp:lastModifiedBy>Michal Hadraba</cp:lastModifiedBy>
  <dcterms:created xsi:type="dcterms:W3CDTF">2024-07-18T13:18:39Z</dcterms:created>
  <dcterms:modified xsi:type="dcterms:W3CDTF">2024-07-18T13:18:41Z</dcterms:modified>
</cp:coreProperties>
</file>