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kázky\2024\ŽĎár cyklostezka\"/>
    </mc:Choice>
  </mc:AlternateContent>
  <bookViews>
    <workbookView xWindow="0" yWindow="0" windowWidth="0" windowHeight="0"/>
  </bookViews>
  <sheets>
    <sheet name="Rekapitulace stavby" sheetId="1" r:id="rId1"/>
    <sheet name="101 - SO 101 - Pozemní ko..." sheetId="2" r:id="rId2"/>
    <sheet name="102 - SO 102 – Dopravní z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'101 - SO 101 - Pozemní ko...'!$C$81:$K$95</definedName>
    <definedName name="_xlnm.Print_Area" localSheetId="1">'101 - SO 101 - Pozemní ko...'!$C$4:$J$39,'101 - SO 101 - Pozemní ko...'!$C$45:$J$63,'101 - SO 101 - Pozemní ko...'!$C$69:$K$95</definedName>
    <definedName name="_xlnm.Print_Titles" localSheetId="1">'101 - SO 101 - Pozemní ko...'!$81:$81</definedName>
    <definedName name="_xlnm._FilterDatabase" localSheetId="2" hidden="1">'102 - SO 102 – Dopravní z...'!$C$81:$K$106</definedName>
    <definedName name="_xlnm.Print_Area" localSheetId="2">'102 - SO 102 – Dopravní z...'!$C$4:$J$39,'102 - SO 102 – Dopravní z...'!$C$45:$J$63,'102 - SO 102 – Dopravní z...'!$C$69:$K$106</definedName>
    <definedName name="_xlnm.Print_Titles" localSheetId="2">'102 - SO 102 – Dopravní z...'!$81:$81</definedName>
    <definedName name="_xlnm._FilterDatabase" localSheetId="3" hidden="1">'VON - Vedlejší a ostatní ...'!$C$82:$K$103</definedName>
    <definedName name="_xlnm.Print_Area" localSheetId="3">'VON - Vedlejší a ostatní ...'!$C$4:$J$39,'VON - Vedlejší a ostatní ...'!$C$45:$J$64,'VON - Vedlejší a ostatní ...'!$C$70:$K$103</definedName>
    <definedName name="_xlnm.Print_Titles" localSheetId="3">'VON - Vedlejší a ostatní ...'!$82:$82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2"/>
  <c r="BH102"/>
  <c r="BG102"/>
  <c r="BF102"/>
  <c r="T102"/>
  <c r="T101"/>
  <c r="R102"/>
  <c r="R101"/>
  <c r="P102"/>
  <c r="P101"/>
  <c r="BI98"/>
  <c r="BH98"/>
  <c r="BG98"/>
  <c r="BF98"/>
  <c r="T98"/>
  <c r="T97"/>
  <c r="R98"/>
  <c r="R97"/>
  <c r="P98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0"/>
  <c r="J79"/>
  <c r="F77"/>
  <c r="E75"/>
  <c r="J55"/>
  <c r="J54"/>
  <c r="F52"/>
  <c r="E50"/>
  <c r="J18"/>
  <c r="E18"/>
  <c r="F80"/>
  <c r="J17"/>
  <c r="J15"/>
  <c r="E15"/>
  <c r="F79"/>
  <c r="J14"/>
  <c r="J12"/>
  <c r="J77"/>
  <c r="E7"/>
  <c r="E73"/>
  <c i="3" r="J37"/>
  <c r="J36"/>
  <c i="1" r="AY56"/>
  <c i="3" r="J35"/>
  <c i="1" r="AX56"/>
  <c i="3"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J79"/>
  <c r="J78"/>
  <c r="F76"/>
  <c r="E74"/>
  <c r="J55"/>
  <c r="J54"/>
  <c r="F52"/>
  <c r="E50"/>
  <c r="J18"/>
  <c r="E18"/>
  <c r="F55"/>
  <c r="J17"/>
  <c r="J15"/>
  <c r="E15"/>
  <c r="F78"/>
  <c r="J14"/>
  <c r="J12"/>
  <c r="J76"/>
  <c r="E7"/>
  <c r="E72"/>
  <c i="2" r="J37"/>
  <c r="J36"/>
  <c i="1" r="AY55"/>
  <c i="2" r="J35"/>
  <c i="1" r="AX55"/>
  <c i="2"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T84"/>
  <c r="R85"/>
  <c r="R84"/>
  <c r="P85"/>
  <c r="P84"/>
  <c r="J79"/>
  <c r="J78"/>
  <c r="F76"/>
  <c r="E74"/>
  <c r="J55"/>
  <c r="J54"/>
  <c r="F52"/>
  <c r="E50"/>
  <c r="J18"/>
  <c r="E18"/>
  <c r="F79"/>
  <c r="J17"/>
  <c r="J15"/>
  <c r="E15"/>
  <c r="F54"/>
  <c r="J14"/>
  <c r="J12"/>
  <c r="J76"/>
  <c r="E7"/>
  <c r="E48"/>
  <c i="1" r="L50"/>
  <c r="AM50"/>
  <c r="AM49"/>
  <c r="L49"/>
  <c r="AM47"/>
  <c r="L47"/>
  <c r="L45"/>
  <c r="L44"/>
  <c i="2" r="BK90"/>
  <c i="3" r="BK105"/>
  <c i="2" r="J85"/>
  <c i="1" r="AS54"/>
  <c i="3" r="J103"/>
  <c i="4" r="BK98"/>
  <c r="BK86"/>
  <c i="2" r="J91"/>
  <c i="3" r="J99"/>
  <c i="4" r="BK89"/>
  <c i="2" r="J88"/>
  <c r="J90"/>
  <c i="3" r="J88"/>
  <c i="4" r="J102"/>
  <c i="3" r="J105"/>
  <c r="BK89"/>
  <c r="F36"/>
  <c i="1" r="BC56"/>
  <c i="3" r="J85"/>
  <c i="4" r="BK95"/>
  <c r="J92"/>
  <c i="3" r="BK99"/>
  <c r="BK91"/>
  <c i="4" r="J89"/>
  <c i="2" r="BK93"/>
  <c i="3" r="J91"/>
  <c i="4" r="BK92"/>
  <c i="2" r="J93"/>
  <c i="3" r="BK92"/>
  <c r="J92"/>
  <c i="2" r="BK91"/>
  <c i="3" r="J96"/>
  <c r="BK88"/>
  <c r="J89"/>
  <c i="4" r="J98"/>
  <c i="2" r="BK85"/>
  <c r="BK88"/>
  <c i="3" r="BK85"/>
  <c i="4" r="BK102"/>
  <c r="J95"/>
  <c i="3" r="BK103"/>
  <c r="BK96"/>
  <c i="4" r="J86"/>
  <c i="2" l="1" r="R87"/>
  <c r="R83"/>
  <c r="R82"/>
  <c i="3" r="T84"/>
  <c r="T83"/>
  <c r="T82"/>
  <c r="T102"/>
  <c i="4" r="BK85"/>
  <c r="P85"/>
  <c r="P84"/>
  <c r="P83"/>
  <c i="1" r="AU57"/>
  <c i="4" r="R85"/>
  <c r="R84"/>
  <c r="R83"/>
  <c r="T85"/>
  <c r="T84"/>
  <c r="T83"/>
  <c i="2" r="T87"/>
  <c r="T83"/>
  <c r="T82"/>
  <c i="3" r="R84"/>
  <c r="R83"/>
  <c r="R82"/>
  <c r="R102"/>
  <c i="2" r="BK87"/>
  <c r="J87"/>
  <c r="J62"/>
  <c i="3" r="P84"/>
  <c r="P102"/>
  <c i="2" r="P87"/>
  <c r="P83"/>
  <c r="P82"/>
  <c i="1" r="AU55"/>
  <c i="3" r="BK84"/>
  <c r="J84"/>
  <c r="J61"/>
  <c r="BK102"/>
  <c r="J102"/>
  <c r="J62"/>
  <c i="4" r="BK97"/>
  <c r="J97"/>
  <c r="J62"/>
  <c r="BK101"/>
  <c r="J101"/>
  <c r="J63"/>
  <c i="2" r="BK84"/>
  <c r="J84"/>
  <c r="J61"/>
  <c i="4" r="J52"/>
  <c r="BE86"/>
  <c r="BE98"/>
  <c r="E48"/>
  <c r="F54"/>
  <c r="F55"/>
  <c r="BE89"/>
  <c r="BE102"/>
  <c i="3" r="BK83"/>
  <c r="J83"/>
  <c r="J60"/>
  <c i="4" r="BE92"/>
  <c r="BE95"/>
  <c i="3" r="E48"/>
  <c r="F54"/>
  <c r="F79"/>
  <c r="BE88"/>
  <c r="BE96"/>
  <c r="BE103"/>
  <c r="BE105"/>
  <c r="J52"/>
  <c r="BE85"/>
  <c r="BE89"/>
  <c r="BE91"/>
  <c r="BE92"/>
  <c r="BE99"/>
  <c i="2" r="F78"/>
  <c r="BE90"/>
  <c r="BE91"/>
  <c r="BE93"/>
  <c r="J52"/>
  <c r="E72"/>
  <c r="BE85"/>
  <c r="BE88"/>
  <c r="F55"/>
  <c r="J34"/>
  <c i="1" r="AW55"/>
  <c i="4" r="F37"/>
  <c i="1" r="BD57"/>
  <c i="2" r="F37"/>
  <c i="1" r="BD55"/>
  <c i="4" r="F35"/>
  <c i="1" r="BB57"/>
  <c i="3" r="J34"/>
  <c i="1" r="AW56"/>
  <c i="3" r="F35"/>
  <c i="1" r="BB56"/>
  <c i="2" r="F34"/>
  <c i="1" r="BA55"/>
  <c i="3" r="F37"/>
  <c i="1" r="BD56"/>
  <c i="4" r="F36"/>
  <c i="1" r="BC57"/>
  <c i="2" r="F36"/>
  <c i="1" r="BC55"/>
  <c i="4" r="J34"/>
  <c i="1" r="AW57"/>
  <c i="3" r="F34"/>
  <c i="1" r="BA56"/>
  <c i="2" r="F35"/>
  <c i="1" r="BB55"/>
  <c i="4" r="F34"/>
  <c i="1" r="BA57"/>
  <c i="3" l="1" r="P83"/>
  <c r="P82"/>
  <c i="1" r="AU56"/>
  <c i="4" r="BK84"/>
  <c r="J84"/>
  <c r="J60"/>
  <c r="J85"/>
  <c r="J61"/>
  <c i="2" r="BK83"/>
  <c r="J83"/>
  <c r="J60"/>
  <c i="3" r="BK82"/>
  <c r="J82"/>
  <c r="J59"/>
  <c i="1" r="BC54"/>
  <c r="W32"/>
  <c r="AU54"/>
  <c r="BA54"/>
  <c r="W30"/>
  <c i="2" r="F33"/>
  <c i="1" r="AZ55"/>
  <c i="3" r="F33"/>
  <c i="1" r="AZ56"/>
  <c i="2" r="J33"/>
  <c i="1" r="AV55"/>
  <c r="AT55"/>
  <c i="4" r="F33"/>
  <c i="1" r="AZ57"/>
  <c r="BD54"/>
  <c r="W33"/>
  <c i="3" r="J33"/>
  <c i="1" r="AV56"/>
  <c r="AT56"/>
  <c i="4" r="J33"/>
  <c i="1" r="AV57"/>
  <c r="AT57"/>
  <c r="BB54"/>
  <c r="W31"/>
  <c i="2" l="1" r="BK82"/>
  <c r="J82"/>
  <c i="4" r="BK83"/>
  <c r="J83"/>
  <c i="1" r="AY54"/>
  <c i="4" r="J30"/>
  <c i="1" r="AG57"/>
  <c r="AZ54"/>
  <c r="W29"/>
  <c i="2" r="J30"/>
  <c i="1" r="AG55"/>
  <c i="3" r="J30"/>
  <c i="1" r="AG56"/>
  <c r="AG54"/>
  <c r="AK26"/>
  <c r="AW54"/>
  <c r="AK30"/>
  <c r="AX54"/>
  <c i="4" l="1" r="J39"/>
  <c i="2" r="J39"/>
  <c r="J59"/>
  <c i="4" r="J59"/>
  <c i="3" r="J39"/>
  <c i="1" r="AN56"/>
  <c r="AN57"/>
  <c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<sst xmlns="http://schemas.openxmlformats.org/spreadsheetml/2006/main">
  <si>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</si>
  <si>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</si>
  <si>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</si>
  <si>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</si>
  <si>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</si>
  <si>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{c0ab020c-b114-4148-8f08-cffb586bab83}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</si>
  <si>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</si>
  <si>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</si>
  <si>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</si>
  <si>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</si>
  <si>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</si>
  <si>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</si>
  <si>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</si>
  <si>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</si>
  <si>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</si>
  <si>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</si>
  <si>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</si>
  <si>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Magistrála - Rekonstrukce veřejného prostoru s modrozelenými prvky - I. etapa</t>
  </si>
  <si>
    <t>KSO:</t>
  </si>
  <si>
    <t/>
  </si>
  <si>
    <t>CC-CZ:</t>
  </si>
  <si>
    <t>Místo:</t>
  </si>
  <si>
    <t>Žďár</t>
  </si>
  <si>
    <t>Datum:</t>
  </si>
  <si>
    <t>28. 5. 2024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</si>
  <si>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</si>
  <si>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</si>
  <si>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</si>
  <si>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</si>
  <si>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</si>
  <si>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</si>
  <si>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</si>
  <si>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03833861</t>
  </si>
  <si>
    <t>AllPlan Projekt s.r.o.</t>
  </si>
  <si>
    <t>True</t>
  </si>
  <si>
    <t>Zpracovatel:</t>
  </si>
  <si>
    <t>Křišťál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</si>
  <si>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</si>
  <si>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</si>
  <si>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</si>
  <si>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</si>
  <si>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</si>
  <si>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</si>
  <si>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</si>
  <si>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</si>
  <si>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</si>
  <si>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</si>
  <si>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</si>
  <si>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</si>
  <si>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</si>
  <si>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</si>
  <si>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</si>
  <si>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</si>
  <si>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</si>
  <si>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</si>
  <si>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</si>
  <si>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</si>
  <si>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</si>
  <si>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</si>
  <si>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</si>
  <si>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</si>
  <si>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</si>
  <si>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</si>
  <si>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</si>
  <si>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</si>
  <si>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</si>
  <si>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</si>
  <si>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</si>
  <si>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</si>
  <si>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</si>
  <si>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</si>
  <si>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</si>
  <si>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</si>
  <si>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</si>
  <si>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</si>
  <si>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</si>
  <si>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</si>
  <si>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</si>
  <si>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</si>
  <si>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SO 101 - Pozemní komunikace</t>
  </si>
  <si>
    <t>STA</t>
  </si>
  <si>
    <t>1</t>
  </si>
  <si>
    <t>{5d9afa03-f8b1-42d5-9980-4999a902b4a7}</t>
  </si>
  <si>
    <t>2</t>
  </si>
  <si>
    <t>102</t>
  </si>
  <si>
    <t>SO 102 – Dopravní značení</t>
  </si>
  <si>
    <t>{02e81af7-4eff-45b7-bdd3-508bd400d88b}</t>
  </si>
  <si>
    <t>VON</t>
  </si>
  <si>
    <t>Vedlejší a ostatní náklady</t>
  </si>
  <si>
    <t>{5dcb0672-6bde-4d87-b922-3f9330c9434d}</t>
  </si>
  <si>
    <t>KRYCÍ LIST SOUPISU PRACÍ</t>
  </si>
  <si>
    <t>Objekt:</t>
  </si>
  <si>
    <t>101 - SO 101 - Pozemní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</si>
  <si>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</si>
  <si>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</si>
  <si>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</si>
  <si>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</si>
  <si>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</si>
  <si>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</si>
  <si>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</si>
  <si>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</si>
  <si>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</si>
  <si>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</si>
  <si>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</si>
  <si>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</si>
  <si>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</si>
  <si>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</si>
  <si>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</si>
  <si>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</si>
  <si>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</si>
  <si>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</si>
  <si>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</si>
  <si>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</si>
  <si>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</si>
  <si>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</si>
  <si>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</si>
  <si>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</si>
  <si>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</si>
  <si>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181951112</t>
  </si>
  <si>
    <t>Úprava pláně vyrovnáním výškových rozdílů strojně v hornině třídy těžitelnosti I, skupiny 1 až 3 se zhutněním</t>
  </si>
  <si>
    <t>m2</t>
  </si>
  <si>
    <t>CS ÚRS 2024 01</t>
  </si>
  <si>
    <t>4</t>
  </si>
  <si>
    <t>698729595</t>
  </si>
  <si>
    <t>Online PSC</t>
  </si>
  <si>
    <t>https://podminky.urs.cz/item/CS_URS_2024_01/181951112</t>
  </si>
  <si>
    <t>5</t>
  </si>
  <si>
    <t>Komunikace pozemní</t>
  </si>
  <si>
    <t>564871111</t>
  </si>
  <si>
    <t>Podklad ze štěrkodrti ŠD s rozprostřením a zhutněním plochy přes 100 m2, po zhutnění tl. 250 mm</t>
  </si>
  <si>
    <t>890705573</t>
  </si>
  <si>
    <t>https://podminky.urs.cz/item/CS_URS_2024_01/564871111</t>
  </si>
  <si>
    <t>3</t>
  </si>
  <si>
    <t>565135111.R11</t>
  </si>
  <si>
    <t>Asfaltový beton vrstva podkladní ACP 11 (obalované kamenivo střednězrnné - OKS) s rozprostřením a zhutněním v pruhu šířky přes 1,5 do 3 m, po zhutnění tl. 50 mm</t>
  </si>
  <si>
    <t>1537254602</t>
  </si>
  <si>
    <t>573211108</t>
  </si>
  <si>
    <t>Postřik spojovací PS bez posypu kamenivem z asfaltu silničního, v množství 0,40 kg/m2</t>
  </si>
  <si>
    <t>1171385782</t>
  </si>
  <si>
    <t>https://podminky.urs.cz/item/CS_URS_2024_01/573211108</t>
  </si>
  <si>
    <t>577143111</t>
  </si>
  <si>
    <t>Asfaltový beton vrstva obrusná ACO 8 (CH) s rozprostřením a se zhutněním z nemodifikovaného asfaltu v pruhu šířky do 3 m, po zhutnění tl. 50 mm</t>
  </si>
  <si>
    <t>603374070</t>
  </si>
  <si>
    <t>https://podminky.urs.cz/item/CS_URS_2024_01/577143111</t>
  </si>
  <si>
    <t>VV</t>
  </si>
  <si>
    <t>1228+164</t>
  </si>
  <si>
    <t>102 - SO 102 – Dopravní značení</t>
  </si>
  <si>
    <t xml:space="preserve">    9 - Ostatní konstrukce a práce, bourání</t>
  </si>
  <si>
    <t xml:space="preserve">    998 - Přesun hmot</t>
  </si>
  <si>
    <t>9</t>
  </si>
  <si>
    <t>Ostatní konstrukce a práce, bourání</t>
  </si>
  <si>
    <t>914111111</t>
  </si>
  <si>
    <t>Montáž svislé dopravní značky základní velikosti do 1 m2 objímkami na sloupky nebo konzoly</t>
  </si>
  <si>
    <t>kus</t>
  </si>
  <si>
    <t>-1557501563</t>
  </si>
  <si>
    <t>https://podminky.urs.cz/item/CS_URS_2024_01/914111111</t>
  </si>
  <si>
    <t>3"C9a+b</t>
  </si>
  <si>
    <t>M</t>
  </si>
  <si>
    <t>40445619</t>
  </si>
  <si>
    <t>zákazové, příkazové dopravní značky B1-B34, C1-15 500mm</t>
  </si>
  <si>
    <t>8</t>
  </si>
  <si>
    <t>1357752127</t>
  </si>
  <si>
    <t>914511112</t>
  </si>
  <si>
    <t>Montáž sloupku dopravních značek délky do 3,5 m do hliníkové patky pro sloupek D 60 mm</t>
  </si>
  <si>
    <t>1265145963</t>
  </si>
  <si>
    <t>https://podminky.urs.cz/item/CS_URS_2024_01/914511112</t>
  </si>
  <si>
    <t>40445235</t>
  </si>
  <si>
    <t>sloupek pro dopravní značku Al D 60mm v 3,5m</t>
  </si>
  <si>
    <t>-1818997723</t>
  </si>
  <si>
    <t>915131111</t>
  </si>
  <si>
    <t>Vodorovné dopravní značení stříkané barvou přechody pro chodce, šipky, symboly bílé základní</t>
  </si>
  <si>
    <t>-1942854164</t>
  </si>
  <si>
    <t>https://podminky.urs.cz/item/CS_URS_2024_01/915131111</t>
  </si>
  <si>
    <t>VDZ kolo</t>
  </si>
  <si>
    <t>1,05*10</t>
  </si>
  <si>
    <t>6</t>
  </si>
  <si>
    <t>915241111</t>
  </si>
  <si>
    <t>Bezpečnostní barevný povrch vozovek červený pro podklad asfaltový</t>
  </si>
  <si>
    <t>376215749</t>
  </si>
  <si>
    <t>https://podminky.urs.cz/item/CS_URS_2024_01/915241111</t>
  </si>
  <si>
    <t>5*13</t>
  </si>
  <si>
    <t>7</t>
  </si>
  <si>
    <t>915621111</t>
  </si>
  <si>
    <t>Předznačení pro vodorovné značení stříkané barvou nebo prováděné z nátěrových hmot plošné šipky, symboly, nápisy</t>
  </si>
  <si>
    <t>412011938</t>
  </si>
  <si>
    <t>https://podminky.urs.cz/item/CS_URS_2024_01/915621111</t>
  </si>
  <si>
    <t>10,5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</si>
  <si>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</si>
  <si>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</si>
  <si>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</si>
  <si>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</si>
  <si>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t</t>
  </si>
  <si>
    <t>-585050839</t>
  </si>
  <si>
    <t>https://podminky.urs.cz/item/CS_URS_2024_01/998225111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</si>
  <si>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</si>
  <si>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</si>
  <si>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-907158508</t>
  </si>
  <si>
    <t>https://podminky.urs.cz/item/CS_URS_2024_01/998225191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</si>
  <si>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</si>
  <si>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</si>
  <si>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</si>
  <si>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</si>
  <si>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</si>
  <si>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</si>
  <si>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</si>
  <si>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</si>
  <si>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</si>
  <si>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</si>
  <si>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</si>
  <si>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kpl</t>
  </si>
  <si>
    <t>1024</t>
  </si>
  <si>
    <t>-1100937499</t>
  </si>
  <si>
    <t>https://podminky.urs.cz/item/CS_URS_2024_01/012103000</t>
  </si>
  <si>
    <t>P</t>
  </si>
  <si>
    <t>Poznámka k položce:_x000d_
Vytyčení I.S.</t>
  </si>
  <si>
    <t>012203000</t>
  </si>
  <si>
    <t>Geodetické práce při provádění stavby</t>
  </si>
  <si>
    <t>-1327770042</t>
  </si>
  <si>
    <t>https://podminky.urs.cz/item/CS_URS_2024_01/012203000</t>
  </si>
  <si>
    <t>Poznámka k položce:_x000d_
Vytyčení stavebních objektů.</t>
  </si>
  <si>
    <t>012303000</t>
  </si>
  <si>
    <t>Geodetické práce po výstavbě</t>
  </si>
  <si>
    <t>-2029292712</t>
  </si>
  <si>
    <t>https://podminky.urs.cz/item/CS_URS_2024_01/012303000</t>
  </si>
  <si>
    <t>Poznámka k položce:_x000d_
Geometrické zaměření stavby</t>
  </si>
  <si>
    <t>013254000</t>
  </si>
  <si>
    <t>Dokumentace skutečného provedení stavby</t>
  </si>
  <si>
    <t>-260728946</t>
  </si>
  <si>
    <t>https://podminky.urs.cz/item/CS_URS_2024_01/013254000</t>
  </si>
  <si>
    <t>VRN3</t>
  </si>
  <si>
    <t>Zařízení staveniště</t>
  </si>
  <si>
    <t>030001000</t>
  </si>
  <si>
    <t>193142713</t>
  </si>
  <si>
    <t>https://podminky.urs.cz/item/CS_URS_2024_01/030001000</t>
  </si>
  <si>
    <t>Poznámka k položce:_x000d_
Kompletní provedení.</t>
  </si>
  <si>
    <t>VRN7</t>
  </si>
  <si>
    <t>Provozní vlivy</t>
  </si>
  <si>
    <t>072103011</t>
  </si>
  <si>
    <t>Zajištění DIO komunikace II. a III. třídy - jednoduché el. vedení</t>
  </si>
  <si>
    <t>89000207</t>
  </si>
  <si>
    <t>https://podminky.urs.cz/item/CS_URS_2024_01/072103011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</si>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</sst>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1951112" TargetMode="External" /><Relationship Id="rId2" Type="http://schemas.openxmlformats.org/officeDocument/2006/relationships/hyperlink" Target="https://podminky.urs.cz/item/CS_URS_2024_01/564871111" TargetMode="External" /><Relationship Id="rId3" Type="http://schemas.openxmlformats.org/officeDocument/2006/relationships/hyperlink" Target="https://podminky.urs.cz/item/CS_URS_2024_01/573211108" TargetMode="External" /><Relationship Id="rId4" Type="http://schemas.openxmlformats.org/officeDocument/2006/relationships/hyperlink" Target="https://podminky.urs.cz/item/CS_URS_2024_01/577143111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4111111" TargetMode="External" /><Relationship Id="rId2" Type="http://schemas.openxmlformats.org/officeDocument/2006/relationships/hyperlink" Target="https://podminky.urs.cz/item/CS_URS_2024_01/914511112" TargetMode="External" /><Relationship Id="rId3" Type="http://schemas.openxmlformats.org/officeDocument/2006/relationships/hyperlink" Target="https://podminky.urs.cz/item/CS_URS_2024_01/915131111" TargetMode="External" /><Relationship Id="rId4" Type="http://schemas.openxmlformats.org/officeDocument/2006/relationships/hyperlink" Target="https://podminky.urs.cz/item/CS_URS_2024_01/915241111" TargetMode="External" /><Relationship Id="rId5" Type="http://schemas.openxmlformats.org/officeDocument/2006/relationships/hyperlink" Target="https://podminky.urs.cz/item/CS_URS_2024_01/915621111" TargetMode="External" /><Relationship Id="rId6" Type="http://schemas.openxmlformats.org/officeDocument/2006/relationships/hyperlink" Target="https://podminky.urs.cz/item/CS_URS_2024_01/998225111" TargetMode="External" /><Relationship Id="rId7" Type="http://schemas.openxmlformats.org/officeDocument/2006/relationships/hyperlink" Target="https://podminky.urs.cz/item/CS_URS_2024_01/998225191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72103011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24-30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Magistrála - Rekonstrukce veřejného prostoru s modrozelenými prvky - I.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Žďár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28. 5. 2024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AllPlan Projekt s.r.o.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Křišťál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'101 - SO 101 - Pozemní ko...'!J30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'101 - SO 101 - Pozemní ko...'!P82</f>
        <v>0</v>
      </c>
      <c r="AV55" s="121">
        <f>'101 - SO 101 - Pozemní ko...'!J33</f>
        <v>0</v>
      </c>
      <c r="AW55" s="121">
        <f>'101 - SO 101 - Pozemní ko...'!J34</f>
        <v>0</v>
      </c>
      <c r="AX55" s="121">
        <f>'101 - SO 101 - Pozemní ko...'!J35</f>
        <v>0</v>
      </c>
      <c r="AY55" s="121">
        <f>'101 - SO 101 - Pozemní ko...'!J36</f>
        <v>0</v>
      </c>
      <c r="AZ55" s="121">
        <f>'101 - SO 101 - Pozemní ko...'!F33</f>
        <v>0</v>
      </c>
      <c r="BA55" s="121">
        <f>'101 - SO 101 - Pozemní ko...'!F34</f>
        <v>0</v>
      </c>
      <c r="BB55" s="121">
        <f>'101 - SO 101 - Pozemní ko...'!F35</f>
        <v>0</v>
      </c>
      <c r="BC55" s="121">
        <f>'101 - SO 101 - Pozemní ko...'!F36</f>
        <v>0</v>
      </c>
      <c r="BD55" s="123">
        <f>'101 - SO 101 - Pozemní ko...'!F37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'102 - SO 102 – Dopravní z...'!J30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'102 - SO 102 – Dopravní z...'!P82</f>
        <v>0</v>
      </c>
      <c r="AV56" s="121">
        <f>'102 - SO 102 – Dopravní z...'!J33</f>
        <v>0</v>
      </c>
      <c r="AW56" s="121">
        <f>'102 - SO 102 – Dopravní z...'!J34</f>
        <v>0</v>
      </c>
      <c r="AX56" s="121">
        <f>'102 - SO 102 – Dopravní z...'!J35</f>
        <v>0</v>
      </c>
      <c r="AY56" s="121">
        <f>'102 - SO 102 – Dopravní z...'!J36</f>
        <v>0</v>
      </c>
      <c r="AZ56" s="121">
        <f>'102 - SO 102 – Dopravní z...'!F33</f>
        <v>0</v>
      </c>
      <c r="BA56" s="121">
        <f>'102 - SO 102 – Dopravní z...'!F34</f>
        <v>0</v>
      </c>
      <c r="BB56" s="121">
        <f>'102 - SO 102 – Dopravní z...'!F35</f>
        <v>0</v>
      </c>
      <c r="BC56" s="121">
        <f>'102 - SO 102 – Dopravní z...'!F36</f>
        <v>0</v>
      </c>
      <c r="BD56" s="123">
        <f>'102 - SO 102 – Dopravní z...'!F37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'VON - Vedlejší a ostatní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5">
        <v>0</v>
      </c>
      <c r="AT57" s="126">
        <f>ROUND(SUM(AV57:AW57),2)</f>
        <v>0</v>
      </c>
      <c r="AU57" s="127">
        <f>'VON - Vedlejší a ostatní ...'!P83</f>
        <v>0</v>
      </c>
      <c r="AV57" s="126">
        <f>'VON - Vedlejší a ostatní ...'!J33</f>
        <v>0</v>
      </c>
      <c r="AW57" s="126">
        <f>'VON - Vedlejší a ostatní ...'!J34</f>
        <v>0</v>
      </c>
      <c r="AX57" s="126">
        <f>'VON - Vedlejší a ostatní ...'!J35</f>
        <v>0</v>
      </c>
      <c r="AY57" s="126">
        <f>'VON - Vedlejší a ostatní ...'!J36</f>
        <v>0</v>
      </c>
      <c r="AZ57" s="126">
        <f>'VON - Vedlejší a ostatní ...'!F33</f>
        <v>0</v>
      </c>
      <c r="BA57" s="126">
        <f>'VON - Vedlejší a ostatní ...'!F34</f>
        <v>0</v>
      </c>
      <c r="BB57" s="126">
        <f>'VON - Vedlejší a ostatní ...'!F35</f>
        <v>0</v>
      </c>
      <c r="BC57" s="126">
        <f>'VON - Vedlejší a ostatní ...'!F36</f>
        <v>0</v>
      </c>
      <c r="BD57" s="128">
        <f>'VON - Vedlejší a ostatní 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l+ylB7Y1CSoepDTmUfEm+UrFBQbSKLiU1u64gANB9H5ZPSDSyyQ+qTHsTQ39k86wYJ2V4Cnz5zenioi/h6KvIg==" hashValue="97lD/J4qSSq16qIo7CwaYMELrnadhxJyPQnxvx/8+dz3sYVecC6v9JzFpJXR7TzwiXrhgFw8Mu+hANOLnTxiy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101 - SO 101 - Pozemní ko...'!C2" display="/"/>
    <hyperlink ref="A56" location="'102 - SO 102 – Dopravní z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Magistrála - Rekonstrukce veřejného prostoru s modrozelenými prvky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28. 5. 2024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ROUND((SUM(BE82:BE95)),  2)</f>
        <v>0</v>
      </c>
      <c r="G33" s="39"/>
      <c r="H33" s="39"/>
      <c r="I33" s="149">
        <v>0.20999999999999999</v>
      </c>
      <c r="J33" s="148">
        <f>ROUND(((SUM(BE82:BE95))*I33),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ROUND((SUM(BF82:BF95)),  2)</f>
        <v>0</v>
      </c>
      <c r="G34" s="39"/>
      <c r="H34" s="39"/>
      <c r="I34" s="149">
        <v>0.12</v>
      </c>
      <c r="J34" s="148">
        <f>ROUND(((SUM(BF82:BF95))*I34),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ROUND((SUM(BG82:BG95)),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ROUND((SUM(BH82:BH95)),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ROUND((SUM(BI82:BI95)),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Magistrála - Rekonstrukce veřejného prostoru s modrozelenými prvky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101 - SO 101 - Pozemní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28. 5. 2024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AllPlan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Křišťál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</v>
      </c>
      <c r="E62" s="175"/>
      <c r="F62" s="175"/>
      <c r="G62" s="175"/>
      <c r="H62" s="175"/>
      <c r="I62" s="175"/>
      <c r="J62" s="176">
        <f>J87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100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Magistrála - Rekonstrukce veřejného prostoru s modrozelenými prvky - I.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101 - SO 101 - Pozemní komunikace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28. 5. 2024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31</v>
      </c>
      <c r="J78" s="37" t="str">
        <f>E21</f>
        <v>AllPlan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Křišťál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101</v>
      </c>
      <c r="D81" s="181" t="s">
        <v>58</v>
      </c>
      <c r="E81" s="181" t="s">
        <v>54</v>
      </c>
      <c r="F81" s="181" t="s">
        <v>55</v>
      </c>
      <c r="G81" s="181" t="s">
        <v>102</v>
      </c>
      <c r="H81" s="181" t="s">
        <v>103</v>
      </c>
      <c r="I81" s="181" t="s">
        <v>104</v>
      </c>
      <c r="J81" s="181" t="s">
        <v>95</v>
      </c>
      <c r="K81" s="182" t="s">
        <v>105</v>
      </c>
      <c r="L81" s="183"/>
      <c r="M81" s="93" t="s">
        <v>19</v>
      </c>
      <c r="N81" s="94" t="s">
        <v>43</v>
      </c>
      <c r="O81" s="94" t="s">
        <v>106</v>
      </c>
      <c r="P81" s="94" t="s">
        <v>107</v>
      </c>
      <c r="Q81" s="94" t="s">
        <v>108</v>
      </c>
      <c r="R81" s="94" t="s">
        <v>109</v>
      </c>
      <c r="S81" s="94" t="s">
        <v>110</v>
      </c>
      <c r="T81" s="95" t="s">
        <v>111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112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113</v>
      </c>
      <c r="F83" s="192" t="s">
        <v>114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</f>
        <v>0</v>
      </c>
      <c r="Q83" s="197"/>
      <c r="R83" s="198">
        <f>R84+R87</f>
        <v>0</v>
      </c>
      <c r="S83" s="197"/>
      <c r="T83" s="199">
        <f>T84+T87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115</v>
      </c>
      <c r="BK83" s="202">
        <f>BK84+BK87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81</v>
      </c>
      <c r="F84" s="203" t="s">
        <v>116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115</v>
      </c>
      <c r="BK84" s="202">
        <f>SUM(BK85:BK86)</f>
        <v>0</v>
      </c>
    </row>
    <row r="85" s="2" customFormat="1" ht="21.75" customHeight="1">
      <c r="A85" s="39"/>
      <c r="B85" s="40"/>
      <c r="C85" s="205" t="s">
        <v>81</v>
      </c>
      <c r="D85" s="205" t="s">
        <v>117</v>
      </c>
      <c r="E85" s="206" t="s">
        <v>118</v>
      </c>
      <c r="F85" s="207" t="s">
        <v>119</v>
      </c>
      <c r="G85" s="208" t="s">
        <v>120</v>
      </c>
      <c r="H85" s="209">
        <v>1392</v>
      </c>
      <c r="I85" s="210"/>
      <c r="J85" s="211">
        <f>ROUND(I85*H85,2)</f>
        <v>0</v>
      </c>
      <c r="K85" s="207" t="s">
        <v>121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122</v>
      </c>
      <c r="AT85" s="216" t="s">
        <v>117</v>
      </c>
      <c r="AU85" s="216" t="s">
        <v>83</v>
      </c>
      <c r="AY85" s="18" t="s">
        <v>115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122</v>
      </c>
      <c r="BM85" s="216" t="s">
        <v>123</v>
      </c>
    </row>
    <row r="86" s="2" customFormat="1">
      <c r="A86" s="39"/>
      <c r="B86" s="40"/>
      <c r="C86" s="41"/>
      <c r="D86" s="218" t="s">
        <v>124</v>
      </c>
      <c r="E86" s="41"/>
      <c r="F86" s="219" t="s">
        <v>125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124</v>
      </c>
      <c r="AU86" s="18" t="s">
        <v>83</v>
      </c>
    </row>
    <row r="87" s="12" customFormat="1" ht="22.8" customHeight="1">
      <c r="A87" s="12"/>
      <c r="B87" s="189"/>
      <c r="C87" s="190"/>
      <c r="D87" s="191" t="s">
        <v>72</v>
      </c>
      <c r="E87" s="203" t="s">
        <v>126</v>
      </c>
      <c r="F87" s="203" t="s">
        <v>127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SUM(P88:P95)</f>
        <v>0</v>
      </c>
      <c r="Q87" s="197"/>
      <c r="R87" s="198">
        <f>SUM(R88:R95)</f>
        <v>0</v>
      </c>
      <c r="S87" s="197"/>
      <c r="T87" s="199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81</v>
      </c>
      <c r="AT87" s="201" t="s">
        <v>72</v>
      </c>
      <c r="AU87" s="201" t="s">
        <v>81</v>
      </c>
      <c r="AY87" s="200" t="s">
        <v>115</v>
      </c>
      <c r="BK87" s="202">
        <f>SUM(BK88:BK95)</f>
        <v>0</v>
      </c>
    </row>
    <row r="88" s="2" customFormat="1" ht="21.75" customHeight="1">
      <c r="A88" s="39"/>
      <c r="B88" s="40"/>
      <c r="C88" s="205" t="s">
        <v>83</v>
      </c>
      <c r="D88" s="205" t="s">
        <v>117</v>
      </c>
      <c r="E88" s="206" t="s">
        <v>128</v>
      </c>
      <c r="F88" s="207" t="s">
        <v>129</v>
      </c>
      <c r="G88" s="208" t="s">
        <v>120</v>
      </c>
      <c r="H88" s="209">
        <v>1392</v>
      </c>
      <c r="I88" s="210"/>
      <c r="J88" s="211">
        <f>ROUND(I88*H88,2)</f>
        <v>0</v>
      </c>
      <c r="K88" s="207" t="s">
        <v>121</v>
      </c>
      <c r="L88" s="45"/>
      <c r="M88" s="212" t="s">
        <v>19</v>
      </c>
      <c r="N88" s="213" t="s">
        <v>44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122</v>
      </c>
      <c r="AT88" s="216" t="s">
        <v>117</v>
      </c>
      <c r="AU88" s="216" t="s">
        <v>83</v>
      </c>
      <c r="AY88" s="18" t="s">
        <v>115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122</v>
      </c>
      <c r="BM88" s="216" t="s">
        <v>130</v>
      </c>
    </row>
    <row r="89" s="2" customFormat="1">
      <c r="A89" s="39"/>
      <c r="B89" s="40"/>
      <c r="C89" s="41"/>
      <c r="D89" s="218" t="s">
        <v>124</v>
      </c>
      <c r="E89" s="41"/>
      <c r="F89" s="219" t="s">
        <v>131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124</v>
      </c>
      <c r="AU89" s="18" t="s">
        <v>83</v>
      </c>
    </row>
    <row r="90" s="2" customFormat="1" ht="24.15" customHeight="1">
      <c r="A90" s="39"/>
      <c r="B90" s="40"/>
      <c r="C90" s="205" t="s">
        <v>132</v>
      </c>
      <c r="D90" s="205" t="s">
        <v>117</v>
      </c>
      <c r="E90" s="206" t="s">
        <v>133</v>
      </c>
      <c r="F90" s="207" t="s">
        <v>134</v>
      </c>
      <c r="G90" s="208" t="s">
        <v>120</v>
      </c>
      <c r="H90" s="209">
        <v>1392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122</v>
      </c>
      <c r="AT90" s="216" t="s">
        <v>117</v>
      </c>
      <c r="AU90" s="216" t="s">
        <v>83</v>
      </c>
      <c r="AY90" s="18" t="s">
        <v>115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122</v>
      </c>
      <c r="BM90" s="216" t="s">
        <v>135</v>
      </c>
    </row>
    <row r="91" s="2" customFormat="1" ht="16.5" customHeight="1">
      <c r="A91" s="39"/>
      <c r="B91" s="40"/>
      <c r="C91" s="205" t="s">
        <v>122</v>
      </c>
      <c r="D91" s="205" t="s">
        <v>117</v>
      </c>
      <c r="E91" s="206" t="s">
        <v>136</v>
      </c>
      <c r="F91" s="207" t="s">
        <v>137</v>
      </c>
      <c r="G91" s="208" t="s">
        <v>120</v>
      </c>
      <c r="H91" s="209">
        <v>1392</v>
      </c>
      <c r="I91" s="210"/>
      <c r="J91" s="211">
        <f>ROUND(I91*H91,2)</f>
        <v>0</v>
      </c>
      <c r="K91" s="207" t="s">
        <v>121</v>
      </c>
      <c r="L91" s="45"/>
      <c r="M91" s="212" t="s">
        <v>19</v>
      </c>
      <c r="N91" s="213" t="s">
        <v>44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122</v>
      </c>
      <c r="AT91" s="216" t="s">
        <v>117</v>
      </c>
      <c r="AU91" s="216" t="s">
        <v>83</v>
      </c>
      <c r="AY91" s="18" t="s">
        <v>115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122</v>
      </c>
      <c r="BM91" s="216" t="s">
        <v>138</v>
      </c>
    </row>
    <row r="92" s="2" customFormat="1">
      <c r="A92" s="39"/>
      <c r="B92" s="40"/>
      <c r="C92" s="41"/>
      <c r="D92" s="218" t="s">
        <v>124</v>
      </c>
      <c r="E92" s="41"/>
      <c r="F92" s="219" t="s">
        <v>139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124</v>
      </c>
      <c r="AU92" s="18" t="s">
        <v>83</v>
      </c>
    </row>
    <row r="93" s="2" customFormat="1" ht="24.15" customHeight="1">
      <c r="A93" s="39"/>
      <c r="B93" s="40"/>
      <c r="C93" s="205" t="s">
        <v>126</v>
      </c>
      <c r="D93" s="205" t="s">
        <v>117</v>
      </c>
      <c r="E93" s="206" t="s">
        <v>140</v>
      </c>
      <c r="F93" s="207" t="s">
        <v>141</v>
      </c>
      <c r="G93" s="208" t="s">
        <v>120</v>
      </c>
      <c r="H93" s="209">
        <v>1392</v>
      </c>
      <c r="I93" s="210"/>
      <c r="J93" s="211">
        <f>ROUND(I93*H93,2)</f>
        <v>0</v>
      </c>
      <c r="K93" s="207" t="s">
        <v>121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122</v>
      </c>
      <c r="AT93" s="216" t="s">
        <v>117</v>
      </c>
      <c r="AU93" s="216" t="s">
        <v>83</v>
      </c>
      <c r="AY93" s="18" t="s">
        <v>115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122</v>
      </c>
      <c r="BM93" s="216" t="s">
        <v>142</v>
      </c>
    </row>
    <row r="94" s="2" customFormat="1">
      <c r="A94" s="39"/>
      <c r="B94" s="40"/>
      <c r="C94" s="41"/>
      <c r="D94" s="218" t="s">
        <v>124</v>
      </c>
      <c r="E94" s="41"/>
      <c r="F94" s="219" t="s">
        <v>143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124</v>
      </c>
      <c r="AU94" s="18" t="s">
        <v>83</v>
      </c>
    </row>
    <row r="95" s="13" customFormat="1">
      <c r="A95" s="13"/>
      <c r="B95" s="223"/>
      <c r="C95" s="224"/>
      <c r="D95" s="225" t="s">
        <v>144</v>
      </c>
      <c r="E95" s="226" t="s">
        <v>19</v>
      </c>
      <c r="F95" s="227" t="s">
        <v>145</v>
      </c>
      <c r="G95" s="224"/>
      <c r="H95" s="228">
        <v>1392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144</v>
      </c>
      <c r="AU95" s="234" t="s">
        <v>83</v>
      </c>
      <c r="AV95" s="13" t="s">
        <v>83</v>
      </c>
      <c r="AW95" s="13" t="s">
        <v>34</v>
      </c>
      <c r="AX95" s="13" t="s">
        <v>73</v>
      </c>
      <c r="AY95" s="234" t="s">
        <v>115</v>
      </c>
    </row>
    <row r="96" s="2" customFormat="1" ht="6.96" customHeight="1">
      <c r="A96" s="39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45"/>
      <c r="M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</sheetData>
  <sheetProtection sheet="1" autoFilter="0" formatColumns="0" formatRows="0" objects="1" scenarios="1" spinCount="100000" saltValue="NkzaBMZ1RlmzVRtb37F9OsT6JeKJei8N+EPkpqeG7ScJ/RDe5lu090kgO32cwMJSBh896OuUQkyYpPCVIzqwPg==" hashValue="RNA4mmwIGYT0/ZDedJeg99pHhTNCAaFX4DuB5W/EENsSG/HJ/K0B+PG7ym8zFEbCKNH4jYDJZuB6k5xCAPGjVA==" algorithmName="SHA-512" password="CC35"/>
  <autoFilter ref="C81:K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181951112"/>
    <hyperlink ref="F89" r:id="rId2" display="https://podminky.urs.cz/item/CS_URS_2024_01/564871111"/>
    <hyperlink ref="F92" r:id="rId3" display="https://podminky.urs.cz/item/CS_URS_2024_01/573211108"/>
    <hyperlink ref="F94" r:id="rId4" display="https://podminky.urs.cz/item/CS_URS_2024_01/577143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Magistrála - Rekonstrukce veřejného prostoru s modrozelenými prvky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28. 5. 2024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ROUND((SUM(BE82:BE106)),  2)</f>
        <v>0</v>
      </c>
      <c r="G33" s="39"/>
      <c r="H33" s="39"/>
      <c r="I33" s="149">
        <v>0.20999999999999999</v>
      </c>
      <c r="J33" s="148">
        <f>ROUND(((SUM(BE82:BE106))*I33),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ROUND((SUM(BF82:BF106)),  2)</f>
        <v>0</v>
      </c>
      <c r="G34" s="39"/>
      <c r="H34" s="39"/>
      <c r="I34" s="149">
        <v>0.12</v>
      </c>
      <c r="J34" s="148">
        <f>ROUND(((SUM(BF82:BF106))*I34),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ROUND((SUM(BG82:BG106)),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ROUND((SUM(BH82:BH106)),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ROUND((SUM(BI82:BI106)),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Magistrála - Rekonstrukce veřejného prostoru s modrozelenými prvky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102 - SO 102 – Dopravní značení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28. 5. 2024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AllPlan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Křišťál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147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148</v>
      </c>
      <c r="E62" s="175"/>
      <c r="F62" s="175"/>
      <c r="G62" s="175"/>
      <c r="H62" s="175"/>
      <c r="I62" s="175"/>
      <c r="J62" s="176">
        <f>J102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100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Magistrála - Rekonstrukce veřejného prostoru s modrozelenými prvky - I. etapa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102 - SO 102 – Dopravní značení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33" t="s">
        <v>23</v>
      </c>
      <c r="J76" s="73" t="str">
        <f>IF(J12="","",J12)</f>
        <v>28. 5. 2024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 xml:space="preserve"> </v>
      </c>
      <c r="G78" s="41"/>
      <c r="H78" s="41"/>
      <c r="I78" s="33" t="s">
        <v>31</v>
      </c>
      <c r="J78" s="37" t="str">
        <f>E21</f>
        <v>AllPlan Projekt 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35</v>
      </c>
      <c r="J79" s="37" t="str">
        <f>E24</f>
        <v>Křišťál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101</v>
      </c>
      <c r="D81" s="181" t="s">
        <v>58</v>
      </c>
      <c r="E81" s="181" t="s">
        <v>54</v>
      </c>
      <c r="F81" s="181" t="s">
        <v>55</v>
      </c>
      <c r="G81" s="181" t="s">
        <v>102</v>
      </c>
      <c r="H81" s="181" t="s">
        <v>103</v>
      </c>
      <c r="I81" s="181" t="s">
        <v>104</v>
      </c>
      <c r="J81" s="181" t="s">
        <v>95</v>
      </c>
      <c r="K81" s="182" t="s">
        <v>105</v>
      </c>
      <c r="L81" s="183"/>
      <c r="M81" s="93" t="s">
        <v>19</v>
      </c>
      <c r="N81" s="94" t="s">
        <v>43</v>
      </c>
      <c r="O81" s="94" t="s">
        <v>106</v>
      </c>
      <c r="P81" s="94" t="s">
        <v>107</v>
      </c>
      <c r="Q81" s="94" t="s">
        <v>108</v>
      </c>
      <c r="R81" s="94" t="s">
        <v>109</v>
      </c>
      <c r="S81" s="94" t="s">
        <v>110</v>
      </c>
      <c r="T81" s="95" t="s">
        <v>111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112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1.106385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96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72</v>
      </c>
      <c r="E83" s="192" t="s">
        <v>113</v>
      </c>
      <c r="F83" s="192" t="s">
        <v>114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P84+P102</f>
        <v>0</v>
      </c>
      <c r="Q83" s="197"/>
      <c r="R83" s="198">
        <f>R84+R102</f>
        <v>1.106385</v>
      </c>
      <c r="S83" s="197"/>
      <c r="T83" s="199">
        <f>T84+T102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73</v>
      </c>
      <c r="AY83" s="200" t="s">
        <v>115</v>
      </c>
      <c r="BK83" s="202">
        <f>BK84+BK102</f>
        <v>0</v>
      </c>
    </row>
    <row r="84" s="12" customFormat="1" ht="22.8" customHeight="1">
      <c r="A84" s="12"/>
      <c r="B84" s="189"/>
      <c r="C84" s="190"/>
      <c r="D84" s="191" t="s">
        <v>72</v>
      </c>
      <c r="E84" s="203" t="s">
        <v>149</v>
      </c>
      <c r="F84" s="203" t="s">
        <v>150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SUM(P85:P101)</f>
        <v>0</v>
      </c>
      <c r="Q84" s="197"/>
      <c r="R84" s="198">
        <f>SUM(R85:R101)</f>
        <v>1.106385</v>
      </c>
      <c r="S84" s="197"/>
      <c r="T84" s="199">
        <f>SUM(T85:T101)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81</v>
      </c>
      <c r="AT84" s="201" t="s">
        <v>72</v>
      </c>
      <c r="AU84" s="201" t="s">
        <v>81</v>
      </c>
      <c r="AY84" s="200" t="s">
        <v>115</v>
      </c>
      <c r="BK84" s="202">
        <f>SUM(BK85:BK101)</f>
        <v>0</v>
      </c>
    </row>
    <row r="85" s="2" customFormat="1" ht="16.5" customHeight="1">
      <c r="A85" s="39"/>
      <c r="B85" s="40"/>
      <c r="C85" s="205" t="s">
        <v>81</v>
      </c>
      <c r="D85" s="205" t="s">
        <v>117</v>
      </c>
      <c r="E85" s="206" t="s">
        <v>151</v>
      </c>
      <c r="F85" s="207" t="s">
        <v>152</v>
      </c>
      <c r="G85" s="208" t="s">
        <v>153</v>
      </c>
      <c r="H85" s="209">
        <v>3</v>
      </c>
      <c r="I85" s="210"/>
      <c r="J85" s="211">
        <f>ROUND(I85*H85,2)</f>
        <v>0</v>
      </c>
      <c r="K85" s="207" t="s">
        <v>121</v>
      </c>
      <c r="L85" s="45"/>
      <c r="M85" s="212" t="s">
        <v>19</v>
      </c>
      <c r="N85" s="213" t="s">
        <v>44</v>
      </c>
      <c r="O85" s="85"/>
      <c r="P85" s="214">
        <f>O85*H85</f>
        <v>0</v>
      </c>
      <c r="Q85" s="214">
        <v>0.00069999999999999999</v>
      </c>
      <c r="R85" s="214">
        <f>Q85*H85</f>
        <v>0.0020999999999999999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122</v>
      </c>
      <c r="AT85" s="216" t="s">
        <v>117</v>
      </c>
      <c r="AU85" s="216" t="s">
        <v>83</v>
      </c>
      <c r="AY85" s="18" t="s">
        <v>115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81</v>
      </c>
      <c r="BK85" s="217">
        <f>ROUND(I85*H85,2)</f>
        <v>0</v>
      </c>
      <c r="BL85" s="18" t="s">
        <v>122</v>
      </c>
      <c r="BM85" s="216" t="s">
        <v>154</v>
      </c>
    </row>
    <row r="86" s="2" customFormat="1">
      <c r="A86" s="39"/>
      <c r="B86" s="40"/>
      <c r="C86" s="41"/>
      <c r="D86" s="218" t="s">
        <v>124</v>
      </c>
      <c r="E86" s="41"/>
      <c r="F86" s="219" t="s">
        <v>155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124</v>
      </c>
      <c r="AU86" s="18" t="s">
        <v>83</v>
      </c>
    </row>
    <row r="87" s="13" customFormat="1">
      <c r="A87" s="13"/>
      <c r="B87" s="223"/>
      <c r="C87" s="224"/>
      <c r="D87" s="225" t="s">
        <v>144</v>
      </c>
      <c r="E87" s="226" t="s">
        <v>19</v>
      </c>
      <c r="F87" s="227" t="s">
        <v>156</v>
      </c>
      <c r="G87" s="224"/>
      <c r="H87" s="228">
        <v>3</v>
      </c>
      <c r="I87" s="229"/>
      <c r="J87" s="224"/>
      <c r="K87" s="224"/>
      <c r="L87" s="230"/>
      <c r="M87" s="235"/>
      <c r="N87" s="236"/>
      <c r="O87" s="236"/>
      <c r="P87" s="236"/>
      <c r="Q87" s="236"/>
      <c r="R87" s="236"/>
      <c r="S87" s="236"/>
      <c r="T87" s="23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144</v>
      </c>
      <c r="AU87" s="234" t="s">
        <v>83</v>
      </c>
      <c r="AV87" s="13" t="s">
        <v>83</v>
      </c>
      <c r="AW87" s="13" t="s">
        <v>34</v>
      </c>
      <c r="AX87" s="13" t="s">
        <v>73</v>
      </c>
      <c r="AY87" s="234" t="s">
        <v>115</v>
      </c>
    </row>
    <row r="88" s="2" customFormat="1" ht="16.5" customHeight="1">
      <c r="A88" s="39"/>
      <c r="B88" s="40"/>
      <c r="C88" s="238" t="s">
        <v>83</v>
      </c>
      <c r="D88" s="238" t="s">
        <v>157</v>
      </c>
      <c r="E88" s="239" t="s">
        <v>158</v>
      </c>
      <c r="F88" s="240" t="s">
        <v>159</v>
      </c>
      <c r="G88" s="241" t="s">
        <v>153</v>
      </c>
      <c r="H88" s="242">
        <v>3</v>
      </c>
      <c r="I88" s="243"/>
      <c r="J88" s="244">
        <f>ROUND(I88*H88,2)</f>
        <v>0</v>
      </c>
      <c r="K88" s="240" t="s">
        <v>121</v>
      </c>
      <c r="L88" s="245"/>
      <c r="M88" s="246" t="s">
        <v>19</v>
      </c>
      <c r="N88" s="247" t="s">
        <v>44</v>
      </c>
      <c r="O88" s="85"/>
      <c r="P88" s="214">
        <f>O88*H88</f>
        <v>0</v>
      </c>
      <c r="Q88" s="214">
        <v>0.0012999999999999999</v>
      </c>
      <c r="R88" s="214">
        <f>Q88*H88</f>
        <v>0.0038999999999999998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160</v>
      </c>
      <c r="AT88" s="216" t="s">
        <v>157</v>
      </c>
      <c r="AU88" s="216" t="s">
        <v>83</v>
      </c>
      <c r="AY88" s="18" t="s">
        <v>115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81</v>
      </c>
      <c r="BK88" s="217">
        <f>ROUND(I88*H88,2)</f>
        <v>0</v>
      </c>
      <c r="BL88" s="18" t="s">
        <v>122</v>
      </c>
      <c r="BM88" s="216" t="s">
        <v>161</v>
      </c>
    </row>
    <row r="89" s="2" customFormat="1" ht="16.5" customHeight="1">
      <c r="A89" s="39"/>
      <c r="B89" s="40"/>
      <c r="C89" s="205" t="s">
        <v>132</v>
      </c>
      <c r="D89" s="205" t="s">
        <v>117</v>
      </c>
      <c r="E89" s="206" t="s">
        <v>162</v>
      </c>
      <c r="F89" s="207" t="s">
        <v>163</v>
      </c>
      <c r="G89" s="208" t="s">
        <v>153</v>
      </c>
      <c r="H89" s="209">
        <v>3</v>
      </c>
      <c r="I89" s="210"/>
      <c r="J89" s="211">
        <f>ROUND(I89*H89,2)</f>
        <v>0</v>
      </c>
      <c r="K89" s="207" t="s">
        <v>121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0.11241</v>
      </c>
      <c r="R89" s="214">
        <f>Q89*H89</f>
        <v>0.33722999999999997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122</v>
      </c>
      <c r="AT89" s="216" t="s">
        <v>117</v>
      </c>
      <c r="AU89" s="216" t="s">
        <v>83</v>
      </c>
      <c r="AY89" s="18" t="s">
        <v>115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122</v>
      </c>
      <c r="BM89" s="216" t="s">
        <v>164</v>
      </c>
    </row>
    <row r="90" s="2" customFormat="1">
      <c r="A90" s="39"/>
      <c r="B90" s="40"/>
      <c r="C90" s="41"/>
      <c r="D90" s="218" t="s">
        <v>124</v>
      </c>
      <c r="E90" s="41"/>
      <c r="F90" s="219" t="s">
        <v>165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124</v>
      </c>
      <c r="AU90" s="18" t="s">
        <v>83</v>
      </c>
    </row>
    <row r="91" s="2" customFormat="1" ht="16.5" customHeight="1">
      <c r="A91" s="39"/>
      <c r="B91" s="40"/>
      <c r="C91" s="238" t="s">
        <v>122</v>
      </c>
      <c r="D91" s="238" t="s">
        <v>157</v>
      </c>
      <c r="E91" s="239" t="s">
        <v>166</v>
      </c>
      <c r="F91" s="240" t="s">
        <v>167</v>
      </c>
      <c r="G91" s="241" t="s">
        <v>153</v>
      </c>
      <c r="H91" s="242">
        <v>3</v>
      </c>
      <c r="I91" s="243"/>
      <c r="J91" s="244">
        <f>ROUND(I91*H91,2)</f>
        <v>0</v>
      </c>
      <c r="K91" s="240" t="s">
        <v>121</v>
      </c>
      <c r="L91" s="245"/>
      <c r="M91" s="246" t="s">
        <v>19</v>
      </c>
      <c r="N91" s="247" t="s">
        <v>44</v>
      </c>
      <c r="O91" s="85"/>
      <c r="P91" s="214">
        <f>O91*H91</f>
        <v>0</v>
      </c>
      <c r="Q91" s="214">
        <v>0.0025000000000000001</v>
      </c>
      <c r="R91" s="214">
        <f>Q91*H91</f>
        <v>0.0074999999999999997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160</v>
      </c>
      <c r="AT91" s="216" t="s">
        <v>157</v>
      </c>
      <c r="AU91" s="216" t="s">
        <v>83</v>
      </c>
      <c r="AY91" s="18" t="s">
        <v>115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81</v>
      </c>
      <c r="BK91" s="217">
        <f>ROUND(I91*H91,2)</f>
        <v>0</v>
      </c>
      <c r="BL91" s="18" t="s">
        <v>122</v>
      </c>
      <c r="BM91" s="216" t="s">
        <v>168</v>
      </c>
    </row>
    <row r="92" s="2" customFormat="1" ht="16.5" customHeight="1">
      <c r="A92" s="39"/>
      <c r="B92" s="40"/>
      <c r="C92" s="205" t="s">
        <v>126</v>
      </c>
      <c r="D92" s="205" t="s">
        <v>117</v>
      </c>
      <c r="E92" s="206" t="s">
        <v>169</v>
      </c>
      <c r="F92" s="207" t="s">
        <v>170</v>
      </c>
      <c r="G92" s="208" t="s">
        <v>120</v>
      </c>
      <c r="H92" s="209">
        <v>10.5</v>
      </c>
      <c r="I92" s="210"/>
      <c r="J92" s="211">
        <f>ROUND(I92*H92,2)</f>
        <v>0</v>
      </c>
      <c r="K92" s="207" t="s">
        <v>121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0.0011999999999999999</v>
      </c>
      <c r="R92" s="214">
        <f>Q92*H92</f>
        <v>0.012599999999999998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122</v>
      </c>
      <c r="AT92" s="216" t="s">
        <v>117</v>
      </c>
      <c r="AU92" s="216" t="s">
        <v>83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122</v>
      </c>
      <c r="BM92" s="216" t="s">
        <v>171</v>
      </c>
    </row>
    <row r="93" s="2" customFormat="1">
      <c r="A93" s="39"/>
      <c r="B93" s="40"/>
      <c r="C93" s="41"/>
      <c r="D93" s="218" t="s">
        <v>124</v>
      </c>
      <c r="E93" s="41"/>
      <c r="F93" s="219" t="s">
        <v>172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83</v>
      </c>
    </row>
    <row r="94" s="14" customFormat="1">
      <c r="A94" s="14"/>
      <c r="B94" s="248"/>
      <c r="C94" s="249"/>
      <c r="D94" s="225" t="s">
        <v>144</v>
      </c>
      <c r="E94" s="250" t="s">
        <v>19</v>
      </c>
      <c r="F94" s="251" t="s">
        <v>173</v>
      </c>
      <c r="G94" s="249"/>
      <c r="H94" s="250" t="s">
        <v>19</v>
      </c>
      <c r="I94" s="252"/>
      <c r="J94" s="249"/>
      <c r="K94" s="249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144</v>
      </c>
      <c r="AU94" s="257" t="s">
        <v>83</v>
      </c>
      <c r="AV94" s="14" t="s">
        <v>81</v>
      </c>
      <c r="AW94" s="14" t="s">
        <v>34</v>
      </c>
      <c r="AX94" s="14" t="s">
        <v>73</v>
      </c>
      <c r="AY94" s="257" t="s">
        <v>115</v>
      </c>
    </row>
    <row r="95" s="13" customFormat="1">
      <c r="A95" s="13"/>
      <c r="B95" s="223"/>
      <c r="C95" s="224"/>
      <c r="D95" s="225" t="s">
        <v>144</v>
      </c>
      <c r="E95" s="226" t="s">
        <v>19</v>
      </c>
      <c r="F95" s="227" t="s">
        <v>174</v>
      </c>
      <c r="G95" s="224"/>
      <c r="H95" s="228">
        <v>10.5</v>
      </c>
      <c r="I95" s="229"/>
      <c r="J95" s="224"/>
      <c r="K95" s="224"/>
      <c r="L95" s="230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144</v>
      </c>
      <c r="AU95" s="234" t="s">
        <v>83</v>
      </c>
      <c r="AV95" s="13" t="s">
        <v>83</v>
      </c>
      <c r="AW95" s="13" t="s">
        <v>34</v>
      </c>
      <c r="AX95" s="13" t="s">
        <v>73</v>
      </c>
      <c r="AY95" s="234" t="s">
        <v>115</v>
      </c>
    </row>
    <row r="96" s="2" customFormat="1" ht="16.5" customHeight="1">
      <c r="A96" s="39"/>
      <c r="B96" s="40"/>
      <c r="C96" s="205" t="s">
        <v>175</v>
      </c>
      <c r="D96" s="205" t="s">
        <v>117</v>
      </c>
      <c r="E96" s="206" t="s">
        <v>176</v>
      </c>
      <c r="F96" s="207" t="s">
        <v>177</v>
      </c>
      <c r="G96" s="208" t="s">
        <v>120</v>
      </c>
      <c r="H96" s="209">
        <v>65</v>
      </c>
      <c r="I96" s="210"/>
      <c r="J96" s="211">
        <f>ROUND(I96*H96,2)</f>
        <v>0</v>
      </c>
      <c r="K96" s="207" t="s">
        <v>121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0.011429999999999999</v>
      </c>
      <c r="R96" s="214">
        <f>Q96*H96</f>
        <v>0.74295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122</v>
      </c>
      <c r="AT96" s="216" t="s">
        <v>117</v>
      </c>
      <c r="AU96" s="216" t="s">
        <v>83</v>
      </c>
      <c r="AY96" s="18" t="s">
        <v>115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122</v>
      </c>
      <c r="BM96" s="216" t="s">
        <v>178</v>
      </c>
    </row>
    <row r="97" s="2" customFormat="1">
      <c r="A97" s="39"/>
      <c r="B97" s="40"/>
      <c r="C97" s="41"/>
      <c r="D97" s="218" t="s">
        <v>124</v>
      </c>
      <c r="E97" s="41"/>
      <c r="F97" s="219" t="s">
        <v>179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83</v>
      </c>
    </row>
    <row r="98" s="13" customFormat="1">
      <c r="A98" s="13"/>
      <c r="B98" s="223"/>
      <c r="C98" s="224"/>
      <c r="D98" s="225" t="s">
        <v>144</v>
      </c>
      <c r="E98" s="226" t="s">
        <v>19</v>
      </c>
      <c r="F98" s="227" t="s">
        <v>180</v>
      </c>
      <c r="G98" s="224"/>
      <c r="H98" s="228">
        <v>65</v>
      </c>
      <c r="I98" s="229"/>
      <c r="J98" s="224"/>
      <c r="K98" s="224"/>
      <c r="L98" s="230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144</v>
      </c>
      <c r="AU98" s="234" t="s">
        <v>83</v>
      </c>
      <c r="AV98" s="13" t="s">
        <v>83</v>
      </c>
      <c r="AW98" s="13" t="s">
        <v>34</v>
      </c>
      <c r="AX98" s="13" t="s">
        <v>73</v>
      </c>
      <c r="AY98" s="234" t="s">
        <v>115</v>
      </c>
    </row>
    <row r="99" s="2" customFormat="1" ht="24.15" customHeight="1">
      <c r="A99" s="39"/>
      <c r="B99" s="40"/>
      <c r="C99" s="205" t="s">
        <v>181</v>
      </c>
      <c r="D99" s="205" t="s">
        <v>117</v>
      </c>
      <c r="E99" s="206" t="s">
        <v>182</v>
      </c>
      <c r="F99" s="207" t="s">
        <v>183</v>
      </c>
      <c r="G99" s="208" t="s">
        <v>120</v>
      </c>
      <c r="H99" s="209">
        <v>10.5</v>
      </c>
      <c r="I99" s="210"/>
      <c r="J99" s="211">
        <f>ROUND(I99*H99,2)</f>
        <v>0</v>
      </c>
      <c r="K99" s="207" t="s">
        <v>121</v>
      </c>
      <c r="L99" s="45"/>
      <c r="M99" s="212" t="s">
        <v>19</v>
      </c>
      <c r="N99" s="213" t="s">
        <v>44</v>
      </c>
      <c r="O99" s="85"/>
      <c r="P99" s="214">
        <f>O99*H99</f>
        <v>0</v>
      </c>
      <c r="Q99" s="214">
        <v>1.0000000000000001E-05</v>
      </c>
      <c r="R99" s="214">
        <f>Q99*H99</f>
        <v>0.000105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122</v>
      </c>
      <c r="AT99" s="216" t="s">
        <v>117</v>
      </c>
      <c r="AU99" s="216" t="s">
        <v>83</v>
      </c>
      <c r="AY99" s="18" t="s">
        <v>115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122</v>
      </c>
      <c r="BM99" s="216" t="s">
        <v>184</v>
      </c>
    </row>
    <row r="100" s="2" customFormat="1">
      <c r="A100" s="39"/>
      <c r="B100" s="40"/>
      <c r="C100" s="41"/>
      <c r="D100" s="218" t="s">
        <v>124</v>
      </c>
      <c r="E100" s="41"/>
      <c r="F100" s="219" t="s">
        <v>185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124</v>
      </c>
      <c r="AU100" s="18" t="s">
        <v>83</v>
      </c>
    </row>
    <row r="101" s="13" customFormat="1">
      <c r="A101" s="13"/>
      <c r="B101" s="223"/>
      <c r="C101" s="224"/>
      <c r="D101" s="225" t="s">
        <v>144</v>
      </c>
      <c r="E101" s="226" t="s">
        <v>19</v>
      </c>
      <c r="F101" s="227" t="s">
        <v>186</v>
      </c>
      <c r="G101" s="224"/>
      <c r="H101" s="228">
        <v>10.5</v>
      </c>
      <c r="I101" s="229"/>
      <c r="J101" s="224"/>
      <c r="K101" s="224"/>
      <c r="L101" s="230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144</v>
      </c>
      <c r="AU101" s="234" t="s">
        <v>83</v>
      </c>
      <c r="AV101" s="13" t="s">
        <v>83</v>
      </c>
      <c r="AW101" s="13" t="s">
        <v>34</v>
      </c>
      <c r="AX101" s="13" t="s">
        <v>73</v>
      </c>
      <c r="AY101" s="234" t="s">
        <v>115</v>
      </c>
    </row>
    <row r="102" s="12" customFormat="1" ht="22.8" customHeight="1">
      <c r="A102" s="12"/>
      <c r="B102" s="189"/>
      <c r="C102" s="190"/>
      <c r="D102" s="191" t="s">
        <v>72</v>
      </c>
      <c r="E102" s="203" t="s">
        <v>187</v>
      </c>
      <c r="F102" s="203" t="s">
        <v>188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SUM(P103:P106)</f>
        <v>0</v>
      </c>
      <c r="Q102" s="197"/>
      <c r="R102" s="198">
        <f>SUM(R103:R106)</f>
        <v>0</v>
      </c>
      <c r="S102" s="197"/>
      <c r="T102" s="199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81</v>
      </c>
      <c r="AT102" s="201" t="s">
        <v>72</v>
      </c>
      <c r="AU102" s="201" t="s">
        <v>81</v>
      </c>
      <c r="AY102" s="200" t="s">
        <v>115</v>
      </c>
      <c r="BK102" s="202">
        <f>SUM(BK103:BK106)</f>
        <v>0</v>
      </c>
    </row>
    <row r="103" s="2" customFormat="1" ht="24.15" customHeight="1">
      <c r="A103" s="39"/>
      <c r="B103" s="40"/>
      <c r="C103" s="205" t="s">
        <v>160</v>
      </c>
      <c r="D103" s="205" t="s">
        <v>117</v>
      </c>
      <c r="E103" s="206" t="s">
        <v>189</v>
      </c>
      <c r="F103" s="207" t="s">
        <v>190</v>
      </c>
      <c r="G103" s="208" t="s">
        <v>191</v>
      </c>
      <c r="H103" s="209">
        <v>1.1060000000000001</v>
      </c>
      <c r="I103" s="210"/>
      <c r="J103" s="211">
        <f>ROUND(I103*H103,2)</f>
        <v>0</v>
      </c>
      <c r="K103" s="207" t="s">
        <v>121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122</v>
      </c>
      <c r="AT103" s="216" t="s">
        <v>117</v>
      </c>
      <c r="AU103" s="216" t="s">
        <v>83</v>
      </c>
      <c r="AY103" s="18" t="s">
        <v>115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122</v>
      </c>
      <c r="BM103" s="216" t="s">
        <v>192</v>
      </c>
    </row>
    <row r="104" s="2" customFormat="1">
      <c r="A104" s="39"/>
      <c r="B104" s="40"/>
      <c r="C104" s="41"/>
      <c r="D104" s="218" t="s">
        <v>124</v>
      </c>
      <c r="E104" s="41"/>
      <c r="F104" s="219" t="s">
        <v>193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83</v>
      </c>
    </row>
    <row r="105" s="2" customFormat="1" ht="24.15" customHeight="1">
      <c r="A105" s="39"/>
      <c r="B105" s="40"/>
      <c r="C105" s="205" t="s">
        <v>149</v>
      </c>
      <c r="D105" s="205" t="s">
        <v>117</v>
      </c>
      <c r="E105" s="206" t="s">
        <v>194</v>
      </c>
      <c r="F105" s="207" t="s">
        <v>195</v>
      </c>
      <c r="G105" s="208" t="s">
        <v>191</v>
      </c>
      <c r="H105" s="209">
        <v>1.1060000000000001</v>
      </c>
      <c r="I105" s="210"/>
      <c r="J105" s="211">
        <f>ROUND(I105*H105,2)</f>
        <v>0</v>
      </c>
      <c r="K105" s="207" t="s">
        <v>121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122</v>
      </c>
      <c r="AT105" s="216" t="s">
        <v>117</v>
      </c>
      <c r="AU105" s="216" t="s">
        <v>83</v>
      </c>
      <c r="AY105" s="18" t="s">
        <v>115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122</v>
      </c>
      <c r="BM105" s="216" t="s">
        <v>196</v>
      </c>
    </row>
    <row r="106" s="2" customFormat="1">
      <c r="A106" s="39"/>
      <c r="B106" s="40"/>
      <c r="C106" s="41"/>
      <c r="D106" s="218" t="s">
        <v>124</v>
      </c>
      <c r="E106" s="41"/>
      <c r="F106" s="219" t="s">
        <v>197</v>
      </c>
      <c r="G106" s="41"/>
      <c r="H106" s="41"/>
      <c r="I106" s="220"/>
      <c r="J106" s="41"/>
      <c r="K106" s="41"/>
      <c r="L106" s="45"/>
      <c r="M106" s="258"/>
      <c r="N106" s="259"/>
      <c r="O106" s="260"/>
      <c r="P106" s="260"/>
      <c r="Q106" s="260"/>
      <c r="R106" s="260"/>
      <c r="S106" s="260"/>
      <c r="T106" s="261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124</v>
      </c>
      <c r="AU106" s="18" t="s">
        <v>83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45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lzT20vm2cuaotGYdppGI4yrbe50xNSQFBSPT3KZbA/wItxxEsHt74H7SgsQcanZHXa46Bv9YiCmfooIzURoITw==" hashValue="wjfNpGXgZePWqSIgjBMXlOpn8eZ1r6PCEVht6yYWY4ai+KcL/GKfAxCeWC19+7r4/m3RzvNQitnpguQ1tDIOvA==" algorithmName="SHA-512" password="CC35"/>
  <autoFilter ref="C81:K10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914111111"/>
    <hyperlink ref="F90" r:id="rId2" display="https://podminky.urs.cz/item/CS_URS_2024_01/914511112"/>
    <hyperlink ref="F93" r:id="rId3" display="https://podminky.urs.cz/item/CS_URS_2024_01/915131111"/>
    <hyperlink ref="F97" r:id="rId4" display="https://podminky.urs.cz/item/CS_URS_2024_01/915241111"/>
    <hyperlink ref="F100" r:id="rId5" display="https://podminky.urs.cz/item/CS_URS_2024_01/915621111"/>
    <hyperlink ref="F104" r:id="rId6" display="https://podminky.urs.cz/item/CS_URS_2024_01/998225111"/>
    <hyperlink ref="F106" r:id="rId7" display="https://podminky.urs.cz/item/CS_URS_2024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Magistrála - Rekonstrukce veřejného prostoru s modrozelenými prvky - I. etapa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27</v>
      </c>
      <c r="G12" s="39"/>
      <c r="H12" s="39"/>
      <c r="I12" s="133" t="s">
        <v>23</v>
      </c>
      <c r="J12" s="138" t="str">
        <f>'Rekapitulace stavby'!AN8</f>
        <v>28. 5. 2024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33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35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36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ROUND((SUM(BE83:BE103)),  2)</f>
        <v>0</v>
      </c>
      <c r="G33" s="39"/>
      <c r="H33" s="39"/>
      <c r="I33" s="149">
        <v>0.20999999999999999</v>
      </c>
      <c r="J33" s="148">
        <f>ROUND(((SUM(BE83:BE103))*I33),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ROUND((SUM(BF83:BF103)),  2)</f>
        <v>0</v>
      </c>
      <c r="G34" s="39"/>
      <c r="H34" s="39"/>
      <c r="I34" s="149">
        <v>0.12</v>
      </c>
      <c r="J34" s="148">
        <f>ROUND(((SUM(BF83:BF103))*I34),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ROUND((SUM(BG83:BG103)),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ROUND((SUM(BH83:BH103)),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ROUND((SUM(BI83:BI103)),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Magistrála - Rekonstrukce veřejného prostoru s modrozelenými prvky - I. etapa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28. 5. 2024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>AllPlan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35</v>
      </c>
      <c r="J55" s="37" t="str">
        <f>E24</f>
        <v>Křišťál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199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200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201</v>
      </c>
      <c r="E62" s="175"/>
      <c r="F62" s="175"/>
      <c r="G62" s="175"/>
      <c r="H62" s="175"/>
      <c r="I62" s="175"/>
      <c r="J62" s="176">
        <f>J97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202</v>
      </c>
      <c r="E63" s="175"/>
      <c r="F63" s="175"/>
      <c r="G63" s="175"/>
      <c r="H63" s="175"/>
      <c r="I63" s="175"/>
      <c r="J63" s="176">
        <f>J101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Magistrála - Rekonstrukce veřejného prostoru s modrozelenými prvky - I. etapa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VON - Vedlejší a ostatní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28. 5. 2024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31</v>
      </c>
      <c r="J79" s="37" t="str">
        <f>E21</f>
        <v>AllPlan Projekt s.r.o.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35</v>
      </c>
      <c r="J80" s="37" t="str">
        <f>E24</f>
        <v>Křišťál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101</v>
      </c>
      <c r="D82" s="181" t="s">
        <v>58</v>
      </c>
      <c r="E82" s="181" t="s">
        <v>54</v>
      </c>
      <c r="F82" s="181" t="s">
        <v>55</v>
      </c>
      <c r="G82" s="181" t="s">
        <v>102</v>
      </c>
      <c r="H82" s="181" t="s">
        <v>103</v>
      </c>
      <c r="I82" s="181" t="s">
        <v>104</v>
      </c>
      <c r="J82" s="181" t="s">
        <v>95</v>
      </c>
      <c r="K82" s="182" t="s">
        <v>105</v>
      </c>
      <c r="L82" s="183"/>
      <c r="M82" s="93" t="s">
        <v>19</v>
      </c>
      <c r="N82" s="94" t="s">
        <v>43</v>
      </c>
      <c r="O82" s="94" t="s">
        <v>106</v>
      </c>
      <c r="P82" s="94" t="s">
        <v>107</v>
      </c>
      <c r="Q82" s="94" t="s">
        <v>108</v>
      </c>
      <c r="R82" s="94" t="s">
        <v>109</v>
      </c>
      <c r="S82" s="94" t="s">
        <v>110</v>
      </c>
      <c r="T82" s="95" t="s">
        <v>111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112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96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72</v>
      </c>
      <c r="E84" s="192" t="s">
        <v>203</v>
      </c>
      <c r="F84" s="192" t="s">
        <v>204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P85+P97+P101</f>
        <v>0</v>
      </c>
      <c r="Q84" s="197"/>
      <c r="R84" s="198">
        <f>R85+R97+R101</f>
        <v>0</v>
      </c>
      <c r="S84" s="197"/>
      <c r="T84" s="199">
        <f>T85+T97+T101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126</v>
      </c>
      <c r="AT84" s="201" t="s">
        <v>72</v>
      </c>
      <c r="AU84" s="201" t="s">
        <v>73</v>
      </c>
      <c r="AY84" s="200" t="s">
        <v>115</v>
      </c>
      <c r="BK84" s="202">
        <f>BK85+BK97+BK101</f>
        <v>0</v>
      </c>
    </row>
    <row r="85" s="12" customFormat="1" ht="22.8" customHeight="1">
      <c r="A85" s="12"/>
      <c r="B85" s="189"/>
      <c r="C85" s="190"/>
      <c r="D85" s="191" t="s">
        <v>72</v>
      </c>
      <c r="E85" s="203" t="s">
        <v>205</v>
      </c>
      <c r="F85" s="203" t="s">
        <v>206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SUM(P86:P96)</f>
        <v>0</v>
      </c>
      <c r="Q85" s="197"/>
      <c r="R85" s="198">
        <f>SUM(R86:R96)</f>
        <v>0</v>
      </c>
      <c r="S85" s="197"/>
      <c r="T85" s="199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126</v>
      </c>
      <c r="AT85" s="201" t="s">
        <v>72</v>
      </c>
      <c r="AU85" s="201" t="s">
        <v>81</v>
      </c>
      <c r="AY85" s="200" t="s">
        <v>115</v>
      </c>
      <c r="BK85" s="202">
        <f>SUM(BK86:BK96)</f>
        <v>0</v>
      </c>
    </row>
    <row r="86" s="2" customFormat="1" ht="16.5" customHeight="1">
      <c r="A86" s="39"/>
      <c r="B86" s="40"/>
      <c r="C86" s="205" t="s">
        <v>81</v>
      </c>
      <c r="D86" s="205" t="s">
        <v>117</v>
      </c>
      <c r="E86" s="206" t="s">
        <v>207</v>
      </c>
      <c r="F86" s="207" t="s">
        <v>208</v>
      </c>
      <c r="G86" s="208" t="s">
        <v>209</v>
      </c>
      <c r="H86" s="209">
        <v>1</v>
      </c>
      <c r="I86" s="210"/>
      <c r="J86" s="211">
        <f>ROUND(I86*H86,2)</f>
        <v>0</v>
      </c>
      <c r="K86" s="207" t="s">
        <v>121</v>
      </c>
      <c r="L86" s="45"/>
      <c r="M86" s="212" t="s">
        <v>19</v>
      </c>
      <c r="N86" s="213" t="s">
        <v>44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210</v>
      </c>
      <c r="AT86" s="216" t="s">
        <v>117</v>
      </c>
      <c r="AU86" s="216" t="s">
        <v>83</v>
      </c>
      <c r="AY86" s="18" t="s">
        <v>115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81</v>
      </c>
      <c r="BK86" s="217">
        <f>ROUND(I86*H86,2)</f>
        <v>0</v>
      </c>
      <c r="BL86" s="18" t="s">
        <v>210</v>
      </c>
      <c r="BM86" s="216" t="s">
        <v>211</v>
      </c>
    </row>
    <row r="87" s="2" customFormat="1">
      <c r="A87" s="39"/>
      <c r="B87" s="40"/>
      <c r="C87" s="41"/>
      <c r="D87" s="218" t="s">
        <v>124</v>
      </c>
      <c r="E87" s="41"/>
      <c r="F87" s="219" t="s">
        <v>212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124</v>
      </c>
      <c r="AU87" s="18" t="s">
        <v>83</v>
      </c>
    </row>
    <row r="88" s="2" customFormat="1">
      <c r="A88" s="39"/>
      <c r="B88" s="40"/>
      <c r="C88" s="41"/>
      <c r="D88" s="225" t="s">
        <v>213</v>
      </c>
      <c r="E88" s="41"/>
      <c r="F88" s="262" t="s">
        <v>214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213</v>
      </c>
      <c r="AU88" s="18" t="s">
        <v>83</v>
      </c>
    </row>
    <row r="89" s="2" customFormat="1" ht="16.5" customHeight="1">
      <c r="A89" s="39"/>
      <c r="B89" s="40"/>
      <c r="C89" s="205" t="s">
        <v>83</v>
      </c>
      <c r="D89" s="205" t="s">
        <v>117</v>
      </c>
      <c r="E89" s="206" t="s">
        <v>215</v>
      </c>
      <c r="F89" s="207" t="s">
        <v>216</v>
      </c>
      <c r="G89" s="208" t="s">
        <v>209</v>
      </c>
      <c r="H89" s="209">
        <v>1</v>
      </c>
      <c r="I89" s="210"/>
      <c r="J89" s="211">
        <f>ROUND(I89*H89,2)</f>
        <v>0</v>
      </c>
      <c r="K89" s="207" t="s">
        <v>121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210</v>
      </c>
      <c r="AT89" s="216" t="s">
        <v>117</v>
      </c>
      <c r="AU89" s="216" t="s">
        <v>83</v>
      </c>
      <c r="AY89" s="18" t="s">
        <v>115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210</v>
      </c>
      <c r="BM89" s="216" t="s">
        <v>217</v>
      </c>
    </row>
    <row r="90" s="2" customFormat="1">
      <c r="A90" s="39"/>
      <c r="B90" s="40"/>
      <c r="C90" s="41"/>
      <c r="D90" s="218" t="s">
        <v>124</v>
      </c>
      <c r="E90" s="41"/>
      <c r="F90" s="219" t="s">
        <v>218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124</v>
      </c>
      <c r="AU90" s="18" t="s">
        <v>83</v>
      </c>
    </row>
    <row r="91" s="2" customFormat="1">
      <c r="A91" s="39"/>
      <c r="B91" s="40"/>
      <c r="C91" s="41"/>
      <c r="D91" s="225" t="s">
        <v>213</v>
      </c>
      <c r="E91" s="41"/>
      <c r="F91" s="262" t="s">
        <v>219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213</v>
      </c>
      <c r="AU91" s="18" t="s">
        <v>83</v>
      </c>
    </row>
    <row r="92" s="2" customFormat="1" ht="16.5" customHeight="1">
      <c r="A92" s="39"/>
      <c r="B92" s="40"/>
      <c r="C92" s="205" t="s">
        <v>132</v>
      </c>
      <c r="D92" s="205" t="s">
        <v>117</v>
      </c>
      <c r="E92" s="206" t="s">
        <v>220</v>
      </c>
      <c r="F92" s="207" t="s">
        <v>221</v>
      </c>
      <c r="G92" s="208" t="s">
        <v>209</v>
      </c>
      <c r="H92" s="209">
        <v>1</v>
      </c>
      <c r="I92" s="210"/>
      <c r="J92" s="211">
        <f>ROUND(I92*H92,2)</f>
        <v>0</v>
      </c>
      <c r="K92" s="207" t="s">
        <v>121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210</v>
      </c>
      <c r="AT92" s="216" t="s">
        <v>117</v>
      </c>
      <c r="AU92" s="216" t="s">
        <v>83</v>
      </c>
      <c r="AY92" s="18" t="s">
        <v>115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210</v>
      </c>
      <c r="BM92" s="216" t="s">
        <v>222</v>
      </c>
    </row>
    <row r="93" s="2" customFormat="1">
      <c r="A93" s="39"/>
      <c r="B93" s="40"/>
      <c r="C93" s="41"/>
      <c r="D93" s="218" t="s">
        <v>124</v>
      </c>
      <c r="E93" s="41"/>
      <c r="F93" s="219" t="s">
        <v>223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83</v>
      </c>
    </row>
    <row r="94" s="2" customFormat="1">
      <c r="A94" s="39"/>
      <c r="B94" s="40"/>
      <c r="C94" s="41"/>
      <c r="D94" s="225" t="s">
        <v>213</v>
      </c>
      <c r="E94" s="41"/>
      <c r="F94" s="262" t="s">
        <v>224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213</v>
      </c>
      <c r="AU94" s="18" t="s">
        <v>83</v>
      </c>
    </row>
    <row r="95" s="2" customFormat="1" ht="16.5" customHeight="1">
      <c r="A95" s="39"/>
      <c r="B95" s="40"/>
      <c r="C95" s="205" t="s">
        <v>122</v>
      </c>
      <c r="D95" s="205" t="s">
        <v>117</v>
      </c>
      <c r="E95" s="206" t="s">
        <v>225</v>
      </c>
      <c r="F95" s="207" t="s">
        <v>226</v>
      </c>
      <c r="G95" s="208" t="s">
        <v>209</v>
      </c>
      <c r="H95" s="209">
        <v>1</v>
      </c>
      <c r="I95" s="210"/>
      <c r="J95" s="211">
        <f>ROUND(I95*H95,2)</f>
        <v>0</v>
      </c>
      <c r="K95" s="207" t="s">
        <v>121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210</v>
      </c>
      <c r="AT95" s="216" t="s">
        <v>117</v>
      </c>
      <c r="AU95" s="216" t="s">
        <v>83</v>
      </c>
      <c r="AY95" s="18" t="s">
        <v>115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210</v>
      </c>
      <c r="BM95" s="216" t="s">
        <v>227</v>
      </c>
    </row>
    <row r="96" s="2" customFormat="1">
      <c r="A96" s="39"/>
      <c r="B96" s="40"/>
      <c r="C96" s="41"/>
      <c r="D96" s="218" t="s">
        <v>124</v>
      </c>
      <c r="E96" s="41"/>
      <c r="F96" s="219" t="s">
        <v>228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124</v>
      </c>
      <c r="AU96" s="18" t="s">
        <v>83</v>
      </c>
    </row>
    <row r="97" s="12" customFormat="1" ht="22.8" customHeight="1">
      <c r="A97" s="12"/>
      <c r="B97" s="189"/>
      <c r="C97" s="190"/>
      <c r="D97" s="191" t="s">
        <v>72</v>
      </c>
      <c r="E97" s="203" t="s">
        <v>229</v>
      </c>
      <c r="F97" s="203" t="s">
        <v>230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SUM(P98:P100)</f>
        <v>0</v>
      </c>
      <c r="Q97" s="197"/>
      <c r="R97" s="198">
        <f>SUM(R98:R100)</f>
        <v>0</v>
      </c>
      <c r="S97" s="197"/>
      <c r="T97" s="199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126</v>
      </c>
      <c r="AT97" s="201" t="s">
        <v>72</v>
      </c>
      <c r="AU97" s="201" t="s">
        <v>81</v>
      </c>
      <c r="AY97" s="200" t="s">
        <v>115</v>
      </c>
      <c r="BK97" s="202">
        <f>SUM(BK98:BK100)</f>
        <v>0</v>
      </c>
    </row>
    <row r="98" s="2" customFormat="1" ht="16.5" customHeight="1">
      <c r="A98" s="39"/>
      <c r="B98" s="40"/>
      <c r="C98" s="205" t="s">
        <v>126</v>
      </c>
      <c r="D98" s="205" t="s">
        <v>117</v>
      </c>
      <c r="E98" s="206" t="s">
        <v>231</v>
      </c>
      <c r="F98" s="207" t="s">
        <v>230</v>
      </c>
      <c r="G98" s="208" t="s">
        <v>209</v>
      </c>
      <c r="H98" s="209">
        <v>1</v>
      </c>
      <c r="I98" s="210"/>
      <c r="J98" s="211">
        <f>ROUND(I98*H98,2)</f>
        <v>0</v>
      </c>
      <c r="K98" s="207" t="s">
        <v>121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210</v>
      </c>
      <c r="AT98" s="216" t="s">
        <v>117</v>
      </c>
      <c r="AU98" s="216" t="s">
        <v>83</v>
      </c>
      <c r="AY98" s="18" t="s">
        <v>115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210</v>
      </c>
      <c r="BM98" s="216" t="s">
        <v>232</v>
      </c>
    </row>
    <row r="99" s="2" customFormat="1">
      <c r="A99" s="39"/>
      <c r="B99" s="40"/>
      <c r="C99" s="41"/>
      <c r="D99" s="218" t="s">
        <v>124</v>
      </c>
      <c r="E99" s="41"/>
      <c r="F99" s="219" t="s">
        <v>233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124</v>
      </c>
      <c r="AU99" s="18" t="s">
        <v>83</v>
      </c>
    </row>
    <row r="100" s="2" customFormat="1">
      <c r="A100" s="39"/>
      <c r="B100" s="40"/>
      <c r="C100" s="41"/>
      <c r="D100" s="225" t="s">
        <v>213</v>
      </c>
      <c r="E100" s="41"/>
      <c r="F100" s="262" t="s">
        <v>234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213</v>
      </c>
      <c r="AU100" s="18" t="s">
        <v>83</v>
      </c>
    </row>
    <row r="101" s="12" customFormat="1" ht="22.8" customHeight="1">
      <c r="A101" s="12"/>
      <c r="B101" s="189"/>
      <c r="C101" s="190"/>
      <c r="D101" s="191" t="s">
        <v>72</v>
      </c>
      <c r="E101" s="203" t="s">
        <v>235</v>
      </c>
      <c r="F101" s="203" t="s">
        <v>236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SUM(P102:P103)</f>
        <v>0</v>
      </c>
      <c r="Q101" s="197"/>
      <c r="R101" s="198">
        <f>SUM(R102:R103)</f>
        <v>0</v>
      </c>
      <c r="S101" s="197"/>
      <c r="T101" s="199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126</v>
      </c>
      <c r="AT101" s="201" t="s">
        <v>72</v>
      </c>
      <c r="AU101" s="201" t="s">
        <v>81</v>
      </c>
      <c r="AY101" s="200" t="s">
        <v>115</v>
      </c>
      <c r="BK101" s="202">
        <f>SUM(BK102:BK103)</f>
        <v>0</v>
      </c>
    </row>
    <row r="102" s="2" customFormat="1" ht="16.5" customHeight="1">
      <c r="A102" s="39"/>
      <c r="B102" s="40"/>
      <c r="C102" s="205" t="s">
        <v>175</v>
      </c>
      <c r="D102" s="205" t="s">
        <v>117</v>
      </c>
      <c r="E102" s="206" t="s">
        <v>237</v>
      </c>
      <c r="F102" s="207" t="s">
        <v>238</v>
      </c>
      <c r="G102" s="208" t="s">
        <v>209</v>
      </c>
      <c r="H102" s="209">
        <v>1</v>
      </c>
      <c r="I102" s="210"/>
      <c r="J102" s="211">
        <f>ROUND(I102*H102,2)</f>
        <v>0</v>
      </c>
      <c r="K102" s="207" t="s">
        <v>121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210</v>
      </c>
      <c r="AT102" s="216" t="s">
        <v>117</v>
      </c>
      <c r="AU102" s="216" t="s">
        <v>83</v>
      </c>
      <c r="AY102" s="18" t="s">
        <v>115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210</v>
      </c>
      <c r="BM102" s="216" t="s">
        <v>239</v>
      </c>
    </row>
    <row r="103" s="2" customFormat="1">
      <c r="A103" s="39"/>
      <c r="B103" s="40"/>
      <c r="C103" s="41"/>
      <c r="D103" s="218" t="s">
        <v>124</v>
      </c>
      <c r="E103" s="41"/>
      <c r="F103" s="219" t="s">
        <v>240</v>
      </c>
      <c r="G103" s="41"/>
      <c r="H103" s="41"/>
      <c r="I103" s="220"/>
      <c r="J103" s="41"/>
      <c r="K103" s="41"/>
      <c r="L103" s="45"/>
      <c r="M103" s="258"/>
      <c r="N103" s="259"/>
      <c r="O103" s="260"/>
      <c r="P103" s="260"/>
      <c r="Q103" s="260"/>
      <c r="R103" s="260"/>
      <c r="S103" s="260"/>
      <c r="T103" s="261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124</v>
      </c>
      <c r="AU103" s="18" t="s">
        <v>83</v>
      </c>
    </row>
    <row r="104" s="2" customFormat="1" ht="6.96" customHeight="1">
      <c r="A104" s="39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45"/>
      <c r="M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</sheetData>
  <sheetProtection sheet="1" autoFilter="0" formatColumns="0" formatRows="0" objects="1" scenarios="1" spinCount="100000" saltValue="nDjwq8WLfI0MtiDW/kp2POUZJQGKi4pIWhII+JQG3ghcOfMwST9SfmI+tMUDSNW0huazyh9dfhwHo7KikEy8EQ==" hashValue="9UF/5DtPei1LQygZEG83ekD4tweZg4VjInLLVnzBiupaTkOIss+UKkQGdB+G0GM3ipMle8XvEvQ2oYha4nKNlA==" algorithmName="SHA-512" password="CC35"/>
  <autoFilter ref="C82:K10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012103000"/>
    <hyperlink ref="F90" r:id="rId2" display="https://podminky.urs.cz/item/CS_URS_2024_01/012203000"/>
    <hyperlink ref="F93" r:id="rId3" display="https://podminky.urs.cz/item/CS_URS_2024_01/012303000"/>
    <hyperlink ref="F96" r:id="rId4" display="https://podminky.urs.cz/item/CS_URS_2024_01/013254000"/>
    <hyperlink ref="F99" r:id="rId5" display="https://podminky.urs.cz/item/CS_URS_2024_01/030001000"/>
    <hyperlink ref="F103" r:id="rId6" display="https://podminky.urs.cz/item/CS_URS_2024_01/07210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241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242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243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244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245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246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247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248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249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250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251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80</v>
      </c>
      <c r="F18" s="274" t="s">
        <v>252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253</v>
      </c>
      <c r="F19" s="274" t="s">
        <v>254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255</v>
      </c>
      <c r="F20" s="274" t="s">
        <v>256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87</v>
      </c>
      <c r="F21" s="274" t="s">
        <v>88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257</v>
      </c>
      <c r="F22" s="274" t="s">
        <v>258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259</v>
      </c>
      <c r="F23" s="274" t="s">
        <v>260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261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262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263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264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265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266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267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268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269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101</v>
      </c>
      <c r="F36" s="274"/>
      <c r="G36" s="274" t="s">
        <v>270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271</v>
      </c>
      <c r="F37" s="274"/>
      <c r="G37" s="274" t="s">
        <v>272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54</v>
      </c>
      <c r="F38" s="274"/>
      <c r="G38" s="274" t="s">
        <v>273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55</v>
      </c>
      <c r="F39" s="274"/>
      <c r="G39" s="274" t="s">
        <v>274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102</v>
      </c>
      <c r="F40" s="274"/>
      <c r="G40" s="274" t="s">
        <v>275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103</v>
      </c>
      <c r="F41" s="274"/>
      <c r="G41" s="274" t="s">
        <v>276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277</v>
      </c>
      <c r="F42" s="274"/>
      <c r="G42" s="274" t="s">
        <v>278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279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280</v>
      </c>
      <c r="F44" s="274"/>
      <c r="G44" s="274" t="s">
        <v>281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105</v>
      </c>
      <c r="F45" s="274"/>
      <c r="G45" s="274" t="s">
        <v>282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283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284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285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286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287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288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289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290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291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292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293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294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295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296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297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298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299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300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301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302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303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304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305</v>
      </c>
      <c r="D76" s="292"/>
      <c r="E76" s="292"/>
      <c r="F76" s="292" t="s">
        <v>306</v>
      </c>
      <c r="G76" s="293"/>
      <c r="H76" s="292" t="s">
        <v>55</v>
      </c>
      <c r="I76" s="292" t="s">
        <v>58</v>
      </c>
      <c r="J76" s="292" t="s">
        <v>307</v>
      </c>
      <c r="K76" s="291"/>
    </row>
    <row r="77" s="1" customFormat="1" ht="17.25" customHeight="1">
      <c r="B77" s="289"/>
      <c r="C77" s="294" t="s">
        <v>308</v>
      </c>
      <c r="D77" s="294"/>
      <c r="E77" s="294"/>
      <c r="F77" s="295" t="s">
        <v>309</v>
      </c>
      <c r="G77" s="296"/>
      <c r="H77" s="294"/>
      <c r="I77" s="294"/>
      <c r="J77" s="294" t="s">
        <v>310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54</v>
      </c>
      <c r="D79" s="299"/>
      <c r="E79" s="299"/>
      <c r="F79" s="300" t="s">
        <v>311</v>
      </c>
      <c r="G79" s="301"/>
      <c r="H79" s="277" t="s">
        <v>312</v>
      </c>
      <c r="I79" s="277" t="s">
        <v>313</v>
      </c>
      <c r="J79" s="277">
        <v>20</v>
      </c>
      <c r="K79" s="291"/>
    </row>
    <row r="80" s="1" customFormat="1" ht="15" customHeight="1">
      <c r="B80" s="289"/>
      <c r="C80" s="277" t="s">
        <v>314</v>
      </c>
      <c r="D80" s="277"/>
      <c r="E80" s="277"/>
      <c r="F80" s="300" t="s">
        <v>311</v>
      </c>
      <c r="G80" s="301"/>
      <c r="H80" s="277" t="s">
        <v>315</v>
      </c>
      <c r="I80" s="277" t="s">
        <v>313</v>
      </c>
      <c r="J80" s="277">
        <v>120</v>
      </c>
      <c r="K80" s="291"/>
    </row>
    <row r="81" s="1" customFormat="1" ht="15" customHeight="1">
      <c r="B81" s="302"/>
      <c r="C81" s="277" t="s">
        <v>316</v>
      </c>
      <c r="D81" s="277"/>
      <c r="E81" s="277"/>
      <c r="F81" s="300" t="s">
        <v>317</v>
      </c>
      <c r="G81" s="301"/>
      <c r="H81" s="277" t="s">
        <v>318</v>
      </c>
      <c r="I81" s="277" t="s">
        <v>313</v>
      </c>
      <c r="J81" s="277">
        <v>50</v>
      </c>
      <c r="K81" s="291"/>
    </row>
    <row r="82" s="1" customFormat="1" ht="15" customHeight="1">
      <c r="B82" s="302"/>
      <c r="C82" s="277" t="s">
        <v>319</v>
      </c>
      <c r="D82" s="277"/>
      <c r="E82" s="277"/>
      <c r="F82" s="300" t="s">
        <v>311</v>
      </c>
      <c r="G82" s="301"/>
      <c r="H82" s="277" t="s">
        <v>320</v>
      </c>
      <c r="I82" s="277" t="s">
        <v>321</v>
      </c>
      <c r="J82" s="277"/>
      <c r="K82" s="291"/>
    </row>
    <row r="83" s="1" customFormat="1" ht="15" customHeight="1">
      <c r="B83" s="302"/>
      <c r="C83" s="303" t="s">
        <v>322</v>
      </c>
      <c r="D83" s="303"/>
      <c r="E83" s="303"/>
      <c r="F83" s="304" t="s">
        <v>317</v>
      </c>
      <c r="G83" s="303"/>
      <c r="H83" s="303" t="s">
        <v>323</v>
      </c>
      <c r="I83" s="303" t="s">
        <v>313</v>
      </c>
      <c r="J83" s="303">
        <v>15</v>
      </c>
      <c r="K83" s="291"/>
    </row>
    <row r="84" s="1" customFormat="1" ht="15" customHeight="1">
      <c r="B84" s="302"/>
      <c r="C84" s="303" t="s">
        <v>324</v>
      </c>
      <c r="D84" s="303"/>
      <c r="E84" s="303"/>
      <c r="F84" s="304" t="s">
        <v>317</v>
      </c>
      <c r="G84" s="303"/>
      <c r="H84" s="303" t="s">
        <v>325</v>
      </c>
      <c r="I84" s="303" t="s">
        <v>313</v>
      </c>
      <c r="J84" s="303">
        <v>15</v>
      </c>
      <c r="K84" s="291"/>
    </row>
    <row r="85" s="1" customFormat="1" ht="15" customHeight="1">
      <c r="B85" s="302"/>
      <c r="C85" s="303" t="s">
        <v>326</v>
      </c>
      <c r="D85" s="303"/>
      <c r="E85" s="303"/>
      <c r="F85" s="304" t="s">
        <v>317</v>
      </c>
      <c r="G85" s="303"/>
      <c r="H85" s="303" t="s">
        <v>327</v>
      </c>
      <c r="I85" s="303" t="s">
        <v>313</v>
      </c>
      <c r="J85" s="303">
        <v>20</v>
      </c>
      <c r="K85" s="291"/>
    </row>
    <row r="86" s="1" customFormat="1" ht="15" customHeight="1">
      <c r="B86" s="302"/>
      <c r="C86" s="303" t="s">
        <v>328</v>
      </c>
      <c r="D86" s="303"/>
      <c r="E86" s="303"/>
      <c r="F86" s="304" t="s">
        <v>317</v>
      </c>
      <c r="G86" s="303"/>
      <c r="H86" s="303" t="s">
        <v>329</v>
      </c>
      <c r="I86" s="303" t="s">
        <v>313</v>
      </c>
      <c r="J86" s="303">
        <v>20</v>
      </c>
      <c r="K86" s="291"/>
    </row>
    <row r="87" s="1" customFormat="1" ht="15" customHeight="1">
      <c r="B87" s="302"/>
      <c r="C87" s="277" t="s">
        <v>330</v>
      </c>
      <c r="D87" s="277"/>
      <c r="E87" s="277"/>
      <c r="F87" s="300" t="s">
        <v>317</v>
      </c>
      <c r="G87" s="301"/>
      <c r="H87" s="277" t="s">
        <v>331</v>
      </c>
      <c r="I87" s="277" t="s">
        <v>313</v>
      </c>
      <c r="J87" s="277">
        <v>50</v>
      </c>
      <c r="K87" s="291"/>
    </row>
    <row r="88" s="1" customFormat="1" ht="15" customHeight="1">
      <c r="B88" s="302"/>
      <c r="C88" s="277" t="s">
        <v>332</v>
      </c>
      <c r="D88" s="277"/>
      <c r="E88" s="277"/>
      <c r="F88" s="300" t="s">
        <v>317</v>
      </c>
      <c r="G88" s="301"/>
      <c r="H88" s="277" t="s">
        <v>333</v>
      </c>
      <c r="I88" s="277" t="s">
        <v>313</v>
      </c>
      <c r="J88" s="277">
        <v>20</v>
      </c>
      <c r="K88" s="291"/>
    </row>
    <row r="89" s="1" customFormat="1" ht="15" customHeight="1">
      <c r="B89" s="302"/>
      <c r="C89" s="277" t="s">
        <v>334</v>
      </c>
      <c r="D89" s="277"/>
      <c r="E89" s="277"/>
      <c r="F89" s="300" t="s">
        <v>317</v>
      </c>
      <c r="G89" s="301"/>
      <c r="H89" s="277" t="s">
        <v>335</v>
      </c>
      <c r="I89" s="277" t="s">
        <v>313</v>
      </c>
      <c r="J89" s="277">
        <v>20</v>
      </c>
      <c r="K89" s="291"/>
    </row>
    <row r="90" s="1" customFormat="1" ht="15" customHeight="1">
      <c r="B90" s="302"/>
      <c r="C90" s="277" t="s">
        <v>336</v>
      </c>
      <c r="D90" s="277"/>
      <c r="E90" s="277"/>
      <c r="F90" s="300" t="s">
        <v>317</v>
      </c>
      <c r="G90" s="301"/>
      <c r="H90" s="277" t="s">
        <v>337</v>
      </c>
      <c r="I90" s="277" t="s">
        <v>313</v>
      </c>
      <c r="J90" s="277">
        <v>50</v>
      </c>
      <c r="K90" s="291"/>
    </row>
    <row r="91" s="1" customFormat="1" ht="15" customHeight="1">
      <c r="B91" s="302"/>
      <c r="C91" s="277" t="s">
        <v>338</v>
      </c>
      <c r="D91" s="277"/>
      <c r="E91" s="277"/>
      <c r="F91" s="300" t="s">
        <v>317</v>
      </c>
      <c r="G91" s="301"/>
      <c r="H91" s="277" t="s">
        <v>338</v>
      </c>
      <c r="I91" s="277" t="s">
        <v>313</v>
      </c>
      <c r="J91" s="277">
        <v>50</v>
      </c>
      <c r="K91" s="291"/>
    </row>
    <row r="92" s="1" customFormat="1" ht="15" customHeight="1">
      <c r="B92" s="302"/>
      <c r="C92" s="277" t="s">
        <v>339</v>
      </c>
      <c r="D92" s="277"/>
      <c r="E92" s="277"/>
      <c r="F92" s="300" t="s">
        <v>317</v>
      </c>
      <c r="G92" s="301"/>
      <c r="H92" s="277" t="s">
        <v>340</v>
      </c>
      <c r="I92" s="277" t="s">
        <v>313</v>
      </c>
      <c r="J92" s="277">
        <v>255</v>
      </c>
      <c r="K92" s="291"/>
    </row>
    <row r="93" s="1" customFormat="1" ht="15" customHeight="1">
      <c r="B93" s="302"/>
      <c r="C93" s="277" t="s">
        <v>341</v>
      </c>
      <c r="D93" s="277"/>
      <c r="E93" s="277"/>
      <c r="F93" s="300" t="s">
        <v>311</v>
      </c>
      <c r="G93" s="301"/>
      <c r="H93" s="277" t="s">
        <v>342</v>
      </c>
      <c r="I93" s="277" t="s">
        <v>343</v>
      </c>
      <c r="J93" s="277"/>
      <c r="K93" s="291"/>
    </row>
    <row r="94" s="1" customFormat="1" ht="15" customHeight="1">
      <c r="B94" s="302"/>
      <c r="C94" s="277" t="s">
        <v>344</v>
      </c>
      <c r="D94" s="277"/>
      <c r="E94" s="277"/>
      <c r="F94" s="300" t="s">
        <v>311</v>
      </c>
      <c r="G94" s="301"/>
      <c r="H94" s="277" t="s">
        <v>345</v>
      </c>
      <c r="I94" s="277" t="s">
        <v>346</v>
      </c>
      <c r="J94" s="277"/>
      <c r="K94" s="291"/>
    </row>
    <row r="95" s="1" customFormat="1" ht="15" customHeight="1">
      <c r="B95" s="302"/>
      <c r="C95" s="277" t="s">
        <v>347</v>
      </c>
      <c r="D95" s="277"/>
      <c r="E95" s="277"/>
      <c r="F95" s="300" t="s">
        <v>311</v>
      </c>
      <c r="G95" s="301"/>
      <c r="H95" s="277" t="s">
        <v>347</v>
      </c>
      <c r="I95" s="277" t="s">
        <v>346</v>
      </c>
      <c r="J95" s="277"/>
      <c r="K95" s="291"/>
    </row>
    <row r="96" s="1" customFormat="1" ht="15" customHeight="1">
      <c r="B96" s="302"/>
      <c r="C96" s="277" t="s">
        <v>39</v>
      </c>
      <c r="D96" s="277"/>
      <c r="E96" s="277"/>
      <c r="F96" s="300" t="s">
        <v>311</v>
      </c>
      <c r="G96" s="301"/>
      <c r="H96" s="277" t="s">
        <v>348</v>
      </c>
      <c r="I96" s="277" t="s">
        <v>346</v>
      </c>
      <c r="J96" s="277"/>
      <c r="K96" s="291"/>
    </row>
    <row r="97" s="1" customFormat="1" ht="15" customHeight="1">
      <c r="B97" s="302"/>
      <c r="C97" s="277" t="s">
        <v>49</v>
      </c>
      <c r="D97" s="277"/>
      <c r="E97" s="277"/>
      <c r="F97" s="300" t="s">
        <v>311</v>
      </c>
      <c r="G97" s="301"/>
      <c r="H97" s="277" t="s">
        <v>349</v>
      </c>
      <c r="I97" s="277" t="s">
        <v>346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350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305</v>
      </c>
      <c r="D103" s="292"/>
      <c r="E103" s="292"/>
      <c r="F103" s="292" t="s">
        <v>306</v>
      </c>
      <c r="G103" s="293"/>
      <c r="H103" s="292" t="s">
        <v>55</v>
      </c>
      <c r="I103" s="292" t="s">
        <v>58</v>
      </c>
      <c r="J103" s="292" t="s">
        <v>307</v>
      </c>
      <c r="K103" s="291"/>
    </row>
    <row r="104" s="1" customFormat="1" ht="17.25" customHeight="1">
      <c r="B104" s="289"/>
      <c r="C104" s="294" t="s">
        <v>308</v>
      </c>
      <c r="D104" s="294"/>
      <c r="E104" s="294"/>
      <c r="F104" s="295" t="s">
        <v>309</v>
      </c>
      <c r="G104" s="296"/>
      <c r="H104" s="294"/>
      <c r="I104" s="294"/>
      <c r="J104" s="294" t="s">
        <v>310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54</v>
      </c>
      <c r="D106" s="299"/>
      <c r="E106" s="299"/>
      <c r="F106" s="300" t="s">
        <v>311</v>
      </c>
      <c r="G106" s="277"/>
      <c r="H106" s="277" t="s">
        <v>351</v>
      </c>
      <c r="I106" s="277" t="s">
        <v>313</v>
      </c>
      <c r="J106" s="277">
        <v>20</v>
      </c>
      <c r="K106" s="291"/>
    </row>
    <row r="107" s="1" customFormat="1" ht="15" customHeight="1">
      <c r="B107" s="289"/>
      <c r="C107" s="277" t="s">
        <v>314</v>
      </c>
      <c r="D107" s="277"/>
      <c r="E107" s="277"/>
      <c r="F107" s="300" t="s">
        <v>311</v>
      </c>
      <c r="G107" s="277"/>
      <c r="H107" s="277" t="s">
        <v>351</v>
      </c>
      <c r="I107" s="277" t="s">
        <v>313</v>
      </c>
      <c r="J107" s="277">
        <v>120</v>
      </c>
      <c r="K107" s="291"/>
    </row>
    <row r="108" s="1" customFormat="1" ht="15" customHeight="1">
      <c r="B108" s="302"/>
      <c r="C108" s="277" t="s">
        <v>316</v>
      </c>
      <c r="D108" s="277"/>
      <c r="E108" s="277"/>
      <c r="F108" s="300" t="s">
        <v>317</v>
      </c>
      <c r="G108" s="277"/>
      <c r="H108" s="277" t="s">
        <v>351</v>
      </c>
      <c r="I108" s="277" t="s">
        <v>313</v>
      </c>
      <c r="J108" s="277">
        <v>50</v>
      </c>
      <c r="K108" s="291"/>
    </row>
    <row r="109" s="1" customFormat="1" ht="15" customHeight="1">
      <c r="B109" s="302"/>
      <c r="C109" s="277" t="s">
        <v>319</v>
      </c>
      <c r="D109" s="277"/>
      <c r="E109" s="277"/>
      <c r="F109" s="300" t="s">
        <v>311</v>
      </c>
      <c r="G109" s="277"/>
      <c r="H109" s="277" t="s">
        <v>351</v>
      </c>
      <c r="I109" s="277" t="s">
        <v>321</v>
      </c>
      <c r="J109" s="277"/>
      <c r="K109" s="291"/>
    </row>
    <row r="110" s="1" customFormat="1" ht="15" customHeight="1">
      <c r="B110" s="302"/>
      <c r="C110" s="277" t="s">
        <v>330</v>
      </c>
      <c r="D110" s="277"/>
      <c r="E110" s="277"/>
      <c r="F110" s="300" t="s">
        <v>317</v>
      </c>
      <c r="G110" s="277"/>
      <c r="H110" s="277" t="s">
        <v>351</v>
      </c>
      <c r="I110" s="277" t="s">
        <v>313</v>
      </c>
      <c r="J110" s="277">
        <v>50</v>
      </c>
      <c r="K110" s="291"/>
    </row>
    <row r="111" s="1" customFormat="1" ht="15" customHeight="1">
      <c r="B111" s="302"/>
      <c r="C111" s="277" t="s">
        <v>338</v>
      </c>
      <c r="D111" s="277"/>
      <c r="E111" s="277"/>
      <c r="F111" s="300" t="s">
        <v>317</v>
      </c>
      <c r="G111" s="277"/>
      <c r="H111" s="277" t="s">
        <v>351</v>
      </c>
      <c r="I111" s="277" t="s">
        <v>313</v>
      </c>
      <c r="J111" s="277">
        <v>50</v>
      </c>
      <c r="K111" s="291"/>
    </row>
    <row r="112" s="1" customFormat="1" ht="15" customHeight="1">
      <c r="B112" s="302"/>
      <c r="C112" s="277" t="s">
        <v>336</v>
      </c>
      <c r="D112" s="277"/>
      <c r="E112" s="277"/>
      <c r="F112" s="300" t="s">
        <v>317</v>
      </c>
      <c r="G112" s="277"/>
      <c r="H112" s="277" t="s">
        <v>351</v>
      </c>
      <c r="I112" s="277" t="s">
        <v>313</v>
      </c>
      <c r="J112" s="277">
        <v>50</v>
      </c>
      <c r="K112" s="291"/>
    </row>
    <row r="113" s="1" customFormat="1" ht="15" customHeight="1">
      <c r="B113" s="302"/>
      <c r="C113" s="277" t="s">
        <v>54</v>
      </c>
      <c r="D113" s="277"/>
      <c r="E113" s="277"/>
      <c r="F113" s="300" t="s">
        <v>311</v>
      </c>
      <c r="G113" s="277"/>
      <c r="H113" s="277" t="s">
        <v>352</v>
      </c>
      <c r="I113" s="277" t="s">
        <v>313</v>
      </c>
      <c r="J113" s="277">
        <v>20</v>
      </c>
      <c r="K113" s="291"/>
    </row>
    <row r="114" s="1" customFormat="1" ht="15" customHeight="1">
      <c r="B114" s="302"/>
      <c r="C114" s="277" t="s">
        <v>353</v>
      </c>
      <c r="D114" s="277"/>
      <c r="E114" s="277"/>
      <c r="F114" s="300" t="s">
        <v>311</v>
      </c>
      <c r="G114" s="277"/>
      <c r="H114" s="277" t="s">
        <v>354</v>
      </c>
      <c r="I114" s="277" t="s">
        <v>313</v>
      </c>
      <c r="J114" s="277">
        <v>120</v>
      </c>
      <c r="K114" s="291"/>
    </row>
    <row r="115" s="1" customFormat="1" ht="15" customHeight="1">
      <c r="B115" s="302"/>
      <c r="C115" s="277" t="s">
        <v>39</v>
      </c>
      <c r="D115" s="277"/>
      <c r="E115" s="277"/>
      <c r="F115" s="300" t="s">
        <v>311</v>
      </c>
      <c r="G115" s="277"/>
      <c r="H115" s="277" t="s">
        <v>355</v>
      </c>
      <c r="I115" s="277" t="s">
        <v>346</v>
      </c>
      <c r="J115" s="277"/>
      <c r="K115" s="291"/>
    </row>
    <row r="116" s="1" customFormat="1" ht="15" customHeight="1">
      <c r="B116" s="302"/>
      <c r="C116" s="277" t="s">
        <v>49</v>
      </c>
      <c r="D116" s="277"/>
      <c r="E116" s="277"/>
      <c r="F116" s="300" t="s">
        <v>311</v>
      </c>
      <c r="G116" s="277"/>
      <c r="H116" s="277" t="s">
        <v>356</v>
      </c>
      <c r="I116" s="277" t="s">
        <v>346</v>
      </c>
      <c r="J116" s="277"/>
      <c r="K116" s="291"/>
    </row>
    <row r="117" s="1" customFormat="1" ht="15" customHeight="1">
      <c r="B117" s="302"/>
      <c r="C117" s="277" t="s">
        <v>58</v>
      </c>
      <c r="D117" s="277"/>
      <c r="E117" s="277"/>
      <c r="F117" s="300" t="s">
        <v>311</v>
      </c>
      <c r="G117" s="277"/>
      <c r="H117" s="277" t="s">
        <v>357</v>
      </c>
      <c r="I117" s="277" t="s">
        <v>358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359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305</v>
      </c>
      <c r="D123" s="292"/>
      <c r="E123" s="292"/>
      <c r="F123" s="292" t="s">
        <v>306</v>
      </c>
      <c r="G123" s="293"/>
      <c r="H123" s="292" t="s">
        <v>55</v>
      </c>
      <c r="I123" s="292" t="s">
        <v>58</v>
      </c>
      <c r="J123" s="292" t="s">
        <v>307</v>
      </c>
      <c r="K123" s="321"/>
    </row>
    <row r="124" s="1" customFormat="1" ht="17.25" customHeight="1">
      <c r="B124" s="320"/>
      <c r="C124" s="294" t="s">
        <v>308</v>
      </c>
      <c r="D124" s="294"/>
      <c r="E124" s="294"/>
      <c r="F124" s="295" t="s">
        <v>309</v>
      </c>
      <c r="G124" s="296"/>
      <c r="H124" s="294"/>
      <c r="I124" s="294"/>
      <c r="J124" s="294" t="s">
        <v>310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314</v>
      </c>
      <c r="D126" s="299"/>
      <c r="E126" s="299"/>
      <c r="F126" s="300" t="s">
        <v>311</v>
      </c>
      <c r="G126" s="277"/>
      <c r="H126" s="277" t="s">
        <v>351</v>
      </c>
      <c r="I126" s="277" t="s">
        <v>313</v>
      </c>
      <c r="J126" s="277">
        <v>120</v>
      </c>
      <c r="K126" s="325"/>
    </row>
    <row r="127" s="1" customFormat="1" ht="15" customHeight="1">
      <c r="B127" s="322"/>
      <c r="C127" s="277" t="s">
        <v>360</v>
      </c>
      <c r="D127" s="277"/>
      <c r="E127" s="277"/>
      <c r="F127" s="300" t="s">
        <v>311</v>
      </c>
      <c r="G127" s="277"/>
      <c r="H127" s="277" t="s">
        <v>361</v>
      </c>
      <c r="I127" s="277" t="s">
        <v>313</v>
      </c>
      <c r="J127" s="277" t="s">
        <v>362</v>
      </c>
      <c r="K127" s="325"/>
    </row>
    <row r="128" s="1" customFormat="1" ht="15" customHeight="1">
      <c r="B128" s="322"/>
      <c r="C128" s="277" t="s">
        <v>259</v>
      </c>
      <c r="D128" s="277"/>
      <c r="E128" s="277"/>
      <c r="F128" s="300" t="s">
        <v>311</v>
      </c>
      <c r="G128" s="277"/>
      <c r="H128" s="277" t="s">
        <v>363</v>
      </c>
      <c r="I128" s="277" t="s">
        <v>313</v>
      </c>
      <c r="J128" s="277" t="s">
        <v>362</v>
      </c>
      <c r="K128" s="325"/>
    </row>
    <row r="129" s="1" customFormat="1" ht="15" customHeight="1">
      <c r="B129" s="322"/>
      <c r="C129" s="277" t="s">
        <v>322</v>
      </c>
      <c r="D129" s="277"/>
      <c r="E129" s="277"/>
      <c r="F129" s="300" t="s">
        <v>317</v>
      </c>
      <c r="G129" s="277"/>
      <c r="H129" s="277" t="s">
        <v>323</v>
      </c>
      <c r="I129" s="277" t="s">
        <v>313</v>
      </c>
      <c r="J129" s="277">
        <v>15</v>
      </c>
      <c r="K129" s="325"/>
    </row>
    <row r="130" s="1" customFormat="1" ht="15" customHeight="1">
      <c r="B130" s="322"/>
      <c r="C130" s="303" t="s">
        <v>324</v>
      </c>
      <c r="D130" s="303"/>
      <c r="E130" s="303"/>
      <c r="F130" s="304" t="s">
        <v>317</v>
      </c>
      <c r="G130" s="303"/>
      <c r="H130" s="303" t="s">
        <v>325</v>
      </c>
      <c r="I130" s="303" t="s">
        <v>313</v>
      </c>
      <c r="J130" s="303">
        <v>15</v>
      </c>
      <c r="K130" s="325"/>
    </row>
    <row r="131" s="1" customFormat="1" ht="15" customHeight="1">
      <c r="B131" s="322"/>
      <c r="C131" s="303" t="s">
        <v>326</v>
      </c>
      <c r="D131" s="303"/>
      <c r="E131" s="303"/>
      <c r="F131" s="304" t="s">
        <v>317</v>
      </c>
      <c r="G131" s="303"/>
      <c r="H131" s="303" t="s">
        <v>327</v>
      </c>
      <c r="I131" s="303" t="s">
        <v>313</v>
      </c>
      <c r="J131" s="303">
        <v>20</v>
      </c>
      <c r="K131" s="325"/>
    </row>
    <row r="132" s="1" customFormat="1" ht="15" customHeight="1">
      <c r="B132" s="322"/>
      <c r="C132" s="303" t="s">
        <v>328</v>
      </c>
      <c r="D132" s="303"/>
      <c r="E132" s="303"/>
      <c r="F132" s="304" t="s">
        <v>317</v>
      </c>
      <c r="G132" s="303"/>
      <c r="H132" s="303" t="s">
        <v>329</v>
      </c>
      <c r="I132" s="303" t="s">
        <v>313</v>
      </c>
      <c r="J132" s="303">
        <v>20</v>
      </c>
      <c r="K132" s="325"/>
    </row>
    <row r="133" s="1" customFormat="1" ht="15" customHeight="1">
      <c r="B133" s="322"/>
      <c r="C133" s="277" t="s">
        <v>316</v>
      </c>
      <c r="D133" s="277"/>
      <c r="E133" s="277"/>
      <c r="F133" s="300" t="s">
        <v>317</v>
      </c>
      <c r="G133" s="277"/>
      <c r="H133" s="277" t="s">
        <v>351</v>
      </c>
      <c r="I133" s="277" t="s">
        <v>313</v>
      </c>
      <c r="J133" s="277">
        <v>50</v>
      </c>
      <c r="K133" s="325"/>
    </row>
    <row r="134" s="1" customFormat="1" ht="15" customHeight="1">
      <c r="B134" s="322"/>
      <c r="C134" s="277" t="s">
        <v>330</v>
      </c>
      <c r="D134" s="277"/>
      <c r="E134" s="277"/>
      <c r="F134" s="300" t="s">
        <v>317</v>
      </c>
      <c r="G134" s="277"/>
      <c r="H134" s="277" t="s">
        <v>351</v>
      </c>
      <c r="I134" s="277" t="s">
        <v>313</v>
      </c>
      <c r="J134" s="277">
        <v>50</v>
      </c>
      <c r="K134" s="325"/>
    </row>
    <row r="135" s="1" customFormat="1" ht="15" customHeight="1">
      <c r="B135" s="322"/>
      <c r="C135" s="277" t="s">
        <v>336</v>
      </c>
      <c r="D135" s="277"/>
      <c r="E135" s="277"/>
      <c r="F135" s="300" t="s">
        <v>317</v>
      </c>
      <c r="G135" s="277"/>
      <c r="H135" s="277" t="s">
        <v>351</v>
      </c>
      <c r="I135" s="277" t="s">
        <v>313</v>
      </c>
      <c r="J135" s="277">
        <v>50</v>
      </c>
      <c r="K135" s="325"/>
    </row>
    <row r="136" s="1" customFormat="1" ht="15" customHeight="1">
      <c r="B136" s="322"/>
      <c r="C136" s="277" t="s">
        <v>338</v>
      </c>
      <c r="D136" s="277"/>
      <c r="E136" s="277"/>
      <c r="F136" s="300" t="s">
        <v>317</v>
      </c>
      <c r="G136" s="277"/>
      <c r="H136" s="277" t="s">
        <v>351</v>
      </c>
      <c r="I136" s="277" t="s">
        <v>313</v>
      </c>
      <c r="J136" s="277">
        <v>50</v>
      </c>
      <c r="K136" s="325"/>
    </row>
    <row r="137" s="1" customFormat="1" ht="15" customHeight="1">
      <c r="B137" s="322"/>
      <c r="C137" s="277" t="s">
        <v>339</v>
      </c>
      <c r="D137" s="277"/>
      <c r="E137" s="277"/>
      <c r="F137" s="300" t="s">
        <v>317</v>
      </c>
      <c r="G137" s="277"/>
      <c r="H137" s="277" t="s">
        <v>364</v>
      </c>
      <c r="I137" s="277" t="s">
        <v>313</v>
      </c>
      <c r="J137" s="277">
        <v>255</v>
      </c>
      <c r="K137" s="325"/>
    </row>
    <row r="138" s="1" customFormat="1" ht="15" customHeight="1">
      <c r="B138" s="322"/>
      <c r="C138" s="277" t="s">
        <v>341</v>
      </c>
      <c r="D138" s="277"/>
      <c r="E138" s="277"/>
      <c r="F138" s="300" t="s">
        <v>311</v>
      </c>
      <c r="G138" s="277"/>
      <c r="H138" s="277" t="s">
        <v>365</v>
      </c>
      <c r="I138" s="277" t="s">
        <v>343</v>
      </c>
      <c r="J138" s="277"/>
      <c r="K138" s="325"/>
    </row>
    <row r="139" s="1" customFormat="1" ht="15" customHeight="1">
      <c r="B139" s="322"/>
      <c r="C139" s="277" t="s">
        <v>344</v>
      </c>
      <c r="D139" s="277"/>
      <c r="E139" s="277"/>
      <c r="F139" s="300" t="s">
        <v>311</v>
      </c>
      <c r="G139" s="277"/>
      <c r="H139" s="277" t="s">
        <v>366</v>
      </c>
      <c r="I139" s="277" t="s">
        <v>346</v>
      </c>
      <c r="J139" s="277"/>
      <c r="K139" s="325"/>
    </row>
    <row r="140" s="1" customFormat="1" ht="15" customHeight="1">
      <c r="B140" s="322"/>
      <c r="C140" s="277" t="s">
        <v>347</v>
      </c>
      <c r="D140" s="277"/>
      <c r="E140" s="277"/>
      <c r="F140" s="300" t="s">
        <v>311</v>
      </c>
      <c r="G140" s="277"/>
      <c r="H140" s="277" t="s">
        <v>347</v>
      </c>
      <c r="I140" s="277" t="s">
        <v>346</v>
      </c>
      <c r="J140" s="277"/>
      <c r="K140" s="325"/>
    </row>
    <row r="141" s="1" customFormat="1" ht="15" customHeight="1">
      <c r="B141" s="322"/>
      <c r="C141" s="277" t="s">
        <v>39</v>
      </c>
      <c r="D141" s="277"/>
      <c r="E141" s="277"/>
      <c r="F141" s="300" t="s">
        <v>311</v>
      </c>
      <c r="G141" s="277"/>
      <c r="H141" s="277" t="s">
        <v>367</v>
      </c>
      <c r="I141" s="277" t="s">
        <v>346</v>
      </c>
      <c r="J141" s="277"/>
      <c r="K141" s="325"/>
    </row>
    <row r="142" s="1" customFormat="1" ht="15" customHeight="1">
      <c r="B142" s="322"/>
      <c r="C142" s="277" t="s">
        <v>368</v>
      </c>
      <c r="D142" s="277"/>
      <c r="E142" s="277"/>
      <c r="F142" s="300" t="s">
        <v>311</v>
      </c>
      <c r="G142" s="277"/>
      <c r="H142" s="277" t="s">
        <v>369</v>
      </c>
      <c r="I142" s="277" t="s">
        <v>346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370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305</v>
      </c>
      <c r="D148" s="292"/>
      <c r="E148" s="292"/>
      <c r="F148" s="292" t="s">
        <v>306</v>
      </c>
      <c r="G148" s="293"/>
      <c r="H148" s="292" t="s">
        <v>55</v>
      </c>
      <c r="I148" s="292" t="s">
        <v>58</v>
      </c>
      <c r="J148" s="292" t="s">
        <v>307</v>
      </c>
      <c r="K148" s="291"/>
    </row>
    <row r="149" s="1" customFormat="1" ht="17.25" customHeight="1">
      <c r="B149" s="289"/>
      <c r="C149" s="294" t="s">
        <v>308</v>
      </c>
      <c r="D149" s="294"/>
      <c r="E149" s="294"/>
      <c r="F149" s="295" t="s">
        <v>309</v>
      </c>
      <c r="G149" s="296"/>
      <c r="H149" s="294"/>
      <c r="I149" s="294"/>
      <c r="J149" s="294" t="s">
        <v>310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314</v>
      </c>
      <c r="D151" s="277"/>
      <c r="E151" s="277"/>
      <c r="F151" s="330" t="s">
        <v>311</v>
      </c>
      <c r="G151" s="277"/>
      <c r="H151" s="329" t="s">
        <v>351</v>
      </c>
      <c r="I151" s="329" t="s">
        <v>313</v>
      </c>
      <c r="J151" s="329">
        <v>120</v>
      </c>
      <c r="K151" s="325"/>
    </row>
    <row r="152" s="1" customFormat="1" ht="15" customHeight="1">
      <c r="B152" s="302"/>
      <c r="C152" s="329" t="s">
        <v>360</v>
      </c>
      <c r="D152" s="277"/>
      <c r="E152" s="277"/>
      <c r="F152" s="330" t="s">
        <v>311</v>
      </c>
      <c r="G152" s="277"/>
      <c r="H152" s="329" t="s">
        <v>371</v>
      </c>
      <c r="I152" s="329" t="s">
        <v>313</v>
      </c>
      <c r="J152" s="329" t="s">
        <v>362</v>
      </c>
      <c r="K152" s="325"/>
    </row>
    <row r="153" s="1" customFormat="1" ht="15" customHeight="1">
      <c r="B153" s="302"/>
      <c r="C153" s="329" t="s">
        <v>259</v>
      </c>
      <c r="D153" s="277"/>
      <c r="E153" s="277"/>
      <c r="F153" s="330" t="s">
        <v>311</v>
      </c>
      <c r="G153" s="277"/>
      <c r="H153" s="329" t="s">
        <v>372</v>
      </c>
      <c r="I153" s="329" t="s">
        <v>313</v>
      </c>
      <c r="J153" s="329" t="s">
        <v>362</v>
      </c>
      <c r="K153" s="325"/>
    </row>
    <row r="154" s="1" customFormat="1" ht="15" customHeight="1">
      <c r="B154" s="302"/>
      <c r="C154" s="329" t="s">
        <v>316</v>
      </c>
      <c r="D154" s="277"/>
      <c r="E154" s="277"/>
      <c r="F154" s="330" t="s">
        <v>317</v>
      </c>
      <c r="G154" s="277"/>
      <c r="H154" s="329" t="s">
        <v>351</v>
      </c>
      <c r="I154" s="329" t="s">
        <v>313</v>
      </c>
      <c r="J154" s="329">
        <v>50</v>
      </c>
      <c r="K154" s="325"/>
    </row>
    <row r="155" s="1" customFormat="1" ht="15" customHeight="1">
      <c r="B155" s="302"/>
      <c r="C155" s="329" t="s">
        <v>319</v>
      </c>
      <c r="D155" s="277"/>
      <c r="E155" s="277"/>
      <c r="F155" s="330" t="s">
        <v>311</v>
      </c>
      <c r="G155" s="277"/>
      <c r="H155" s="329" t="s">
        <v>351</v>
      </c>
      <c r="I155" s="329" t="s">
        <v>321</v>
      </c>
      <c r="J155" s="329"/>
      <c r="K155" s="325"/>
    </row>
    <row r="156" s="1" customFormat="1" ht="15" customHeight="1">
      <c r="B156" s="302"/>
      <c r="C156" s="329" t="s">
        <v>330</v>
      </c>
      <c r="D156" s="277"/>
      <c r="E156" s="277"/>
      <c r="F156" s="330" t="s">
        <v>317</v>
      </c>
      <c r="G156" s="277"/>
      <c r="H156" s="329" t="s">
        <v>351</v>
      </c>
      <c r="I156" s="329" t="s">
        <v>313</v>
      </c>
      <c r="J156" s="329">
        <v>50</v>
      </c>
      <c r="K156" s="325"/>
    </row>
    <row r="157" s="1" customFormat="1" ht="15" customHeight="1">
      <c r="B157" s="302"/>
      <c r="C157" s="329" t="s">
        <v>338</v>
      </c>
      <c r="D157" s="277"/>
      <c r="E157" s="277"/>
      <c r="F157" s="330" t="s">
        <v>317</v>
      </c>
      <c r="G157" s="277"/>
      <c r="H157" s="329" t="s">
        <v>351</v>
      </c>
      <c r="I157" s="329" t="s">
        <v>313</v>
      </c>
      <c r="J157" s="329">
        <v>50</v>
      </c>
      <c r="K157" s="325"/>
    </row>
    <row r="158" s="1" customFormat="1" ht="15" customHeight="1">
      <c r="B158" s="302"/>
      <c r="C158" s="329" t="s">
        <v>336</v>
      </c>
      <c r="D158" s="277"/>
      <c r="E158" s="277"/>
      <c r="F158" s="330" t="s">
        <v>317</v>
      </c>
      <c r="G158" s="277"/>
      <c r="H158" s="329" t="s">
        <v>351</v>
      </c>
      <c r="I158" s="329" t="s">
        <v>313</v>
      </c>
      <c r="J158" s="329">
        <v>50</v>
      </c>
      <c r="K158" s="325"/>
    </row>
    <row r="159" s="1" customFormat="1" ht="15" customHeight="1">
      <c r="B159" s="302"/>
      <c r="C159" s="329" t="s">
        <v>94</v>
      </c>
      <c r="D159" s="277"/>
      <c r="E159" s="277"/>
      <c r="F159" s="330" t="s">
        <v>311</v>
      </c>
      <c r="G159" s="277"/>
      <c r="H159" s="329" t="s">
        <v>373</v>
      </c>
      <c r="I159" s="329" t="s">
        <v>313</v>
      </c>
      <c r="J159" s="329" t="s">
        <v>374</v>
      </c>
      <c r="K159" s="325"/>
    </row>
    <row r="160" s="1" customFormat="1" ht="15" customHeight="1">
      <c r="B160" s="302"/>
      <c r="C160" s="329" t="s">
        <v>375</v>
      </c>
      <c r="D160" s="277"/>
      <c r="E160" s="277"/>
      <c r="F160" s="330" t="s">
        <v>311</v>
      </c>
      <c r="G160" s="277"/>
      <c r="H160" s="329" t="s">
        <v>376</v>
      </c>
      <c r="I160" s="329" t="s">
        <v>346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377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305</v>
      </c>
      <c r="D166" s="292"/>
      <c r="E166" s="292"/>
      <c r="F166" s="292" t="s">
        <v>306</v>
      </c>
      <c r="G166" s="334"/>
      <c r="H166" s="335" t="s">
        <v>55</v>
      </c>
      <c r="I166" s="335" t="s">
        <v>58</v>
      </c>
      <c r="J166" s="292" t="s">
        <v>307</v>
      </c>
      <c r="K166" s="269"/>
    </row>
    <row r="167" s="1" customFormat="1" ht="17.25" customHeight="1">
      <c r="B167" s="270"/>
      <c r="C167" s="294" t="s">
        <v>308</v>
      </c>
      <c r="D167" s="294"/>
      <c r="E167" s="294"/>
      <c r="F167" s="295" t="s">
        <v>309</v>
      </c>
      <c r="G167" s="336"/>
      <c r="H167" s="337"/>
      <c r="I167" s="337"/>
      <c r="J167" s="294" t="s">
        <v>310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314</v>
      </c>
      <c r="D169" s="277"/>
      <c r="E169" s="277"/>
      <c r="F169" s="300" t="s">
        <v>311</v>
      </c>
      <c r="G169" s="277"/>
      <c r="H169" s="277" t="s">
        <v>351</v>
      </c>
      <c r="I169" s="277" t="s">
        <v>313</v>
      </c>
      <c r="J169" s="277">
        <v>120</v>
      </c>
      <c r="K169" s="325"/>
    </row>
    <row r="170" s="1" customFormat="1" ht="15" customHeight="1">
      <c r="B170" s="302"/>
      <c r="C170" s="277" t="s">
        <v>360</v>
      </c>
      <c r="D170" s="277"/>
      <c r="E170" s="277"/>
      <c r="F170" s="300" t="s">
        <v>311</v>
      </c>
      <c r="G170" s="277"/>
      <c r="H170" s="277" t="s">
        <v>361</v>
      </c>
      <c r="I170" s="277" t="s">
        <v>313</v>
      </c>
      <c r="J170" s="277" t="s">
        <v>362</v>
      </c>
      <c r="K170" s="325"/>
    </row>
    <row r="171" s="1" customFormat="1" ht="15" customHeight="1">
      <c r="B171" s="302"/>
      <c r="C171" s="277" t="s">
        <v>259</v>
      </c>
      <c r="D171" s="277"/>
      <c r="E171" s="277"/>
      <c r="F171" s="300" t="s">
        <v>311</v>
      </c>
      <c r="G171" s="277"/>
      <c r="H171" s="277" t="s">
        <v>378</v>
      </c>
      <c r="I171" s="277" t="s">
        <v>313</v>
      </c>
      <c r="J171" s="277" t="s">
        <v>362</v>
      </c>
      <c r="K171" s="325"/>
    </row>
    <row r="172" s="1" customFormat="1" ht="15" customHeight="1">
      <c r="B172" s="302"/>
      <c r="C172" s="277" t="s">
        <v>316</v>
      </c>
      <c r="D172" s="277"/>
      <c r="E172" s="277"/>
      <c r="F172" s="300" t="s">
        <v>317</v>
      </c>
      <c r="G172" s="277"/>
      <c r="H172" s="277" t="s">
        <v>378</v>
      </c>
      <c r="I172" s="277" t="s">
        <v>313</v>
      </c>
      <c r="J172" s="277">
        <v>50</v>
      </c>
      <c r="K172" s="325"/>
    </row>
    <row r="173" s="1" customFormat="1" ht="15" customHeight="1">
      <c r="B173" s="302"/>
      <c r="C173" s="277" t="s">
        <v>319</v>
      </c>
      <c r="D173" s="277"/>
      <c r="E173" s="277"/>
      <c r="F173" s="300" t="s">
        <v>311</v>
      </c>
      <c r="G173" s="277"/>
      <c r="H173" s="277" t="s">
        <v>378</v>
      </c>
      <c r="I173" s="277" t="s">
        <v>321</v>
      </c>
      <c r="J173" s="277"/>
      <c r="K173" s="325"/>
    </row>
    <row r="174" s="1" customFormat="1" ht="15" customHeight="1">
      <c r="B174" s="302"/>
      <c r="C174" s="277" t="s">
        <v>330</v>
      </c>
      <c r="D174" s="277"/>
      <c r="E174" s="277"/>
      <c r="F174" s="300" t="s">
        <v>317</v>
      </c>
      <c r="G174" s="277"/>
      <c r="H174" s="277" t="s">
        <v>378</v>
      </c>
      <c r="I174" s="277" t="s">
        <v>313</v>
      </c>
      <c r="J174" s="277">
        <v>50</v>
      </c>
      <c r="K174" s="325"/>
    </row>
    <row r="175" s="1" customFormat="1" ht="15" customHeight="1">
      <c r="B175" s="302"/>
      <c r="C175" s="277" t="s">
        <v>338</v>
      </c>
      <c r="D175" s="277"/>
      <c r="E175" s="277"/>
      <c r="F175" s="300" t="s">
        <v>317</v>
      </c>
      <c r="G175" s="277"/>
      <c r="H175" s="277" t="s">
        <v>378</v>
      </c>
      <c r="I175" s="277" t="s">
        <v>313</v>
      </c>
      <c r="J175" s="277">
        <v>50</v>
      </c>
      <c r="K175" s="325"/>
    </row>
    <row r="176" s="1" customFormat="1" ht="15" customHeight="1">
      <c r="B176" s="302"/>
      <c r="C176" s="277" t="s">
        <v>336</v>
      </c>
      <c r="D176" s="277"/>
      <c r="E176" s="277"/>
      <c r="F176" s="300" t="s">
        <v>317</v>
      </c>
      <c r="G176" s="277"/>
      <c r="H176" s="277" t="s">
        <v>378</v>
      </c>
      <c r="I176" s="277" t="s">
        <v>313</v>
      </c>
      <c r="J176" s="277">
        <v>50</v>
      </c>
      <c r="K176" s="325"/>
    </row>
    <row r="177" s="1" customFormat="1" ht="15" customHeight="1">
      <c r="B177" s="302"/>
      <c r="C177" s="277" t="s">
        <v>101</v>
      </c>
      <c r="D177" s="277"/>
      <c r="E177" s="277"/>
      <c r="F177" s="300" t="s">
        <v>311</v>
      </c>
      <c r="G177" s="277"/>
      <c r="H177" s="277" t="s">
        <v>379</v>
      </c>
      <c r="I177" s="277" t="s">
        <v>380</v>
      </c>
      <c r="J177" s="277"/>
      <c r="K177" s="325"/>
    </row>
    <row r="178" s="1" customFormat="1" ht="15" customHeight="1">
      <c r="B178" s="302"/>
      <c r="C178" s="277" t="s">
        <v>58</v>
      </c>
      <c r="D178" s="277"/>
      <c r="E178" s="277"/>
      <c r="F178" s="300" t="s">
        <v>311</v>
      </c>
      <c r="G178" s="277"/>
      <c r="H178" s="277" t="s">
        <v>381</v>
      </c>
      <c r="I178" s="277" t="s">
        <v>382</v>
      </c>
      <c r="J178" s="277">
        <v>1</v>
      </c>
      <c r="K178" s="325"/>
    </row>
    <row r="179" s="1" customFormat="1" ht="15" customHeight="1">
      <c r="B179" s="302"/>
      <c r="C179" s="277" t="s">
        <v>54</v>
      </c>
      <c r="D179" s="277"/>
      <c r="E179" s="277"/>
      <c r="F179" s="300" t="s">
        <v>311</v>
      </c>
      <c r="G179" s="277"/>
      <c r="H179" s="277" t="s">
        <v>383</v>
      </c>
      <c r="I179" s="277" t="s">
        <v>313</v>
      </c>
      <c r="J179" s="277">
        <v>20</v>
      </c>
      <c r="K179" s="325"/>
    </row>
    <row r="180" s="1" customFormat="1" ht="15" customHeight="1">
      <c r="B180" s="302"/>
      <c r="C180" s="277" t="s">
        <v>55</v>
      </c>
      <c r="D180" s="277"/>
      <c r="E180" s="277"/>
      <c r="F180" s="300" t="s">
        <v>311</v>
      </c>
      <c r="G180" s="277"/>
      <c r="H180" s="277" t="s">
        <v>384</v>
      </c>
      <c r="I180" s="277" t="s">
        <v>313</v>
      </c>
      <c r="J180" s="277">
        <v>255</v>
      </c>
      <c r="K180" s="325"/>
    </row>
    <row r="181" s="1" customFormat="1" ht="15" customHeight="1">
      <c r="B181" s="302"/>
      <c r="C181" s="277" t="s">
        <v>102</v>
      </c>
      <c r="D181" s="277"/>
      <c r="E181" s="277"/>
      <c r="F181" s="300" t="s">
        <v>311</v>
      </c>
      <c r="G181" s="277"/>
      <c r="H181" s="277" t="s">
        <v>275</v>
      </c>
      <c r="I181" s="277" t="s">
        <v>313</v>
      </c>
      <c r="J181" s="277">
        <v>10</v>
      </c>
      <c r="K181" s="325"/>
    </row>
    <row r="182" s="1" customFormat="1" ht="15" customHeight="1">
      <c r="B182" s="302"/>
      <c r="C182" s="277" t="s">
        <v>103</v>
      </c>
      <c r="D182" s="277"/>
      <c r="E182" s="277"/>
      <c r="F182" s="300" t="s">
        <v>311</v>
      </c>
      <c r="G182" s="277"/>
      <c r="H182" s="277" t="s">
        <v>385</v>
      </c>
      <c r="I182" s="277" t="s">
        <v>346</v>
      </c>
      <c r="J182" s="277"/>
      <c r="K182" s="325"/>
    </row>
    <row r="183" s="1" customFormat="1" ht="15" customHeight="1">
      <c r="B183" s="302"/>
      <c r="C183" s="277" t="s">
        <v>386</v>
      </c>
      <c r="D183" s="277"/>
      <c r="E183" s="277"/>
      <c r="F183" s="300" t="s">
        <v>311</v>
      </c>
      <c r="G183" s="277"/>
      <c r="H183" s="277" t="s">
        <v>387</v>
      </c>
      <c r="I183" s="277" t="s">
        <v>346</v>
      </c>
      <c r="J183" s="277"/>
      <c r="K183" s="325"/>
    </row>
    <row r="184" s="1" customFormat="1" ht="15" customHeight="1">
      <c r="B184" s="302"/>
      <c r="C184" s="277" t="s">
        <v>375</v>
      </c>
      <c r="D184" s="277"/>
      <c r="E184" s="277"/>
      <c r="F184" s="300" t="s">
        <v>311</v>
      </c>
      <c r="G184" s="277"/>
      <c r="H184" s="277" t="s">
        <v>388</v>
      </c>
      <c r="I184" s="277" t="s">
        <v>346</v>
      </c>
      <c r="J184" s="277"/>
      <c r="K184" s="325"/>
    </row>
    <row r="185" s="1" customFormat="1" ht="15" customHeight="1">
      <c r="B185" s="302"/>
      <c r="C185" s="277" t="s">
        <v>105</v>
      </c>
      <c r="D185" s="277"/>
      <c r="E185" s="277"/>
      <c r="F185" s="300" t="s">
        <v>317</v>
      </c>
      <c r="G185" s="277"/>
      <c r="H185" s="277" t="s">
        <v>389</v>
      </c>
      <c r="I185" s="277" t="s">
        <v>313</v>
      </c>
      <c r="J185" s="277">
        <v>50</v>
      </c>
      <c r="K185" s="325"/>
    </row>
    <row r="186" s="1" customFormat="1" ht="15" customHeight="1">
      <c r="B186" s="302"/>
      <c r="C186" s="277" t="s">
        <v>390</v>
      </c>
      <c r="D186" s="277"/>
      <c r="E186" s="277"/>
      <c r="F186" s="300" t="s">
        <v>317</v>
      </c>
      <c r="G186" s="277"/>
      <c r="H186" s="277" t="s">
        <v>391</v>
      </c>
      <c r="I186" s="277" t="s">
        <v>392</v>
      </c>
      <c r="J186" s="277"/>
      <c r="K186" s="325"/>
    </row>
    <row r="187" s="1" customFormat="1" ht="15" customHeight="1">
      <c r="B187" s="302"/>
      <c r="C187" s="277" t="s">
        <v>393</v>
      </c>
      <c r="D187" s="277"/>
      <c r="E187" s="277"/>
      <c r="F187" s="300" t="s">
        <v>317</v>
      </c>
      <c r="G187" s="277"/>
      <c r="H187" s="277" t="s">
        <v>394</v>
      </c>
      <c r="I187" s="277" t="s">
        <v>392</v>
      </c>
      <c r="J187" s="277"/>
      <c r="K187" s="325"/>
    </row>
    <row r="188" s="1" customFormat="1" ht="15" customHeight="1">
      <c r="B188" s="302"/>
      <c r="C188" s="277" t="s">
        <v>395</v>
      </c>
      <c r="D188" s="277"/>
      <c r="E188" s="277"/>
      <c r="F188" s="300" t="s">
        <v>317</v>
      </c>
      <c r="G188" s="277"/>
      <c r="H188" s="277" t="s">
        <v>396</v>
      </c>
      <c r="I188" s="277" t="s">
        <v>392</v>
      </c>
      <c r="J188" s="277"/>
      <c r="K188" s="325"/>
    </row>
    <row r="189" s="1" customFormat="1" ht="15" customHeight="1">
      <c r="B189" s="302"/>
      <c r="C189" s="338" t="s">
        <v>397</v>
      </c>
      <c r="D189" s="277"/>
      <c r="E189" s="277"/>
      <c r="F189" s="300" t="s">
        <v>317</v>
      </c>
      <c r="G189" s="277"/>
      <c r="H189" s="277" t="s">
        <v>398</v>
      </c>
      <c r="I189" s="277" t="s">
        <v>399</v>
      </c>
      <c r="J189" s="339" t="s">
        <v>400</v>
      </c>
      <c r="K189" s="325"/>
    </row>
    <row r="190" s="16" customFormat="1" ht="15" customHeight="1">
      <c r="B190" s="340"/>
      <c r="C190" s="341" t="s">
        <v>401</v>
      </c>
      <c r="D190" s="342"/>
      <c r="E190" s="342"/>
      <c r="F190" s="343" t="s">
        <v>317</v>
      </c>
      <c r="G190" s="342"/>
      <c r="H190" s="342" t="s">
        <v>402</v>
      </c>
      <c r="I190" s="342" t="s">
        <v>399</v>
      </c>
      <c r="J190" s="344" t="s">
        <v>400</v>
      </c>
      <c r="K190" s="345"/>
    </row>
    <row r="191" s="1" customFormat="1" ht="15" customHeight="1">
      <c r="B191" s="302"/>
      <c r="C191" s="338" t="s">
        <v>43</v>
      </c>
      <c r="D191" s="277"/>
      <c r="E191" s="277"/>
      <c r="F191" s="300" t="s">
        <v>311</v>
      </c>
      <c r="G191" s="277"/>
      <c r="H191" s="274" t="s">
        <v>403</v>
      </c>
      <c r="I191" s="277" t="s">
        <v>404</v>
      </c>
      <c r="J191" s="277"/>
      <c r="K191" s="325"/>
    </row>
    <row r="192" s="1" customFormat="1" ht="15" customHeight="1">
      <c r="B192" s="302"/>
      <c r="C192" s="338" t="s">
        <v>405</v>
      </c>
      <c r="D192" s="277"/>
      <c r="E192" s="277"/>
      <c r="F192" s="300" t="s">
        <v>311</v>
      </c>
      <c r="G192" s="277"/>
      <c r="H192" s="277" t="s">
        <v>406</v>
      </c>
      <c r="I192" s="277" t="s">
        <v>346</v>
      </c>
      <c r="J192" s="277"/>
      <c r="K192" s="325"/>
    </row>
    <row r="193" s="1" customFormat="1" ht="15" customHeight="1">
      <c r="B193" s="302"/>
      <c r="C193" s="338" t="s">
        <v>407</v>
      </c>
      <c r="D193" s="277"/>
      <c r="E193" s="277"/>
      <c r="F193" s="300" t="s">
        <v>311</v>
      </c>
      <c r="G193" s="277"/>
      <c r="H193" s="277" t="s">
        <v>408</v>
      </c>
      <c r="I193" s="277" t="s">
        <v>346</v>
      </c>
      <c r="J193" s="277"/>
      <c r="K193" s="325"/>
    </row>
    <row r="194" s="1" customFormat="1" ht="15" customHeight="1">
      <c r="B194" s="302"/>
      <c r="C194" s="338" t="s">
        <v>409</v>
      </c>
      <c r="D194" s="277"/>
      <c r="E194" s="277"/>
      <c r="F194" s="300" t="s">
        <v>317</v>
      </c>
      <c r="G194" s="277"/>
      <c r="H194" s="277" t="s">
        <v>410</v>
      </c>
      <c r="I194" s="277" t="s">
        <v>346</v>
      </c>
      <c r="J194" s="277"/>
      <c r="K194" s="325"/>
    </row>
    <row r="195" s="1" customFormat="1" ht="15" customHeight="1">
      <c r="B195" s="331"/>
      <c r="C195" s="346"/>
      <c r="D195" s="311"/>
      <c r="E195" s="311"/>
      <c r="F195" s="311"/>
      <c r="G195" s="311"/>
      <c r="H195" s="311"/>
      <c r="I195" s="311"/>
      <c r="J195" s="311"/>
      <c r="K195" s="332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313"/>
      <c r="C197" s="323"/>
      <c r="D197" s="323"/>
      <c r="E197" s="323"/>
      <c r="F197" s="333"/>
      <c r="G197" s="323"/>
      <c r="H197" s="323"/>
      <c r="I197" s="323"/>
      <c r="J197" s="323"/>
      <c r="K197" s="313"/>
    </row>
    <row r="198" s="1" customFormat="1" ht="18.75" customHeight="1"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</row>
    <row r="199" s="1" customFormat="1" ht="13.5">
      <c r="B199" s="264"/>
      <c r="C199" s="265"/>
      <c r="D199" s="265"/>
      <c r="E199" s="265"/>
      <c r="F199" s="265"/>
      <c r="G199" s="265"/>
      <c r="H199" s="265"/>
      <c r="I199" s="265"/>
      <c r="J199" s="265"/>
      <c r="K199" s="266"/>
    </row>
    <row r="200" s="1" customFormat="1" ht="21">
      <c r="B200" s="267"/>
      <c r="C200" s="268" t="s">
        <v>411</v>
      </c>
      <c r="D200" s="268"/>
      <c r="E200" s="268"/>
      <c r="F200" s="268"/>
      <c r="G200" s="268"/>
      <c r="H200" s="268"/>
      <c r="I200" s="268"/>
      <c r="J200" s="268"/>
      <c r="K200" s="269"/>
    </row>
    <row r="201" s="1" customFormat="1" ht="25.5" customHeight="1">
      <c r="B201" s="267"/>
      <c r="C201" s="347" t="s">
        <v>412</v>
      </c>
      <c r="D201" s="347"/>
      <c r="E201" s="347"/>
      <c r="F201" s="347" t="s">
        <v>413</v>
      </c>
      <c r="G201" s="348"/>
      <c r="H201" s="347" t="s">
        <v>414</v>
      </c>
      <c r="I201" s="347"/>
      <c r="J201" s="347"/>
      <c r="K201" s="269"/>
    </row>
    <row r="202" s="1" customFormat="1" ht="5.25" customHeight="1">
      <c r="B202" s="302"/>
      <c r="C202" s="297"/>
      <c r="D202" s="297"/>
      <c r="E202" s="297"/>
      <c r="F202" s="297"/>
      <c r="G202" s="323"/>
      <c r="H202" s="297"/>
      <c r="I202" s="297"/>
      <c r="J202" s="297"/>
      <c r="K202" s="325"/>
    </row>
    <row r="203" s="1" customFormat="1" ht="15" customHeight="1">
      <c r="B203" s="302"/>
      <c r="C203" s="277" t="s">
        <v>404</v>
      </c>
      <c r="D203" s="277"/>
      <c r="E203" s="277"/>
      <c r="F203" s="300" t="s">
        <v>44</v>
      </c>
      <c r="G203" s="277"/>
      <c r="H203" s="277" t="s">
        <v>415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45</v>
      </c>
      <c r="G204" s="277"/>
      <c r="H204" s="277" t="s">
        <v>416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48</v>
      </c>
      <c r="G205" s="277"/>
      <c r="H205" s="277" t="s">
        <v>417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46</v>
      </c>
      <c r="G206" s="277"/>
      <c r="H206" s="277" t="s">
        <v>418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 t="s">
        <v>47</v>
      </c>
      <c r="G207" s="277"/>
      <c r="H207" s="277" t="s">
        <v>419</v>
      </c>
      <c r="I207" s="277"/>
      <c r="J207" s="277"/>
      <c r="K207" s="325"/>
    </row>
    <row r="208" s="1" customFormat="1" ht="15" customHeight="1">
      <c r="B208" s="302"/>
      <c r="C208" s="277"/>
      <c r="D208" s="277"/>
      <c r="E208" s="277"/>
      <c r="F208" s="300"/>
      <c r="G208" s="277"/>
      <c r="H208" s="277"/>
      <c r="I208" s="277"/>
      <c r="J208" s="277"/>
      <c r="K208" s="325"/>
    </row>
    <row r="209" s="1" customFormat="1" ht="15" customHeight="1">
      <c r="B209" s="302"/>
      <c r="C209" s="277" t="s">
        <v>358</v>
      </c>
      <c r="D209" s="277"/>
      <c r="E209" s="277"/>
      <c r="F209" s="300" t="s">
        <v>80</v>
      </c>
      <c r="G209" s="277"/>
      <c r="H209" s="277" t="s">
        <v>420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255</v>
      </c>
      <c r="G210" s="277"/>
      <c r="H210" s="277" t="s">
        <v>256</v>
      </c>
      <c r="I210" s="277"/>
      <c r="J210" s="277"/>
      <c r="K210" s="325"/>
    </row>
    <row r="211" s="1" customFormat="1" ht="15" customHeight="1">
      <c r="B211" s="302"/>
      <c r="C211" s="277"/>
      <c r="D211" s="277"/>
      <c r="E211" s="277"/>
      <c r="F211" s="300" t="s">
        <v>253</v>
      </c>
      <c r="G211" s="277"/>
      <c r="H211" s="277" t="s">
        <v>421</v>
      </c>
      <c r="I211" s="277"/>
      <c r="J211" s="277"/>
      <c r="K211" s="325"/>
    </row>
    <row r="212" s="1" customFormat="1" ht="15" customHeight="1">
      <c r="B212" s="349"/>
      <c r="C212" s="277"/>
      <c r="D212" s="277"/>
      <c r="E212" s="277"/>
      <c r="F212" s="300" t="s">
        <v>87</v>
      </c>
      <c r="G212" s="338"/>
      <c r="H212" s="329" t="s">
        <v>88</v>
      </c>
      <c r="I212" s="329"/>
      <c r="J212" s="329"/>
      <c r="K212" s="350"/>
    </row>
    <row r="213" s="1" customFormat="1" ht="15" customHeight="1">
      <c r="B213" s="349"/>
      <c r="C213" s="277"/>
      <c r="D213" s="277"/>
      <c r="E213" s="277"/>
      <c r="F213" s="300" t="s">
        <v>257</v>
      </c>
      <c r="G213" s="338"/>
      <c r="H213" s="329" t="s">
        <v>422</v>
      </c>
      <c r="I213" s="329"/>
      <c r="J213" s="329"/>
      <c r="K213" s="350"/>
    </row>
    <row r="214" s="1" customFormat="1" ht="15" customHeight="1">
      <c r="B214" s="349"/>
      <c r="C214" s="277"/>
      <c r="D214" s="277"/>
      <c r="E214" s="277"/>
      <c r="F214" s="300"/>
      <c r="G214" s="338"/>
      <c r="H214" s="329"/>
      <c r="I214" s="329"/>
      <c r="J214" s="329"/>
      <c r="K214" s="350"/>
    </row>
    <row r="215" s="1" customFormat="1" ht="15" customHeight="1">
      <c r="B215" s="349"/>
      <c r="C215" s="277" t="s">
        <v>382</v>
      </c>
      <c r="D215" s="277"/>
      <c r="E215" s="277"/>
      <c r="F215" s="300">
        <v>1</v>
      </c>
      <c r="G215" s="338"/>
      <c r="H215" s="329" t="s">
        <v>423</v>
      </c>
      <c r="I215" s="329"/>
      <c r="J215" s="329"/>
      <c r="K215" s="350"/>
    </row>
    <row r="216" s="1" customFormat="1" ht="15" customHeight="1">
      <c r="B216" s="349"/>
      <c r="C216" s="277"/>
      <c r="D216" s="277"/>
      <c r="E216" s="277"/>
      <c r="F216" s="300">
        <v>2</v>
      </c>
      <c r="G216" s="338"/>
      <c r="H216" s="329" t="s">
        <v>424</v>
      </c>
      <c r="I216" s="329"/>
      <c r="J216" s="329"/>
      <c r="K216" s="350"/>
    </row>
    <row r="217" s="1" customFormat="1" ht="15" customHeight="1">
      <c r="B217" s="349"/>
      <c r="C217" s="277"/>
      <c r="D217" s="277"/>
      <c r="E217" s="277"/>
      <c r="F217" s="300">
        <v>3</v>
      </c>
      <c r="G217" s="338"/>
      <c r="H217" s="329" t="s">
        <v>425</v>
      </c>
      <c r="I217" s="329"/>
      <c r="J217" s="329"/>
      <c r="K217" s="350"/>
    </row>
    <row r="218" s="1" customFormat="1" ht="15" customHeight="1">
      <c r="B218" s="349"/>
      <c r="C218" s="277"/>
      <c r="D218" s="277"/>
      <c r="E218" s="277"/>
      <c r="F218" s="300">
        <v>4</v>
      </c>
      <c r="G218" s="338"/>
      <c r="H218" s="329" t="s">
        <v>426</v>
      </c>
      <c r="I218" s="329"/>
      <c r="J218" s="329"/>
      <c r="K218" s="350"/>
    </row>
    <row r="219" s="1" customFormat="1" ht="12.75" customHeight="1">
      <c r="B219" s="351"/>
      <c r="C219" s="352"/>
      <c r="D219" s="352"/>
      <c r="E219" s="352"/>
      <c r="F219" s="352"/>
      <c r="G219" s="352"/>
      <c r="H219" s="352"/>
      <c r="I219" s="352"/>
      <c r="J219" s="352"/>
      <c r="K219" s="35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Václav Křišťál</dc:creator>
  <cp:lastModifiedBy>Václav Křišťál</cp:lastModifiedBy>
  <dcterms:created xsi:type="dcterms:W3CDTF">2024-05-29T06:24:33Z</dcterms:created>
  <dcterms:modified xsi:type="dcterms:W3CDTF">2024-05-29T06:24:36Z</dcterms:modified>
</cp:coreProperties>
</file>