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MěÚ\1_2023 04 23 - DPS+RDS MeÚ\DUR-DSP_MěU_Marosovi\"/>
    </mc:Choice>
  </mc:AlternateContent>
  <xr:revisionPtr revIDLastSave="0" documentId="13_ncr:1_{28AAF6F4-C1B4-4ECB-9DD2-36BF95927121}" xr6:coauthVersionLast="47" xr6:coauthVersionMax="47" xr10:uidLastSave="{00000000-0000-0000-0000-000000000000}"/>
  <bookViews>
    <workbookView xWindow="-110" yWindow="-110" windowWidth="19420" windowHeight="10420" tabRatio="907" firstSheet="1" activeTab="7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FVE!$F$1:$F$190</definedName>
    <definedName name="_xlnm._FilterDatabase" localSheetId="5" hidden="1">OSTP!$F$1:$F$181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FVE!$B$1:$I$35</definedName>
    <definedName name="_xlnm.Print_Area" localSheetId="5">OSTP!$B$1:$I$25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58" l="1"/>
  <c r="I22" i="58"/>
  <c r="F11" i="58" l="1"/>
  <c r="I17" i="65" l="1"/>
  <c r="I16" i="66" l="1"/>
  <c r="I20" i="58" l="1"/>
  <c r="I40" i="28"/>
  <c r="I11" i="66"/>
  <c r="I12" i="66"/>
  <c r="I13" i="66"/>
  <c r="I14" i="66"/>
  <c r="I15" i="66"/>
  <c r="I17" i="66"/>
  <c r="I18" i="66"/>
  <c r="I10" i="29"/>
  <c r="I32" i="28"/>
  <c r="I33" i="28"/>
  <c r="I34" i="28"/>
  <c r="I35" i="28"/>
  <c r="I36" i="28"/>
  <c r="I37" i="28"/>
  <c r="I38" i="28"/>
  <c r="I24" i="58"/>
  <c r="I21" i="58"/>
  <c r="I19" i="58"/>
  <c r="I18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G10" i="28" l="1"/>
  <c r="H10" i="28" s="1"/>
  <c r="I15" i="58"/>
  <c r="D1" i="59"/>
  <c r="I16" i="58" l="1"/>
  <c r="I13" i="59"/>
  <c r="I9" i="59"/>
  <c r="I10" i="59"/>
  <c r="I11" i="59"/>
  <c r="I12" i="59"/>
  <c r="I16" i="59" l="1"/>
  <c r="G9" i="28" l="1"/>
  <c r="H9" i="28" s="1"/>
  <c r="D1" i="58"/>
  <c r="I27" i="58" l="1"/>
  <c r="I9" i="58"/>
  <c r="I10" i="58"/>
  <c r="I30" i="58"/>
  <c r="I12" i="58"/>
  <c r="I14" i="58"/>
  <c r="I26" i="58"/>
  <c r="I29" i="58"/>
  <c r="I11" i="58"/>
  <c r="I28" i="58"/>
  <c r="G2" i="58" l="1"/>
  <c r="I33" i="58"/>
  <c r="G11" i="10" s="1"/>
  <c r="D4" i="10" l="1"/>
  <c r="D2" i="66" l="1"/>
  <c r="D2" i="67"/>
  <c r="D2" i="65"/>
  <c r="D2" i="59"/>
  <c r="D2" i="58"/>
  <c r="I14" i="29" l="1"/>
  <c r="I22" i="28"/>
  <c r="I13" i="29" l="1"/>
  <c r="I15" i="29"/>
  <c r="I18" i="29" l="1"/>
  <c r="D1" i="28" l="1"/>
  <c r="D1" i="29" l="1"/>
  <c r="D5" i="10" l="1"/>
  <c r="D3" i="65" l="1"/>
  <c r="D3" i="66"/>
  <c r="D3" i="67"/>
  <c r="D3" i="59"/>
  <c r="D3" i="58"/>
  <c r="D2" i="28" l="1"/>
  <c r="I28" i="28" l="1"/>
  <c r="I12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6" i="29"/>
  <c r="D2" i="29"/>
  <c r="D3" i="29"/>
  <c r="I20" i="29" l="1"/>
  <c r="I19" i="29"/>
  <c r="I9" i="29"/>
  <c r="I23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<sst xmlns="http://schemas.openxmlformats.org/spreadsheetml/2006/main" count="419" uniqueCount="198">
  <si>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</si>
  <si>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</si>
  <si>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</si>
  <si>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</si>
  <si>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</si>
  <si>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</si>
  <si>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</si>
  <si>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</si>
  <si>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</si>
  <si>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</si>
  <si>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</si>
  <si>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</si>
  <si>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</si>
  <si>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</si>
  <si>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</si>
  <si>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</si>
  <si>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</si>
  <si>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</si>
  <si>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</si>
  <si>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</si>
  <si>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</si>
  <si>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</si>
  <si>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</si>
  <si>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</si>
  <si>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</si>
  <si>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</si>
  <si>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</si>
  <si>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</si>
  <si>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</si>
  <si>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</si>
  <si>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</si>
  <si>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</si>
  <si>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</si>
  <si>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</si>
  <si>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</si>
  <si>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</si>
  <si>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</si>
  <si>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</si>
  <si>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</si>
  <si>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</si>
  <si>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</si>
  <si>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</si>
  <si>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</si>
  <si>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</si>
  <si>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</si>
  <si>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</si>
  <si>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</si>
  <si>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</si>
  <si>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</si>
  <si>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</si>
  <si>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</si>
  <si>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</si>
  <si>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</si>
  <si>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</si>
  <si>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</si>
  <si>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</si>
  <si>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</si>
  <si>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</si>
  <si>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</si>
  <si>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</si>
  <si>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</si>
  <si>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</si>
  <si>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</si>
  <si>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</si>
  <si>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</si>
  <si>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</si>
  <si>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</si>
  <si>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</si>
  <si>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</si>
  <si>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</si>
  <si>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</si>
  <si>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</si>
  <si>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</si>
  <si>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</si>
  <si>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</si>
  <si>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</si>
  <si>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</si>
  <si>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</si>
  <si>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</si>
  <si>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</si>
  <si>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</si>
  <si>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</si>
  <si>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</si>
  <si>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</si>
  <si>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</si>
  <si>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</si>
  <si>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</si>
  <si>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</si>
  <si>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</si>
  <si>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</si>
  <si>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</si>
  <si>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</si>
  <si>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</si>
  <si>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</si>
  <si>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</si>
  <si>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</si>
  <si>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</si>
  <si>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</si>
  <si>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</si>
  <si>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</si>
  <si>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</si>
  <si>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</si>
  <si>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</si>
  <si>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</si>
  <si>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</si>
  <si>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</si>
  <si>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</si>
  <si>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</si>
  <si>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</si>
  <si>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</si>
  <si>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</si>
  <si>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</si>
  <si>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</si>
  <si>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</si>
  <si>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</si>
  <si>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</si>
  <si>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</si>
  <si>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</si>
  <si>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</si>
  <si>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</si>
  <si>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</si>
  <si>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</si>
  <si>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</si>
  <si>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</si>
  <si>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</si>
  <si>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</si>
  <si>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</si>
  <si>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</si>
  <si>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</si>
  <si>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</si>
  <si>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</si>
  <si>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</si>
  <si>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</si>
  <si>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</si>
  <si>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</si>
  <si>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</si>
  <si>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</si>
  <si>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</si>
  <si>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</si>
  <si>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</si>
  <si>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</si>
  <si>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</si>
  <si>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</si>
  <si>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</si>
  <si>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</si>
  <si>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</si>
  <si>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</si>
  <si>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</si>
  <si>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</si>
  <si>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</si>
  <si>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</si>
  <si>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</si>
  <si>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</si>
  <si>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FVE</t>
  </si>
  <si>
    <t>AKU BAT.</t>
  </si>
  <si>
    <t>VYN INV.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</si>
  <si>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</si>
  <si>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</si>
  <si>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</si>
  <si>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</si>
  <si>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</si>
  <si>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</si>
  <si>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</si>
  <si>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</si>
  <si>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</si>
  <si>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</si>
  <si>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</si>
  <si>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</si>
  <si>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</si>
  <si>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</si>
  <si>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</si>
  <si>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</si>
  <si>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</si>
  <si>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</si>
  <si>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</si>
  <si>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</si>
  <si>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</si>
  <si>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</si>
  <si>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</si>
  <si>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</si>
  <si>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</si>
  <si>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Al - konstrukce pro rovné střechy "A" sklon do 30° panel svisle vč. příslušenství  1/panel 1/panel</t>
  </si>
  <si>
    <t>Symetrický střídač 80kW G3 splňující dotační podmínky</t>
  </si>
  <si>
    <t>FOTOVOLTAICKÁ LEKTRÁRNA NA BUDOVĚ MĚSTSKÉHO ÚŘADU - FVE 96,30 kWp</t>
  </si>
  <si>
    <t xml:space="preserve">FVE ELEKTRÁRNA 96,3 kWp </t>
  </si>
  <si>
    <t>CYKY-J 5x35</t>
  </si>
  <si>
    <t>jistič DEION 10kA 160B-3</t>
  </si>
  <si>
    <t>jistič DEION 10kA 140B-3</t>
  </si>
  <si>
    <t>stykač 150A 400V</t>
  </si>
  <si>
    <t>4</t>
  </si>
  <si>
    <t>5</t>
  </si>
  <si>
    <t>6</t>
  </si>
  <si>
    <t>7</t>
  </si>
  <si>
    <t>8</t>
  </si>
  <si>
    <t>Páska vulkanizační 25mm x 0,76mm x 5m</t>
  </si>
  <si>
    <r>
      <t xml:space="preserve">FVE systém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</si>
  <si>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r>
      <t xml:space="preserve">Elektroinstalace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</si>
  <si>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t xml:space="preserve">Fotovoltaický panel min.450Wp min. účinnost min. 21,0%, rozměr max.2384 x 1096 x 35, monokrystal - half-cut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</si>
</sst>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67" fillId="0" borderId="0" xfId="0" applyFont="1" applyAlignment="1">
      <alignment vertical="center" wrapText="1"/>
    </xf>
    <xf numFmtId="0" fontId="2" fillId="0" borderId="35" xfId="0" applyFont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0" fontId="62" fillId="0" borderId="35" xfId="0" applyFont="1" applyBorder="1" applyAlignment="1">
      <alignment vertical="center"/>
    </xf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73" fillId="0" borderId="0" xfId="0" applyFont="1" applyAlignment="1">
      <alignment vertical="center"/>
    </xf>
    <xf numFmtId="0" fontId="62" fillId="0" borderId="0" xfId="0" applyFont="1"/>
    <xf numFmtId="0" fontId="77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AR34" sqref="AR34:AS34"/>
    </sheetView>
  </sheetViews>
  <sheetFormatPr defaultRowHeight="12.5"/>
  <cols>
    <col min="1" max="1" width="6.26953125" customWidth="1"/>
    <col min="2" max="2" width="5.81640625" customWidth="1"/>
    <col min="3" max="4" width="0.81640625" customWidth="1"/>
    <col min="5" max="63" width="1.7265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77" t="s">
        <v>183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79"/>
    </row>
    <row r="3" spans="2:63" ht="33" customHeight="1">
      <c r="B3" s="87"/>
      <c r="C3" s="88"/>
      <c r="D3" s="88"/>
      <c r="E3" s="88"/>
      <c r="F3" s="88"/>
      <c r="G3" s="8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79"/>
    </row>
    <row r="4" spans="2:63">
      <c r="B4" s="91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86"/>
    </row>
    <row r="5" spans="2:63">
      <c r="B5" s="18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</row>
    <row r="6" spans="2:63">
      <c r="B6" s="180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</row>
    <row r="7" spans="2:63">
      <c r="B7" s="180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</row>
    <row r="8" spans="2:63">
      <c r="B8" s="91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86"/>
    </row>
    <row r="9" spans="2:63" ht="20">
      <c r="B9" s="184" t="s">
        <v>81</v>
      </c>
      <c r="C9" s="185"/>
      <c r="D9" s="185"/>
      <c r="E9" s="176"/>
      <c r="F9" s="176"/>
      <c r="G9" s="176"/>
      <c r="H9" s="176"/>
      <c r="I9" s="176"/>
      <c r="J9" s="176"/>
      <c r="K9" s="176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79"/>
    </row>
    <row r="10" spans="2:63" ht="20.25" customHeight="1">
      <c r="B10" s="184"/>
      <c r="C10" s="185"/>
      <c r="D10" s="185"/>
      <c r="E10" s="176"/>
      <c r="F10" s="176"/>
      <c r="G10" s="176"/>
      <c r="H10" s="176"/>
      <c r="I10" s="176"/>
      <c r="J10" s="176"/>
      <c r="K10" s="176"/>
      <c r="L10" s="182" t="s">
        <v>82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79"/>
    </row>
    <row r="11" spans="2:63" ht="20">
      <c r="B11" s="9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</row>
    <row r="12" spans="2:63" ht="20">
      <c r="B12" s="9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</row>
    <row r="13" spans="2:63" ht="19">
      <c r="B13" s="187" t="s">
        <v>87</v>
      </c>
      <c r="C13" s="188"/>
      <c r="D13" s="188"/>
      <c r="E13" s="188"/>
      <c r="F13" s="188"/>
      <c r="G13" s="188"/>
      <c r="H13" s="188"/>
      <c r="I13" s="188"/>
      <c r="J13" s="188"/>
      <c r="K13" s="98"/>
      <c r="L13" s="186" t="s">
        <v>48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86"/>
    </row>
    <row r="15" spans="2:63" ht="20">
      <c r="B15" s="92"/>
      <c r="C15" s="183"/>
      <c r="D15" s="183"/>
      <c r="E15" s="183"/>
      <c r="F15" s="183"/>
      <c r="G15" s="183"/>
      <c r="H15" s="183"/>
      <c r="I15" s="183"/>
      <c r="J15" s="183"/>
      <c r="K15" s="99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80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</row>
    <row r="17" spans="2:63"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</row>
    <row r="18" spans="2:63" ht="31.5" customHeight="1">
      <c r="B18" s="180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</row>
    <row r="19" spans="2:63">
      <c r="B19" s="180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</row>
    <row r="20" spans="2:63">
      <c r="B20" s="180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</row>
    <row r="21" spans="2:63" ht="14.5">
      <c r="B21" s="93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94"/>
    </row>
    <row r="22" spans="2:63" ht="14.5">
      <c r="B22" s="191" t="s">
        <v>43</v>
      </c>
      <c r="C22" s="192"/>
      <c r="D22" s="192"/>
      <c r="E22" s="192"/>
      <c r="F22" s="192"/>
      <c r="G22" s="192"/>
      <c r="H22" s="192"/>
      <c r="I22" s="192"/>
      <c r="J22" s="189"/>
      <c r="K22" s="189"/>
      <c r="L22" s="190" t="s">
        <v>85</v>
      </c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5">
      <c r="B23" s="93"/>
      <c r="C23" s="94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94"/>
      <c r="BK23" s="95"/>
    </row>
    <row r="24" spans="2:63" ht="14.5">
      <c r="B24" s="93"/>
      <c r="C24" s="94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94"/>
      <c r="BK24" s="95"/>
    </row>
    <row r="25" spans="2:63" ht="14.5">
      <c r="B25" s="191" t="s">
        <v>86</v>
      </c>
      <c r="C25" s="192"/>
      <c r="D25" s="192"/>
      <c r="E25" s="192"/>
      <c r="F25" s="192"/>
      <c r="G25" s="192"/>
      <c r="H25" s="192"/>
      <c r="I25" s="192"/>
      <c r="J25" s="189"/>
      <c r="K25" s="189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5">
      <c r="B26" s="93"/>
      <c r="C26" s="94"/>
      <c r="D26" s="189"/>
      <c r="E26" s="189"/>
      <c r="F26" s="189"/>
      <c r="G26" s="189"/>
      <c r="H26" s="189"/>
      <c r="I26" s="189"/>
      <c r="J26" s="189"/>
      <c r="K26" s="189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94"/>
      <c r="BK26" s="95"/>
    </row>
    <row r="27" spans="2:63" ht="14.5">
      <c r="B27" s="93"/>
      <c r="C27" s="94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94"/>
      <c r="BK27" s="95"/>
    </row>
    <row r="28" spans="2:63" ht="14.5">
      <c r="B28" s="191" t="s">
        <v>24</v>
      </c>
      <c r="C28" s="192"/>
      <c r="D28" s="192"/>
      <c r="E28" s="192"/>
      <c r="F28" s="192"/>
      <c r="G28" s="192"/>
      <c r="H28" s="192"/>
      <c r="I28" s="192"/>
      <c r="J28" s="189"/>
      <c r="K28" s="189"/>
      <c r="L28" s="193" t="s">
        <v>174</v>
      </c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76"/>
      <c r="E29" s="176"/>
      <c r="F29" s="176"/>
      <c r="G29" s="176"/>
      <c r="H29" s="176"/>
      <c r="I29" s="176"/>
      <c r="J29" s="176"/>
      <c r="K29" s="176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5">
      <c r="B30" s="93"/>
      <c r="C30" s="94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94"/>
      <c r="BK30" s="95"/>
    </row>
    <row r="31" spans="2:63" ht="14.5">
      <c r="B31" s="191"/>
      <c r="C31" s="192"/>
      <c r="D31" s="192"/>
      <c r="E31" s="192"/>
      <c r="F31" s="192"/>
      <c r="G31" s="192"/>
      <c r="H31" s="189"/>
      <c r="I31" s="189"/>
      <c r="J31" s="189"/>
      <c r="K31" s="189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5">
      <c r="B32" s="93"/>
      <c r="C32" s="94"/>
      <c r="D32" s="189"/>
      <c r="E32" s="189"/>
      <c r="F32" s="189"/>
      <c r="G32" s="189"/>
      <c r="H32" s="189"/>
      <c r="I32" s="189"/>
      <c r="J32" s="189"/>
      <c r="K32" s="189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5">
      <c r="B33" s="93"/>
      <c r="C33" s="94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94"/>
      <c r="BK33" s="95"/>
    </row>
    <row r="34" spans="2:63" ht="14.5">
      <c r="B34" s="191" t="s">
        <v>44</v>
      </c>
      <c r="C34" s="192"/>
      <c r="D34" s="192"/>
      <c r="E34" s="192"/>
      <c r="F34" s="189"/>
      <c r="G34" s="189"/>
      <c r="H34" s="194" t="s">
        <v>184</v>
      </c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94"/>
      <c r="BK34" s="95"/>
    </row>
    <row r="35" spans="2:63" ht="14">
      <c r="B35" s="96"/>
      <c r="C35" s="94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94"/>
      <c r="BK35" s="95"/>
    </row>
    <row r="36" spans="2:63" ht="14">
      <c r="B36" s="96"/>
      <c r="C36" s="94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94"/>
      <c r="BK36" s="95"/>
    </row>
    <row r="37" spans="2:63">
      <c r="B37" s="195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79"/>
    </row>
    <row r="38" spans="2:63">
      <c r="B38" s="195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79"/>
    </row>
    <row r="39" spans="2:63">
      <c r="B39" s="195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79"/>
    </row>
    <row r="40" spans="2:63">
      <c r="B40" s="195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79"/>
    </row>
    <row r="41" spans="2:63">
      <c r="B41" s="195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79"/>
    </row>
    <row r="42" spans="2:63" ht="24.75" customHeight="1">
      <c r="B42" s="195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79"/>
    </row>
    <row r="43" spans="2:63">
      <c r="B43" s="195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79"/>
    </row>
    <row r="44" spans="2:63" ht="18" customHeight="1">
      <c r="B44" s="195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79"/>
    </row>
    <row r="45" spans="2:63" ht="14">
      <c r="B45" s="96"/>
      <c r="C45" s="94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94"/>
      <c r="BK45" s="95"/>
    </row>
    <row r="46" spans="2:63" ht="14.5">
      <c r="B46" s="196" t="s">
        <v>88</v>
      </c>
      <c r="C46" s="197"/>
      <c r="D46" s="197"/>
      <c r="E46" s="197"/>
      <c r="F46" s="198"/>
      <c r="G46" s="198"/>
      <c r="H46" s="198"/>
      <c r="I46" s="198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99"/>
      <c r="AI46" s="19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94"/>
      <c r="BK46" s="95"/>
    </row>
    <row r="47" spans="2:63" ht="14.5">
      <c r="B47" s="196"/>
      <c r="C47" s="197"/>
      <c r="D47" s="197"/>
      <c r="E47" s="197"/>
      <c r="F47" s="198"/>
      <c r="G47" s="198"/>
      <c r="H47" s="198"/>
      <c r="I47" s="198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94"/>
      <c r="BK47" s="95"/>
    </row>
    <row r="48" spans="2:63" ht="14.5">
      <c r="B48" s="196"/>
      <c r="C48" s="197"/>
      <c r="D48" s="197"/>
      <c r="E48" s="197"/>
      <c r="F48" s="198">
        <v>2023</v>
      </c>
      <c r="G48" s="198"/>
      <c r="H48" s="198"/>
      <c r="I48" s="198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94" t="s">
        <v>89</v>
      </c>
      <c r="AG48" s="194"/>
      <c r="AH48" s="194"/>
      <c r="AI48" s="194"/>
      <c r="AJ48" s="194"/>
      <c r="AK48" s="194"/>
      <c r="AL48" s="194"/>
      <c r="AM48" s="194"/>
      <c r="AN48" s="189"/>
      <c r="AO48" s="189"/>
      <c r="AP48" s="194" t="s">
        <v>157</v>
      </c>
      <c r="AQ48" s="194"/>
      <c r="AR48" s="194"/>
      <c r="AS48" s="194"/>
      <c r="AT48" s="194"/>
      <c r="AU48" s="194"/>
      <c r="AV48" s="194"/>
      <c r="AW48" s="194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94"/>
      <c r="BK48" s="95"/>
    </row>
  </sheetData>
  <mergeCells count="631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.5"/>
  <cols>
    <col min="1" max="1" width="6.7265625" style="105" customWidth="1"/>
    <col min="2" max="2" width="104" style="105" customWidth="1"/>
    <col min="3" max="256" width="9.08984375" style="105"/>
    <col min="257" max="257" width="131.7265625" style="105" customWidth="1"/>
    <col min="258" max="512" width="9.08984375" style="105"/>
    <col min="513" max="513" width="131.7265625" style="105" customWidth="1"/>
    <col min="514" max="768" width="9.08984375" style="105"/>
    <col min="769" max="769" width="131.7265625" style="105" customWidth="1"/>
    <col min="770" max="1024" width="9.08984375" style="105"/>
    <col min="1025" max="1025" width="131.7265625" style="105" customWidth="1"/>
    <col min="1026" max="1280" width="9.08984375" style="105"/>
    <col min="1281" max="1281" width="131.7265625" style="105" customWidth="1"/>
    <col min="1282" max="1536" width="9.08984375" style="105"/>
    <col min="1537" max="1537" width="131.7265625" style="105" customWidth="1"/>
    <col min="1538" max="1792" width="9.08984375" style="105"/>
    <col min="1793" max="1793" width="131.7265625" style="105" customWidth="1"/>
    <col min="1794" max="2048" width="9.08984375" style="105"/>
    <col min="2049" max="2049" width="131.7265625" style="105" customWidth="1"/>
    <col min="2050" max="2304" width="9.08984375" style="105"/>
    <col min="2305" max="2305" width="131.7265625" style="105" customWidth="1"/>
    <col min="2306" max="2560" width="9.08984375" style="105"/>
    <col min="2561" max="2561" width="131.7265625" style="105" customWidth="1"/>
    <col min="2562" max="2816" width="9.08984375" style="105"/>
    <col min="2817" max="2817" width="131.7265625" style="105" customWidth="1"/>
    <col min="2818" max="3072" width="9.08984375" style="105"/>
    <col min="3073" max="3073" width="131.7265625" style="105" customWidth="1"/>
    <col min="3074" max="3328" width="9.08984375" style="105"/>
    <col min="3329" max="3329" width="131.7265625" style="105" customWidth="1"/>
    <col min="3330" max="3584" width="9.08984375" style="105"/>
    <col min="3585" max="3585" width="131.7265625" style="105" customWidth="1"/>
    <col min="3586" max="3840" width="9.08984375" style="105"/>
    <col min="3841" max="3841" width="131.7265625" style="105" customWidth="1"/>
    <col min="3842" max="4096" width="9.08984375" style="105"/>
    <col min="4097" max="4097" width="131.7265625" style="105" customWidth="1"/>
    <col min="4098" max="4352" width="9.08984375" style="105"/>
    <col min="4353" max="4353" width="131.7265625" style="105" customWidth="1"/>
    <col min="4354" max="4608" width="9.08984375" style="105"/>
    <col min="4609" max="4609" width="131.7265625" style="105" customWidth="1"/>
    <col min="4610" max="4864" width="9.08984375" style="105"/>
    <col min="4865" max="4865" width="131.7265625" style="105" customWidth="1"/>
    <col min="4866" max="5120" width="9.08984375" style="105"/>
    <col min="5121" max="5121" width="131.7265625" style="105" customWidth="1"/>
    <col min="5122" max="5376" width="9.08984375" style="105"/>
    <col min="5377" max="5377" width="131.7265625" style="105" customWidth="1"/>
    <col min="5378" max="5632" width="9.08984375" style="105"/>
    <col min="5633" max="5633" width="131.7265625" style="105" customWidth="1"/>
    <col min="5634" max="5888" width="9.08984375" style="105"/>
    <col min="5889" max="5889" width="131.7265625" style="105" customWidth="1"/>
    <col min="5890" max="6144" width="9.08984375" style="105"/>
    <col min="6145" max="6145" width="131.7265625" style="105" customWidth="1"/>
    <col min="6146" max="6400" width="9.08984375" style="105"/>
    <col min="6401" max="6401" width="131.7265625" style="105" customWidth="1"/>
    <col min="6402" max="6656" width="9.08984375" style="105"/>
    <col min="6657" max="6657" width="131.7265625" style="105" customWidth="1"/>
    <col min="6658" max="6912" width="9.08984375" style="105"/>
    <col min="6913" max="6913" width="131.7265625" style="105" customWidth="1"/>
    <col min="6914" max="7168" width="9.08984375" style="105"/>
    <col min="7169" max="7169" width="131.7265625" style="105" customWidth="1"/>
    <col min="7170" max="7424" width="9.08984375" style="105"/>
    <col min="7425" max="7425" width="131.7265625" style="105" customWidth="1"/>
    <col min="7426" max="7680" width="9.08984375" style="105"/>
    <col min="7681" max="7681" width="131.7265625" style="105" customWidth="1"/>
    <col min="7682" max="7936" width="9.08984375" style="105"/>
    <col min="7937" max="7937" width="131.7265625" style="105" customWidth="1"/>
    <col min="7938" max="8192" width="9.08984375" style="105"/>
    <col min="8193" max="8193" width="131.7265625" style="105" customWidth="1"/>
    <col min="8194" max="8448" width="9.08984375" style="105"/>
    <col min="8449" max="8449" width="131.7265625" style="105" customWidth="1"/>
    <col min="8450" max="8704" width="9.08984375" style="105"/>
    <col min="8705" max="8705" width="131.7265625" style="105" customWidth="1"/>
    <col min="8706" max="8960" width="9.08984375" style="105"/>
    <col min="8961" max="8961" width="131.7265625" style="105" customWidth="1"/>
    <col min="8962" max="9216" width="9.08984375" style="105"/>
    <col min="9217" max="9217" width="131.7265625" style="105" customWidth="1"/>
    <col min="9218" max="9472" width="9.08984375" style="105"/>
    <col min="9473" max="9473" width="131.7265625" style="105" customWidth="1"/>
    <col min="9474" max="9728" width="9.08984375" style="105"/>
    <col min="9729" max="9729" width="131.7265625" style="105" customWidth="1"/>
    <col min="9730" max="9984" width="9.08984375" style="105"/>
    <col min="9985" max="9985" width="131.7265625" style="105" customWidth="1"/>
    <col min="9986" max="10240" width="9.08984375" style="105"/>
    <col min="10241" max="10241" width="131.7265625" style="105" customWidth="1"/>
    <col min="10242" max="10496" width="9.08984375" style="105"/>
    <col min="10497" max="10497" width="131.7265625" style="105" customWidth="1"/>
    <col min="10498" max="10752" width="9.08984375" style="105"/>
    <col min="10753" max="10753" width="131.7265625" style="105" customWidth="1"/>
    <col min="10754" max="11008" width="9.08984375" style="105"/>
    <col min="11009" max="11009" width="131.7265625" style="105" customWidth="1"/>
    <col min="11010" max="11264" width="9.08984375" style="105"/>
    <col min="11265" max="11265" width="131.7265625" style="105" customWidth="1"/>
    <col min="11266" max="11520" width="9.08984375" style="105"/>
    <col min="11521" max="11521" width="131.7265625" style="105" customWidth="1"/>
    <col min="11522" max="11776" width="9.08984375" style="105"/>
    <col min="11777" max="11777" width="131.7265625" style="105" customWidth="1"/>
    <col min="11778" max="12032" width="9.08984375" style="105"/>
    <col min="12033" max="12033" width="131.7265625" style="105" customWidth="1"/>
    <col min="12034" max="12288" width="9.08984375" style="105"/>
    <col min="12289" max="12289" width="131.7265625" style="105" customWidth="1"/>
    <col min="12290" max="12544" width="9.08984375" style="105"/>
    <col min="12545" max="12545" width="131.7265625" style="105" customWidth="1"/>
    <col min="12546" max="12800" width="9.08984375" style="105"/>
    <col min="12801" max="12801" width="131.7265625" style="105" customWidth="1"/>
    <col min="12802" max="13056" width="9.08984375" style="105"/>
    <col min="13057" max="13057" width="131.7265625" style="105" customWidth="1"/>
    <col min="13058" max="13312" width="9.08984375" style="105"/>
    <col min="13313" max="13313" width="131.7265625" style="105" customWidth="1"/>
    <col min="13314" max="13568" width="9.08984375" style="105"/>
    <col min="13569" max="13569" width="131.7265625" style="105" customWidth="1"/>
    <col min="13570" max="13824" width="9.08984375" style="105"/>
    <col min="13825" max="13825" width="131.7265625" style="105" customWidth="1"/>
    <col min="13826" max="14080" width="9.08984375" style="105"/>
    <col min="14081" max="14081" width="131.7265625" style="105" customWidth="1"/>
    <col min="14082" max="14336" width="9.08984375" style="105"/>
    <col min="14337" max="14337" width="131.7265625" style="105" customWidth="1"/>
    <col min="14338" max="14592" width="9.08984375" style="105"/>
    <col min="14593" max="14593" width="131.7265625" style="105" customWidth="1"/>
    <col min="14594" max="14848" width="9.08984375" style="105"/>
    <col min="14849" max="14849" width="131.7265625" style="105" customWidth="1"/>
    <col min="14850" max="15104" width="9.08984375" style="105"/>
    <col min="15105" max="15105" width="131.7265625" style="105" customWidth="1"/>
    <col min="15106" max="15360" width="9.08984375" style="105"/>
    <col min="15361" max="15361" width="131.7265625" style="105" customWidth="1"/>
    <col min="15362" max="15616" width="9.08984375" style="105"/>
    <col min="15617" max="15617" width="131.7265625" style="105" customWidth="1"/>
    <col min="15618" max="15872" width="9.08984375" style="105"/>
    <col min="15873" max="15873" width="131.7265625" style="105" customWidth="1"/>
    <col min="15874" max="16128" width="9.08984375" style="105"/>
    <col min="16129" max="16129" width="131.7265625" style="105" customWidth="1"/>
    <col min="16130" max="16384" width="9.08984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4">
      <c r="A4" s="138" t="s">
        <v>57</v>
      </c>
      <c r="B4" s="138" t="s">
        <v>58</v>
      </c>
    </row>
    <row r="5" spans="1:2" s="140" customFormat="1" ht="14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4">
      <c r="A7" s="141"/>
      <c r="B7" s="142"/>
    </row>
    <row r="8" spans="1:2" s="140" customFormat="1" ht="14">
      <c r="A8" s="141" t="s">
        <v>61</v>
      </c>
      <c r="B8" s="142" t="s">
        <v>62</v>
      </c>
    </row>
    <row r="9" spans="1:2" s="140" customFormat="1" ht="14">
      <c r="A9" s="141"/>
      <c r="B9" s="142"/>
    </row>
    <row r="10" spans="1:2" s="140" customFormat="1" ht="14">
      <c r="A10" s="141" t="s">
        <v>63</v>
      </c>
      <c r="B10" s="142" t="s">
        <v>64</v>
      </c>
    </row>
    <row r="11" spans="1:2" s="140" customFormat="1" ht="14">
      <c r="A11" s="141"/>
      <c r="B11" s="142"/>
    </row>
    <row r="12" spans="1:2" s="140" customFormat="1" ht="84">
      <c r="A12" s="141" t="s">
        <v>65</v>
      </c>
      <c r="B12" s="142" t="s">
        <v>66</v>
      </c>
    </row>
    <row r="13" spans="1:2" s="140" customFormat="1" ht="14">
      <c r="A13" s="141"/>
      <c r="B13" s="142"/>
    </row>
    <row r="14" spans="1:2" s="140" customFormat="1" ht="28">
      <c r="A14" s="141" t="s">
        <v>67</v>
      </c>
      <c r="B14" s="142" t="s">
        <v>68</v>
      </c>
    </row>
    <row r="15" spans="1:2" s="140" customFormat="1" ht="14">
      <c r="A15" s="141"/>
      <c r="B15" s="142"/>
    </row>
    <row r="16" spans="1:2" s="140" customFormat="1" ht="14">
      <c r="A16" s="141" t="s">
        <v>69</v>
      </c>
      <c r="B16" s="142" t="s">
        <v>70</v>
      </c>
    </row>
    <row r="17" spans="1:2" s="140" customFormat="1" ht="14">
      <c r="A17" s="141"/>
      <c r="B17" s="142"/>
    </row>
    <row r="18" spans="1:2" s="140" customFormat="1" ht="42">
      <c r="A18" s="141" t="s">
        <v>71</v>
      </c>
      <c r="B18" s="142" t="s">
        <v>72</v>
      </c>
    </row>
    <row r="19" spans="1:2" s="140" customFormat="1" ht="14">
      <c r="A19" s="141"/>
      <c r="B19" s="142"/>
    </row>
    <row r="20" spans="1:2" s="140" customFormat="1" ht="42">
      <c r="A20" s="141" t="s">
        <v>73</v>
      </c>
      <c r="B20" s="142" t="s">
        <v>74</v>
      </c>
    </row>
    <row r="21" spans="1:2" s="140" customFormat="1" ht="14">
      <c r="A21" s="141"/>
      <c r="B21" s="142"/>
    </row>
    <row r="22" spans="1:2" s="140" customFormat="1" ht="28">
      <c r="A22" s="141" t="s">
        <v>75</v>
      </c>
      <c r="B22" s="142" t="s">
        <v>76</v>
      </c>
    </row>
    <row r="23" spans="1:2" s="140" customFormat="1" ht="14">
      <c r="A23" s="141"/>
      <c r="B23" s="142"/>
    </row>
    <row r="24" spans="1:2" s="140" customFormat="1" ht="28">
      <c r="A24" s="141" t="s">
        <v>77</v>
      </c>
      <c r="B24" s="142" t="s">
        <v>78</v>
      </c>
    </row>
    <row r="25" spans="1:2" s="140" customFormat="1" ht="14">
      <c r="A25" s="141"/>
      <c r="B25" s="142"/>
    </row>
    <row r="26" spans="1:2" s="140" customFormat="1" ht="28">
      <c r="A26" s="141" t="s">
        <v>79</v>
      </c>
      <c r="B26" s="142" t="s">
        <v>80</v>
      </c>
    </row>
    <row r="27" spans="1:2" s="140" customFormat="1" ht="14">
      <c r="A27" s="143"/>
    </row>
    <row r="28" spans="1:2" s="140" customFormat="1" ht="14"/>
    <row r="29" spans="1:2" s="140" customFormat="1" ht="14"/>
    <row r="30" spans="1:2" s="140" customFormat="1" ht="14"/>
    <row r="31" spans="1:2" s="140" customFormat="1" ht="14"/>
    <row r="32" spans="1:2" s="140" customFormat="1" ht="14"/>
    <row r="33" s="140" customFormat="1" ht="14"/>
    <row r="34" s="140" customFormat="1" ht="14"/>
    <row r="35" s="140" customFormat="1" ht="14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topLeftCell="A4" zoomScaleNormal="100" zoomScaleSheetLayoutView="100" workbookViewId="0">
      <selection activeCell="K7" sqref="K7"/>
    </sheetView>
  </sheetViews>
  <sheetFormatPr defaultRowHeight="12.5"/>
  <cols>
    <col min="1" max="1" width="2.453125" customWidth="1"/>
    <col min="2" max="2" width="4.54296875" customWidth="1"/>
    <col min="3" max="3" width="4.26953125" customWidth="1"/>
    <col min="4" max="4" width="48.08984375" customWidth="1"/>
    <col min="5" max="5" width="5.54296875" customWidth="1"/>
    <col min="6" max="6" width="8.453125" customWidth="1"/>
    <col min="7" max="7" width="19.26953125" customWidth="1"/>
    <col min="8" max="8" width="12.26953125" customWidth="1"/>
    <col min="9" max="9" width="14.7265625" customWidth="1"/>
    <col min="10" max="10" width="12.8164062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11" t="str">
        <f>Titulka!H34</f>
        <v xml:space="preserve">FVE ELEKTRÁRNA 96,3 kWp </v>
      </c>
      <c r="E3" s="211"/>
      <c r="F3" s="211"/>
      <c r="G3" s="211"/>
      <c r="H3" s="7"/>
      <c r="I3" s="38"/>
      <c r="J3" s="38"/>
      <c r="K3" s="39"/>
    </row>
    <row r="4" spans="2:11" ht="25.5" customHeight="1">
      <c r="B4" s="79" t="s">
        <v>24</v>
      </c>
      <c r="C4" s="28"/>
      <c r="D4" s="214" t="str">
        <f>Titulka!$L$28</f>
        <v>Město Žďár nad Sázavou, Žižkova 227/1, 591 01 Žďár nad Sázavou</v>
      </c>
      <c r="E4" s="214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MĚSTSKÉHO ÚŘADU - FVE 96,30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11" t="s">
        <v>90</v>
      </c>
      <c r="E6" s="211"/>
      <c r="F6" s="211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12" t="s">
        <v>18</v>
      </c>
      <c r="C9" s="213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 ht="13">
      <c r="B10" s="205"/>
      <c r="C10" s="206"/>
      <c r="D10" s="8"/>
      <c r="E10" s="3"/>
      <c r="F10" s="58"/>
      <c r="G10" s="4"/>
      <c r="H10" s="7"/>
    </row>
    <row r="11" spans="2:11">
      <c r="B11" s="205" t="s">
        <v>20</v>
      </c>
      <c r="C11" s="206"/>
      <c r="D11" s="6" t="s">
        <v>91</v>
      </c>
      <c r="E11" s="5" t="s">
        <v>12</v>
      </c>
      <c r="F11" s="59">
        <v>1</v>
      </c>
      <c r="G11" s="63">
        <f>FVE!$I$33</f>
        <v>0</v>
      </c>
      <c r="H11" s="41"/>
      <c r="I11" s="42"/>
      <c r="J11" s="42"/>
    </row>
    <row r="12" spans="2:11">
      <c r="B12" s="205"/>
      <c r="C12" s="206"/>
      <c r="D12" s="6"/>
      <c r="E12" s="5"/>
      <c r="F12" s="59"/>
      <c r="G12" s="63"/>
      <c r="H12" s="41"/>
      <c r="I12" s="42"/>
      <c r="J12" s="42"/>
    </row>
    <row r="13" spans="2:11">
      <c r="B13" s="205" t="s">
        <v>21</v>
      </c>
      <c r="C13" s="206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5"/>
      <c r="C14" s="206"/>
      <c r="D14" s="6"/>
      <c r="E14" s="5"/>
      <c r="F14" s="59"/>
      <c r="G14" s="63"/>
      <c r="H14" s="41"/>
      <c r="I14" s="42"/>
      <c r="J14" s="42"/>
    </row>
    <row r="15" spans="2:11">
      <c r="B15" s="205" t="s">
        <v>22</v>
      </c>
      <c r="C15" s="206"/>
      <c r="D15" s="6" t="s">
        <v>93</v>
      </c>
      <c r="E15" s="5" t="s">
        <v>12</v>
      </c>
      <c r="F15" s="59">
        <v>1</v>
      </c>
      <c r="G15" s="63">
        <f>OSTP!I23</f>
        <v>0</v>
      </c>
      <c r="H15" s="41"/>
      <c r="I15" s="42"/>
      <c r="J15" s="42"/>
    </row>
    <row r="16" spans="2:11" ht="13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 ht="13">
      <c r="B18" s="205"/>
      <c r="C18" s="206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01"/>
      <c r="C19" s="202"/>
      <c r="D19" s="27"/>
      <c r="E19" s="27"/>
      <c r="F19" s="35"/>
      <c r="G19" s="27"/>
      <c r="H19" s="43"/>
    </row>
    <row r="20" spans="2:8" ht="4.5" customHeight="1">
      <c r="B20" s="203"/>
      <c r="C20" s="204"/>
      <c r="D20" s="26"/>
      <c r="E20" s="26"/>
      <c r="F20" s="36"/>
      <c r="G20" s="26"/>
    </row>
    <row r="21" spans="2:8">
      <c r="B21" s="205"/>
      <c r="C21" s="206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5"/>
      <c r="C24" s="206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01"/>
      <c r="C25" s="20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13:C13"/>
    <mergeCell ref="B14:C14"/>
    <mergeCell ref="D3:G3"/>
    <mergeCell ref="B9:C9"/>
    <mergeCell ref="D4:E4"/>
    <mergeCell ref="B10:C10"/>
    <mergeCell ref="D6:F6"/>
    <mergeCell ref="B11:C11"/>
    <mergeCell ref="B12:C12"/>
    <mergeCell ref="B16:C16"/>
    <mergeCell ref="B17:C17"/>
    <mergeCell ref="B18:C18"/>
    <mergeCell ref="B24:C24"/>
    <mergeCell ref="B15:C15"/>
    <mergeCell ref="B25:C25"/>
    <mergeCell ref="B19:C19"/>
    <mergeCell ref="B20:C20"/>
    <mergeCell ref="B21:C21"/>
    <mergeCell ref="B22:C22"/>
    <mergeCell ref="B23:C2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1"/>
  <sheetViews>
    <sheetView view="pageBreakPreview" topLeftCell="D24" zoomScaleNormal="100" zoomScaleSheetLayoutView="100" workbookViewId="0">
      <selection activeCell="D7" sqref="D7:D35"/>
    </sheetView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119" customWidth="1"/>
    <col min="7" max="7" width="12.453125" bestFit="1" customWidth="1"/>
    <col min="8" max="8" width="12.453125" customWidth="1"/>
    <col min="9" max="9" width="14" customWidth="1"/>
    <col min="11" max="11" width="11.7265625" bestFit="1" customWidth="1"/>
    <col min="14" max="14" width="21.54296875" customWidth="1"/>
    <col min="15" max="15" width="13.2695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152"/>
      <c r="G1" s="72" t="s">
        <v>153</v>
      </c>
      <c r="H1" s="72" t="s">
        <v>154</v>
      </c>
      <c r="I1" s="72" t="s">
        <v>155</v>
      </c>
    </row>
    <row r="2" spans="2:15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106"/>
      <c r="G2" s="173">
        <f>I9+I10+I11+I12+I14+I15+I16+I18+I19+I20+I21+I23+I24+I26+I27+I28+I29+I30</f>
        <v>0</v>
      </c>
      <c r="H2" s="168">
        <v>0</v>
      </c>
      <c r="I2" s="169">
        <f>EL!I45+OSTP!I23</f>
        <v>0</v>
      </c>
      <c r="K2" s="32"/>
    </row>
    <row r="3" spans="2:15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215" t="s">
        <v>195</v>
      </c>
      <c r="E4" s="215"/>
      <c r="F4" s="215"/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 ht="13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37.5">
      <c r="B9" s="5"/>
      <c r="C9" s="153">
        <v>1</v>
      </c>
      <c r="D9" s="154" t="s">
        <v>197</v>
      </c>
      <c r="E9" s="5" t="s">
        <v>11</v>
      </c>
      <c r="F9" s="110">
        <v>214</v>
      </c>
      <c r="G9" s="12">
        <v>0</v>
      </c>
      <c r="H9" s="12">
        <v>0</v>
      </c>
      <c r="I9" s="85">
        <f t="shared" ref="I9:I12" si="0">F9*(G9+H9)</f>
        <v>0</v>
      </c>
    </row>
    <row r="10" spans="2:15" ht="25">
      <c r="B10" s="5"/>
      <c r="C10" s="153">
        <v>2</v>
      </c>
      <c r="D10" s="154" t="s">
        <v>181</v>
      </c>
      <c r="E10" s="5" t="s">
        <v>11</v>
      </c>
      <c r="F10" s="110">
        <v>214</v>
      </c>
      <c r="G10" s="12">
        <v>0</v>
      </c>
      <c r="H10" s="12">
        <v>0</v>
      </c>
      <c r="I10" s="85">
        <f t="shared" si="0"/>
        <v>0</v>
      </c>
    </row>
    <row r="11" spans="2:15" ht="25">
      <c r="B11" s="5"/>
      <c r="C11" s="153">
        <v>3</v>
      </c>
      <c r="D11" s="154" t="s">
        <v>167</v>
      </c>
      <c r="E11" s="5" t="s">
        <v>11</v>
      </c>
      <c r="F11" s="110">
        <f>F10/2</f>
        <v>107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 ht="14.5">
      <c r="B12" s="5"/>
      <c r="C12" s="153" t="s">
        <v>189</v>
      </c>
      <c r="D12" s="155" t="s">
        <v>96</v>
      </c>
      <c r="E12" s="5" t="s">
        <v>12</v>
      </c>
      <c r="F12" s="110">
        <v>1</v>
      </c>
      <c r="G12" s="12">
        <v>0</v>
      </c>
      <c r="H12" s="12">
        <v>0</v>
      </c>
      <c r="I12" s="85">
        <f t="shared" si="0"/>
        <v>0</v>
      </c>
      <c r="N12" s="170"/>
      <c r="O12" s="172"/>
    </row>
    <row r="13" spans="2:15" ht="13">
      <c r="B13" s="5"/>
      <c r="C13" s="81">
        <v>7</v>
      </c>
      <c r="D13" s="82" t="s">
        <v>95</v>
      </c>
      <c r="E13" s="5"/>
      <c r="F13" s="111">
        <v>0</v>
      </c>
      <c r="G13" s="12"/>
      <c r="H13" s="12"/>
      <c r="I13" s="85"/>
      <c r="N13" s="171"/>
      <c r="O13" s="172"/>
    </row>
    <row r="14" spans="2:15" ht="14.5">
      <c r="B14" s="5"/>
      <c r="C14" s="153" t="s">
        <v>190</v>
      </c>
      <c r="D14" s="154" t="s">
        <v>182</v>
      </c>
      <c r="E14" s="5" t="s">
        <v>11</v>
      </c>
      <c r="F14" s="110">
        <v>1</v>
      </c>
      <c r="G14" s="12">
        <v>0</v>
      </c>
      <c r="H14" s="12">
        <v>0</v>
      </c>
      <c r="I14" s="85">
        <f t="shared" ref="I14:I16" si="1">F14*(G14+H14)</f>
        <v>0</v>
      </c>
      <c r="N14" s="170"/>
      <c r="O14" s="172"/>
    </row>
    <row r="15" spans="2:15">
      <c r="B15" s="5"/>
      <c r="C15" s="153" t="s">
        <v>191</v>
      </c>
      <c r="D15" s="156" t="s">
        <v>107</v>
      </c>
      <c r="E15" s="5" t="s">
        <v>12</v>
      </c>
      <c r="F15" s="47">
        <v>1</v>
      </c>
      <c r="G15" s="12">
        <v>0</v>
      </c>
      <c r="H15" s="12">
        <v>0</v>
      </c>
      <c r="I15" s="85">
        <f t="shared" si="1"/>
        <v>0</v>
      </c>
    </row>
    <row r="16" spans="2:15">
      <c r="B16" s="5"/>
      <c r="C16" s="153" t="s">
        <v>192</v>
      </c>
      <c r="D16" s="156" t="s">
        <v>108</v>
      </c>
      <c r="E16" s="5" t="s">
        <v>12</v>
      </c>
      <c r="F16" s="47">
        <v>1</v>
      </c>
      <c r="G16" s="12">
        <v>0</v>
      </c>
      <c r="H16" s="12">
        <v>0</v>
      </c>
      <c r="I16" s="85">
        <f t="shared" si="1"/>
        <v>0</v>
      </c>
    </row>
    <row r="17" spans="2:9" ht="13">
      <c r="B17" s="5"/>
      <c r="C17" s="81">
        <v>21</v>
      </c>
      <c r="D17" s="82" t="s">
        <v>97</v>
      </c>
      <c r="E17" s="5"/>
      <c r="F17" s="111">
        <v>0</v>
      </c>
      <c r="G17" s="12"/>
      <c r="H17" s="12"/>
      <c r="I17" s="85"/>
    </row>
    <row r="18" spans="2:9">
      <c r="B18" s="5"/>
      <c r="C18" s="153" t="s">
        <v>193</v>
      </c>
      <c r="D18" s="155" t="s">
        <v>178</v>
      </c>
      <c r="E18" s="5" t="s">
        <v>10</v>
      </c>
      <c r="F18" s="110">
        <v>850</v>
      </c>
      <c r="G18" s="12">
        <v>0</v>
      </c>
      <c r="H18" s="12">
        <v>0</v>
      </c>
      <c r="I18" s="85">
        <f t="shared" ref="I18:I21" si="2">F18*(G18+H18)</f>
        <v>0</v>
      </c>
    </row>
    <row r="19" spans="2:9">
      <c r="B19" s="5"/>
      <c r="C19" s="153" t="s">
        <v>125</v>
      </c>
      <c r="D19" s="155" t="s">
        <v>179</v>
      </c>
      <c r="E19" s="5" t="s">
        <v>10</v>
      </c>
      <c r="F19" s="110">
        <v>850</v>
      </c>
      <c r="G19" s="12">
        <v>0</v>
      </c>
      <c r="H19" s="12">
        <v>0</v>
      </c>
      <c r="I19" s="85">
        <f t="shared" si="2"/>
        <v>0</v>
      </c>
    </row>
    <row r="20" spans="2:9">
      <c r="B20" s="5"/>
      <c r="C20" s="153" t="s">
        <v>136</v>
      </c>
      <c r="D20" s="155" t="s">
        <v>122</v>
      </c>
      <c r="E20" s="5" t="s">
        <v>11</v>
      </c>
      <c r="F20" s="110">
        <v>86</v>
      </c>
      <c r="G20" s="12">
        <v>0</v>
      </c>
      <c r="H20" s="12">
        <v>0</v>
      </c>
      <c r="I20" s="85">
        <f t="shared" si="2"/>
        <v>0</v>
      </c>
    </row>
    <row r="21" spans="2:9">
      <c r="B21" s="5"/>
      <c r="C21" s="153" t="s">
        <v>137</v>
      </c>
      <c r="D21" s="155" t="s">
        <v>45</v>
      </c>
      <c r="E21" s="5" t="s">
        <v>10</v>
      </c>
      <c r="F21" s="110">
        <v>100</v>
      </c>
      <c r="G21" s="12">
        <v>0</v>
      </c>
      <c r="H21" s="12">
        <v>0</v>
      </c>
      <c r="I21" s="85">
        <f t="shared" si="2"/>
        <v>0</v>
      </c>
    </row>
    <row r="22" spans="2:9">
      <c r="B22" s="5"/>
      <c r="C22" s="153" t="s">
        <v>137</v>
      </c>
      <c r="D22" s="155" t="s">
        <v>156</v>
      </c>
      <c r="E22" s="5" t="s">
        <v>10</v>
      </c>
      <c r="F22" s="110">
        <v>20</v>
      </c>
      <c r="G22" s="12">
        <v>0</v>
      </c>
      <c r="H22" s="12">
        <v>0</v>
      </c>
      <c r="I22" s="85">
        <f>F22*(G22+H22)</f>
        <v>0</v>
      </c>
    </row>
    <row r="23" spans="2:9">
      <c r="B23" s="5"/>
      <c r="C23" s="153" t="s">
        <v>138</v>
      </c>
      <c r="D23" s="155" t="s">
        <v>98</v>
      </c>
      <c r="E23" s="5" t="s">
        <v>10</v>
      </c>
      <c r="F23" s="110">
        <v>500</v>
      </c>
      <c r="G23" s="12">
        <v>0</v>
      </c>
      <c r="H23" s="12">
        <v>0</v>
      </c>
      <c r="I23" s="85">
        <f t="shared" ref="I23" si="3">F23*(G23+H23)</f>
        <v>0</v>
      </c>
    </row>
    <row r="24" spans="2:9" ht="12.75" customHeight="1">
      <c r="B24" s="5"/>
      <c r="C24" s="153" t="s">
        <v>139</v>
      </c>
      <c r="D24" s="155" t="s">
        <v>194</v>
      </c>
      <c r="E24" s="5" t="s">
        <v>11</v>
      </c>
      <c r="F24" s="110">
        <v>10</v>
      </c>
      <c r="G24" s="12">
        <v>0</v>
      </c>
      <c r="H24" s="12">
        <v>0</v>
      </c>
      <c r="I24" s="85">
        <f t="shared" ref="I24" si="4">F24*(G24+H24)</f>
        <v>0</v>
      </c>
    </row>
    <row r="25" spans="2:9" ht="13">
      <c r="B25" s="5"/>
      <c r="C25" s="5"/>
      <c r="D25" s="46" t="s">
        <v>0</v>
      </c>
      <c r="E25" s="5"/>
      <c r="F25" s="111">
        <v>0</v>
      </c>
      <c r="G25" s="12"/>
      <c r="H25" s="12"/>
      <c r="I25" s="85"/>
    </row>
    <row r="26" spans="2:9">
      <c r="B26" s="5"/>
      <c r="C26" s="153" t="s">
        <v>99</v>
      </c>
      <c r="D26" s="155" t="s">
        <v>84</v>
      </c>
      <c r="E26" s="5" t="s">
        <v>13</v>
      </c>
      <c r="F26" s="110">
        <v>12</v>
      </c>
      <c r="G26" s="12">
        <v>0</v>
      </c>
      <c r="H26" s="12">
        <v>0</v>
      </c>
      <c r="I26" s="85">
        <f t="shared" ref="I26:I30" si="5">F26*(G26+H26)</f>
        <v>0</v>
      </c>
    </row>
    <row r="27" spans="2:9">
      <c r="B27" s="5"/>
      <c r="C27" s="153" t="s">
        <v>100</v>
      </c>
      <c r="D27" s="155" t="s">
        <v>40</v>
      </c>
      <c r="E27" s="5" t="s">
        <v>12</v>
      </c>
      <c r="F27" s="110">
        <v>1</v>
      </c>
      <c r="G27" s="12">
        <v>0</v>
      </c>
      <c r="H27" s="12">
        <v>0</v>
      </c>
      <c r="I27" s="85">
        <f t="shared" si="5"/>
        <v>0</v>
      </c>
    </row>
    <row r="28" spans="2:9">
      <c r="B28" s="5"/>
      <c r="C28" s="153" t="s">
        <v>101</v>
      </c>
      <c r="D28" s="155" t="s">
        <v>47</v>
      </c>
      <c r="E28" s="5" t="s">
        <v>13</v>
      </c>
      <c r="F28" s="110">
        <v>2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53" t="s">
        <v>102</v>
      </c>
      <c r="D29" s="155" t="s">
        <v>3</v>
      </c>
      <c r="E29" s="5" t="s">
        <v>13</v>
      </c>
      <c r="F29" s="110">
        <v>3</v>
      </c>
      <c r="G29" s="12">
        <v>0</v>
      </c>
      <c r="H29" s="12">
        <v>0</v>
      </c>
      <c r="I29" s="85">
        <f t="shared" si="5"/>
        <v>0</v>
      </c>
    </row>
    <row r="30" spans="2:9">
      <c r="B30" s="5"/>
      <c r="C30" s="153" t="s">
        <v>103</v>
      </c>
      <c r="D30" s="155" t="s">
        <v>17</v>
      </c>
      <c r="E30" s="5" t="s">
        <v>13</v>
      </c>
      <c r="F30" s="110">
        <v>20</v>
      </c>
      <c r="G30" s="12">
        <v>0</v>
      </c>
      <c r="H30" s="12">
        <v>0</v>
      </c>
      <c r="I30" s="85">
        <f t="shared" si="5"/>
        <v>0</v>
      </c>
    </row>
    <row r="31" spans="2:9" ht="13" thickBot="1">
      <c r="B31" s="33"/>
      <c r="C31" s="112"/>
      <c r="D31" s="19"/>
      <c r="E31" s="20"/>
      <c r="F31" s="113">
        <v>0</v>
      </c>
      <c r="G31" s="114"/>
      <c r="H31" s="114"/>
      <c r="I31" s="21"/>
    </row>
    <row r="32" spans="2:9" ht="6" customHeight="1">
      <c r="B32" s="14"/>
      <c r="C32" s="14"/>
      <c r="D32" s="15"/>
      <c r="E32" s="16"/>
      <c r="F32" s="115">
        <v>0</v>
      </c>
      <c r="G32" s="17"/>
      <c r="H32" s="17"/>
      <c r="I32" s="18"/>
    </row>
    <row r="33" spans="2:9" ht="15.5">
      <c r="B33" s="5"/>
      <c r="C33" s="5"/>
      <c r="D33" s="24" t="s">
        <v>1</v>
      </c>
      <c r="E33" s="22"/>
      <c r="F33" s="111">
        <v>0</v>
      </c>
      <c r="G33" s="23"/>
      <c r="H33" s="23"/>
      <c r="I33" s="25">
        <f>SUM(I9:I30)</f>
        <v>0</v>
      </c>
    </row>
    <row r="34" spans="2:9" ht="6" customHeight="1" thickBot="1">
      <c r="B34" s="27"/>
      <c r="C34" s="27"/>
      <c r="D34" s="27"/>
      <c r="E34" s="27"/>
      <c r="F34" s="113">
        <v>0</v>
      </c>
      <c r="G34" s="27"/>
      <c r="H34" s="27"/>
      <c r="I34" s="27"/>
    </row>
    <row r="35" spans="2:9" ht="15.5">
      <c r="B35" s="116"/>
      <c r="C35" s="116"/>
      <c r="D35" s="116"/>
      <c r="E35" s="116"/>
      <c r="F35" s="117">
        <v>0</v>
      </c>
      <c r="G35" s="116"/>
      <c r="H35" s="116"/>
      <c r="I35" s="116"/>
    </row>
    <row r="36" spans="2:9">
      <c r="B36" s="118"/>
      <c r="C36" s="118"/>
      <c r="E36" s="69"/>
      <c r="G36" s="70"/>
      <c r="H36" s="70"/>
      <c r="I36" s="71"/>
    </row>
    <row r="37" spans="2:9">
      <c r="B37" s="118"/>
      <c r="C37" s="118"/>
      <c r="D37" s="68"/>
      <c r="E37" s="69"/>
      <c r="G37" s="70"/>
      <c r="H37" s="70"/>
      <c r="I37" s="71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</sheetData>
  <sheetProtection algorithmName="SHA-512" hashValue="t6Lk43wYopcP+Oev49jGi4HdDzPrbbv33RIebccgvryjYGlfYbgiD0PiiBSSYaB2kDdgDlAS17oPMoHHqCKkhg==" saltValue="nJebTH6/3SAFd2fiqRkbKg==" spinCount="100000" sheet="1" objects="1" scenarios="1"/>
  <protectedRanges>
    <protectedRange algorithmName="SHA-512" hashValue="bJibAi1FpWCYbekhLK8vmu9ZkmbSD+ex3g3Je+mCSu7eDVEHbsJ1GEmEf1SfXExMJ2nFLEyCVGsAoqg9fKKmug==" saltValue="LfiqCb8SgfUASjdxeN5UCQ==" spinCount="100000" sqref="I1:I2 C15:C16 I4:I14 B1:F14 I17:I37 B17:F38" name="vypln"/>
    <protectedRange algorithmName="SHA-512" hashValue="f70Ov32pdSeZvmYEUxF/xbc6vweoU00N/7RthR5IyHvkhxB7eQyoLZzt1kIcmMkHXnbix0iN7gA+lAmou0R+0g==" saltValue="yUFhVN/DRBJBBY+HkzzTLQ==" spinCount="100000" sqref="I15:I16 A15:B16 D15:F16" name="Oblast2"/>
  </protectedRanges>
  <mergeCells count="3">
    <mergeCell ref="D2:E2"/>
    <mergeCell ref="D3:E3"/>
    <mergeCell ref="D4:F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33" zoomScaleNormal="100" zoomScaleSheetLayoutView="100" workbookViewId="0">
      <selection activeCell="D8" sqref="D8:D42"/>
    </sheetView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56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216" t="s">
        <v>196</v>
      </c>
      <c r="E4" s="216"/>
      <c r="F4" s="216"/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164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106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 ht="13">
      <c r="B11" s="5"/>
      <c r="C11" s="81">
        <v>6</v>
      </c>
      <c r="D11" s="46" t="s">
        <v>105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185</v>
      </c>
      <c r="E12" s="120" t="s">
        <v>10</v>
      </c>
      <c r="F12" s="51">
        <v>10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>
        <v>8</v>
      </c>
      <c r="D13" s="159" t="s">
        <v>114</v>
      </c>
      <c r="E13" s="120" t="s">
        <v>10</v>
      </c>
      <c r="F13" s="51">
        <v>10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60">
        <v>9</v>
      </c>
      <c r="D14" s="159" t="s">
        <v>109</v>
      </c>
      <c r="E14" s="120" t="s">
        <v>10</v>
      </c>
      <c r="F14" s="51">
        <v>100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60">
        <v>10</v>
      </c>
      <c r="D15" s="159" t="s">
        <v>180</v>
      </c>
      <c r="E15" s="120" t="s">
        <v>10</v>
      </c>
      <c r="F15" s="51">
        <v>120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60">
        <v>11</v>
      </c>
      <c r="D16" s="159" t="s">
        <v>158</v>
      </c>
      <c r="E16" s="120" t="s">
        <v>10</v>
      </c>
      <c r="F16" s="51">
        <v>10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60">
        <v>12</v>
      </c>
      <c r="D17" s="159" t="s">
        <v>110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60">
        <v>16</v>
      </c>
      <c r="D18" s="159" t="s">
        <v>111</v>
      </c>
      <c r="E18" s="120" t="s">
        <v>10</v>
      </c>
      <c r="F18" s="51">
        <v>10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60">
        <v>17</v>
      </c>
      <c r="D19" s="159" t="s">
        <v>112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60">
        <v>18</v>
      </c>
      <c r="D20" s="159" t="s">
        <v>113</v>
      </c>
      <c r="E20" s="120" t="s">
        <v>10</v>
      </c>
      <c r="F20" s="51">
        <v>10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60">
        <v>19</v>
      </c>
      <c r="D21" s="159" t="s">
        <v>177</v>
      </c>
      <c r="E21" s="120" t="s">
        <v>10</v>
      </c>
      <c r="F21" s="51">
        <v>50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60">
        <v>20</v>
      </c>
      <c r="D22" s="159" t="s">
        <v>116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60">
        <v>21</v>
      </c>
      <c r="D23" s="159" t="s">
        <v>117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60">
        <v>22</v>
      </c>
      <c r="D24" s="159" t="s">
        <v>118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60">
        <v>23</v>
      </c>
      <c r="D25" s="159" t="s">
        <v>176</v>
      </c>
      <c r="E25" s="120" t="s">
        <v>11</v>
      </c>
      <c r="F25" s="51">
        <v>40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60">
        <v>24</v>
      </c>
      <c r="D26" s="159" t="s">
        <v>175</v>
      </c>
      <c r="E26" s="120" t="s">
        <v>10</v>
      </c>
      <c r="F26" s="51">
        <v>40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60">
        <v>25</v>
      </c>
      <c r="D27" s="161" t="s">
        <v>115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60">
        <v>27</v>
      </c>
      <c r="D29" s="161" t="s">
        <v>119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0</v>
      </c>
      <c r="H30" s="12">
        <v>0</v>
      </c>
      <c r="I30" s="85">
        <f t="shared" ref="I30" si="6">F30*(G30+H30)</f>
        <v>0</v>
      </c>
    </row>
    <row r="31" spans="2:9" ht="13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5">
      <c r="B32" s="5"/>
      <c r="C32" s="160" t="s">
        <v>131</v>
      </c>
      <c r="D32" s="163" t="s">
        <v>27</v>
      </c>
      <c r="E32" s="5" t="s">
        <v>11</v>
      </c>
      <c r="F32" s="52">
        <v>6</v>
      </c>
      <c r="G32" s="12">
        <v>0</v>
      </c>
      <c r="H32" s="12">
        <v>0</v>
      </c>
      <c r="I32" s="85">
        <f t="shared" ref="I32:I38" si="7">F32*(G32+H32)</f>
        <v>0</v>
      </c>
    </row>
    <row r="33" spans="2:9" ht="25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si="7"/>
        <v>0</v>
      </c>
    </row>
    <row r="34" spans="2:9" ht="25">
      <c r="B34" s="5"/>
      <c r="C34" s="160" t="s">
        <v>132</v>
      </c>
      <c r="D34" s="163" t="s">
        <v>26</v>
      </c>
      <c r="E34" s="5" t="s">
        <v>11</v>
      </c>
      <c r="F34" s="52">
        <v>2</v>
      </c>
      <c r="G34" s="12">
        <v>0</v>
      </c>
      <c r="H34" s="12">
        <v>0</v>
      </c>
      <c r="I34" s="85">
        <f t="shared" si="7"/>
        <v>0</v>
      </c>
    </row>
    <row r="35" spans="2:9" ht="25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0</v>
      </c>
      <c r="I35" s="85">
        <f t="shared" si="7"/>
        <v>0</v>
      </c>
    </row>
    <row r="36" spans="2:9" ht="25">
      <c r="B36" s="5"/>
      <c r="C36" s="160" t="s">
        <v>133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5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5">
      <c r="B38" s="5"/>
      <c r="C38" s="160" t="s">
        <v>134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0</v>
      </c>
      <c r="I39" s="85">
        <f t="shared" ref="I39:I42" si="8">F39*(G39+H39)</f>
        <v>0</v>
      </c>
    </row>
    <row r="40" spans="2:9">
      <c r="B40" s="5"/>
      <c r="C40" s="164" t="s">
        <v>135</v>
      </c>
      <c r="D40" s="167" t="s">
        <v>148</v>
      </c>
      <c r="E40" s="5" t="s">
        <v>13</v>
      </c>
      <c r="F40" s="52">
        <v>12</v>
      </c>
      <c r="G40" s="12">
        <v>0</v>
      </c>
      <c r="H40" s="12">
        <v>0</v>
      </c>
      <c r="I40" s="85">
        <f t="shared" ref="I40" si="9">F40*(G40+H40)</f>
        <v>0</v>
      </c>
    </row>
    <row r="41" spans="2:9">
      <c r="B41" s="5"/>
      <c r="C41" s="160" t="s">
        <v>149</v>
      </c>
      <c r="D41" s="162" t="s">
        <v>4</v>
      </c>
      <c r="E41" s="5" t="s">
        <v>13</v>
      </c>
      <c r="F41" s="52">
        <v>24</v>
      </c>
      <c r="G41" s="12">
        <v>0</v>
      </c>
      <c r="H41" s="12">
        <v>0</v>
      </c>
      <c r="I41" s="85">
        <f t="shared" si="8"/>
        <v>0</v>
      </c>
    </row>
    <row r="42" spans="2:9">
      <c r="B42" s="5"/>
      <c r="C42" s="160" t="s">
        <v>150</v>
      </c>
      <c r="D42" s="162" t="s">
        <v>17</v>
      </c>
      <c r="E42" s="5" t="s">
        <v>13</v>
      </c>
      <c r="F42" s="52">
        <v>20</v>
      </c>
      <c r="G42" s="12">
        <v>0</v>
      </c>
      <c r="H42" s="12">
        <v>0</v>
      </c>
      <c r="I42" s="85">
        <f t="shared" si="8"/>
        <v>0</v>
      </c>
    </row>
    <row r="43" spans="2:9" ht="13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5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5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 ht="13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sheetProtection algorithmName="SHA-512" hashValue="4aK4EWlTdE12OX9Db+hkBxe15yI581zEfu9Z8isCM3AlsN3Lg0lM+YAqgE0KJMdKqIspmxJo2zEgCYfM3FTSbw==" saltValue="YcnHIkABTm8Xg/3ZylZv8w==" spinCount="100000" sheet="1" objects="1" scenarios="1"/>
  <protectedRanges>
    <protectedRange algorithmName="SHA-512" hashValue="f70Ov32pdSeZvmYEUxF/xbc6vweoU00N/7RthR5IyHvkhxB7eQyoLZzt1kIcmMkHXnbix0iN7gA+lAmou0R+0g==" saltValue="yUFhVN/DRBJBBY+HkzzTLQ==" spinCount="100000" sqref="A1:F49 I1:I101" name="Oblast2"/>
  </protectedRanges>
  <mergeCells count="3">
    <mergeCell ref="D3:E3"/>
    <mergeCell ref="D2:E2"/>
    <mergeCell ref="D4:F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1"/>
  <sheetViews>
    <sheetView view="pageBreakPreview" topLeftCell="A4" zoomScaleNormal="100" zoomScaleSheetLayoutView="100" workbookViewId="0">
      <selection activeCell="D8" sqref="D8:D20"/>
    </sheetView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56" customWidth="1"/>
    <col min="7" max="7" width="12.26953125" customWidth="1"/>
    <col min="8" max="8" width="12.453125" customWidth="1"/>
    <col min="9" max="9" width="14.8164062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96,3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14" t="str">
        <f>Rekapitulace!D4</f>
        <v>Město Žďár nad Sázavou, Žižkova 227/1, 591 01 Žďár nad Sázavou</v>
      </c>
      <c r="E2" s="214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14" t="str">
        <f>Rekapitulace!D5</f>
        <v>FOTOVOLTAICKÁ LEKTRÁRNA NA BUDOVĚ MĚSTSKÉHO ÚŘADU - FVE 96,30 kWp</v>
      </c>
      <c r="E3" s="214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120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121</v>
      </c>
      <c r="E9" s="120" t="s">
        <v>11</v>
      </c>
      <c r="F9" s="51">
        <v>4</v>
      </c>
      <c r="G9" s="12">
        <v>0</v>
      </c>
      <c r="H9" s="12">
        <v>0</v>
      </c>
      <c r="I9" s="63">
        <f t="shared" ref="I9" si="0">F9*(G9+H9)</f>
        <v>0</v>
      </c>
    </row>
    <row r="10" spans="2:9">
      <c r="B10" s="5"/>
      <c r="C10" s="164">
        <v>8</v>
      </c>
      <c r="D10" s="167" t="s">
        <v>120</v>
      </c>
      <c r="E10" s="5" t="s">
        <v>13</v>
      </c>
      <c r="F10" s="52">
        <v>8</v>
      </c>
      <c r="G10" s="12">
        <v>0</v>
      </c>
      <c r="H10" s="12">
        <v>0</v>
      </c>
      <c r="I10" s="63">
        <f t="shared" ref="I10" si="1">F10*(G10+H10)</f>
        <v>0</v>
      </c>
    </row>
    <row r="11" spans="2:9" ht="13">
      <c r="B11" s="5"/>
      <c r="C11" s="5"/>
      <c r="D11" s="46" t="s">
        <v>123</v>
      </c>
      <c r="E11" s="5"/>
      <c r="F11" s="50">
        <v>0</v>
      </c>
      <c r="G11" s="5"/>
      <c r="H11" s="5"/>
      <c r="I11" s="5"/>
    </row>
    <row r="12" spans="2:9">
      <c r="B12" s="5"/>
      <c r="C12" s="164" t="s">
        <v>137</v>
      </c>
      <c r="D12" s="166" t="s">
        <v>151</v>
      </c>
      <c r="E12" s="120" t="s">
        <v>12</v>
      </c>
      <c r="F12" s="51">
        <v>12</v>
      </c>
      <c r="G12" s="12">
        <v>0</v>
      </c>
      <c r="H12" s="12">
        <v>0</v>
      </c>
      <c r="I12" s="63">
        <f t="shared" ref="I12:I15" si="2">F12*(G12+H12)</f>
        <v>0</v>
      </c>
    </row>
    <row r="13" spans="2:9">
      <c r="B13" s="5"/>
      <c r="C13" s="164" t="s">
        <v>138</v>
      </c>
      <c r="D13" s="166" t="s">
        <v>126</v>
      </c>
      <c r="E13" s="120" t="s">
        <v>12</v>
      </c>
      <c r="F13" s="51">
        <v>6</v>
      </c>
      <c r="G13" s="12">
        <v>0</v>
      </c>
      <c r="H13" s="12">
        <v>0</v>
      </c>
      <c r="I13" s="63">
        <f t="shared" si="2"/>
        <v>0</v>
      </c>
    </row>
    <row r="14" spans="2:9">
      <c r="B14" s="5"/>
      <c r="C14" s="164" t="s">
        <v>139</v>
      </c>
      <c r="D14" s="166" t="s">
        <v>127</v>
      </c>
      <c r="E14" s="120" t="s">
        <v>124</v>
      </c>
      <c r="F14" s="51">
        <v>20</v>
      </c>
      <c r="G14" s="12">
        <v>0</v>
      </c>
      <c r="H14" s="12">
        <v>0</v>
      </c>
      <c r="I14" s="63">
        <f t="shared" si="2"/>
        <v>0</v>
      </c>
    </row>
    <row r="15" spans="2:9">
      <c r="B15" s="5"/>
      <c r="C15" s="164" t="s">
        <v>99</v>
      </c>
      <c r="D15" s="166" t="s">
        <v>128</v>
      </c>
      <c r="E15" s="120" t="s">
        <v>13</v>
      </c>
      <c r="F15" s="51">
        <v>32</v>
      </c>
      <c r="G15" s="12">
        <v>0</v>
      </c>
      <c r="H15" s="12">
        <v>0</v>
      </c>
      <c r="I15" s="63">
        <f t="shared" si="2"/>
        <v>0</v>
      </c>
    </row>
    <row r="16" spans="2:9">
      <c r="B16" s="5"/>
      <c r="C16" s="164" t="s">
        <v>100</v>
      </c>
      <c r="D16" s="165" t="s">
        <v>129</v>
      </c>
      <c r="E16" s="120" t="s">
        <v>12</v>
      </c>
      <c r="F16" s="51">
        <v>1</v>
      </c>
      <c r="G16" s="12">
        <v>0</v>
      </c>
      <c r="H16" s="12">
        <v>0</v>
      </c>
      <c r="I16" s="63">
        <f t="shared" ref="I16" si="3">F16*(G16+H16)</f>
        <v>0</v>
      </c>
    </row>
    <row r="17" spans="2:9" ht="13">
      <c r="B17" s="5"/>
      <c r="C17" s="80">
        <v>15</v>
      </c>
      <c r="D17" s="73" t="s">
        <v>0</v>
      </c>
      <c r="E17" s="5"/>
      <c r="F17" s="50">
        <v>0</v>
      </c>
      <c r="G17" s="12"/>
      <c r="H17" s="12"/>
      <c r="I17" s="63"/>
    </row>
    <row r="18" spans="2:9">
      <c r="B18" s="5"/>
      <c r="C18" s="164">
        <v>16</v>
      </c>
      <c r="D18" s="165" t="s">
        <v>130</v>
      </c>
      <c r="E18" s="120" t="s">
        <v>13</v>
      </c>
      <c r="F18" s="51">
        <v>10</v>
      </c>
      <c r="G18" s="12">
        <v>0</v>
      </c>
      <c r="H18" s="12">
        <v>0</v>
      </c>
      <c r="I18" s="63">
        <f>F18*(G18+H18)</f>
        <v>0</v>
      </c>
    </row>
    <row r="19" spans="2:9">
      <c r="B19" s="5"/>
      <c r="C19" s="164">
        <v>17</v>
      </c>
      <c r="D19" s="167" t="s">
        <v>3</v>
      </c>
      <c r="E19" s="5" t="s">
        <v>13</v>
      </c>
      <c r="F19" s="52">
        <v>10</v>
      </c>
      <c r="G19" s="12">
        <v>0</v>
      </c>
      <c r="H19" s="12">
        <v>0</v>
      </c>
      <c r="I19" s="63">
        <f t="shared" ref="I19:I20" si="4">F19*(G19+H19)</f>
        <v>0</v>
      </c>
    </row>
    <row r="20" spans="2:9">
      <c r="B20" s="5"/>
      <c r="C20" s="164">
        <v>18</v>
      </c>
      <c r="D20" s="167" t="s">
        <v>17</v>
      </c>
      <c r="E20" s="5" t="s">
        <v>13</v>
      </c>
      <c r="F20" s="52">
        <v>20</v>
      </c>
      <c r="G20" s="12">
        <v>0</v>
      </c>
      <c r="H20" s="12">
        <v>0</v>
      </c>
      <c r="I20" s="63">
        <f t="shared" si="4"/>
        <v>0</v>
      </c>
    </row>
    <row r="21" spans="2:9" ht="13" thickBot="1">
      <c r="B21" s="33"/>
      <c r="C21" s="112"/>
      <c r="D21" s="19"/>
      <c r="E21" s="20"/>
      <c r="F21" s="121">
        <v>0</v>
      </c>
      <c r="G21" s="114"/>
      <c r="H21" s="114"/>
      <c r="I21" s="21"/>
    </row>
    <row r="22" spans="2:9" ht="6" customHeight="1">
      <c r="B22" s="14"/>
      <c r="C22" s="14"/>
      <c r="D22" s="15"/>
      <c r="E22" s="16"/>
      <c r="F22" s="53">
        <v>0</v>
      </c>
      <c r="G22" s="17"/>
      <c r="H22" s="17"/>
      <c r="I22" s="18"/>
    </row>
    <row r="23" spans="2:9" ht="15.5">
      <c r="B23" s="5"/>
      <c r="C23" s="5"/>
      <c r="D23" s="24" t="s">
        <v>29</v>
      </c>
      <c r="E23" s="22"/>
      <c r="F23" s="54">
        <v>0</v>
      </c>
      <c r="G23" s="23"/>
      <c r="H23" s="23"/>
      <c r="I23" s="25">
        <f>SUM(I8:I20)</f>
        <v>0</v>
      </c>
    </row>
    <row r="24" spans="2:9" ht="6" customHeight="1" thickBot="1">
      <c r="B24" s="27"/>
      <c r="C24" s="27"/>
      <c r="D24" s="27"/>
      <c r="E24" s="27"/>
      <c r="F24" s="55">
        <v>0</v>
      </c>
      <c r="G24" s="27"/>
      <c r="H24" s="27"/>
      <c r="I24" s="27"/>
    </row>
    <row r="25" spans="2:9" ht="15.5">
      <c r="B25" s="127"/>
      <c r="C25" s="128"/>
      <c r="D25" s="129"/>
      <c r="E25" s="130"/>
      <c r="F25" s="131" t="s">
        <v>25</v>
      </c>
      <c r="G25" s="130"/>
      <c r="H25" s="130"/>
      <c r="I25" s="130"/>
    </row>
    <row r="26" spans="2:9">
      <c r="B26" s="68"/>
      <c r="C26" s="68"/>
      <c r="D26" s="103"/>
      <c r="E26" s="69"/>
      <c r="F26" s="65"/>
      <c r="G26" s="70"/>
      <c r="H26" s="70"/>
      <c r="I26" s="71"/>
    </row>
    <row r="27" spans="2:9">
      <c r="B27" s="126"/>
      <c r="C27" s="126"/>
      <c r="F27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</sheetData>
  <sheetProtection algorithmName="SHA-512" hashValue="m17RRkTzuwdP434sD2SbkM5y7s9hvPKFaHiRYDeH/cK66AelOaxwyqkOciCwiaoeRXQjnrbjSKRuvBaUhjyVIg==" saltValue="RYaq00R+oTWi3Rib9O06rg==" spinCount="100000" sheet="1" objects="1" scenarios="1"/>
  <protectedRanges>
    <protectedRange algorithmName="SHA-512" hashValue="3ykbKeTO5Ep1erMDTGbIccaIr529mgkB2Tj/L1WXiO00heMiglxH4mldjXl1PyLxH3pk4iuPYn3OxOM54atyCw==" saltValue="3GHUh+lUmQQz0e/GHhtCGw==" spinCount="100000" sqref="I1:I31 A1:F31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topLeftCell="A7" zoomScaleNormal="100" zoomScaleSheetLayoutView="100" workbookViewId="0">
      <selection activeCell="D8" sqref="D8:D13"/>
    </sheetView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56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164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166</v>
      </c>
      <c r="E9" s="120" t="s">
        <v>11</v>
      </c>
      <c r="F9" s="51">
        <v>0</v>
      </c>
      <c r="G9" s="12">
        <v>0</v>
      </c>
      <c r="H9" s="12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165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>
        <v>0</v>
      </c>
      <c r="H13" s="12">
        <v>0</v>
      </c>
      <c r="I13" s="85">
        <f t="shared" ref="I13" si="2">F13*(G13+H13)</f>
        <v>0</v>
      </c>
    </row>
    <row r="14" spans="2:9" ht="13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5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5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sheetProtection algorithmName="SHA-512" hashValue="wNNSw4/KEi1xRkEtM0Soe+FVITJccAgXH8PjqFugeqkj71z8to/4UlJtIvWIjqRBIqwdD03TnGH4X7d2tOJ83g==" saltValue="pizRDxRa3Wp9RQIjUBOqZQ==" spinCount="100000" sheet="1" objects="1" scenarios="1"/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tabSelected="1" view="pageBreakPreview" topLeftCell="A7" zoomScaleNormal="100" zoomScaleSheetLayoutView="100" workbookViewId="0">
      <selection activeCell="D14" sqref="D14"/>
    </sheetView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56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140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141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186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170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168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5" customHeight="1">
      <c r="B16" s="5"/>
      <c r="C16" s="5">
        <v>16</v>
      </c>
      <c r="D16" s="83" t="s">
        <v>169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5" customHeight="1">
      <c r="B17" s="5"/>
      <c r="C17" s="5">
        <v>17</v>
      </c>
      <c r="D17" s="83" t="s">
        <v>173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103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104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3">F19*(G19+H19)</f>
        <v>0</v>
      </c>
    </row>
    <row r="20" spans="2:9" ht="13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sheetProtection algorithmName="SHA-512" hashValue="b98zY3NW8L6LUNHxs2+7lZXt3wJn/Ni1IbW4w/0w8AIP/wcPSfcjUTVxcWQUHAdOj/ZO0ErWBlTgGcF/Jrni2A==" saltValue="knvxiiRk0+PU1Hi/WVImdg==" spinCount="100000" sheet="1" objects="1" scenarios="1"/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6" zoomScaleNormal="100" zoomScaleSheetLayoutView="100" workbookViewId="0">
      <selection activeCell="D8" sqref="D8:F22"/>
    </sheetView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56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107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152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143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160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162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159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187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125</v>
      </c>
      <c r="D16" s="174" t="s">
        <v>188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136</v>
      </c>
      <c r="D17" s="75" t="s">
        <v>163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161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>
        <v>0</v>
      </c>
      <c r="H22" s="12">
        <v>0</v>
      </c>
      <c r="I22" s="85">
        <f t="shared" ref="I22" si="2">F22*(G22+H22)</f>
        <v>0</v>
      </c>
    </row>
    <row r="23" spans="2:9" ht="13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5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5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sheetProtection algorithmName="SHA-512" hashValue="AbpBIjme5KvGTRWT+jlqR+4pCpVmCtToShhKh16fY/1KnQLUYIet1QIZj3tEIwBzL0LKKEKOYCK/k7CWTgohCA==" saltValue="nEruADw2SQXM1dYtIVU+1A==" spinCount="100000" sheet="1" objects="1" scenarios="1"/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7" zoomScaleNormal="100" zoomScaleSheetLayoutView="100" workbookViewId="0">
      <selection activeCell="E17" sqref="E17"/>
    </sheetView>
  </sheetViews>
  <sheetFormatPr defaultRowHeight="12.5"/>
  <cols>
    <col min="1" max="1" width="2.453125" customWidth="1"/>
    <col min="2" max="2" width="4.54296875" customWidth="1"/>
    <col min="3" max="3" width="6.7265625" customWidth="1"/>
    <col min="4" max="4" width="46.453125" customWidth="1"/>
    <col min="5" max="5" width="5.26953125" customWidth="1"/>
    <col min="6" max="6" width="11.81640625" style="56" customWidth="1"/>
    <col min="7" max="7" width="12.26953125" customWidth="1"/>
    <col min="8" max="8" width="12.453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14" t="str">
        <f>Rekapitulace!D4</f>
        <v>Město Žďár nad Sázavou, Žižkova 227/1, 591 01 Žďár nad Sázavou</v>
      </c>
      <c r="E2" s="214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14" t="str">
        <f>Rekapitulace!D5</f>
        <v>FOTOVOLTAICKÁ LEKTRÁRNA NA BUDOVĚ MĚSTSKÉHO ÚŘADU - FVE 96,30 kWp</v>
      </c>
      <c r="E3" s="214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108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 ht="13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171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147</v>
      </c>
      <c r="E10" s="120" t="s">
        <v>11</v>
      </c>
      <c r="F10" s="51">
        <v>14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144</v>
      </c>
      <c r="E11" s="120" t="s">
        <v>11</v>
      </c>
      <c r="F11" s="51">
        <v>14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145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146</v>
      </c>
      <c r="E13" s="120" t="s">
        <v>11</v>
      </c>
      <c r="F13" s="51">
        <v>28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14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14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172</v>
      </c>
      <c r="E16" s="120" t="s">
        <v>11</v>
      </c>
      <c r="F16" s="51">
        <v>14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14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2">F19*(G19+H19)</f>
        <v>0</v>
      </c>
    </row>
    <row r="20" spans="2:9" ht="13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sheetProtection algorithmName="SHA-512" hashValue="5XALJ9uZmECjcTy5xeRBrFofG/tzAnF7JAu0IwpCcbhwOq/lc2/o9MM3xZeK14S6tZdhnrnYnk8qsdDxeFoWow==" saltValue="OAT9kMl3e+X3P8u19BWrqA==" spinCount="100000" sheet="1" objects="1" scenarios="1"/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2025-04-24T16:46:55Z</dcterms:modified>
</cp:coreProperties>
</file>