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3058_Žďár nad Sázavou_novostavba chodníku_ulice Žižkova\"/>
    </mc:Choice>
  </mc:AlternateContent>
  <xr:revisionPtr revIDLastSave="0" documentId="8_{4D40657F-5534-4B9D-B945-6DC8A129AC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01 0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Naklady'!$A$1:$Y$21</definedName>
    <definedName name="_xlnm.Print_Area" localSheetId="4">'001 001 Pol'!$A$1:$Y$452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18" i="1" s="1"/>
  <c r="I66" i="1"/>
  <c r="I65" i="1"/>
  <c r="I64" i="1"/>
  <c r="I63" i="1"/>
  <c r="I62" i="1"/>
  <c r="I61" i="1"/>
  <c r="I60" i="1"/>
  <c r="I59" i="1"/>
  <c r="I58" i="1"/>
  <c r="I57" i="1"/>
  <c r="G44" i="1"/>
  <c r="H44" i="1" s="1"/>
  <c r="I44" i="1" s="1"/>
  <c r="F44" i="1"/>
  <c r="G43" i="1"/>
  <c r="F43" i="1"/>
  <c r="G41" i="1"/>
  <c r="F41" i="1"/>
  <c r="G40" i="1"/>
  <c r="F40" i="1"/>
  <c r="G39" i="1"/>
  <c r="F39" i="1"/>
  <c r="G451" i="13"/>
  <c r="BA325" i="13"/>
  <c r="BA320" i="13"/>
  <c r="BA271" i="13"/>
  <c r="BA261" i="13"/>
  <c r="BA191" i="13"/>
  <c r="BA187" i="13"/>
  <c r="BA124" i="13"/>
  <c r="BA122" i="13"/>
  <c r="BA120" i="13"/>
  <c r="BA118" i="13"/>
  <c r="BA116" i="13"/>
  <c r="BA111" i="13"/>
  <c r="BA67" i="13"/>
  <c r="BA25" i="13"/>
  <c r="BA16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20" i="13"/>
  <c r="I20" i="13"/>
  <c r="K20" i="13"/>
  <c r="M20" i="13"/>
  <c r="O20" i="13"/>
  <c r="Q20" i="13"/>
  <c r="V20" i="13"/>
  <c r="G24" i="13"/>
  <c r="I24" i="13"/>
  <c r="K24" i="13"/>
  <c r="M24" i="13"/>
  <c r="O24" i="13"/>
  <c r="Q24" i="13"/>
  <c r="V24" i="13"/>
  <c r="G28" i="13"/>
  <c r="M28" i="13" s="1"/>
  <c r="I28" i="13"/>
  <c r="K28" i="13"/>
  <c r="O28" i="13"/>
  <c r="Q28" i="13"/>
  <c r="V28" i="13"/>
  <c r="V8" i="13" s="1"/>
  <c r="G32" i="13"/>
  <c r="M32" i="13" s="1"/>
  <c r="I32" i="13"/>
  <c r="K32" i="13"/>
  <c r="O32" i="13"/>
  <c r="Q32" i="13"/>
  <c r="V32" i="13"/>
  <c r="G36" i="13"/>
  <c r="M36" i="13" s="1"/>
  <c r="I36" i="13"/>
  <c r="K36" i="13"/>
  <c r="O36" i="13"/>
  <c r="Q36" i="13"/>
  <c r="V36" i="13"/>
  <c r="G40" i="13"/>
  <c r="I40" i="13"/>
  <c r="K40" i="13"/>
  <c r="M40" i="13"/>
  <c r="O40" i="13"/>
  <c r="Q40" i="13"/>
  <c r="V40" i="13"/>
  <c r="G43" i="13"/>
  <c r="I43" i="13"/>
  <c r="K43" i="13"/>
  <c r="M43" i="13"/>
  <c r="O43" i="13"/>
  <c r="Q43" i="13"/>
  <c r="V43" i="13"/>
  <c r="G46" i="13"/>
  <c r="I46" i="13"/>
  <c r="K46" i="13"/>
  <c r="M46" i="13"/>
  <c r="O46" i="13"/>
  <c r="Q46" i="13"/>
  <c r="V46" i="13"/>
  <c r="G60" i="13"/>
  <c r="M60" i="13" s="1"/>
  <c r="I60" i="13"/>
  <c r="K60" i="13"/>
  <c r="O60" i="13"/>
  <c r="Q60" i="13"/>
  <c r="V60" i="13"/>
  <c r="G66" i="13"/>
  <c r="M66" i="13" s="1"/>
  <c r="I66" i="13"/>
  <c r="K66" i="13"/>
  <c r="O66" i="13"/>
  <c r="Q66" i="13"/>
  <c r="V66" i="13"/>
  <c r="G68" i="13"/>
  <c r="I68" i="13"/>
  <c r="K68" i="13"/>
  <c r="M68" i="13"/>
  <c r="O68" i="13"/>
  <c r="Q68" i="13"/>
  <c r="V68" i="13"/>
  <c r="G81" i="13"/>
  <c r="I81" i="13"/>
  <c r="I80" i="13" s="1"/>
  <c r="K81" i="13"/>
  <c r="K80" i="13" s="1"/>
  <c r="M81" i="13"/>
  <c r="O81" i="13"/>
  <c r="O80" i="13" s="1"/>
  <c r="Q81" i="13"/>
  <c r="Q80" i="13" s="1"/>
  <c r="V81" i="13"/>
  <c r="G86" i="13"/>
  <c r="M86" i="13" s="1"/>
  <c r="I86" i="13"/>
  <c r="K86" i="13"/>
  <c r="O86" i="13"/>
  <c r="Q86" i="13"/>
  <c r="V86" i="13"/>
  <c r="G90" i="13"/>
  <c r="G80" i="13" s="1"/>
  <c r="I90" i="13"/>
  <c r="K90" i="13"/>
  <c r="O90" i="13"/>
  <c r="Q90" i="13"/>
  <c r="V90" i="13"/>
  <c r="V80" i="13" s="1"/>
  <c r="G95" i="13"/>
  <c r="I95" i="13"/>
  <c r="K95" i="13"/>
  <c r="M95" i="13"/>
  <c r="O95" i="13"/>
  <c r="Q95" i="13"/>
  <c r="V95" i="13"/>
  <c r="G100" i="13"/>
  <c r="I100" i="13"/>
  <c r="K100" i="13"/>
  <c r="M100" i="13"/>
  <c r="O100" i="13"/>
  <c r="Q100" i="13"/>
  <c r="V100" i="13"/>
  <c r="G105" i="13"/>
  <c r="I105" i="13"/>
  <c r="K105" i="13"/>
  <c r="M105" i="13"/>
  <c r="O105" i="13"/>
  <c r="Q105" i="13"/>
  <c r="V105" i="13"/>
  <c r="G110" i="13"/>
  <c r="I110" i="13"/>
  <c r="K110" i="13"/>
  <c r="M110" i="13"/>
  <c r="O110" i="13"/>
  <c r="Q110" i="13"/>
  <c r="V110" i="13"/>
  <c r="G115" i="13"/>
  <c r="M115" i="13" s="1"/>
  <c r="I115" i="13"/>
  <c r="K115" i="13"/>
  <c r="O115" i="13"/>
  <c r="Q115" i="13"/>
  <c r="V115" i="13"/>
  <c r="G137" i="13"/>
  <c r="M137" i="13" s="1"/>
  <c r="I137" i="13"/>
  <c r="K137" i="13"/>
  <c r="O137" i="13"/>
  <c r="Q137" i="13"/>
  <c r="V137" i="13"/>
  <c r="G174" i="13"/>
  <c r="I174" i="13"/>
  <c r="K174" i="13"/>
  <c r="M174" i="13"/>
  <c r="O174" i="13"/>
  <c r="Q174" i="13"/>
  <c r="V174" i="13"/>
  <c r="O181" i="13"/>
  <c r="G182" i="13"/>
  <c r="G181" i="13" s="1"/>
  <c r="I182" i="13"/>
  <c r="K182" i="13"/>
  <c r="K181" i="13" s="1"/>
  <c r="M182" i="13"/>
  <c r="M181" i="13" s="1"/>
  <c r="O182" i="13"/>
  <c r="Q182" i="13"/>
  <c r="Q181" i="13" s="1"/>
  <c r="V182" i="13"/>
  <c r="V181" i="13" s="1"/>
  <c r="G186" i="13"/>
  <c r="I186" i="13"/>
  <c r="K186" i="13"/>
  <c r="M186" i="13"/>
  <c r="O186" i="13"/>
  <c r="Q186" i="13"/>
  <c r="V186" i="13"/>
  <c r="G190" i="13"/>
  <c r="I190" i="13"/>
  <c r="I181" i="13" s="1"/>
  <c r="K190" i="13"/>
  <c r="M190" i="13"/>
  <c r="O190" i="13"/>
  <c r="Q190" i="13"/>
  <c r="V190" i="13"/>
  <c r="G195" i="13"/>
  <c r="V195" i="13"/>
  <c r="G196" i="13"/>
  <c r="M196" i="13" s="1"/>
  <c r="M195" i="13" s="1"/>
  <c r="I196" i="13"/>
  <c r="I195" i="13" s="1"/>
  <c r="K196" i="13"/>
  <c r="K195" i="13" s="1"/>
  <c r="O196" i="13"/>
  <c r="O195" i="13" s="1"/>
  <c r="Q196" i="13"/>
  <c r="Q195" i="13" s="1"/>
  <c r="V196" i="13"/>
  <c r="G200" i="13"/>
  <c r="G199" i="13" s="1"/>
  <c r="I200" i="13"/>
  <c r="K200" i="13"/>
  <c r="K199" i="13" s="1"/>
  <c r="M200" i="13"/>
  <c r="O200" i="13"/>
  <c r="Q200" i="13"/>
  <c r="Q199" i="13" s="1"/>
  <c r="V200" i="13"/>
  <c r="V199" i="13" s="1"/>
  <c r="G203" i="13"/>
  <c r="I203" i="13"/>
  <c r="K203" i="13"/>
  <c r="M203" i="13"/>
  <c r="O203" i="13"/>
  <c r="Q203" i="13"/>
  <c r="V203" i="13"/>
  <c r="G213" i="13"/>
  <c r="I213" i="13"/>
  <c r="I199" i="13" s="1"/>
  <c r="K213" i="13"/>
  <c r="M213" i="13"/>
  <c r="O213" i="13"/>
  <c r="Q213" i="13"/>
  <c r="V213" i="13"/>
  <c r="G217" i="13"/>
  <c r="M217" i="13" s="1"/>
  <c r="I217" i="13"/>
  <c r="K217" i="13"/>
  <c r="O217" i="13"/>
  <c r="Q217" i="13"/>
  <c r="V217" i="13"/>
  <c r="G221" i="13"/>
  <c r="M221" i="13" s="1"/>
  <c r="I221" i="13"/>
  <c r="K221" i="13"/>
  <c r="O221" i="13"/>
  <c r="Q221" i="13"/>
  <c r="V221" i="13"/>
  <c r="G225" i="13"/>
  <c r="M225" i="13" s="1"/>
  <c r="I225" i="13"/>
  <c r="K225" i="13"/>
  <c r="O225" i="13"/>
  <c r="O199" i="13" s="1"/>
  <c r="Q225" i="13"/>
  <c r="V225" i="13"/>
  <c r="G229" i="13"/>
  <c r="I229" i="13"/>
  <c r="K229" i="13"/>
  <c r="M229" i="13"/>
  <c r="O229" i="13"/>
  <c r="Q229" i="13"/>
  <c r="V229" i="13"/>
  <c r="G238" i="13"/>
  <c r="I238" i="13"/>
  <c r="K238" i="13"/>
  <c r="M238" i="13"/>
  <c r="O238" i="13"/>
  <c r="Q238" i="13"/>
  <c r="V238" i="13"/>
  <c r="G246" i="13"/>
  <c r="I246" i="13"/>
  <c r="K246" i="13"/>
  <c r="M246" i="13"/>
  <c r="O246" i="13"/>
  <c r="Q246" i="13"/>
  <c r="V246" i="13"/>
  <c r="G255" i="13"/>
  <c r="M255" i="13" s="1"/>
  <c r="I255" i="13"/>
  <c r="K255" i="13"/>
  <c r="O255" i="13"/>
  <c r="Q255" i="13"/>
  <c r="V255" i="13"/>
  <c r="G260" i="13"/>
  <c r="I260" i="13"/>
  <c r="K260" i="13"/>
  <c r="M260" i="13"/>
  <c r="O260" i="13"/>
  <c r="Q260" i="13"/>
  <c r="V260" i="13"/>
  <c r="G270" i="13"/>
  <c r="M270" i="13" s="1"/>
  <c r="I270" i="13"/>
  <c r="K270" i="13"/>
  <c r="O270" i="13"/>
  <c r="Q270" i="13"/>
  <c r="V270" i="13"/>
  <c r="G276" i="13"/>
  <c r="I276" i="13"/>
  <c r="K276" i="13"/>
  <c r="M276" i="13"/>
  <c r="O276" i="13"/>
  <c r="Q276" i="13"/>
  <c r="V276" i="13"/>
  <c r="G285" i="13"/>
  <c r="I285" i="13"/>
  <c r="K285" i="13"/>
  <c r="M285" i="13"/>
  <c r="O285" i="13"/>
  <c r="Q285" i="13"/>
  <c r="V285" i="13"/>
  <c r="G290" i="13"/>
  <c r="I290" i="13"/>
  <c r="K290" i="13"/>
  <c r="M290" i="13"/>
  <c r="O290" i="13"/>
  <c r="Q290" i="13"/>
  <c r="V290" i="13"/>
  <c r="G294" i="13"/>
  <c r="M294" i="13" s="1"/>
  <c r="I294" i="13"/>
  <c r="K294" i="13"/>
  <c r="O294" i="13"/>
  <c r="Q294" i="13"/>
  <c r="V294" i="13"/>
  <c r="G302" i="13"/>
  <c r="I302" i="13"/>
  <c r="K302" i="13"/>
  <c r="M302" i="13"/>
  <c r="O302" i="13"/>
  <c r="Q302" i="13"/>
  <c r="V302" i="13"/>
  <c r="G310" i="13"/>
  <c r="M310" i="13" s="1"/>
  <c r="I310" i="13"/>
  <c r="K310" i="13"/>
  <c r="O310" i="13"/>
  <c r="Q310" i="13"/>
  <c r="V310" i="13"/>
  <c r="G318" i="13"/>
  <c r="M318" i="13"/>
  <c r="V318" i="13"/>
  <c r="G319" i="13"/>
  <c r="I319" i="13"/>
  <c r="I318" i="13" s="1"/>
  <c r="K319" i="13"/>
  <c r="K318" i="13" s="1"/>
  <c r="M319" i="13"/>
  <c r="O319" i="13"/>
  <c r="O318" i="13" s="1"/>
  <c r="Q319" i="13"/>
  <c r="Q318" i="13" s="1"/>
  <c r="V319" i="13"/>
  <c r="I323" i="13"/>
  <c r="G324" i="13"/>
  <c r="M324" i="13" s="1"/>
  <c r="I324" i="13"/>
  <c r="K324" i="13"/>
  <c r="K323" i="13" s="1"/>
  <c r="O324" i="13"/>
  <c r="Q324" i="13"/>
  <c r="Q323" i="13" s="1"/>
  <c r="V324" i="13"/>
  <c r="V323" i="13" s="1"/>
  <c r="G334" i="13"/>
  <c r="M334" i="13" s="1"/>
  <c r="I334" i="13"/>
  <c r="K334" i="13"/>
  <c r="O334" i="13"/>
  <c r="Q334" i="13"/>
  <c r="V334" i="13"/>
  <c r="G335" i="13"/>
  <c r="I335" i="13"/>
  <c r="K335" i="13"/>
  <c r="M335" i="13"/>
  <c r="O335" i="13"/>
  <c r="O323" i="13" s="1"/>
  <c r="Q335" i="13"/>
  <c r="V335" i="13"/>
  <c r="G338" i="13"/>
  <c r="I338" i="13"/>
  <c r="K338" i="13"/>
  <c r="M338" i="13"/>
  <c r="O338" i="13"/>
  <c r="Q338" i="13"/>
  <c r="V338" i="13"/>
  <c r="G339" i="13"/>
  <c r="I339" i="13"/>
  <c r="K339" i="13"/>
  <c r="M339" i="13"/>
  <c r="O339" i="13"/>
  <c r="Q339" i="13"/>
  <c r="V339" i="13"/>
  <c r="G343" i="13"/>
  <c r="M343" i="13" s="1"/>
  <c r="M342" i="13" s="1"/>
  <c r="I343" i="13"/>
  <c r="K343" i="13"/>
  <c r="K342" i="13" s="1"/>
  <c r="O343" i="13"/>
  <c r="Q343" i="13"/>
  <c r="Q342" i="13" s="1"/>
  <c r="V343" i="13"/>
  <c r="V342" i="13" s="1"/>
  <c r="G358" i="13"/>
  <c r="I358" i="13"/>
  <c r="K358" i="13"/>
  <c r="M358" i="13"/>
  <c r="O358" i="13"/>
  <c r="O342" i="13" s="1"/>
  <c r="Q358" i="13"/>
  <c r="V358" i="13"/>
  <c r="G362" i="13"/>
  <c r="I362" i="13"/>
  <c r="K362" i="13"/>
  <c r="M362" i="13"/>
  <c r="O362" i="13"/>
  <c r="Q362" i="13"/>
  <c r="V362" i="13"/>
  <c r="G368" i="13"/>
  <c r="I368" i="13"/>
  <c r="K368" i="13"/>
  <c r="M368" i="13"/>
  <c r="O368" i="13"/>
  <c r="Q368" i="13"/>
  <c r="V368" i="13"/>
  <c r="G374" i="13"/>
  <c r="M374" i="13" s="1"/>
  <c r="I374" i="13"/>
  <c r="K374" i="13"/>
  <c r="O374" i="13"/>
  <c r="Q374" i="13"/>
  <c r="V374" i="13"/>
  <c r="G380" i="13"/>
  <c r="M380" i="13" s="1"/>
  <c r="I380" i="13"/>
  <c r="I342" i="13" s="1"/>
  <c r="K380" i="13"/>
  <c r="O380" i="13"/>
  <c r="Q380" i="13"/>
  <c r="V380" i="13"/>
  <c r="G386" i="13"/>
  <c r="M386" i="13" s="1"/>
  <c r="I386" i="13"/>
  <c r="K386" i="13"/>
  <c r="O386" i="13"/>
  <c r="Q386" i="13"/>
  <c r="V386" i="13"/>
  <c r="G392" i="13"/>
  <c r="K392" i="13"/>
  <c r="Q392" i="13"/>
  <c r="V392" i="13"/>
  <c r="G393" i="13"/>
  <c r="I393" i="13"/>
  <c r="I392" i="13" s="1"/>
  <c r="K393" i="13"/>
  <c r="M393" i="13"/>
  <c r="M392" i="13" s="1"/>
  <c r="O393" i="13"/>
  <c r="O392" i="13" s="1"/>
  <c r="Q393" i="13"/>
  <c r="V393" i="13"/>
  <c r="G394" i="13"/>
  <c r="M394" i="13"/>
  <c r="O394" i="13"/>
  <c r="V394" i="13"/>
  <c r="G395" i="13"/>
  <c r="I395" i="13"/>
  <c r="I394" i="13" s="1"/>
  <c r="K395" i="13"/>
  <c r="K394" i="13" s="1"/>
  <c r="M395" i="13"/>
  <c r="O395" i="13"/>
  <c r="Q395" i="13"/>
  <c r="Q394" i="13" s="1"/>
  <c r="V395" i="13"/>
  <c r="I400" i="13"/>
  <c r="O400" i="13"/>
  <c r="G401" i="13"/>
  <c r="M401" i="13" s="1"/>
  <c r="I401" i="13"/>
  <c r="K401" i="13"/>
  <c r="O401" i="13"/>
  <c r="Q401" i="13"/>
  <c r="Q400" i="13" s="1"/>
  <c r="V401" i="13"/>
  <c r="V400" i="13" s="1"/>
  <c r="G407" i="13"/>
  <c r="M407" i="13" s="1"/>
  <c r="I407" i="13"/>
  <c r="K407" i="13"/>
  <c r="K400" i="13" s="1"/>
  <c r="O407" i="13"/>
  <c r="Q407" i="13"/>
  <c r="V407" i="13"/>
  <c r="G414" i="13"/>
  <c r="G413" i="13" s="1"/>
  <c r="I414" i="13"/>
  <c r="K414" i="13"/>
  <c r="K413" i="13" s="1"/>
  <c r="M414" i="13"/>
  <c r="M413" i="13" s="1"/>
  <c r="O414" i="13"/>
  <c r="Q414" i="13"/>
  <c r="V414" i="13"/>
  <c r="V413" i="13" s="1"/>
  <c r="G417" i="13"/>
  <c r="I417" i="13"/>
  <c r="K417" i="13"/>
  <c r="M417" i="13"/>
  <c r="O417" i="13"/>
  <c r="Q417" i="13"/>
  <c r="Q413" i="13" s="1"/>
  <c r="V417" i="13"/>
  <c r="G422" i="13"/>
  <c r="M422" i="13" s="1"/>
  <c r="I422" i="13"/>
  <c r="I413" i="13" s="1"/>
  <c r="K422" i="13"/>
  <c r="O422" i="13"/>
  <c r="O413" i="13" s="1"/>
  <c r="Q422" i="13"/>
  <c r="V422" i="13"/>
  <c r="G425" i="13"/>
  <c r="M425" i="13" s="1"/>
  <c r="I425" i="13"/>
  <c r="K425" i="13"/>
  <c r="O425" i="13"/>
  <c r="Q425" i="13"/>
  <c r="V425" i="13"/>
  <c r="G429" i="13"/>
  <c r="I429" i="13"/>
  <c r="I428" i="13" s="1"/>
  <c r="K429" i="13"/>
  <c r="M429" i="13"/>
  <c r="O429" i="13"/>
  <c r="O428" i="13" s="1"/>
  <c r="Q429" i="13"/>
  <c r="Q428" i="13" s="1"/>
  <c r="V429" i="13"/>
  <c r="G433" i="13"/>
  <c r="G428" i="13" s="1"/>
  <c r="I433" i="13"/>
  <c r="K433" i="13"/>
  <c r="M433" i="13"/>
  <c r="O433" i="13"/>
  <c r="Q433" i="13"/>
  <c r="V433" i="13"/>
  <c r="G437" i="13"/>
  <c r="I437" i="13"/>
  <c r="K437" i="13"/>
  <c r="K428" i="13" s="1"/>
  <c r="M437" i="13"/>
  <c r="O437" i="13"/>
  <c r="Q437" i="13"/>
  <c r="V437" i="13"/>
  <c r="G441" i="13"/>
  <c r="M441" i="13" s="1"/>
  <c r="I441" i="13"/>
  <c r="K441" i="13"/>
  <c r="O441" i="13"/>
  <c r="Q441" i="13"/>
  <c r="V441" i="13"/>
  <c r="G445" i="13"/>
  <c r="I445" i="13"/>
  <c r="K445" i="13"/>
  <c r="M445" i="13"/>
  <c r="O445" i="13"/>
  <c r="Q445" i="13"/>
  <c r="V445" i="13"/>
  <c r="V428" i="13" s="1"/>
  <c r="AE451" i="13"/>
  <c r="AF451" i="13"/>
  <c r="G20" i="12"/>
  <c r="BA12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AE20" i="12"/>
  <c r="I20" i="1"/>
  <c r="I19" i="1"/>
  <c r="I17" i="1"/>
  <c r="F45" i="1"/>
  <c r="G45" i="1"/>
  <c r="G25" i="1" s="1"/>
  <c r="A25" i="1" s="1"/>
  <c r="H43" i="1"/>
  <c r="I43" i="1" s="1"/>
  <c r="H42" i="1"/>
  <c r="H41" i="1"/>
  <c r="I41" i="1" s="1"/>
  <c r="H40" i="1"/>
  <c r="I40" i="1" s="1"/>
  <c r="H39" i="1"/>
  <c r="I39" i="1" s="1"/>
  <c r="I45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71" i="1"/>
  <c r="J68" i="1" s="1"/>
  <c r="G28" i="1"/>
  <c r="A26" i="1"/>
  <c r="G26" i="1"/>
  <c r="G23" i="1"/>
  <c r="M8" i="13"/>
  <c r="M400" i="13"/>
  <c r="M323" i="13"/>
  <c r="M199" i="13"/>
  <c r="M428" i="13"/>
  <c r="G8" i="13"/>
  <c r="G400" i="13"/>
  <c r="G342" i="13"/>
  <c r="G323" i="13"/>
  <c r="M90" i="13"/>
  <c r="M80" i="13" s="1"/>
  <c r="M8" i="12"/>
  <c r="G8" i="12"/>
  <c r="AF20" i="12"/>
  <c r="J41" i="1"/>
  <c r="J39" i="1"/>
  <c r="J45" i="1" s="1"/>
  <c r="J43" i="1"/>
  <c r="J40" i="1"/>
  <c r="J44" i="1"/>
  <c r="H45" i="1"/>
  <c r="J67" i="1" l="1"/>
  <c r="J61" i="1"/>
  <c r="J64" i="1"/>
  <c r="J63" i="1"/>
  <c r="J66" i="1"/>
  <c r="J70" i="1"/>
  <c r="J57" i="1"/>
  <c r="J60" i="1"/>
  <c r="J59" i="1"/>
  <c r="J69" i="1"/>
  <c r="J62" i="1"/>
  <c r="J65" i="1"/>
  <c r="J58" i="1"/>
  <c r="A23" i="1"/>
  <c r="J71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4447FBC5-0783-4B04-B168-3664E89FA7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0BA2E5-960B-4160-8200-BABDBE37C6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E45B3FD1-A799-4561-8A77-C611415FBB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6EECFC5-0FF1-4082-9679-721D487C76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<sst xmlns="http://schemas.openxmlformats.org/spreadsheetml/2006/main" count="1698" uniqueCount="536">
  <si>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</si>
  <si>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</si>
  <si>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</si>
  <si>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</si>
  <si>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</si>
  <si>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</si>
  <si>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</si>
  <si>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</si>
  <si>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</si>
  <si>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</si>
  <si>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</si>
  <si>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</si>
  <si>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</si>
  <si>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</si>
  <si>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</si>
  <si>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</si>
  <si>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</si>
  <si>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</si>
  <si>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</si>
  <si>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</si>
  <si>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</si>
  <si>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</si>
  <si>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</si>
  <si>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</si>
  <si>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</si>
  <si>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</si>
  <si>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</si>
  <si>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</si>
  <si>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</si>
  <si>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</si>
  <si>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</si>
  <si>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</si>
  <si>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</si>
  <si>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</si>
  <si>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</si>
  <si>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</si>
  <si>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</si>
  <si>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</si>
  <si>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</si>
  <si>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</si>
  <si>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</si>
  <si>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</si>
  <si>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</si>
  <si>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3058</t>
  </si>
  <si>
    <t>Žďár nad Sázavou_novostavba chodníku_ulice Žižkova</t>
  </si>
  <si>
    <t>Město Žďár nad Sázavou</t>
  </si>
  <si>
    <t>Žižkova 227/1</t>
  </si>
  <si>
    <t>Žďár nad Sázavou-Žďár nad Sázavou 1</t>
  </si>
  <si>
    <t>59101</t>
  </si>
  <si>
    <t>00295841</t>
  </si>
  <si>
    <t>CZ00295841</t>
  </si>
  <si>
    <t>Stavba</t>
  </si>
  <si>
    <t>Ostatní a vedlejší náklady</t>
  </si>
  <si>
    <t>00</t>
  </si>
  <si>
    <t>Vedlejší a ostatní náklady</t>
  </si>
  <si>
    <t>Stavební objekt</t>
  </si>
  <si>
    <t>001</t>
  </si>
  <si>
    <t>Novostavba chodníku_ulice Žižkova</t>
  </si>
  <si>
    <t>Celkem za stavbu</t>
  </si>
  <si>
    <t>CZK</t>
  </si>
  <si>
    <t>#POPS</t>
  </si>
  <si>
    <t>Popis stavby: 3058 - Žďár nad Sázavou_novostavba chodníku_ulice Žižkova</t>
  </si>
  <si>
    <t>#POPO</t>
  </si>
  <si>
    <t>Popis objektu: 00 - Vedlejší a ostatní náklady</t>
  </si>
  <si>
    <t>#POPR</t>
  </si>
  <si>
    <t>Popis rozpočtu: 00 - Vedlejší a ostatní náklady</t>
  </si>
  <si>
    <t>Popis objektu: 001 - Novostavba chodníku_ulice Žižkova</t>
  </si>
  <si>
    <t>Popis rozpočtu: 001 - Novostavba chodníku_ulice Žižkova</t>
  </si>
  <si>
    <t>Rekapitulace dílů</t>
  </si>
  <si>
    <t>Typ dílu</t>
  </si>
  <si>
    <t>1</t>
  </si>
  <si>
    <t>Zemní práce</t>
  </si>
  <si>
    <t>181</t>
  </si>
  <si>
    <t>Sadové úpravy</t>
  </si>
  <si>
    <t>2</t>
  </si>
  <si>
    <t>Základy a zvláštní zakládání</t>
  </si>
  <si>
    <t>4</t>
  </si>
  <si>
    <t>Vodorovné konstrukce</t>
  </si>
  <si>
    <t>5</t>
  </si>
  <si>
    <t>Komunikace</t>
  </si>
  <si>
    <t>63</t>
  </si>
  <si>
    <t>Podlahy a podlahové konstrukce</t>
  </si>
  <si>
    <t>9</t>
  </si>
  <si>
    <t>Ostatní konstrukce, bourání</t>
  </si>
  <si>
    <t>91</t>
  </si>
  <si>
    <t>Doplňující práce na komunikaci</t>
  </si>
  <si>
    <t>91.2</t>
  </si>
  <si>
    <t>Dopravní značení</t>
  </si>
  <si>
    <t>99</t>
  </si>
  <si>
    <t>Staveništní přesun hmot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</si>
  <si>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</si>
  <si>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</si>
  <si>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</si>
  <si>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</si>
  <si>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</si>
  <si>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</si>
  <si>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</si>
  <si>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</si>
  <si>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</si>
  <si>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</si>
  <si>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</si>
  <si>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</si>
  <si>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</si>
  <si>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</si>
  <si>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</si>
  <si>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</si>
  <si>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</si>
  <si>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</si>
  <si>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</si>
  <si>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</si>
  <si>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</si>
  <si>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</si>
  <si>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</si>
  <si>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</si>
  <si>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</si>
  <si>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</si>
  <si>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</si>
  <si>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</si>
  <si>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</si>
  <si>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</si>
  <si>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</si>
  <si>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</si>
  <si>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</si>
  <si>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</si>
  <si>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</si>
  <si>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</si>
  <si>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</si>
  <si>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</si>
  <si>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</si>
  <si>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0021T</t>
  </si>
  <si>
    <t>Čištění komunikací po dobu realizace stavby</t>
  </si>
  <si>
    <t>Soubor</t>
  </si>
  <si>
    <t>Vlastní</t>
  </si>
  <si>
    <t>Indiv</t>
  </si>
  <si>
    <t>VRN</t>
  </si>
  <si>
    <t>Běžná</t>
  </si>
  <si>
    <t>POL99_0</t>
  </si>
  <si>
    <t>00896T</t>
  </si>
  <si>
    <t>Oplocení staveniště po celou dobu výstavby</t>
  </si>
  <si>
    <t>0041T</t>
  </si>
  <si>
    <t>Dopravní opatření</t>
  </si>
  <si>
    <t>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</si>
  <si>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POP</t>
  </si>
  <si>
    <t>005111020R</t>
  </si>
  <si>
    <t>Vytyčení stavby</t>
  </si>
  <si>
    <t>RTS 23/ II</t>
  </si>
  <si>
    <t>POL99_2</t>
  </si>
  <si>
    <t>005111021R</t>
  </si>
  <si>
    <t>Vytyčení inženýrských sítí</t>
  </si>
  <si>
    <t>005127 RT</t>
  </si>
  <si>
    <t>Pronájem mobilního WC po dobu výstavby vč.dopravy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</si>
  <si>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</si>
  <si>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</si>
  <si>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</si>
  <si>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</si>
  <si>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</si>
  <si>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</si>
  <si>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SUM</t>
  </si>
  <si>
    <t>END</t>
  </si>
  <si>
    <t>Položkový soupis prací a dodávek</t>
  </si>
  <si>
    <t>113108310R00</t>
  </si>
  <si>
    <t>Odstranění podkladů nebo krytů živičných, v ploše jednotlivě do 50 m2, tloušťka vrstvy 100 mm</t>
  </si>
  <si>
    <t>m2</t>
  </si>
  <si>
    <t>822-1</t>
  </si>
  <si>
    <t>Práce</t>
  </si>
  <si>
    <t>Červená</t>
  </si>
  <si>
    <t>POL1_</t>
  </si>
  <si>
    <t xml:space="preserve">vybourání povrchu z asfaltobetonu tl. 150 mm : </t>
  </si>
  <si>
    <t>VV</t>
  </si>
  <si>
    <t>4,00</t>
  </si>
  <si>
    <t>113108315R00</t>
  </si>
  <si>
    <t>Odstranění podkladů nebo krytů živičných, v ploše jednotlivě do 50 m2, tloušťka vrstvy 150 mm</t>
  </si>
  <si>
    <t>9,00+9,00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</si>
  <si>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</si>
  <si>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</si>
  <si>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</si>
  <si>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</si>
  <si>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</si>
  <si>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V PD UVAŽOVÁNO 50 % STÁV. OBRUBNÍKŮ + OBRUBY PLOCHA</t>
  </si>
  <si>
    <t xml:space="preserve">vybourání obrubníků včetně lože : </t>
  </si>
  <si>
    <t>38,00</t>
  </si>
  <si>
    <t>122201102R00</t>
  </si>
  <si>
    <t>Odkopávky a  prokopávky nezapažené v hornině 3  přes 100 do 1 000 m3</t>
  </si>
  <si>
    <t>m3</t>
  </si>
  <si>
    <t>800-1</t>
  </si>
  <si>
    <t>s přehozením výkopku na vzdálenost do 3 m nebo s naložením na dopravní prostředek,</t>
  </si>
  <si>
    <t xml:space="preserve">ZEMNÍ PRÁCE, VÝKOPY – CHODNÍK, ODST. PLOCHA : </t>
  </si>
  <si>
    <t>168,89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</si>
  <si>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</si>
  <si>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</si>
  <si>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</si>
  <si>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výkop pro betonové patky informační tabule : </t>
  </si>
  <si>
    <t>2*(1,40*0,40*1,00)</t>
  </si>
  <si>
    <t>139601102R00</t>
  </si>
  <si>
    <t>Ruční výkop jam, rýh a šachet v hornině 3</t>
  </si>
  <si>
    <t>s přehozením na vzdálenost do 5 m nebo s naložením na ruční dopravní prostředek</t>
  </si>
  <si>
    <t xml:space="preserve">výkop kolem stromů : </t>
  </si>
  <si>
    <t>5,00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</si>
  <si>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</si>
  <si>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</si>
  <si>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</si>
  <si>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odvoz přebytečné zeminy na skládku : </t>
  </si>
  <si>
    <t>168,89+1,12</t>
  </si>
  <si>
    <t>162701109R00</t>
  </si>
  <si>
    <t>Vodorovné přemístění výkopku příplatek k ceně za každých dalších i započatých 1 000 m přes 10 000 m  z horniny 1 až 4</t>
  </si>
  <si>
    <t>170,01*10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</si>
  <si>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</si>
  <si>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</si>
  <si>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</si>
  <si>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</si>
  <si>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181101102R00</t>
  </si>
  <si>
    <t>Úprava pláně v zářezech v hornině 1 až 4, se zhutněním</t>
  </si>
  <si>
    <t>POL1_1</t>
  </si>
  <si>
    <t>vyrovnáním výškových rozdílů, ploch vodorovných a ploch do sklonu 1 : 5.</t>
  </si>
  <si>
    <t xml:space="preserve">zhutněná zemní pláň; min. 45 MPa, min 100 % PS (v případě nesplnění nutná úprava pláně) : </t>
  </si>
  <si>
    <t xml:space="preserve">ODSTAVNÁ PLOCHA - SKLADBA NA ŽÁDOST INVESTORA - N1 : </t>
  </si>
  <si>
    <t>360,50</t>
  </si>
  <si>
    <t xml:space="preserve">zhutněná zemní pláň; min. 30 MPa, min 100 % PS (v případě nesplnění nutná úprava pláně) : </t>
  </si>
  <si>
    <t xml:space="preserve">CHODNÍK - KRYT ZE ZÁMKOVÉ DLAŽBY : </t>
  </si>
  <si>
    <t>143,00</t>
  </si>
  <si>
    <t xml:space="preserve">CHODNÍK - KRYT ZE ZÁMKOVÉ DLAŽBY - BEZBARIÉROVÉ ÚPRAVY CH 1 : </t>
  </si>
  <si>
    <t>3,90</t>
  </si>
  <si>
    <t xml:space="preserve">plocha - kačírek : </t>
  </si>
  <si>
    <t>2,70</t>
  </si>
  <si>
    <t>199000005R00</t>
  </si>
  <si>
    <t>Poplatky za skládku zeminy 1- 4, skupina 17 05 04 z Katalogu odpadů</t>
  </si>
  <si>
    <t>t</t>
  </si>
  <si>
    <t>Začátek provozního součtu</t>
  </si>
  <si>
    <t xml:space="preserve">  168,89+1,12</t>
  </si>
  <si>
    <t>Konec provozního součtu</t>
  </si>
  <si>
    <t>170,01*1,90</t>
  </si>
  <si>
    <t>190-001</t>
  </si>
  <si>
    <t>D+M zpětné zásypy_zazubení + násyp</t>
  </si>
  <si>
    <t xml:space="preserve">m3    </t>
  </si>
  <si>
    <t>MATERIÁL ZE STAVBY POKUD BUDE VHODNÝ DLE ČSN 736133, HUTNĚNO MAX. PO 0,30 m, DLE ČSN 736133 HUTNĚNÍ MIN. 100% PS</t>
  </si>
  <si>
    <t>190-002</t>
  </si>
  <si>
    <t>D+M úprava podloží vozovky - aktivní zóny, ověří se zkušebním úsekem</t>
  </si>
  <si>
    <t>POLOŽKA BUDE ČERPÁNA POUZE SE SOUHLASEM INVESTORA, PŘÍPADNĚ TDI !!!!!!!!!</t>
  </si>
  <si>
    <t xml:space="preserve">zhutněná zemní pláň min 30 MPa nebo 45 MPa, min.100% PS : </t>
  </si>
  <si>
    <t xml:space="preserve">úprava podloží vozovky v případě nesplnění únosnosti pláně dle PD : </t>
  </si>
  <si>
    <t xml:space="preserve">položka bude čerpána pouze v případě nevyhovující statické zatěžovací zkoušky na zemní pláni,  : </t>
  </si>
  <si>
    <t xml:space="preserve">a se souhlasem investora případně TDI   !!!!!!!!! : </t>
  </si>
  <si>
    <t xml:space="preserve">(v případě nutnosti úprava podloží vozovky - aktivní zóny v tl.400 mm, ověří se zkušebním úsekem) : </t>
  </si>
  <si>
    <t/>
  </si>
  <si>
    <t xml:space="preserve">položka obsahuje : </t>
  </si>
  <si>
    <t xml:space="preserve">- odkopávku zeminy tl.400 mm vč.naložení, odvozu a likvidace zeminy na skládce : </t>
  </si>
  <si>
    <t xml:space="preserve">- násyp štěrkodrti tl.400 mm (2x 200 mm) frakce 0-120 mm : </t>
  </si>
  <si>
    <t>100,00</t>
  </si>
  <si>
    <t>162301101R00</t>
  </si>
  <si>
    <t>Vodorovné přemístění výkopku z horniny 1 až 4, na vzdálenost přes 50  do 500 m</t>
  </si>
  <si>
    <t xml:space="preserve">vegetační úpravy - zatravnění : </t>
  </si>
  <si>
    <t xml:space="preserve">OHUMUSOVÁNÍ TL.100 mm VE SVAHU 1:1,50 + OSETÍ : </t>
  </si>
  <si>
    <t>177,00*0,10</t>
  </si>
  <si>
    <t>167101101R00</t>
  </si>
  <si>
    <t>Nakládání, skládání, překládání neulehlého výkopku nakládání výkopku  do 100 m3, z horniny 1 až 4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</si>
  <si>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</si>
  <si>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</si>
  <si>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</si>
  <si>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</si>
  <si>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>177,00</t>
  </si>
  <si>
    <t>181101132R00</t>
  </si>
  <si>
    <t>Úprava pozemku hornina třídy 3, přemístění na vzdálenost přes 20 do 40 m</t>
  </si>
  <si>
    <t>s rozpojením a přehrnutím včetně urovnání,</t>
  </si>
  <si>
    <t>182001112R00</t>
  </si>
  <si>
    <t>Plošná úprava terénu při nerovnostech terénu přes 50 do 100 mm, na svahu přes 1:5 do 1:2</t>
  </si>
  <si>
    <t>s urovnáním povrchu, bez doplnění ornice, v hornině 1 až 4,</t>
  </si>
  <si>
    <t>182101101R00</t>
  </si>
  <si>
    <t>Svahování v zářezech v hornině 1 až 4</t>
  </si>
  <si>
    <t>trvalých svahů do projektovaných profilů s potřebným přemístěním výkopku při svahování v zářezech,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</si>
  <si>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</si>
  <si>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</si>
  <si>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</si>
  <si>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181-001</t>
  </si>
  <si>
    <t>D+M zatravnění/výsev 20-30 g/m2</t>
  </si>
  <si>
    <t xml:space="preserve">m2    </t>
  </si>
  <si>
    <t>Udržovací péče podle výše zmíněné normy slouží k zachování plné funkční účinnosti prvků i objektů zeleně.</t>
  </si>
  <si>
    <t>Rozvojová a (od konce realizace po přejímku po úspěšně zapěstovaném drnu, min. 2 sečích</t>
  </si>
  <si>
    <t>kvalitního porostu, tj. min.!! 3 vegetační měsíce):</t>
  </si>
  <si>
    <t>• závlaha 3x týdně po dobu min 3 měsíců, cca 10 l/m2 / dle klimatických podmínek</t>
  </si>
  <si>
    <t>• hnojení (5 g dusíku/m2) po první seči</t>
  </si>
  <si>
    <t>• kosení (2-3 x, nastavení na intenzitu 5-10 sečí ročně dle klimatických podmínek)</t>
  </si>
  <si>
    <t>• dosetí, dosypání kavern, válcování (min 50 % plochy)</t>
  </si>
  <si>
    <t>Běžná údržba - udržovací péče - v následujících letech:</t>
  </si>
  <si>
    <t>• hnojení (5 g dusíku/m2) 1 x ročně</t>
  </si>
  <si>
    <t>• kosení (5-10 x ročně dle klimatických podmínek)</t>
  </si>
  <si>
    <t>304,50</t>
  </si>
  <si>
    <t>181-002</t>
  </si>
  <si>
    <t>Ošetření stromu a jeho okolí_viz.technická zpráva</t>
  </si>
  <si>
    <t>ks</t>
  </si>
  <si>
    <t>Péče o stávající stromy:</t>
  </si>
  <si>
    <t>- s ohledem na odhalení kořenů stromu formou vyfukování zeminy AIRSPADE, nesmí</t>
  </si>
  <si>
    <t>dojít k odhalování kořenů a jejich poškození, kořeny dřevin budou kryty minimálně</t>
  </si>
  <si>
    <t>5cm zeminy.</t>
  </si>
  <si>
    <t>- Nad kořeny žádných stromů nebude prováděno hutnění skladebných konstrukcí.</t>
  </si>
  <si>
    <t>Minimálně v pásu 50 cm kolem vzrostlé břízy bude zachován kryt zeminou v celé</t>
  </si>
  <si>
    <t>ploše, nebudou proveden kamenný mulč.</t>
  </si>
  <si>
    <t>- Při přípravě a realizaci stavby bude zajištěna ochrana dřevin proti poškození dle</t>
  </si>
  <si>
    <t>§7 zákona a ČSN 83 9061 "Technologie vegetačních úprav v krajině – Ochrana</t>
  </si>
  <si>
    <t>stromů, porostů a vegetačních ploch při stavebních pracích“ (dále jen ČSN), zejména:</t>
  </si>
  <si>
    <t>• v kořenové zóně dřevin bude výkop prováděn ručně bez použití techniky, za</t>
  </si>
  <si>
    <t>pomoci pneumatického rýče AIR SPADE, při výkopech se nesmí přetínat kořeny</t>
  </si>
  <si>
    <t>s průměrem rovným či větším jak 2cm, případná poranění budou začištěna a ošetřena</t>
  </si>
  <si>
    <t>(viz odst.4.10.1 ČSN), kořenová zóna bude chráněna proti vysychání či promrzání,</t>
  </si>
  <si>
    <t>v kořenové zóně bude zamezeno skladování výkopků, materiálu a pojezdu techniky</t>
  </si>
  <si>
    <t>s vyšší zátěží na půdu,</t>
  </si>
  <si>
    <t>- při hloubení výkopů nesmějí být porušeny kořeny o průměru větším než 3 cm. Případná poranění</t>
  </si>
  <si>
    <t>nutno ošetřit. Kořeny o průměru menším jak 2cm je možné přerušit hladkým řezem a řezná místa</t>
  </si>
  <si>
    <t>zahladit. Konce kořenů o průměru menším než 2 cm nutno ošetřit prostředky k ošetření ran. Kořeny</t>
  </si>
  <si>
    <t>je nutné chránit před vysycháním a před účinky mrazu.</t>
  </si>
  <si>
    <t>- ochrana stromů před mechanickým poškozením (např. pohmoždění kůry kmene, větví a kořenů,</t>
  </si>
  <si>
    <t>poškození koruny) vozidly, stavebními stroji a speciálními stavebními postupy, bude provedena</t>
  </si>
  <si>
    <t>obedněním nejméně 1,8 m vysokým. Z důvodu nedostatku místa nelze zajistit celou kořenovou zónu</t>
  </si>
  <si>
    <t>(okapová linie zvětšená o 1,5 m) oplocením.</t>
  </si>
  <si>
    <t>Ochranné zařízení se musí připevnit bez poškození stromů a vůči kmenu vypolštářovat. Nesmí být</t>
  </si>
  <si>
    <t>nasazeno bezprostředně na kořenové náběhy. Korunu nutno chránit před poškozením stavebními</t>
  </si>
  <si>
    <t>mechanizmy, ohrožené větve se musí vyvázat nahoru, místa úvazků je nutno vypodložit vhodným</t>
  </si>
  <si>
    <t>materiálem.</t>
  </si>
  <si>
    <t>- veškeré práce budou provedeny v souladu s ČSN 83 9061 Technologie vegetačních úprav v krajině</t>
  </si>
  <si>
    <t>- ochrana stromů, porostů a vegetačních ploch při stavebních pracích.</t>
  </si>
  <si>
    <t>- k provádění prací v kořenové zóně stromů bude investorem zajištěn odborný arboristický biologický</t>
  </si>
  <si>
    <t>dohled a kontrola plnění podmínek ochrany dřevin,</t>
  </si>
  <si>
    <t>- v případě jakýchkoliv zamýšlených změn projektu a způsobu řešení v kořenové zóně dřevin budou</t>
  </si>
  <si>
    <t>tyto záměry předem předloženy k novému vyjádření a stanovisku. V případě nerespektování</t>
  </si>
  <si>
    <t>stanovených podmínek nebude ke kolaudaci stavby vydán souhlas.</t>
  </si>
  <si>
    <t>00572410R</t>
  </si>
  <si>
    <t>směs travní parková, pro mírnou zátěž</t>
  </si>
  <si>
    <t>kg</t>
  </si>
  <si>
    <t>SPCM</t>
  </si>
  <si>
    <t>Specifikace</t>
  </si>
  <si>
    <t>POL3_1</t>
  </si>
  <si>
    <t xml:space="preserve">  177,00</t>
  </si>
  <si>
    <t>177,00*0,09*1,10</t>
  </si>
  <si>
    <t>275313621R00</t>
  </si>
  <si>
    <t>Beton základových patek prostý třídy C 20/25</t>
  </si>
  <si>
    <t>801-1</t>
  </si>
  <si>
    <t>Beton C20/25-XF2</t>
  </si>
  <si>
    <t xml:space="preserve">betonové patky informační tabule : 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</si>
  <si>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</si>
  <si>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</si>
  <si>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</si>
  <si>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((2*1,40+2*0,40)*1,00)*2</t>
  </si>
  <si>
    <t>275351216R00</t>
  </si>
  <si>
    <t>Bednění stěn základových patek odstranění</t>
  </si>
  <si>
    <t>Včetně očištění, vytřídění a uložení bednícího materiálu.</t>
  </si>
  <si>
    <t>457621412R00</t>
  </si>
  <si>
    <t xml:space="preserve">Plášťové těsnění z vodostavebního asfaltobetonu všechny sklony, úprava spár zálivkou, přes 1 do 2 kg zálivky na 1 m spáry,  </t>
  </si>
  <si>
    <t>832-1</t>
  </si>
  <si>
    <t xml:space="preserve">zaříznutí stávajícího asfaltového povrchu do hloubky cca 100 mm + zalití asf.zálivkou : </t>
  </si>
  <si>
    <t>64,00</t>
  </si>
  <si>
    <t>564831111RT2</t>
  </si>
  <si>
    <t>Podklad ze štěrkodrti s rozprostřením a zhutněním frakce 0-32 mm, tloušťka po zhutnění 100 mm</t>
  </si>
  <si>
    <t xml:space="preserve">pod obrubníky : </t>
  </si>
  <si>
    <t>(122,00+22,00+4,00+14,00)*0,35</t>
  </si>
  <si>
    <t>564851111RT2</t>
  </si>
  <si>
    <t>Podklad ze štěrkodrti s rozprostřením a zhutněním frakce 0-32 mm, tloušťka po zhutnění 150 mm</t>
  </si>
  <si>
    <t xml:space="preserve">štěrkodrť; ŠDA; min. 150 mm : </t>
  </si>
  <si>
    <t>564851111RT4</t>
  </si>
  <si>
    <t>Podklad ze štěrkodrti s rozprostřením a zhutněním frakce 0-63 mm, tloušťka po zhutnění 150 mm</t>
  </si>
  <si>
    <t xml:space="preserve">štěrkodrť; ŠDa 0/63; min. 150 mm : </t>
  </si>
  <si>
    <t>564851114RT2</t>
  </si>
  <si>
    <t>Podklad ze štěrkodrti s rozprostřením a zhutněním frakce 0-32 mm, tloušťka po zhutnění 180 mm</t>
  </si>
  <si>
    <t xml:space="preserve">ODSTAVNÁ PLOCHA - KRYT Z BETONOVÉ ZÁMKOVÉ DLAŽBY : </t>
  </si>
  <si>
    <t xml:space="preserve">štěrkodrť; ŠDa; min. 180 : </t>
  </si>
  <si>
    <t>8,80</t>
  </si>
  <si>
    <t>564861111RT2</t>
  </si>
  <si>
    <t>Podklad ze štěrkodrti s rozprostřením a zhutněním frakce 0-32 mm, tloušťka po zhutnění 200 mm</t>
  </si>
  <si>
    <t xml:space="preserve">štěrkodrť; ŠDa; min. 200 : </t>
  </si>
  <si>
    <t>564861111RT4</t>
  </si>
  <si>
    <t>Podklad ze štěrkodrti s rozprostřením a zhutněním frakce 0-63 mm, tloušťka po zhutnění 200 mm</t>
  </si>
  <si>
    <t xml:space="preserve">štěrkodrť; ŠDa 0/63; min. 200 mm : </t>
  </si>
  <si>
    <t>565131111RT3</t>
  </si>
  <si>
    <t>Podklad z kameniva obaleného asfaltem ACP 16+, v pruhu šířky do 3 m, třídy 1, tloušťka po zhutnění 50 mm</t>
  </si>
  <si>
    <t>s rozprostřením a zhutněním</t>
  </si>
  <si>
    <t xml:space="preserve">KOMUNIKACE S POVRCHEM Z ASFALT. BETONU - DOPLNĚNÍ KONSTRUKCE VOZOVKY - podél nové obruby : </t>
  </si>
  <si>
    <t xml:space="preserve">1.vrstva : </t>
  </si>
  <si>
    <t>9,00</t>
  </si>
  <si>
    <t xml:space="preserve">2.vrstva : </t>
  </si>
  <si>
    <t>573111121R00</t>
  </si>
  <si>
    <t>Postřik živičný infiltrační s posypem kamenivem množství zbytkového asfaltu 0,6 kg/m2</t>
  </si>
  <si>
    <t>573231125R00</t>
  </si>
  <si>
    <t>Postřik živičný spojovací bez posypu kamenivem , množství zbytkového asfaltu 0,50 kg/m2</t>
  </si>
  <si>
    <t>bez posypu kamenivem</t>
  </si>
  <si>
    <t>577141112RT3</t>
  </si>
  <si>
    <t>Beton asfaltový s rozprostřením a zhutněním v pruhu šířky do 3 m, ACO 11+ nebo ACO 16+, tloušťky 50 mm, plochy do 200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</si>
  <si>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</si>
  <si>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</si>
  <si>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</si>
  <si>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 xml:space="preserve">betonová zámková dlažba (šedá), tl. 60 mm : </t>
  </si>
  <si>
    <t xml:space="preserve">lože dlažby - drcené kamenivo frakce 4/8, tl. 40 mm : </t>
  </si>
  <si>
    <t xml:space="preserve">betonová zámková dlažba - reliéfní slepecká dlažba červená; DL; 60 mm : </t>
  </si>
  <si>
    <t xml:space="preserve">ložní vrstva - drcené kamenivo fr. 4/8; HDK 4/8; 40 mm : </t>
  </si>
  <si>
    <t>596215040R00</t>
  </si>
  <si>
    <t>Kladení zámkové dlažby do drtě tloušťka dlažby 80 mm, tloušťka lože 40 mm</t>
  </si>
  <si>
    <t xml:space="preserve">betonová zámková dlažba (šedá), tl. 80 mm : </t>
  </si>
  <si>
    <t>596291111R00</t>
  </si>
  <si>
    <t>Řezání zámkové dlažby tloušťky 60 mm</t>
  </si>
  <si>
    <t>40,00</t>
  </si>
  <si>
    <t>1,00</t>
  </si>
  <si>
    <t>596291113R00</t>
  </si>
  <si>
    <t>Řezání zámkové dlažby tloušťky 80 mm</t>
  </si>
  <si>
    <t>2,00</t>
  </si>
  <si>
    <t>564-001</t>
  </si>
  <si>
    <t>Podklad ze štěrkodrti 16/32 : ZEMINA - 7:3 tl. 150 mm</t>
  </si>
  <si>
    <t xml:space="preserve">ŠTĚRKODRŤ 16/32 : ZEMINA - 7:3 ; 150 mm : </t>
  </si>
  <si>
    <t>592452655R</t>
  </si>
  <si>
    <t>dlažba betonová dvouvrstvá; obdélník; šedá; l = 200 mm; š = 100 mm; tl. 80,0 mm</t>
  </si>
  <si>
    <t>POL3_</t>
  </si>
  <si>
    <t xml:space="preserve">  8,80</t>
  </si>
  <si>
    <t>8,80*1,05</t>
  </si>
  <si>
    <t>59245267R</t>
  </si>
  <si>
    <t>dlažba betonová dvouvrstvá; obdélník; dlaždice pro nevidomé; červená; l = 200 mm; š = 100 mm; tl. 60,0 mm</t>
  </si>
  <si>
    <t xml:space="preserve">  3,90</t>
  </si>
  <si>
    <t>3,90*1,05</t>
  </si>
  <si>
    <t>59245308R</t>
  </si>
  <si>
    <t>dlažba betonová dvouvrstvá; obdélník; šedá; l = 200 mm; š = 100 mm; tl. 60,0 mm</t>
  </si>
  <si>
    <t xml:space="preserve">  143,00</t>
  </si>
  <si>
    <t>143,00*1,05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</si>
  <si>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</si>
  <si>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</si>
  <si>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</si>
  <si>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 xml:space="preserve">plocha z kačírku frakce 32/63 mm tl.100 mm : </t>
  </si>
  <si>
    <t>2,70*0,10</t>
  </si>
  <si>
    <t>900-001</t>
  </si>
  <si>
    <t>D+M přesun stávající informační tabule v majetku ŘSD mimo průchozí prostor nového chodníku</t>
  </si>
  <si>
    <t xml:space="preserve">ks    </t>
  </si>
  <si>
    <t>BUDOU VYBUDOVÁNY NOVÉ BETONOVÉ PATKY (ŠxDxV - 0,4m x1,40m x 1,00m) Z BETONU C 20/25 XF2 - viz samostatné položky v rozpočtu</t>
  </si>
  <si>
    <t>VZÁJEMNÁ VZDÁLENOST PŘÍHRADOVÝCH STOJEK JE 2,00 m</t>
  </si>
  <si>
    <t>VÝŠKA SPODNÍ HRANY ŠTÍTU NAD TERÉNEM BUDE 2,00m</t>
  </si>
  <si>
    <t>BETONOVÝ ZÁKLAD NEBUDE Z TERÉNU VYČNÍVAT VÍCE NEŽ 50 mm</t>
  </si>
  <si>
    <t>BUDE POSTUPOVÁNO DLE VÝKRESU OPAKOVANÝCH ŘEŠENÍ ŘSD R 25 VZORY ZNAČENÍ, PŘÍHRADOVÉ STOJKY VLKP</t>
  </si>
  <si>
    <t>900-002</t>
  </si>
  <si>
    <t>Odstranění informační tabule vč.základů</t>
  </si>
  <si>
    <t>900-003</t>
  </si>
  <si>
    <t>Pokládka kokosové geotextílie 900 g/m2</t>
  </si>
  <si>
    <t xml:space="preserve">zpevnění svahů : </t>
  </si>
  <si>
    <t>95,00</t>
  </si>
  <si>
    <t>900-004</t>
  </si>
  <si>
    <t>D+M výšková úprava ovládacích prvků vodovodu</t>
  </si>
  <si>
    <t>67313127R</t>
  </si>
  <si>
    <t>geotextilie kokosová; funkce protierozní, mulčovací; plošná hmotnost 900 g/m2</t>
  </si>
  <si>
    <t>95,00*1,10</t>
  </si>
  <si>
    <t>917862114R00</t>
  </si>
  <si>
    <t>Osazení silničního nebo chodníkového betonového obrubníku stojatého, s boční opěrou z betonu prostého, do lože z betonu prostého C 25/30</t>
  </si>
  <si>
    <t>S dodáním hmot pro lože tl. 80-100 mm.</t>
  </si>
  <si>
    <t>betonové lože C16/20 XF1, tl. min. 100 mm</t>
  </si>
  <si>
    <t xml:space="preserve">obrubníky kladeny do betonového lože z betonu C16/20-XF1 : </t>
  </si>
  <si>
    <t xml:space="preserve">nutno ocenit položku s tímto druhem betonu : </t>
  </si>
  <si>
    <t xml:space="preserve">silniční obrubník (š. 150 mm, v. 250 mm, dl. 1000 mm) : </t>
  </si>
  <si>
    <t>122,00</t>
  </si>
  <si>
    <t xml:space="preserve">nájezdový obrubník (š. 150 mm, v. 150 mm, dl. 1000 mm) : </t>
  </si>
  <si>
    <t>22,00</t>
  </si>
  <si>
    <t xml:space="preserve">přechodový obrubník pravý (š. 150 mm, v. 150/250 mm, dl. 1000 mm) : </t>
  </si>
  <si>
    <t xml:space="preserve">přechodový obrubník levý (š. 150 mm, v. 150/250 mm, dl. 1000 mm) : </t>
  </si>
  <si>
    <t xml:space="preserve">chodníkový obrubník (š. 100 mm, v. 250 mm, dl. 1000 mm) : </t>
  </si>
  <si>
    <t>14,00</t>
  </si>
  <si>
    <t>919735112R00</t>
  </si>
  <si>
    <t>Řezání stávajících krytů nebo podkladů živičných, hloubky přes 50 do 100 mm</t>
  </si>
  <si>
    <t>včetně spotřeby vody</t>
  </si>
  <si>
    <t>59217421R</t>
  </si>
  <si>
    <t>obrubník chodníkový materiál beton; l = 1000,0 mm; š = 100,0 mm; h = 250,0 mm; barva šedá</t>
  </si>
  <si>
    <t>kus</t>
  </si>
  <si>
    <t xml:space="preserve">  14,00</t>
  </si>
  <si>
    <t>14,00*1,02</t>
  </si>
  <si>
    <t>59217472R</t>
  </si>
  <si>
    <t>obrubník silniční materiál beton; l = 1000,0 mm; š = 150,0 mm; h = 250,0 mm; barva šedá</t>
  </si>
  <si>
    <t xml:space="preserve">  122,00</t>
  </si>
  <si>
    <t>122,00*1,02</t>
  </si>
  <si>
    <t>59217476R</t>
  </si>
  <si>
    <t>obrubník silniční nájezdový; materiál beton; l = 1000,0 mm; š = 150,0 mm; h = 150,0 mm; barva šedá</t>
  </si>
  <si>
    <t xml:space="preserve">  22,00</t>
  </si>
  <si>
    <t>22,00*1,02</t>
  </si>
  <si>
    <t>59217480R</t>
  </si>
  <si>
    <t>obrubník silniční přechodový levý; materiál beton; l = 1000,0 mm; š = 150,0 mm; výškový rozsah h = 150 až 250 mm; barva šedá</t>
  </si>
  <si>
    <t xml:space="preserve">  2,00</t>
  </si>
  <si>
    <t>2,00*1,02</t>
  </si>
  <si>
    <t>59217481R</t>
  </si>
  <si>
    <t>obrubník silniční přechodový pravý; materiál beton; l = 1000,0 mm; š = 150,0 mm; výškový rozsah h = 150 až 250 mm; barva šedá</t>
  </si>
  <si>
    <t>912-001</t>
  </si>
  <si>
    <t>D+M přesun svislého dopravního značení, kompletní provedení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</si>
  <si>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</si>
  <si>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</si>
  <si>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</si>
  <si>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</si>
  <si>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</si>
  <si>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 xml:space="preserve">Hmotnosti z položek s pořadovými čísly: : </t>
  </si>
  <si>
    <t xml:space="preserve">24,25,26,28,29,30,31,32,33,34,35,36,37,38,39,40,41,42,43,44,45,46,47,52,53,55,56,57,58,59, : </t>
  </si>
  <si>
    <t>Součet: : 554,64390</t>
  </si>
  <si>
    <t>230191016R00</t>
  </si>
  <si>
    <t>Uložení chráničky ve výkopu PE 110x4,2mm</t>
  </si>
  <si>
    <t>STÁVAJÍCÍ KABEL (EG.d) NN POD ODSTAVNOU PLOCHOU ULOŽIT DO PŮLENÝCH CHRÁNIČEK TYPU AROT DN 110mm</t>
  </si>
  <si>
    <t>PROVEDENÍ DLE VYJÁDŘENÍ EG.D</t>
  </si>
  <si>
    <t xml:space="preserve">PŮLENÁ CHRÁNIČKA DN 110 : </t>
  </si>
  <si>
    <t>41,50</t>
  </si>
  <si>
    <t>3457114740R</t>
  </si>
  <si>
    <t>trubka kabelová dělená chránička; tl. stěny 5 mm; vnější pr.= 110,0 mm; vnitřní pr.= 100,0 mm; mezní hodnota zatížení 450 N/20 cm; teplot.rozsah -45 až 75 °C; stupeň hořlavosti A1; mat. bezhalogenový HDPE; délka l = 1 m; IP 30</t>
  </si>
  <si>
    <t>41,50*1,10</t>
  </si>
  <si>
    <t>460200163RT1</t>
  </si>
  <si>
    <t>Výkop kabelové rýhy 35/80 cm  hor.3, strojní výkop rýhy</t>
  </si>
  <si>
    <t xml:space="preserve">výkop pro chráničku DN 110 : </t>
  </si>
  <si>
    <t>460420018RT1</t>
  </si>
  <si>
    <t>Zřízení kabelového lože v rýze š.do 35 cm z písku, tloušťka vrstvy 15 cm</t>
  </si>
  <si>
    <t xml:space="preserve">lože pro chráničku DN 110 : </t>
  </si>
  <si>
    <t xml:space="preserve">zásyp nad chráničku DN 110 : </t>
  </si>
  <si>
    <t>460490012RT1</t>
  </si>
  <si>
    <t>Fólie výstražná z PVC, šířka 33 cm, fólie PVC šířka 33 cm</t>
  </si>
  <si>
    <t xml:space="preserve">krycí fólie nad chráničku DN 110 : </t>
  </si>
  <si>
    <t>460570133R00</t>
  </si>
  <si>
    <t>Zához rýhy 35/50 cm, hornina třídy 3, se zhutněním</t>
  </si>
  <si>
    <t xml:space="preserve">zásyp nad chráničkou vykopanou zeminou : </t>
  </si>
  <si>
    <t>979081111R00</t>
  </si>
  <si>
    <t>Odvoz suti a vybouraných hmot na skládku do 1 km</t>
  </si>
  <si>
    <t>801-3</t>
  </si>
  <si>
    <t>Přesun suti</t>
  </si>
  <si>
    <t>POL8_</t>
  </si>
  <si>
    <t xml:space="preserve">Demontážní hmotnosti z položek s pořadovými čísly: : </t>
  </si>
  <si>
    <t xml:space="preserve">1,2,3,41,49, : </t>
  </si>
  <si>
    <t>Součet: : 17,69353</t>
  </si>
  <si>
    <t>979081121R00</t>
  </si>
  <si>
    <t>Odvoz suti a vybouraných hmot na skládku příplatek za každý další 1 km</t>
  </si>
  <si>
    <t>Součet: : 336,17707</t>
  </si>
  <si>
    <t>979990103R00</t>
  </si>
  <si>
    <t>Poplatek za skládku za uložení, betonu,  , skupina 17 01 01 z Katalogu odpadů</t>
  </si>
  <si>
    <t>Součet: : 10,88152</t>
  </si>
  <si>
    <t>979990112R00</t>
  </si>
  <si>
    <t>Poplatek za skládku za uložení, obalované kamenivo, asfalt, kusovost do 300 x 300 mm,  , skupina 17 03 02 z Katalogu odpadů</t>
  </si>
  <si>
    <t>RTS 23/ I</t>
  </si>
  <si>
    <t>RTS 22/ II</t>
  </si>
  <si>
    <t>Součet: : 6,81201</t>
  </si>
  <si>
    <t>979088212R00</t>
  </si>
  <si>
    <t>Nakládání suti a vybouraných hmot nakládání suti a vybouraných hmot na dopravní prostředky pro vodorovné přemístění</t>
  </si>
  <si>
    <t>800-2</t>
  </si>
  <si>
    <t>na dopravní prostředky pro vodorovné přemístění,</t>
  </si>
  <si>
    <t>Realizace štěrkových trávníků je rozdělena na založení (stavební část – substráty a konstrukční vrstvy a biologickou část).</t>
  </si>
  <si>
    <t>Po osetí speciální travní směsí (s příměsí dvouděložných) následuje rozvojová a udržovací péče, která je zásadní pro úspěšné následné používání plochy.</t>
  </si>
  <si>
    <t>Rozvojová péče slouží k dosažení funkce schopného stavu jednotlivých prvků zeleně a objektů zeleně jako celků (ČSN 83 9031, 2006).</t>
  </si>
  <si>
    <t>Rozvojová péče trvá minimálně 3 vegetační měsíce, během nichž není trávník využíván a trávník prochází zvýšenou péčí.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</si>
</sst>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v6UC3SEuudHxSw675deCmbzW7Mk4QxFU77iagF6o2Raj9+SHj2KAEv/eMPhKYXV8O7SCwIrnL10VOJo9S9lb+A==" saltValue="GcYAbTMR9oz+QDKy3oYfe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SUMIF(F57:F70,A16,I57:I70)+SUMIF(F57:F70,"PSU",I57:I70)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SUMIF(F57:F70,A17,I57:I70)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SUMIF(F57:F70,A18,I57:I70)</f>
        <v>0</v>
      </c>
      <c r="J18" s="85"/>
    </row>
    <row r="19" spans="1:10" ht="23.25" customHeight="1" x14ac:dyDescent="0.2">
      <c r="A19" s="196" t="s">
        <v>97</v>
      </c>
      <c r="B19" s="38" t="s">
        <v>27</v>
      </c>
      <c r="C19" s="62"/>
      <c r="D19" s="63"/>
      <c r="E19" s="83"/>
      <c r="F19" s="84"/>
      <c r="G19" s="83"/>
      <c r="H19" s="84"/>
      <c r="I19" s="83">
        <f>SUMIF(F57:F70,A19,I57:I70)</f>
        <v>0</v>
      </c>
      <c r="J19" s="85"/>
    </row>
    <row r="20" spans="1:10" ht="23.25" customHeight="1" x14ac:dyDescent="0.2">
      <c r="A20" s="196" t="s">
        <v>98</v>
      </c>
      <c r="B20" s="38" t="s">
        <v>28</v>
      </c>
      <c r="C20" s="62"/>
      <c r="D20" s="63"/>
      <c r="E20" s="83"/>
      <c r="F20" s="84"/>
      <c r="G20" s="83"/>
      <c r="H20" s="84"/>
      <c r="I20" s="83">
        <f>SUMIF(F57:F70,A20,I57:I70)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Naklady'!AE20+'001 001 Pol'!AE451</f>
        <v>0</v>
      </c>
      <c r="G39" s="149">
        <f>'00 00 Naklady'!AF20+'001 001 Pol'!AF451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Naklady'!AE20</f>
        <v>0</v>
      </c>
      <c r="G40" s="155">
        <f>'00 00 Naklady'!AF20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Naklady'!AE20</f>
        <v>0</v>
      </c>
      <c r="G41" s="150">
        <f>'00 00 Naklady'!AF20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'001 001 Pol'!AE451</f>
        <v>0</v>
      </c>
      <c r="G43" s="155">
        <f>'001 001 Pol'!AF451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56</v>
      </c>
      <c r="C44" s="147" t="s">
        <v>57</v>
      </c>
      <c r="D44" s="147"/>
      <c r="E44" s="147"/>
      <c r="F44" s="158">
        <f>'001 001 Pol'!AE451</f>
        <v>0</v>
      </c>
      <c r="G44" s="150">
        <f>'001 001 Pol'!AF451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/>
      <c r="B45" s="159" t="s">
        <v>58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60</v>
      </c>
      <c r="B47" t="s">
        <v>61</v>
      </c>
    </row>
    <row r="48" spans="1:10" x14ac:dyDescent="0.2">
      <c r="A48" t="s">
        <v>62</v>
      </c>
      <c r="B48" t="s">
        <v>63</v>
      </c>
    </row>
    <row r="49" spans="1:10" x14ac:dyDescent="0.2">
      <c r="A49" t="s">
        <v>64</v>
      </c>
      <c r="B49" t="s">
        <v>65</v>
      </c>
    </row>
    <row r="50" spans="1:10" x14ac:dyDescent="0.2">
      <c r="A50" t="s">
        <v>62</v>
      </c>
      <c r="B50" t="s">
        <v>66</v>
      </c>
    </row>
    <row r="51" spans="1:10" x14ac:dyDescent="0.2">
      <c r="A51" t="s">
        <v>64</v>
      </c>
      <c r="B51" t="s">
        <v>67</v>
      </c>
    </row>
    <row r="54" spans="1:10" ht="15.75" x14ac:dyDescent="0.25">
      <c r="B54" s="175" t="s">
        <v>68</v>
      </c>
    </row>
    <row r="56" spans="1:10" ht="25.5" customHeight="1" x14ac:dyDescent="0.2">
      <c r="A56" s="177"/>
      <c r="B56" s="180" t="s">
        <v>17</v>
      </c>
      <c r="C56" s="180" t="s">
        <v>5</v>
      </c>
      <c r="D56" s="181"/>
      <c r="E56" s="181"/>
      <c r="F56" s="182" t="s">
        <v>69</v>
      </c>
      <c r="G56" s="182"/>
      <c r="H56" s="182"/>
      <c r="I56" s="182" t="s">
        <v>29</v>
      </c>
      <c r="J56" s="182" t="s">
        <v>0</v>
      </c>
    </row>
    <row r="57" spans="1:10" ht="36.75" customHeight="1" x14ac:dyDescent="0.2">
      <c r="A57" s="178"/>
      <c r="B57" s="183" t="s">
        <v>70</v>
      </c>
      <c r="C57" s="184" t="s">
        <v>71</v>
      </c>
      <c r="D57" s="185"/>
      <c r="E57" s="185"/>
      <c r="F57" s="192" t="s">
        <v>24</v>
      </c>
      <c r="G57" s="193"/>
      <c r="H57" s="193"/>
      <c r="I57" s="193">
        <f>'001 001 Pol'!G8</f>
        <v>0</v>
      </c>
      <c r="J57" s="189" t="str">
        <f>IF(I71=0,"",I57/I71*100)</f>
        <v/>
      </c>
    </row>
    <row r="58" spans="1:10" ht="36.75" customHeight="1" x14ac:dyDescent="0.2">
      <c r="A58" s="178"/>
      <c r="B58" s="183" t="s">
        <v>72</v>
      </c>
      <c r="C58" s="184" t="s">
        <v>73</v>
      </c>
      <c r="D58" s="185"/>
      <c r="E58" s="185"/>
      <c r="F58" s="192" t="s">
        <v>24</v>
      </c>
      <c r="G58" s="193"/>
      <c r="H58" s="193"/>
      <c r="I58" s="193">
        <f>'001 001 Pol'!G80</f>
        <v>0</v>
      </c>
      <c r="J58" s="189" t="str">
        <f>IF(I71=0,"",I58/I71*100)</f>
        <v/>
      </c>
    </row>
    <row r="59" spans="1:10" ht="36.75" customHeight="1" x14ac:dyDescent="0.2">
      <c r="A59" s="178"/>
      <c r="B59" s="183" t="s">
        <v>74</v>
      </c>
      <c r="C59" s="184" t="s">
        <v>75</v>
      </c>
      <c r="D59" s="185"/>
      <c r="E59" s="185"/>
      <c r="F59" s="192" t="s">
        <v>24</v>
      </c>
      <c r="G59" s="193"/>
      <c r="H59" s="193"/>
      <c r="I59" s="193">
        <f>'001 001 Pol'!G181</f>
        <v>0</v>
      </c>
      <c r="J59" s="189" t="str">
        <f>IF(I71=0,"",I59/I71*100)</f>
        <v/>
      </c>
    </row>
    <row r="60" spans="1:10" ht="36.75" customHeight="1" x14ac:dyDescent="0.2">
      <c r="A60" s="178"/>
      <c r="B60" s="183" t="s">
        <v>76</v>
      </c>
      <c r="C60" s="184" t="s">
        <v>77</v>
      </c>
      <c r="D60" s="185"/>
      <c r="E60" s="185"/>
      <c r="F60" s="192" t="s">
        <v>24</v>
      </c>
      <c r="G60" s="193"/>
      <c r="H60" s="193"/>
      <c r="I60" s="193">
        <f>'001 001 Pol'!G195</f>
        <v>0</v>
      </c>
      <c r="J60" s="189" t="str">
        <f>IF(I71=0,"",I60/I71*100)</f>
        <v/>
      </c>
    </row>
    <row r="61" spans="1:10" ht="36.75" customHeight="1" x14ac:dyDescent="0.2">
      <c r="A61" s="178"/>
      <c r="B61" s="183" t="s">
        <v>78</v>
      </c>
      <c r="C61" s="184" t="s">
        <v>79</v>
      </c>
      <c r="D61" s="185"/>
      <c r="E61" s="185"/>
      <c r="F61" s="192" t="s">
        <v>24</v>
      </c>
      <c r="G61" s="193"/>
      <c r="H61" s="193"/>
      <c r="I61" s="193">
        <f>'001 001 Pol'!G199</f>
        <v>0</v>
      </c>
      <c r="J61" s="189" t="str">
        <f>IF(I71=0,"",I61/I71*100)</f>
        <v/>
      </c>
    </row>
    <row r="62" spans="1:10" ht="36.75" customHeight="1" x14ac:dyDescent="0.2">
      <c r="A62" s="178"/>
      <c r="B62" s="183" t="s">
        <v>80</v>
      </c>
      <c r="C62" s="184" t="s">
        <v>81</v>
      </c>
      <c r="D62" s="185"/>
      <c r="E62" s="185"/>
      <c r="F62" s="192" t="s">
        <v>24</v>
      </c>
      <c r="G62" s="193"/>
      <c r="H62" s="193"/>
      <c r="I62" s="193">
        <f>'001 001 Pol'!G318</f>
        <v>0</v>
      </c>
      <c r="J62" s="189" t="str">
        <f>IF(I71=0,"",I62/I71*100)</f>
        <v/>
      </c>
    </row>
    <row r="63" spans="1:10" ht="36.75" customHeight="1" x14ac:dyDescent="0.2">
      <c r="A63" s="178"/>
      <c r="B63" s="183" t="s">
        <v>82</v>
      </c>
      <c r="C63" s="184" t="s">
        <v>83</v>
      </c>
      <c r="D63" s="185"/>
      <c r="E63" s="185"/>
      <c r="F63" s="192" t="s">
        <v>24</v>
      </c>
      <c r="G63" s="193"/>
      <c r="H63" s="193"/>
      <c r="I63" s="193">
        <f>'001 001 Pol'!G323</f>
        <v>0</v>
      </c>
      <c r="J63" s="189" t="str">
        <f>IF(I71=0,"",I63/I71*100)</f>
        <v/>
      </c>
    </row>
    <row r="64" spans="1:10" ht="36.75" customHeight="1" x14ac:dyDescent="0.2">
      <c r="A64" s="178"/>
      <c r="B64" s="183" t="s">
        <v>84</v>
      </c>
      <c r="C64" s="184" t="s">
        <v>85</v>
      </c>
      <c r="D64" s="185"/>
      <c r="E64" s="185"/>
      <c r="F64" s="192" t="s">
        <v>24</v>
      </c>
      <c r="G64" s="193"/>
      <c r="H64" s="193"/>
      <c r="I64" s="193">
        <f>'001 001 Pol'!G342</f>
        <v>0</v>
      </c>
      <c r="J64" s="189" t="str">
        <f>IF(I71=0,"",I64/I71*100)</f>
        <v/>
      </c>
    </row>
    <row r="65" spans="1:10" ht="36.75" customHeight="1" x14ac:dyDescent="0.2">
      <c r="A65" s="178"/>
      <c r="B65" s="183" t="s">
        <v>86</v>
      </c>
      <c r="C65" s="184" t="s">
        <v>87</v>
      </c>
      <c r="D65" s="185"/>
      <c r="E65" s="185"/>
      <c r="F65" s="192" t="s">
        <v>24</v>
      </c>
      <c r="G65" s="193"/>
      <c r="H65" s="193"/>
      <c r="I65" s="193">
        <f>'001 001 Pol'!G392</f>
        <v>0</v>
      </c>
      <c r="J65" s="189" t="str">
        <f>IF(I71=0,"",I65/I71*100)</f>
        <v/>
      </c>
    </row>
    <row r="66" spans="1:10" ht="36.75" customHeight="1" x14ac:dyDescent="0.2">
      <c r="A66" s="178"/>
      <c r="B66" s="183" t="s">
        <v>88</v>
      </c>
      <c r="C66" s="184" t="s">
        <v>89</v>
      </c>
      <c r="D66" s="185"/>
      <c r="E66" s="185"/>
      <c r="F66" s="192" t="s">
        <v>24</v>
      </c>
      <c r="G66" s="193"/>
      <c r="H66" s="193"/>
      <c r="I66" s="193">
        <f>'001 001 Pol'!G394</f>
        <v>0</v>
      </c>
      <c r="J66" s="189" t="str">
        <f>IF(I71=0,"",I66/I71*100)</f>
        <v/>
      </c>
    </row>
    <row r="67" spans="1:10" ht="36.75" customHeight="1" x14ac:dyDescent="0.2">
      <c r="A67" s="178"/>
      <c r="B67" s="183" t="s">
        <v>90</v>
      </c>
      <c r="C67" s="184" t="s">
        <v>91</v>
      </c>
      <c r="D67" s="185"/>
      <c r="E67" s="185"/>
      <c r="F67" s="192" t="s">
        <v>26</v>
      </c>
      <c r="G67" s="193"/>
      <c r="H67" s="193"/>
      <c r="I67" s="193">
        <f>'001 001 Pol'!G400</f>
        <v>0</v>
      </c>
      <c r="J67" s="189" t="str">
        <f>IF(I71=0,"",I67/I71*100)</f>
        <v/>
      </c>
    </row>
    <row r="68" spans="1:10" ht="36.75" customHeight="1" x14ac:dyDescent="0.2">
      <c r="A68" s="178"/>
      <c r="B68" s="183" t="s">
        <v>92</v>
      </c>
      <c r="C68" s="184" t="s">
        <v>93</v>
      </c>
      <c r="D68" s="185"/>
      <c r="E68" s="185"/>
      <c r="F68" s="192" t="s">
        <v>26</v>
      </c>
      <c r="G68" s="193"/>
      <c r="H68" s="193"/>
      <c r="I68" s="193">
        <f>'001 001 Pol'!G413</f>
        <v>0</v>
      </c>
      <c r="J68" s="189" t="str">
        <f>IF(I71=0,"",I68/I71*100)</f>
        <v/>
      </c>
    </row>
    <row r="69" spans="1:10" ht="36.75" customHeight="1" x14ac:dyDescent="0.2">
      <c r="A69" s="178"/>
      <c r="B69" s="183" t="s">
        <v>94</v>
      </c>
      <c r="C69" s="184" t="s">
        <v>95</v>
      </c>
      <c r="D69" s="185"/>
      <c r="E69" s="185"/>
      <c r="F69" s="192" t="s">
        <v>96</v>
      </c>
      <c r="G69" s="193"/>
      <c r="H69" s="193"/>
      <c r="I69" s="193">
        <f>'001 001 Pol'!G428</f>
        <v>0</v>
      </c>
      <c r="J69" s="189" t="str">
        <f>IF(I71=0,"",I69/I71*100)</f>
        <v/>
      </c>
    </row>
    <row r="70" spans="1:10" ht="36.75" customHeight="1" x14ac:dyDescent="0.2">
      <c r="A70" s="178"/>
      <c r="B70" s="183" t="s">
        <v>97</v>
      </c>
      <c r="C70" s="184" t="s">
        <v>27</v>
      </c>
      <c r="D70" s="185"/>
      <c r="E70" s="185"/>
      <c r="F70" s="192" t="s">
        <v>97</v>
      </c>
      <c r="G70" s="193"/>
      <c r="H70" s="193"/>
      <c r="I70" s="193">
        <f>'00 00 Naklady'!G8</f>
        <v>0</v>
      </c>
      <c r="J70" s="189" t="str">
        <f>IF(I71=0,"",I70/I71*100)</f>
        <v/>
      </c>
    </row>
    <row r="71" spans="1:10" ht="25.5" customHeight="1" x14ac:dyDescent="0.2">
      <c r="A71" s="179"/>
      <c r="B71" s="186" t="s">
        <v>1</v>
      </c>
      <c r="C71" s="187"/>
      <c r="D71" s="188"/>
      <c r="E71" s="188"/>
      <c r="F71" s="194"/>
      <c r="G71" s="195"/>
      <c r="H71" s="195"/>
      <c r="I71" s="195">
        <f>SUM(I57:I70)</f>
        <v>0</v>
      </c>
      <c r="J71" s="190">
        <f>SUM(J57:J70)</f>
        <v>0</v>
      </c>
    </row>
    <row r="72" spans="1:10" x14ac:dyDescent="0.2">
      <c r="F72" s="135"/>
      <c r="G72" s="135"/>
      <c r="H72" s="135"/>
      <c r="I72" s="135"/>
      <c r="J72" s="191"/>
    </row>
    <row r="73" spans="1:10" x14ac:dyDescent="0.2">
      <c r="F73" s="135"/>
      <c r="G73" s="135"/>
      <c r="H73" s="135"/>
      <c r="I73" s="135"/>
      <c r="J73" s="191"/>
    </row>
    <row r="74" spans="1:10" x14ac:dyDescent="0.2">
      <c r="F74" s="135"/>
      <c r="G74" s="135"/>
      <c r="H74" s="135"/>
      <c r="I74" s="135"/>
      <c r="J74" s="191"/>
    </row>
  </sheetData>
  <sheetProtection algorithmName="SHA-512" hashValue="+KCVFEew6X/12o4n+1/GXMG2W/oWeBJx3gOxPDR5mmRU1e/NK7eFtZIZ0Dl0CpFh1ODaNpjssHUIkj4Yd9IWYw==" saltValue="RrVMAive259Ryn99gfm+R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X1/17ufsuqR/U2U6JMrpXKXsgEJyJ0bEbh0IzRwN/js4skN1HU1nUeNsL8OjemIEddSA3V7tGNvPrVsSUl8GNw==" saltValue="FgtVI6LN4lIJMAD0PHkaP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1F9C-CB47-43A8-8443-9F542516D5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99</v>
      </c>
      <c r="B1" s="197"/>
      <c r="C1" s="197"/>
      <c r="D1" s="197"/>
      <c r="E1" s="197"/>
      <c r="F1" s="197"/>
      <c r="G1" s="197"/>
      <c r="AG1" t="s">
        <v>100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101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102</v>
      </c>
      <c r="AG3" t="s">
        <v>103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104</v>
      </c>
    </row>
    <row r="5" spans="1:60" x14ac:dyDescent="0.2">
      <c r="D5" s="10"/>
    </row>
    <row r="6" spans="1:60" ht="38.25" x14ac:dyDescent="0.2">
      <c r="A6" s="208" t="s">
        <v>105</v>
      </c>
      <c r="B6" s="210" t="s">
        <v>106</v>
      </c>
      <c r="C6" s="210" t="s">
        <v>107</v>
      </c>
      <c r="D6" s="209" t="s">
        <v>108</v>
      </c>
      <c r="E6" s="208" t="s">
        <v>109</v>
      </c>
      <c r="F6" s="207" t="s">
        <v>110</v>
      </c>
      <c r="G6" s="208" t="s">
        <v>29</v>
      </c>
      <c r="H6" s="211" t="s">
        <v>30</v>
      </c>
      <c r="I6" s="211" t="s">
        <v>111</v>
      </c>
      <c r="J6" s="211" t="s">
        <v>31</v>
      </c>
      <c r="K6" s="211" t="s">
        <v>112</v>
      </c>
      <c r="L6" s="211" t="s">
        <v>113</v>
      </c>
      <c r="M6" s="211" t="s">
        <v>114</v>
      </c>
      <c r="N6" s="211" t="s">
        <v>115</v>
      </c>
      <c r="O6" s="211" t="s">
        <v>116</v>
      </c>
      <c r="P6" s="211" t="s">
        <v>117</v>
      </c>
      <c r="Q6" s="211" t="s">
        <v>118</v>
      </c>
      <c r="R6" s="211" t="s">
        <v>119</v>
      </c>
      <c r="S6" s="211" t="s">
        <v>120</v>
      </c>
      <c r="T6" s="211" t="s">
        <v>121</v>
      </c>
      <c r="U6" s="211" t="s">
        <v>122</v>
      </c>
      <c r="V6" s="211" t="s">
        <v>123</v>
      </c>
      <c r="W6" s="211" t="s">
        <v>124</v>
      </c>
      <c r="X6" s="211" t="s">
        <v>125</v>
      </c>
      <c r="Y6" s="211" t="s">
        <v>126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127</v>
      </c>
      <c r="B8" s="228" t="s">
        <v>97</v>
      </c>
      <c r="C8" s="250" t="s">
        <v>27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0</v>
      </c>
      <c r="L8" s="231"/>
      <c r="M8" s="231">
        <f>SUM(M9:M18)</f>
        <v>0</v>
      </c>
      <c r="N8" s="230"/>
      <c r="O8" s="230">
        <f>SUM(O9:O18)</f>
        <v>0</v>
      </c>
      <c r="P8" s="230"/>
      <c r="Q8" s="230">
        <f>SUM(Q9:Q18)</f>
        <v>0</v>
      </c>
      <c r="R8" s="231"/>
      <c r="S8" s="231"/>
      <c r="T8" s="232"/>
      <c r="U8" s="226"/>
      <c r="V8" s="226">
        <f>SUM(V9:V18)</f>
        <v>0</v>
      </c>
      <c r="W8" s="226"/>
      <c r="X8" s="226"/>
      <c r="Y8" s="226"/>
      <c r="AG8" t="s">
        <v>128</v>
      </c>
    </row>
    <row r="9" spans="1:60" outlineLevel="1" x14ac:dyDescent="0.2">
      <c r="A9" s="241">
        <v>1</v>
      </c>
      <c r="B9" s="242" t="s">
        <v>129</v>
      </c>
      <c r="C9" s="251" t="s">
        <v>130</v>
      </c>
      <c r="D9" s="243" t="s">
        <v>131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132</v>
      </c>
      <c r="T9" s="247" t="s">
        <v>133</v>
      </c>
      <c r="U9" s="222">
        <v>0</v>
      </c>
      <c r="V9" s="222">
        <f>ROUND(E9*U9,2)</f>
        <v>0</v>
      </c>
      <c r="W9" s="222"/>
      <c r="X9" s="222" t="s">
        <v>134</v>
      </c>
      <c r="Y9" s="222" t="s">
        <v>135</v>
      </c>
      <c r="Z9" s="212"/>
      <c r="AA9" s="212"/>
      <c r="AB9" s="212"/>
      <c r="AC9" s="212"/>
      <c r="AD9" s="212"/>
      <c r="AE9" s="212"/>
      <c r="AF9" s="212"/>
      <c r="AG9" s="212" t="s">
        <v>136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1">
        <v>2</v>
      </c>
      <c r="B10" s="242" t="s">
        <v>137</v>
      </c>
      <c r="C10" s="251" t="s">
        <v>138</v>
      </c>
      <c r="D10" s="243" t="s">
        <v>131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6"/>
      <c r="S10" s="246" t="s">
        <v>132</v>
      </c>
      <c r="T10" s="247" t="s">
        <v>133</v>
      </c>
      <c r="U10" s="222">
        <v>0</v>
      </c>
      <c r="V10" s="222">
        <f>ROUND(E10*U10,2)</f>
        <v>0</v>
      </c>
      <c r="W10" s="222"/>
      <c r="X10" s="222" t="s">
        <v>134</v>
      </c>
      <c r="Y10" s="222" t="s">
        <v>135</v>
      </c>
      <c r="Z10" s="212"/>
      <c r="AA10" s="212"/>
      <c r="AB10" s="212"/>
      <c r="AC10" s="212"/>
      <c r="AD10" s="212"/>
      <c r="AE10" s="212"/>
      <c r="AF10" s="212"/>
      <c r="AG10" s="212" t="s">
        <v>136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4">
        <v>3</v>
      </c>
      <c r="B11" s="235" t="s">
        <v>139</v>
      </c>
      <c r="C11" s="252" t="s">
        <v>140</v>
      </c>
      <c r="D11" s="236" t="s">
        <v>131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132</v>
      </c>
      <c r="T11" s="240" t="s">
        <v>133</v>
      </c>
      <c r="U11" s="222">
        <v>0</v>
      </c>
      <c r="V11" s="222">
        <f>ROUND(E11*U11,2)</f>
        <v>0</v>
      </c>
      <c r="W11" s="222"/>
      <c r="X11" s="222" t="s">
        <v>134</v>
      </c>
      <c r="Y11" s="222" t="s">
        <v>135</v>
      </c>
      <c r="Z11" s="212"/>
      <c r="AA11" s="212"/>
      <c r="AB11" s="212"/>
      <c r="AC11" s="212"/>
      <c r="AD11" s="212"/>
      <c r="AE11" s="212"/>
      <c r="AF11" s="212"/>
      <c r="AG11" s="212" t="s">
        <v>136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2" x14ac:dyDescent="0.2">
      <c r="A12" s="219"/>
      <c r="B12" s="220"/>
      <c r="C12" s="253" t="s">
        <v>141</v>
      </c>
      <c r="D12" s="249"/>
      <c r="E12" s="249"/>
      <c r="F12" s="249"/>
      <c r="G12" s="249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142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8" t="str">
        <f>C12</f>
        <v>dopravní a informační značení na komunikacích pro motorová a nemotorová vozidla a pro pěší, zajištění průchodů apod., projednání s příslušným odborem dopravy, zajištění údržby, čištění apod. dopravního značení a komunikací apod.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1">
        <v>4</v>
      </c>
      <c r="B13" s="242" t="s">
        <v>143</v>
      </c>
      <c r="C13" s="251" t="s">
        <v>144</v>
      </c>
      <c r="D13" s="243" t="s">
        <v>131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145</v>
      </c>
      <c r="T13" s="247" t="s">
        <v>133</v>
      </c>
      <c r="U13" s="222">
        <v>0</v>
      </c>
      <c r="V13" s="222">
        <f>ROUND(E13*U13,2)</f>
        <v>0</v>
      </c>
      <c r="W13" s="222"/>
      <c r="X13" s="222" t="s">
        <v>134</v>
      </c>
      <c r="Y13" s="222" t="s">
        <v>135</v>
      </c>
      <c r="Z13" s="212"/>
      <c r="AA13" s="212"/>
      <c r="AB13" s="212"/>
      <c r="AC13" s="212"/>
      <c r="AD13" s="212"/>
      <c r="AE13" s="212"/>
      <c r="AF13" s="212"/>
      <c r="AG13" s="212" t="s">
        <v>146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1">
        <v>5</v>
      </c>
      <c r="B14" s="242" t="s">
        <v>147</v>
      </c>
      <c r="C14" s="251" t="s">
        <v>148</v>
      </c>
      <c r="D14" s="243" t="s">
        <v>131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145</v>
      </c>
      <c r="T14" s="247" t="s">
        <v>133</v>
      </c>
      <c r="U14" s="222">
        <v>0</v>
      </c>
      <c r="V14" s="222">
        <f>ROUND(E14*U14,2)</f>
        <v>0</v>
      </c>
      <c r="W14" s="222"/>
      <c r="X14" s="222" t="s">
        <v>134</v>
      </c>
      <c r="Y14" s="222" t="s">
        <v>135</v>
      </c>
      <c r="Z14" s="212"/>
      <c r="AA14" s="212"/>
      <c r="AB14" s="212"/>
      <c r="AC14" s="212"/>
      <c r="AD14" s="212"/>
      <c r="AE14" s="212"/>
      <c r="AF14" s="212"/>
      <c r="AG14" s="212" t="s">
        <v>146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1">
        <v>6</v>
      </c>
      <c r="B15" s="242" t="s">
        <v>149</v>
      </c>
      <c r="C15" s="251" t="s">
        <v>150</v>
      </c>
      <c r="D15" s="243" t="s">
        <v>131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132</v>
      </c>
      <c r="T15" s="247" t="s">
        <v>133</v>
      </c>
      <c r="U15" s="222">
        <v>0</v>
      </c>
      <c r="V15" s="222">
        <f>ROUND(E15*U15,2)</f>
        <v>0</v>
      </c>
      <c r="W15" s="222"/>
      <c r="X15" s="222" t="s">
        <v>134</v>
      </c>
      <c r="Y15" s="222" t="s">
        <v>135</v>
      </c>
      <c r="Z15" s="212"/>
      <c r="AA15" s="212"/>
      <c r="AB15" s="212"/>
      <c r="AC15" s="212"/>
      <c r="AD15" s="212"/>
      <c r="AE15" s="212"/>
      <c r="AF15" s="212"/>
      <c r="AG15" s="212" t="s">
        <v>136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1">
        <v>7</v>
      </c>
      <c r="B16" s="242" t="s">
        <v>151</v>
      </c>
      <c r="C16" s="251" t="s">
        <v>152</v>
      </c>
      <c r="D16" s="243" t="s">
        <v>131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145</v>
      </c>
      <c r="T16" s="247" t="s">
        <v>133</v>
      </c>
      <c r="U16" s="222">
        <v>0</v>
      </c>
      <c r="V16" s="222">
        <f>ROUND(E16*U16,2)</f>
        <v>0</v>
      </c>
      <c r="W16" s="222"/>
      <c r="X16" s="222" t="s">
        <v>134</v>
      </c>
      <c r="Y16" s="222" t="s">
        <v>135</v>
      </c>
      <c r="Z16" s="212"/>
      <c r="AA16" s="212"/>
      <c r="AB16" s="212"/>
      <c r="AC16" s="212"/>
      <c r="AD16" s="212"/>
      <c r="AE16" s="212"/>
      <c r="AF16" s="212"/>
      <c r="AG16" s="212" t="s">
        <v>146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1">
        <v>8</v>
      </c>
      <c r="B17" s="242" t="s">
        <v>153</v>
      </c>
      <c r="C17" s="251" t="s">
        <v>154</v>
      </c>
      <c r="D17" s="243" t="s">
        <v>131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145</v>
      </c>
      <c r="T17" s="247" t="s">
        <v>133</v>
      </c>
      <c r="U17" s="222">
        <v>0</v>
      </c>
      <c r="V17" s="222">
        <f>ROUND(E17*U17,2)</f>
        <v>0</v>
      </c>
      <c r="W17" s="222"/>
      <c r="X17" s="222" t="s">
        <v>134</v>
      </c>
      <c r="Y17" s="222" t="s">
        <v>135</v>
      </c>
      <c r="Z17" s="212"/>
      <c r="AA17" s="212"/>
      <c r="AB17" s="212"/>
      <c r="AC17" s="212"/>
      <c r="AD17" s="212"/>
      <c r="AE17" s="212"/>
      <c r="AF17" s="212"/>
      <c r="AG17" s="212" t="s">
        <v>146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4">
        <v>9</v>
      </c>
      <c r="B18" s="235" t="s">
        <v>155</v>
      </c>
      <c r="C18" s="252" t="s">
        <v>156</v>
      </c>
      <c r="D18" s="236" t="s">
        <v>131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145</v>
      </c>
      <c r="T18" s="240" t="s">
        <v>133</v>
      </c>
      <c r="U18" s="222">
        <v>0</v>
      </c>
      <c r="V18" s="222">
        <f>ROUND(E18*U18,2)</f>
        <v>0</v>
      </c>
      <c r="W18" s="222"/>
      <c r="X18" s="222" t="s">
        <v>134</v>
      </c>
      <c r="Y18" s="222" t="s">
        <v>135</v>
      </c>
      <c r="Z18" s="212"/>
      <c r="AA18" s="212"/>
      <c r="AB18" s="212"/>
      <c r="AC18" s="212"/>
      <c r="AD18" s="212"/>
      <c r="AE18" s="212"/>
      <c r="AF18" s="212"/>
      <c r="AG18" s="212" t="s">
        <v>146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3"/>
      <c r="B19" s="4"/>
      <c r="C19" s="25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113</v>
      </c>
    </row>
    <row r="20" spans="1:60" x14ac:dyDescent="0.2">
      <c r="A20" s="215"/>
      <c r="B20" s="216" t="s">
        <v>29</v>
      </c>
      <c r="C20" s="255"/>
      <c r="D20" s="217"/>
      <c r="E20" s="218"/>
      <c r="F20" s="218"/>
      <c r="G20" s="233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157</v>
      </c>
    </row>
    <row r="21" spans="1:60" x14ac:dyDescent="0.2">
      <c r="C21" s="256"/>
      <c r="D21" s="10"/>
      <c r="AG21" t="s">
        <v>158</v>
      </c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XuAaOp+nXCK3sT0MEfTyjCvQOy8SpvPrea/vWEyrRixC1toAA0gTMOy6OIdAgTRvwt/IYHIeXtDyzwAvPQPIw==" saltValue="Xvfeup3CFkDSvsTLskO6bw==" spinCount="100000" sheet="1" formatRows="0"/>
  <mergeCells count="5"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3A9F-7FC0-469E-BD15-19F104F817F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159</v>
      </c>
      <c r="B1" s="197"/>
      <c r="C1" s="197"/>
      <c r="D1" s="197"/>
      <c r="E1" s="197"/>
      <c r="F1" s="197"/>
      <c r="G1" s="197"/>
      <c r="AG1" t="s">
        <v>100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101</v>
      </c>
      <c r="AG3" t="s">
        <v>103</v>
      </c>
    </row>
    <row r="4" spans="1:60" ht="24.95" customHeight="1" x14ac:dyDescent="0.2">
      <c r="A4" s="202" t="s">
        <v>9</v>
      </c>
      <c r="B4" s="203" t="s">
        <v>56</v>
      </c>
      <c r="C4" s="204" t="s">
        <v>57</v>
      </c>
      <c r="D4" s="205"/>
      <c r="E4" s="205"/>
      <c r="F4" s="205"/>
      <c r="G4" s="206"/>
      <c r="AG4" t="s">
        <v>104</v>
      </c>
    </row>
    <row r="5" spans="1:60" x14ac:dyDescent="0.2">
      <c r="D5" s="10"/>
    </row>
    <row r="6" spans="1:60" ht="38.25" x14ac:dyDescent="0.2">
      <c r="A6" s="208" t="s">
        <v>105</v>
      </c>
      <c r="B6" s="210" t="s">
        <v>106</v>
      </c>
      <c r="C6" s="210" t="s">
        <v>107</v>
      </c>
      <c r="D6" s="209" t="s">
        <v>108</v>
      </c>
      <c r="E6" s="208" t="s">
        <v>109</v>
      </c>
      <c r="F6" s="207" t="s">
        <v>110</v>
      </c>
      <c r="G6" s="208" t="s">
        <v>29</v>
      </c>
      <c r="H6" s="211" t="s">
        <v>30</v>
      </c>
      <c r="I6" s="211" t="s">
        <v>111</v>
      </c>
      <c r="J6" s="211" t="s">
        <v>31</v>
      </c>
      <c r="K6" s="211" t="s">
        <v>112</v>
      </c>
      <c r="L6" s="211" t="s">
        <v>113</v>
      </c>
      <c r="M6" s="211" t="s">
        <v>114</v>
      </c>
      <c r="N6" s="211" t="s">
        <v>115</v>
      </c>
      <c r="O6" s="211" t="s">
        <v>116</v>
      </c>
      <c r="P6" s="211" t="s">
        <v>117</v>
      </c>
      <c r="Q6" s="211" t="s">
        <v>118</v>
      </c>
      <c r="R6" s="211" t="s">
        <v>119</v>
      </c>
      <c r="S6" s="211" t="s">
        <v>120</v>
      </c>
      <c r="T6" s="211" t="s">
        <v>121</v>
      </c>
      <c r="U6" s="211" t="s">
        <v>122</v>
      </c>
      <c r="V6" s="211" t="s">
        <v>123</v>
      </c>
      <c r="W6" s="211" t="s">
        <v>124</v>
      </c>
      <c r="X6" s="211" t="s">
        <v>125</v>
      </c>
      <c r="Y6" s="211" t="s">
        <v>126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127</v>
      </c>
      <c r="B8" s="228" t="s">
        <v>70</v>
      </c>
      <c r="C8" s="250" t="s">
        <v>71</v>
      </c>
      <c r="D8" s="229"/>
      <c r="E8" s="230"/>
      <c r="F8" s="231"/>
      <c r="G8" s="231">
        <f>SUMIF(AG9:AG79,"&lt;&gt;NOR",G9:G79)</f>
        <v>0</v>
      </c>
      <c r="H8" s="231"/>
      <c r="I8" s="231">
        <f>SUM(I9:I79)</f>
        <v>0</v>
      </c>
      <c r="J8" s="231"/>
      <c r="K8" s="231">
        <f>SUM(K9:K79)</f>
        <v>0</v>
      </c>
      <c r="L8" s="231"/>
      <c r="M8" s="231">
        <f>SUM(M9:M79)</f>
        <v>0</v>
      </c>
      <c r="N8" s="230"/>
      <c r="O8" s="230">
        <f>SUM(O9:O79)</f>
        <v>0</v>
      </c>
      <c r="P8" s="230"/>
      <c r="Q8" s="230">
        <f>SUM(Q9:Q79)</f>
        <v>17.079999999999998</v>
      </c>
      <c r="R8" s="231"/>
      <c r="S8" s="231"/>
      <c r="T8" s="232"/>
      <c r="U8" s="226"/>
      <c r="V8" s="226">
        <f>SUM(V9:V79)</f>
        <v>92.07</v>
      </c>
      <c r="W8" s="226"/>
      <c r="X8" s="226"/>
      <c r="Y8" s="226"/>
      <c r="AG8" t="s">
        <v>128</v>
      </c>
    </row>
    <row r="9" spans="1:60" ht="22.5" outlineLevel="1" x14ac:dyDescent="0.2">
      <c r="A9" s="234">
        <v>1</v>
      </c>
      <c r="B9" s="235" t="s">
        <v>160</v>
      </c>
      <c r="C9" s="252" t="s">
        <v>161</v>
      </c>
      <c r="D9" s="236" t="s">
        <v>162</v>
      </c>
      <c r="E9" s="237">
        <v>4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0.22</v>
      </c>
      <c r="Q9" s="237">
        <f>ROUND(E9*P9,2)</f>
        <v>0.88</v>
      </c>
      <c r="R9" s="239" t="s">
        <v>163</v>
      </c>
      <c r="S9" s="239" t="s">
        <v>145</v>
      </c>
      <c r="T9" s="240" t="s">
        <v>145</v>
      </c>
      <c r="U9" s="222">
        <v>0.375</v>
      </c>
      <c r="V9" s="222">
        <f>ROUND(E9*U9,2)</f>
        <v>1.5</v>
      </c>
      <c r="W9" s="222"/>
      <c r="X9" s="222" t="s">
        <v>164</v>
      </c>
      <c r="Y9" s="222" t="s">
        <v>165</v>
      </c>
      <c r="Z9" s="212"/>
      <c r="AA9" s="212"/>
      <c r="AB9" s="212"/>
      <c r="AC9" s="212"/>
      <c r="AD9" s="212"/>
      <c r="AE9" s="212"/>
      <c r="AF9" s="212"/>
      <c r="AG9" s="212" t="s">
        <v>166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3" t="s">
        <v>167</v>
      </c>
      <c r="D10" s="257"/>
      <c r="E10" s="258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168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63" t="s">
        <v>169</v>
      </c>
      <c r="D11" s="257"/>
      <c r="E11" s="258">
        <v>4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168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4">
        <v>2</v>
      </c>
      <c r="B12" s="235" t="s">
        <v>170</v>
      </c>
      <c r="C12" s="252" t="s">
        <v>171</v>
      </c>
      <c r="D12" s="236" t="s">
        <v>162</v>
      </c>
      <c r="E12" s="237">
        <v>18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0.33</v>
      </c>
      <c r="Q12" s="237">
        <f>ROUND(E12*P12,2)</f>
        <v>5.94</v>
      </c>
      <c r="R12" s="239" t="s">
        <v>163</v>
      </c>
      <c r="S12" s="239" t="s">
        <v>145</v>
      </c>
      <c r="T12" s="240" t="s">
        <v>145</v>
      </c>
      <c r="U12" s="222">
        <v>0.625</v>
      </c>
      <c r="V12" s="222">
        <f>ROUND(E12*U12,2)</f>
        <v>11.25</v>
      </c>
      <c r="W12" s="222"/>
      <c r="X12" s="222" t="s">
        <v>164</v>
      </c>
      <c r="Y12" s="222" t="s">
        <v>165</v>
      </c>
      <c r="Z12" s="212"/>
      <c r="AA12" s="212"/>
      <c r="AB12" s="212"/>
      <c r="AC12" s="212"/>
      <c r="AD12" s="212"/>
      <c r="AE12" s="212"/>
      <c r="AF12" s="212"/>
      <c r="AG12" s="212" t="s">
        <v>166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63" t="s">
        <v>167</v>
      </c>
      <c r="D13" s="257"/>
      <c r="E13" s="258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168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63" t="s">
        <v>172</v>
      </c>
      <c r="D14" s="257"/>
      <c r="E14" s="258">
        <v>18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168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4">
        <v>3</v>
      </c>
      <c r="B15" s="235" t="s">
        <v>173</v>
      </c>
      <c r="C15" s="252" t="s">
        <v>174</v>
      </c>
      <c r="D15" s="236" t="s">
        <v>175</v>
      </c>
      <c r="E15" s="237">
        <v>38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0.27</v>
      </c>
      <c r="Q15" s="237">
        <f>ROUND(E15*P15,2)</f>
        <v>10.26</v>
      </c>
      <c r="R15" s="239" t="s">
        <v>163</v>
      </c>
      <c r="S15" s="239" t="s">
        <v>145</v>
      </c>
      <c r="T15" s="240" t="s">
        <v>145</v>
      </c>
      <c r="U15" s="222">
        <v>0.123</v>
      </c>
      <c r="V15" s="222">
        <f>ROUND(E15*U15,2)</f>
        <v>4.67</v>
      </c>
      <c r="W15" s="222"/>
      <c r="X15" s="222" t="s">
        <v>164</v>
      </c>
      <c r="Y15" s="222" t="s">
        <v>165</v>
      </c>
      <c r="Z15" s="212"/>
      <c r="AA15" s="212"/>
      <c r="AB15" s="212"/>
      <c r="AC15" s="212"/>
      <c r="AD15" s="212"/>
      <c r="AE15" s="212"/>
      <c r="AF15" s="212"/>
      <c r="AG15" s="212" t="s">
        <v>166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64" t="s">
        <v>176</v>
      </c>
      <c r="D16" s="261"/>
      <c r="E16" s="261"/>
      <c r="F16" s="261"/>
      <c r="G16" s="261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8" t="str">
        <f>C16</f>
        <v>s vybouráním lože, s přemístěním hmot na skládku na vzdálenost do 3 m nebo naložením na dopravní prostředek</v>
      </c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65" t="s">
        <v>178</v>
      </c>
      <c r="D17" s="262"/>
      <c r="E17" s="262"/>
      <c r="F17" s="262"/>
      <c r="G17" s="26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142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63" t="s">
        <v>179</v>
      </c>
      <c r="D18" s="257"/>
      <c r="E18" s="258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168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63" t="s">
        <v>180</v>
      </c>
      <c r="D19" s="257"/>
      <c r="E19" s="258">
        <v>38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168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4">
        <v>4</v>
      </c>
      <c r="B20" s="235" t="s">
        <v>181</v>
      </c>
      <c r="C20" s="252" t="s">
        <v>182</v>
      </c>
      <c r="D20" s="236" t="s">
        <v>183</v>
      </c>
      <c r="E20" s="237">
        <v>168.89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 t="s">
        <v>184</v>
      </c>
      <c r="S20" s="239" t="s">
        <v>145</v>
      </c>
      <c r="T20" s="240" t="s">
        <v>145</v>
      </c>
      <c r="U20" s="222">
        <v>0.187</v>
      </c>
      <c r="V20" s="222">
        <f>ROUND(E20*U20,2)</f>
        <v>31.58</v>
      </c>
      <c r="W20" s="222"/>
      <c r="X20" s="222" t="s">
        <v>164</v>
      </c>
      <c r="Y20" s="222" t="s">
        <v>165</v>
      </c>
      <c r="Z20" s="212"/>
      <c r="AA20" s="212"/>
      <c r="AB20" s="212"/>
      <c r="AC20" s="212"/>
      <c r="AD20" s="212"/>
      <c r="AE20" s="212"/>
      <c r="AF20" s="212"/>
      <c r="AG20" s="212" t="s">
        <v>166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19"/>
      <c r="B21" s="220"/>
      <c r="C21" s="264" t="s">
        <v>185</v>
      </c>
      <c r="D21" s="261"/>
      <c r="E21" s="261"/>
      <c r="F21" s="261"/>
      <c r="G21" s="261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177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63" t="s">
        <v>186</v>
      </c>
      <c r="D22" s="257"/>
      <c r="E22" s="258"/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168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63" t="s">
        <v>187</v>
      </c>
      <c r="D23" s="257"/>
      <c r="E23" s="258">
        <v>168.89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168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4">
        <v>5</v>
      </c>
      <c r="B24" s="235" t="s">
        <v>188</v>
      </c>
      <c r="C24" s="252" t="s">
        <v>189</v>
      </c>
      <c r="D24" s="236" t="s">
        <v>183</v>
      </c>
      <c r="E24" s="237">
        <v>1.1200000000000001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9" t="s">
        <v>184</v>
      </c>
      <c r="S24" s="239" t="s">
        <v>145</v>
      </c>
      <c r="T24" s="240" t="s">
        <v>145</v>
      </c>
      <c r="U24" s="222">
        <v>0.36499999999999999</v>
      </c>
      <c r="V24" s="222">
        <f>ROUND(E24*U24,2)</f>
        <v>0.41</v>
      </c>
      <c r="W24" s="222"/>
      <c r="X24" s="222" t="s">
        <v>164</v>
      </c>
      <c r="Y24" s="222" t="s">
        <v>165</v>
      </c>
      <c r="Z24" s="212"/>
      <c r="AA24" s="212"/>
      <c r="AB24" s="212"/>
      <c r="AC24" s="212"/>
      <c r="AD24" s="212"/>
      <c r="AE24" s="212"/>
      <c r="AF24" s="212"/>
      <c r="AG24" s="212" t="s">
        <v>166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2" x14ac:dyDescent="0.2">
      <c r="A25" s="219"/>
      <c r="B25" s="220"/>
      <c r="C25" s="264" t="s">
        <v>190</v>
      </c>
      <c r="D25" s="261"/>
      <c r="E25" s="261"/>
      <c r="F25" s="261"/>
      <c r="G25" s="261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8" t="str">
        <f>C25</f>
        <v>zapažených i nezapažených s urovnáním dna do předepsaného profilu a spádu, s přehozením výkopku na přilehlém terénu na vzdálenost do 3 m od podélné osy rýhy nebo s naložením výkopku na dopravní prostředek.</v>
      </c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63" t="s">
        <v>191</v>
      </c>
      <c r="D26" s="257"/>
      <c r="E26" s="258"/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168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63" t="s">
        <v>192</v>
      </c>
      <c r="D27" s="257"/>
      <c r="E27" s="258">
        <v>1.1200000000000001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168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4">
        <v>6</v>
      </c>
      <c r="B28" s="235" t="s">
        <v>193</v>
      </c>
      <c r="C28" s="252" t="s">
        <v>194</v>
      </c>
      <c r="D28" s="236" t="s">
        <v>183</v>
      </c>
      <c r="E28" s="237">
        <v>5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 t="s">
        <v>184</v>
      </c>
      <c r="S28" s="239" t="s">
        <v>145</v>
      </c>
      <c r="T28" s="240" t="s">
        <v>145</v>
      </c>
      <c r="U28" s="222">
        <v>3.5329999999999999</v>
      </c>
      <c r="V28" s="222">
        <f>ROUND(E28*U28,2)</f>
        <v>17.670000000000002</v>
      </c>
      <c r="W28" s="222"/>
      <c r="X28" s="222" t="s">
        <v>164</v>
      </c>
      <c r="Y28" s="222" t="s">
        <v>165</v>
      </c>
      <c r="Z28" s="212"/>
      <c r="AA28" s="212"/>
      <c r="AB28" s="212"/>
      <c r="AC28" s="212"/>
      <c r="AD28" s="212"/>
      <c r="AE28" s="212"/>
      <c r="AF28" s="212"/>
      <c r="AG28" s="212" t="s">
        <v>166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64" t="s">
        <v>195</v>
      </c>
      <c r="D29" s="261"/>
      <c r="E29" s="261"/>
      <c r="F29" s="261"/>
      <c r="G29" s="261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177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19"/>
      <c r="B30" s="220"/>
      <c r="C30" s="263" t="s">
        <v>196</v>
      </c>
      <c r="D30" s="257"/>
      <c r="E30" s="258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168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63" t="s">
        <v>197</v>
      </c>
      <c r="D31" s="257"/>
      <c r="E31" s="258">
        <v>5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168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4">
        <v>7</v>
      </c>
      <c r="B32" s="235" t="s">
        <v>198</v>
      </c>
      <c r="C32" s="252" t="s">
        <v>199</v>
      </c>
      <c r="D32" s="236" t="s">
        <v>183</v>
      </c>
      <c r="E32" s="237">
        <v>170.01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9" t="s">
        <v>184</v>
      </c>
      <c r="S32" s="239" t="s">
        <v>145</v>
      </c>
      <c r="T32" s="240" t="s">
        <v>145</v>
      </c>
      <c r="U32" s="222">
        <v>2.1999999999999999E-2</v>
      </c>
      <c r="V32" s="222">
        <f>ROUND(E32*U32,2)</f>
        <v>3.74</v>
      </c>
      <c r="W32" s="222"/>
      <c r="X32" s="222" t="s">
        <v>164</v>
      </c>
      <c r="Y32" s="222" t="s">
        <v>165</v>
      </c>
      <c r="Z32" s="212"/>
      <c r="AA32" s="212"/>
      <c r="AB32" s="212"/>
      <c r="AC32" s="212"/>
      <c r="AD32" s="212"/>
      <c r="AE32" s="212"/>
      <c r="AF32" s="212"/>
      <c r="AG32" s="212" t="s">
        <v>166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64" t="s">
        <v>200</v>
      </c>
      <c r="D33" s="261"/>
      <c r="E33" s="261"/>
      <c r="F33" s="261"/>
      <c r="G33" s="261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177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63" t="s">
        <v>201</v>
      </c>
      <c r="D34" s="257"/>
      <c r="E34" s="258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168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63" t="s">
        <v>202</v>
      </c>
      <c r="D35" s="257"/>
      <c r="E35" s="258">
        <v>170.01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168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34">
        <v>8</v>
      </c>
      <c r="B36" s="235" t="s">
        <v>203</v>
      </c>
      <c r="C36" s="252" t="s">
        <v>204</v>
      </c>
      <c r="D36" s="236" t="s">
        <v>183</v>
      </c>
      <c r="E36" s="237">
        <v>1700.1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 t="s">
        <v>184</v>
      </c>
      <c r="S36" s="239" t="s">
        <v>145</v>
      </c>
      <c r="T36" s="240" t="s">
        <v>145</v>
      </c>
      <c r="U36" s="222">
        <v>0</v>
      </c>
      <c r="V36" s="222">
        <f>ROUND(E36*U36,2)</f>
        <v>0</v>
      </c>
      <c r="W36" s="222"/>
      <c r="X36" s="222" t="s">
        <v>164</v>
      </c>
      <c r="Y36" s="222" t="s">
        <v>165</v>
      </c>
      <c r="Z36" s="212"/>
      <c r="AA36" s="212"/>
      <c r="AB36" s="212"/>
      <c r="AC36" s="212"/>
      <c r="AD36" s="212"/>
      <c r="AE36" s="212"/>
      <c r="AF36" s="212"/>
      <c r="AG36" s="212" t="s">
        <v>166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64" t="s">
        <v>200</v>
      </c>
      <c r="D37" s="261"/>
      <c r="E37" s="261"/>
      <c r="F37" s="261"/>
      <c r="G37" s="261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63" t="s">
        <v>201</v>
      </c>
      <c r="D38" s="257"/>
      <c r="E38" s="258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168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63" t="s">
        <v>205</v>
      </c>
      <c r="D39" s="257"/>
      <c r="E39" s="258">
        <v>1700.1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168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4">
        <v>9</v>
      </c>
      <c r="B40" s="235" t="s">
        <v>206</v>
      </c>
      <c r="C40" s="252" t="s">
        <v>207</v>
      </c>
      <c r="D40" s="236" t="s">
        <v>183</v>
      </c>
      <c r="E40" s="237">
        <v>170.01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 t="s">
        <v>184</v>
      </c>
      <c r="S40" s="239" t="s">
        <v>145</v>
      </c>
      <c r="T40" s="240" t="s">
        <v>145</v>
      </c>
      <c r="U40" s="222">
        <v>5.2999999999999999E-2</v>
      </c>
      <c r="V40" s="222">
        <f>ROUND(E40*U40,2)</f>
        <v>9.01</v>
      </c>
      <c r="W40" s="222"/>
      <c r="X40" s="222" t="s">
        <v>164</v>
      </c>
      <c r="Y40" s="222" t="s">
        <v>165</v>
      </c>
      <c r="Z40" s="212"/>
      <c r="AA40" s="212"/>
      <c r="AB40" s="212"/>
      <c r="AC40" s="212"/>
      <c r="AD40" s="212"/>
      <c r="AE40" s="212"/>
      <c r="AF40" s="212"/>
      <c r="AG40" s="212" t="s">
        <v>166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63" t="s">
        <v>201</v>
      </c>
      <c r="D41" s="257"/>
      <c r="E41" s="258"/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168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63" t="s">
        <v>202</v>
      </c>
      <c r="D42" s="257"/>
      <c r="E42" s="258">
        <v>170.01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168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34">
        <v>10</v>
      </c>
      <c r="B43" s="235" t="s">
        <v>208</v>
      </c>
      <c r="C43" s="252" t="s">
        <v>209</v>
      </c>
      <c r="D43" s="236" t="s">
        <v>183</v>
      </c>
      <c r="E43" s="237">
        <v>170.01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 t="s">
        <v>184</v>
      </c>
      <c r="S43" s="239" t="s">
        <v>145</v>
      </c>
      <c r="T43" s="240" t="s">
        <v>145</v>
      </c>
      <c r="U43" s="222">
        <v>1.7999999999999999E-2</v>
      </c>
      <c r="V43" s="222">
        <f>ROUND(E43*U43,2)</f>
        <v>3.06</v>
      </c>
      <c r="W43" s="222"/>
      <c r="X43" s="222" t="s">
        <v>164</v>
      </c>
      <c r="Y43" s="222" t="s">
        <v>165</v>
      </c>
      <c r="Z43" s="212"/>
      <c r="AA43" s="212"/>
      <c r="AB43" s="212"/>
      <c r="AC43" s="212"/>
      <c r="AD43" s="212"/>
      <c r="AE43" s="212"/>
      <c r="AF43" s="212"/>
      <c r="AG43" s="212" t="s">
        <v>166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63" t="s">
        <v>201</v>
      </c>
      <c r="D44" s="257"/>
      <c r="E44" s="258"/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168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63" t="s">
        <v>202</v>
      </c>
      <c r="D45" s="257"/>
      <c r="E45" s="258">
        <v>170.01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168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4">
        <v>11</v>
      </c>
      <c r="B46" s="235" t="s">
        <v>210</v>
      </c>
      <c r="C46" s="252" t="s">
        <v>211</v>
      </c>
      <c r="D46" s="236" t="s">
        <v>162</v>
      </c>
      <c r="E46" s="237">
        <v>510.1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184</v>
      </c>
      <c r="S46" s="239" t="s">
        <v>145</v>
      </c>
      <c r="T46" s="240" t="s">
        <v>145</v>
      </c>
      <c r="U46" s="222">
        <v>1.7999999999999999E-2</v>
      </c>
      <c r="V46" s="222">
        <f>ROUND(E46*U46,2)</f>
        <v>9.18</v>
      </c>
      <c r="W46" s="222"/>
      <c r="X46" s="222" t="s">
        <v>164</v>
      </c>
      <c r="Y46" s="222" t="s">
        <v>165</v>
      </c>
      <c r="Z46" s="212"/>
      <c r="AA46" s="212"/>
      <c r="AB46" s="212"/>
      <c r="AC46" s="212"/>
      <c r="AD46" s="212"/>
      <c r="AE46" s="212"/>
      <c r="AF46" s="212"/>
      <c r="AG46" s="212" t="s">
        <v>212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64" t="s">
        <v>213</v>
      </c>
      <c r="D47" s="261"/>
      <c r="E47" s="261"/>
      <c r="F47" s="261"/>
      <c r="G47" s="261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177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2" x14ac:dyDescent="0.2">
      <c r="A48" s="219"/>
      <c r="B48" s="220"/>
      <c r="C48" s="263" t="s">
        <v>214</v>
      </c>
      <c r="D48" s="257"/>
      <c r="E48" s="258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168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63" t="s">
        <v>215</v>
      </c>
      <c r="D49" s="257"/>
      <c r="E49" s="258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168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63" t="s">
        <v>216</v>
      </c>
      <c r="D50" s="257"/>
      <c r="E50" s="258">
        <v>360.5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168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3" x14ac:dyDescent="0.2">
      <c r="A51" s="219"/>
      <c r="B51" s="220"/>
      <c r="C51" s="263" t="s">
        <v>217</v>
      </c>
      <c r="D51" s="257"/>
      <c r="E51" s="258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168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63" t="s">
        <v>218</v>
      </c>
      <c r="D52" s="257"/>
      <c r="E52" s="258"/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168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19"/>
      <c r="B53" s="220"/>
      <c r="C53" s="263" t="s">
        <v>219</v>
      </c>
      <c r="D53" s="257"/>
      <c r="E53" s="258">
        <v>143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168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3" x14ac:dyDescent="0.2">
      <c r="A54" s="219"/>
      <c r="B54" s="220"/>
      <c r="C54" s="263" t="s">
        <v>217</v>
      </c>
      <c r="D54" s="257"/>
      <c r="E54" s="258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168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63" t="s">
        <v>220</v>
      </c>
      <c r="D55" s="257"/>
      <c r="E55" s="258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168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63" t="s">
        <v>221</v>
      </c>
      <c r="D56" s="257"/>
      <c r="E56" s="258">
        <v>3.9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168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3" x14ac:dyDescent="0.2">
      <c r="A57" s="219"/>
      <c r="B57" s="220"/>
      <c r="C57" s="263" t="s">
        <v>217</v>
      </c>
      <c r="D57" s="257"/>
      <c r="E57" s="258"/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168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63" t="s">
        <v>222</v>
      </c>
      <c r="D58" s="257"/>
      <c r="E58" s="258"/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168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63" t="s">
        <v>223</v>
      </c>
      <c r="D59" s="257"/>
      <c r="E59" s="258">
        <v>2.7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168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4">
        <v>12</v>
      </c>
      <c r="B60" s="235" t="s">
        <v>224</v>
      </c>
      <c r="C60" s="252" t="s">
        <v>225</v>
      </c>
      <c r="D60" s="236" t="s">
        <v>226</v>
      </c>
      <c r="E60" s="237">
        <v>323.01900000000001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9" t="s">
        <v>184</v>
      </c>
      <c r="S60" s="239" t="s">
        <v>145</v>
      </c>
      <c r="T60" s="240" t="s">
        <v>145</v>
      </c>
      <c r="U60" s="222">
        <v>0</v>
      </c>
      <c r="V60" s="222">
        <f>ROUND(E60*U60,2)</f>
        <v>0</v>
      </c>
      <c r="W60" s="222"/>
      <c r="X60" s="222" t="s">
        <v>164</v>
      </c>
      <c r="Y60" s="222" t="s">
        <v>165</v>
      </c>
      <c r="Z60" s="212"/>
      <c r="AA60" s="212"/>
      <c r="AB60" s="212"/>
      <c r="AC60" s="212"/>
      <c r="AD60" s="212"/>
      <c r="AE60" s="212"/>
      <c r="AF60" s="212"/>
      <c r="AG60" s="212" t="s">
        <v>166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63" t="s">
        <v>201</v>
      </c>
      <c r="D61" s="257"/>
      <c r="E61" s="258"/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168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66" t="s">
        <v>227</v>
      </c>
      <c r="D62" s="259"/>
      <c r="E62" s="260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168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67" t="s">
        <v>228</v>
      </c>
      <c r="D63" s="259"/>
      <c r="E63" s="260">
        <v>170.01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168</v>
      </c>
      <c r="AH63" s="212">
        <v>2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66" t="s">
        <v>229</v>
      </c>
      <c r="D64" s="259"/>
      <c r="E64" s="260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168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63" t="s">
        <v>230</v>
      </c>
      <c r="D65" s="257"/>
      <c r="E65" s="258">
        <v>323.01900000000001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168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4">
        <v>13</v>
      </c>
      <c r="B66" s="235" t="s">
        <v>231</v>
      </c>
      <c r="C66" s="252" t="s">
        <v>232</v>
      </c>
      <c r="D66" s="236" t="s">
        <v>233</v>
      </c>
      <c r="E66" s="237">
        <v>132.1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/>
      <c r="S66" s="239" t="s">
        <v>132</v>
      </c>
      <c r="T66" s="240" t="s">
        <v>133</v>
      </c>
      <c r="U66" s="222">
        <v>0</v>
      </c>
      <c r="V66" s="222">
        <f>ROUND(E66*U66,2)</f>
        <v>0</v>
      </c>
      <c r="W66" s="222"/>
      <c r="X66" s="222" t="s">
        <v>164</v>
      </c>
      <c r="Y66" s="222" t="s">
        <v>165</v>
      </c>
      <c r="Z66" s="212"/>
      <c r="AA66" s="212"/>
      <c r="AB66" s="212"/>
      <c r="AC66" s="212"/>
      <c r="AD66" s="212"/>
      <c r="AE66" s="212"/>
      <c r="AF66" s="212"/>
      <c r="AG66" s="212" t="s">
        <v>166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19"/>
      <c r="B67" s="220"/>
      <c r="C67" s="253" t="s">
        <v>234</v>
      </c>
      <c r="D67" s="249"/>
      <c r="E67" s="249"/>
      <c r="F67" s="249"/>
      <c r="G67" s="249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142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48" t="str">
        <f>C67</f>
        <v>MATERIÁL ZE STAVBY POKUD BUDE VHODNÝ DLE ČSN 736133, HUTNĚNO MAX. PO 0,30 m, DLE ČSN 736133 HUTNĚNÍ MIN. 100% PS</v>
      </c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4">
        <v>14</v>
      </c>
      <c r="B68" s="235" t="s">
        <v>235</v>
      </c>
      <c r="C68" s="252" t="s">
        <v>236</v>
      </c>
      <c r="D68" s="236" t="s">
        <v>162</v>
      </c>
      <c r="E68" s="237">
        <v>100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9"/>
      <c r="S68" s="239" t="s">
        <v>132</v>
      </c>
      <c r="T68" s="240" t="s">
        <v>133</v>
      </c>
      <c r="U68" s="222">
        <v>0</v>
      </c>
      <c r="V68" s="222">
        <f>ROUND(E68*U68,2)</f>
        <v>0</v>
      </c>
      <c r="W68" s="222"/>
      <c r="X68" s="222" t="s">
        <v>164</v>
      </c>
      <c r="Y68" s="222" t="s">
        <v>165</v>
      </c>
      <c r="Z68" s="212"/>
      <c r="AA68" s="212"/>
      <c r="AB68" s="212"/>
      <c r="AC68" s="212"/>
      <c r="AD68" s="212"/>
      <c r="AE68" s="212"/>
      <c r="AF68" s="212"/>
      <c r="AG68" s="212" t="s">
        <v>212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53" t="s">
        <v>237</v>
      </c>
      <c r="D69" s="249"/>
      <c r="E69" s="249"/>
      <c r="F69" s="249"/>
      <c r="G69" s="249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142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19"/>
      <c r="B70" s="220"/>
      <c r="C70" s="263" t="s">
        <v>238</v>
      </c>
      <c r="D70" s="257"/>
      <c r="E70" s="258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168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63" t="s">
        <v>239</v>
      </c>
      <c r="D71" s="257"/>
      <c r="E71" s="258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168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3" x14ac:dyDescent="0.2">
      <c r="A72" s="219"/>
      <c r="B72" s="220"/>
      <c r="C72" s="263" t="s">
        <v>240</v>
      </c>
      <c r="D72" s="257"/>
      <c r="E72" s="258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168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3" t="s">
        <v>241</v>
      </c>
      <c r="D73" s="257"/>
      <c r="E73" s="258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168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3" x14ac:dyDescent="0.2">
      <c r="A74" s="219"/>
      <c r="B74" s="220"/>
      <c r="C74" s="263" t="s">
        <v>242</v>
      </c>
      <c r="D74" s="257"/>
      <c r="E74" s="258"/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168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63" t="s">
        <v>243</v>
      </c>
      <c r="D75" s="257"/>
      <c r="E75" s="258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168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63" t="s">
        <v>244</v>
      </c>
      <c r="D76" s="257"/>
      <c r="E76" s="258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168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63" t="s">
        <v>245</v>
      </c>
      <c r="D77" s="257"/>
      <c r="E77" s="258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168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63" t="s">
        <v>246</v>
      </c>
      <c r="D78" s="257"/>
      <c r="E78" s="258"/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168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63" t="s">
        <v>247</v>
      </c>
      <c r="D79" s="257"/>
      <c r="E79" s="258">
        <v>100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168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7" t="s">
        <v>127</v>
      </c>
      <c r="B80" s="228" t="s">
        <v>72</v>
      </c>
      <c r="C80" s="250" t="s">
        <v>73</v>
      </c>
      <c r="D80" s="229"/>
      <c r="E80" s="230"/>
      <c r="F80" s="231"/>
      <c r="G80" s="231">
        <f>SUMIF(AG81:AG180,"&lt;&gt;NOR",G81:G180)</f>
        <v>0</v>
      </c>
      <c r="H80" s="231"/>
      <c r="I80" s="231">
        <f>SUM(I81:I180)</f>
        <v>0</v>
      </c>
      <c r="J80" s="231"/>
      <c r="K80" s="231">
        <f>SUM(K81:K180)</f>
        <v>0</v>
      </c>
      <c r="L80" s="231"/>
      <c r="M80" s="231">
        <f>SUM(M81:M180)</f>
        <v>0</v>
      </c>
      <c r="N80" s="230"/>
      <c r="O80" s="230">
        <f>SUM(O81:O180)</f>
        <v>0.02</v>
      </c>
      <c r="P80" s="230"/>
      <c r="Q80" s="230">
        <f>SUM(Q81:Q180)</f>
        <v>0</v>
      </c>
      <c r="R80" s="231"/>
      <c r="S80" s="231"/>
      <c r="T80" s="232"/>
      <c r="U80" s="226"/>
      <c r="V80" s="226">
        <f>SUM(V81:V180)</f>
        <v>115.74000000000001</v>
      </c>
      <c r="W80" s="226"/>
      <c r="X80" s="226"/>
      <c r="Y80" s="226"/>
      <c r="AG80" t="s">
        <v>128</v>
      </c>
    </row>
    <row r="81" spans="1:60" outlineLevel="1" x14ac:dyDescent="0.2">
      <c r="A81" s="234">
        <v>15</v>
      </c>
      <c r="B81" s="235" t="s">
        <v>248</v>
      </c>
      <c r="C81" s="252" t="s">
        <v>249</v>
      </c>
      <c r="D81" s="236" t="s">
        <v>183</v>
      </c>
      <c r="E81" s="237">
        <v>17.7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9" t="s">
        <v>184</v>
      </c>
      <c r="S81" s="239" t="s">
        <v>145</v>
      </c>
      <c r="T81" s="240" t="s">
        <v>145</v>
      </c>
      <c r="U81" s="222">
        <v>1.0999999999999999E-2</v>
      </c>
      <c r="V81" s="222">
        <f>ROUND(E81*U81,2)</f>
        <v>0.19</v>
      </c>
      <c r="W81" s="222"/>
      <c r="X81" s="222" t="s">
        <v>164</v>
      </c>
      <c r="Y81" s="222" t="s">
        <v>165</v>
      </c>
      <c r="Z81" s="212"/>
      <c r="AA81" s="212"/>
      <c r="AB81" s="212"/>
      <c r="AC81" s="212"/>
      <c r="AD81" s="212"/>
      <c r="AE81" s="212"/>
      <c r="AF81" s="212"/>
      <c r="AG81" s="212" t="s">
        <v>212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64" t="s">
        <v>200</v>
      </c>
      <c r="D82" s="261"/>
      <c r="E82" s="261"/>
      <c r="F82" s="261"/>
      <c r="G82" s="261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177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63" t="s">
        <v>250</v>
      </c>
      <c r="D83" s="257"/>
      <c r="E83" s="258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168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63" t="s">
        <v>251</v>
      </c>
      <c r="D84" s="257"/>
      <c r="E84" s="258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168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63" t="s">
        <v>252</v>
      </c>
      <c r="D85" s="257"/>
      <c r="E85" s="258">
        <v>17.7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168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4">
        <v>16</v>
      </c>
      <c r="B86" s="235" t="s">
        <v>253</v>
      </c>
      <c r="C86" s="252" t="s">
        <v>254</v>
      </c>
      <c r="D86" s="236" t="s">
        <v>183</v>
      </c>
      <c r="E86" s="237">
        <v>17.7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9" t="s">
        <v>184</v>
      </c>
      <c r="S86" s="239" t="s">
        <v>145</v>
      </c>
      <c r="T86" s="240" t="s">
        <v>145</v>
      </c>
      <c r="U86" s="222">
        <v>0.65200000000000002</v>
      </c>
      <c r="V86" s="222">
        <f>ROUND(E86*U86,2)</f>
        <v>11.54</v>
      </c>
      <c r="W86" s="222"/>
      <c r="X86" s="222" t="s">
        <v>164</v>
      </c>
      <c r="Y86" s="222" t="s">
        <v>165</v>
      </c>
      <c r="Z86" s="212"/>
      <c r="AA86" s="212"/>
      <c r="AB86" s="212"/>
      <c r="AC86" s="212"/>
      <c r="AD86" s="212"/>
      <c r="AE86" s="212"/>
      <c r="AF86" s="212"/>
      <c r="AG86" s="212" t="s">
        <v>212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63" t="s">
        <v>250</v>
      </c>
      <c r="D87" s="257"/>
      <c r="E87" s="258"/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168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63" t="s">
        <v>251</v>
      </c>
      <c r="D88" s="257"/>
      <c r="E88" s="258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168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63" t="s">
        <v>252</v>
      </c>
      <c r="D89" s="257"/>
      <c r="E89" s="258">
        <v>17.7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168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4">
        <v>17</v>
      </c>
      <c r="B90" s="235" t="s">
        <v>255</v>
      </c>
      <c r="C90" s="252" t="s">
        <v>256</v>
      </c>
      <c r="D90" s="236" t="s">
        <v>162</v>
      </c>
      <c r="E90" s="237">
        <v>177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9" t="s">
        <v>257</v>
      </c>
      <c r="S90" s="239" t="s">
        <v>145</v>
      </c>
      <c r="T90" s="240" t="s">
        <v>145</v>
      </c>
      <c r="U90" s="222">
        <v>9.7000000000000003E-2</v>
      </c>
      <c r="V90" s="222">
        <f>ROUND(E90*U90,2)</f>
        <v>17.170000000000002</v>
      </c>
      <c r="W90" s="222"/>
      <c r="X90" s="222" t="s">
        <v>164</v>
      </c>
      <c r="Y90" s="222" t="s">
        <v>165</v>
      </c>
      <c r="Z90" s="212"/>
      <c r="AA90" s="212"/>
      <c r="AB90" s="212"/>
      <c r="AC90" s="212"/>
      <c r="AD90" s="212"/>
      <c r="AE90" s="212"/>
      <c r="AF90" s="212"/>
      <c r="AG90" s="212" t="s">
        <v>212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19"/>
      <c r="B91" s="220"/>
      <c r="C91" s="264" t="s">
        <v>258</v>
      </c>
      <c r="D91" s="261"/>
      <c r="E91" s="261"/>
      <c r="F91" s="261"/>
      <c r="G91" s="261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177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63" t="s">
        <v>250</v>
      </c>
      <c r="D92" s="257"/>
      <c r="E92" s="258"/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168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">
      <c r="A93" s="219"/>
      <c r="B93" s="220"/>
      <c r="C93" s="263" t="s">
        <v>251</v>
      </c>
      <c r="D93" s="257"/>
      <c r="E93" s="258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168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63" t="s">
        <v>259</v>
      </c>
      <c r="D94" s="257"/>
      <c r="E94" s="258">
        <v>177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168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4">
        <v>18</v>
      </c>
      <c r="B95" s="235" t="s">
        <v>260</v>
      </c>
      <c r="C95" s="252" t="s">
        <v>261</v>
      </c>
      <c r="D95" s="236" t="s">
        <v>183</v>
      </c>
      <c r="E95" s="237">
        <v>17.7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9" t="s">
        <v>257</v>
      </c>
      <c r="S95" s="239" t="s">
        <v>145</v>
      </c>
      <c r="T95" s="240" t="s">
        <v>145</v>
      </c>
      <c r="U95" s="222">
        <v>1.6E-2</v>
      </c>
      <c r="V95" s="222">
        <f>ROUND(E95*U95,2)</f>
        <v>0.28000000000000003</v>
      </c>
      <c r="W95" s="222"/>
      <c r="X95" s="222" t="s">
        <v>164</v>
      </c>
      <c r="Y95" s="222" t="s">
        <v>165</v>
      </c>
      <c r="Z95" s="212"/>
      <c r="AA95" s="212"/>
      <c r="AB95" s="212"/>
      <c r="AC95" s="212"/>
      <c r="AD95" s="212"/>
      <c r="AE95" s="212"/>
      <c r="AF95" s="212"/>
      <c r="AG95" s="212" t="s">
        <v>212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19"/>
      <c r="B96" s="220"/>
      <c r="C96" s="264" t="s">
        <v>262</v>
      </c>
      <c r="D96" s="261"/>
      <c r="E96" s="261"/>
      <c r="F96" s="261"/>
      <c r="G96" s="261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177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19"/>
      <c r="B97" s="220"/>
      <c r="C97" s="263" t="s">
        <v>250</v>
      </c>
      <c r="D97" s="257"/>
      <c r="E97" s="258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168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19"/>
      <c r="B98" s="220"/>
      <c r="C98" s="263" t="s">
        <v>251</v>
      </c>
      <c r="D98" s="257"/>
      <c r="E98" s="258"/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168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63" t="s">
        <v>252</v>
      </c>
      <c r="D99" s="257"/>
      <c r="E99" s="258">
        <v>17.7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168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34">
        <v>19</v>
      </c>
      <c r="B100" s="235" t="s">
        <v>263</v>
      </c>
      <c r="C100" s="252" t="s">
        <v>264</v>
      </c>
      <c r="D100" s="236" t="s">
        <v>162</v>
      </c>
      <c r="E100" s="237">
        <v>177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9" t="s">
        <v>257</v>
      </c>
      <c r="S100" s="239" t="s">
        <v>145</v>
      </c>
      <c r="T100" s="240" t="s">
        <v>145</v>
      </c>
      <c r="U100" s="222">
        <v>0.17100000000000001</v>
      </c>
      <c r="V100" s="222">
        <f>ROUND(E100*U100,2)</f>
        <v>30.27</v>
      </c>
      <c r="W100" s="222"/>
      <c r="X100" s="222" t="s">
        <v>164</v>
      </c>
      <c r="Y100" s="222" t="s">
        <v>165</v>
      </c>
      <c r="Z100" s="212"/>
      <c r="AA100" s="212"/>
      <c r="AB100" s="212"/>
      <c r="AC100" s="212"/>
      <c r="AD100" s="212"/>
      <c r="AE100" s="212"/>
      <c r="AF100" s="212"/>
      <c r="AG100" s="212" t="s">
        <v>212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19"/>
      <c r="B101" s="220"/>
      <c r="C101" s="264" t="s">
        <v>265</v>
      </c>
      <c r="D101" s="261"/>
      <c r="E101" s="261"/>
      <c r="F101" s="261"/>
      <c r="G101" s="261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177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">
      <c r="A102" s="219"/>
      <c r="B102" s="220"/>
      <c r="C102" s="263" t="s">
        <v>250</v>
      </c>
      <c r="D102" s="257"/>
      <c r="E102" s="258"/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168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63" t="s">
        <v>251</v>
      </c>
      <c r="D103" s="257"/>
      <c r="E103" s="258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168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63" t="s">
        <v>259</v>
      </c>
      <c r="D104" s="257"/>
      <c r="E104" s="258">
        <v>177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168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34">
        <v>20</v>
      </c>
      <c r="B105" s="235" t="s">
        <v>266</v>
      </c>
      <c r="C105" s="252" t="s">
        <v>267</v>
      </c>
      <c r="D105" s="236" t="s">
        <v>162</v>
      </c>
      <c r="E105" s="237">
        <v>177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9" t="s">
        <v>184</v>
      </c>
      <c r="S105" s="239" t="s">
        <v>145</v>
      </c>
      <c r="T105" s="240" t="s">
        <v>145</v>
      </c>
      <c r="U105" s="222">
        <v>0.128</v>
      </c>
      <c r="V105" s="222">
        <f>ROUND(E105*U105,2)</f>
        <v>22.66</v>
      </c>
      <c r="W105" s="222"/>
      <c r="X105" s="222" t="s">
        <v>164</v>
      </c>
      <c r="Y105" s="222" t="s">
        <v>165</v>
      </c>
      <c r="Z105" s="212"/>
      <c r="AA105" s="212"/>
      <c r="AB105" s="212"/>
      <c r="AC105" s="212"/>
      <c r="AD105" s="212"/>
      <c r="AE105" s="212"/>
      <c r="AF105" s="212"/>
      <c r="AG105" s="212" t="s">
        <v>212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19"/>
      <c r="B106" s="220"/>
      <c r="C106" s="264" t="s">
        <v>268</v>
      </c>
      <c r="D106" s="261"/>
      <c r="E106" s="261"/>
      <c r="F106" s="261"/>
      <c r="G106" s="261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177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63" t="s">
        <v>250</v>
      </c>
      <c r="D107" s="257"/>
      <c r="E107" s="258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168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63" t="s">
        <v>251</v>
      </c>
      <c r="D108" s="257"/>
      <c r="E108" s="258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168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63" t="s">
        <v>259</v>
      </c>
      <c r="D109" s="257"/>
      <c r="E109" s="258">
        <v>177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168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34">
        <v>21</v>
      </c>
      <c r="B110" s="235" t="s">
        <v>269</v>
      </c>
      <c r="C110" s="252" t="s">
        <v>270</v>
      </c>
      <c r="D110" s="236" t="s">
        <v>162</v>
      </c>
      <c r="E110" s="237">
        <v>177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9" t="s">
        <v>184</v>
      </c>
      <c r="S110" s="239" t="s">
        <v>145</v>
      </c>
      <c r="T110" s="240" t="s">
        <v>145</v>
      </c>
      <c r="U110" s="222">
        <v>0.19</v>
      </c>
      <c r="V110" s="222">
        <f>ROUND(E110*U110,2)</f>
        <v>33.630000000000003</v>
      </c>
      <c r="W110" s="222"/>
      <c r="X110" s="222" t="s">
        <v>164</v>
      </c>
      <c r="Y110" s="222" t="s">
        <v>165</v>
      </c>
      <c r="Z110" s="212"/>
      <c r="AA110" s="212"/>
      <c r="AB110" s="212"/>
      <c r="AC110" s="212"/>
      <c r="AD110" s="212"/>
      <c r="AE110" s="212"/>
      <c r="AF110" s="212"/>
      <c r="AG110" s="212" t="s">
        <v>212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64" t="s">
        <v>271</v>
      </c>
      <c r="D111" s="261"/>
      <c r="E111" s="261"/>
      <c r="F111" s="261"/>
      <c r="G111" s="261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177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48" t="str">
        <f>C111</f>
        <v>s případným nutným přemístěním hromad nebo dočasných skládek na místo potřeby ze vzdálenosti do 30 m, ve svahu sklonu přes 1 : 5,</v>
      </c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19"/>
      <c r="B112" s="220"/>
      <c r="C112" s="263" t="s">
        <v>250</v>
      </c>
      <c r="D112" s="257"/>
      <c r="E112" s="258"/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168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63" t="s">
        <v>251</v>
      </c>
      <c r="D113" s="257"/>
      <c r="E113" s="258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168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63" t="s">
        <v>259</v>
      </c>
      <c r="D114" s="257"/>
      <c r="E114" s="258">
        <v>177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168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4">
        <v>22</v>
      </c>
      <c r="B115" s="235" t="s">
        <v>272</v>
      </c>
      <c r="C115" s="252" t="s">
        <v>273</v>
      </c>
      <c r="D115" s="236" t="s">
        <v>274</v>
      </c>
      <c r="E115" s="237">
        <v>304.5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9"/>
      <c r="S115" s="239" t="s">
        <v>132</v>
      </c>
      <c r="T115" s="240" t="s">
        <v>133</v>
      </c>
      <c r="U115" s="222">
        <v>0</v>
      </c>
      <c r="V115" s="222">
        <f>ROUND(E115*U115,2)</f>
        <v>0</v>
      </c>
      <c r="W115" s="222"/>
      <c r="X115" s="222" t="s">
        <v>164</v>
      </c>
      <c r="Y115" s="222" t="s">
        <v>165</v>
      </c>
      <c r="Z115" s="212"/>
      <c r="AA115" s="212"/>
      <c r="AB115" s="212"/>
      <c r="AC115" s="212"/>
      <c r="AD115" s="212"/>
      <c r="AE115" s="212"/>
      <c r="AF115" s="212"/>
      <c r="AG115" s="212" t="s">
        <v>166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">
      <c r="A116" s="219"/>
      <c r="B116" s="220"/>
      <c r="C116" s="253" t="s">
        <v>532</v>
      </c>
      <c r="D116" s="249"/>
      <c r="E116" s="249"/>
      <c r="F116" s="249"/>
      <c r="G116" s="249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142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48" t="str">
        <f>C116</f>
        <v>Realizace štěrkových trávníků je rozdělena na založení (stavební část – substráty a konstrukční vrstvy a biologickou část).</v>
      </c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8" t="s">
        <v>243</v>
      </c>
      <c r="D117" s="223"/>
      <c r="E117" s="224"/>
      <c r="F117" s="225"/>
      <c r="G117" s="225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142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3" x14ac:dyDescent="0.2">
      <c r="A118" s="219"/>
      <c r="B118" s="220"/>
      <c r="C118" s="265" t="s">
        <v>533</v>
      </c>
      <c r="D118" s="262"/>
      <c r="E118" s="262"/>
      <c r="F118" s="262"/>
      <c r="G118" s="26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142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48" t="str">
        <f>C118</f>
        <v>Po osetí speciální travní směsí (s příměsí dvouděložných) následuje rozvojová a udržovací péče, která je zásadní pro úspěšné následné používání plochy.</v>
      </c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68" t="s">
        <v>243</v>
      </c>
      <c r="D119" s="223"/>
      <c r="E119" s="224"/>
      <c r="F119" s="225"/>
      <c r="G119" s="225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142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65" t="s">
        <v>534</v>
      </c>
      <c r="D120" s="262"/>
      <c r="E120" s="262"/>
      <c r="F120" s="262"/>
      <c r="G120" s="26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142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48" t="str">
        <f>C120</f>
        <v>Rozvojová péče slouží k dosažení funkce schopného stavu jednotlivých prvků zeleně a objektů zeleně jako celků (ČSN 83 9031, 2006).</v>
      </c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68" t="s">
        <v>243</v>
      </c>
      <c r="D121" s="223"/>
      <c r="E121" s="224"/>
      <c r="F121" s="225"/>
      <c r="G121" s="225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142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65" t="s">
        <v>535</v>
      </c>
      <c r="D122" s="262"/>
      <c r="E122" s="262"/>
      <c r="F122" s="262"/>
      <c r="G122" s="26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142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48" t="str">
        <f>C122</f>
        <v>Rozvojová péče trvá minimálně 3 vegetační měsíce, během nichž není trávník využíván a trávník prochází zvýšenou péčí.</v>
      </c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68" t="s">
        <v>243</v>
      </c>
      <c r="D123" s="223"/>
      <c r="E123" s="224"/>
      <c r="F123" s="225"/>
      <c r="G123" s="225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142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65" t="s">
        <v>275</v>
      </c>
      <c r="D124" s="262"/>
      <c r="E124" s="262"/>
      <c r="F124" s="262"/>
      <c r="G124" s="26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142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48" t="str">
        <f>C124</f>
        <v>Udržovací péče podle výše zmíněné normy slouží k zachování plné funkční účinnosti prvků i objektů zeleně.</v>
      </c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68" t="s">
        <v>243</v>
      </c>
      <c r="D125" s="223"/>
      <c r="E125" s="224"/>
      <c r="F125" s="225"/>
      <c r="G125" s="225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142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65" t="s">
        <v>276</v>
      </c>
      <c r="D126" s="262"/>
      <c r="E126" s="262"/>
      <c r="F126" s="262"/>
      <c r="G126" s="26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142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65" t="s">
        <v>277</v>
      </c>
      <c r="D127" s="262"/>
      <c r="E127" s="262"/>
      <c r="F127" s="262"/>
      <c r="G127" s="26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142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65" t="s">
        <v>278</v>
      </c>
      <c r="D128" s="262"/>
      <c r="E128" s="262"/>
      <c r="F128" s="262"/>
      <c r="G128" s="26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142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65" t="s">
        <v>279</v>
      </c>
      <c r="D129" s="262"/>
      <c r="E129" s="262"/>
      <c r="F129" s="262"/>
      <c r="G129" s="26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142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65" t="s">
        <v>280</v>
      </c>
      <c r="D130" s="262"/>
      <c r="E130" s="262"/>
      <c r="F130" s="262"/>
      <c r="G130" s="26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142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65" t="s">
        <v>281</v>
      </c>
      <c r="D131" s="262"/>
      <c r="E131" s="262"/>
      <c r="F131" s="262"/>
      <c r="G131" s="26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142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65" t="s">
        <v>282</v>
      </c>
      <c r="D132" s="262"/>
      <c r="E132" s="262"/>
      <c r="F132" s="262"/>
      <c r="G132" s="26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142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65" t="s">
        <v>283</v>
      </c>
      <c r="D133" s="262"/>
      <c r="E133" s="262"/>
      <c r="F133" s="262"/>
      <c r="G133" s="26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142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65" t="s">
        <v>284</v>
      </c>
      <c r="D134" s="262"/>
      <c r="E134" s="262"/>
      <c r="F134" s="262"/>
      <c r="G134" s="26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142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">
      <c r="A135" s="219"/>
      <c r="B135" s="220"/>
      <c r="C135" s="263" t="s">
        <v>215</v>
      </c>
      <c r="D135" s="257"/>
      <c r="E135" s="258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168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63" t="s">
        <v>285</v>
      </c>
      <c r="D136" s="257"/>
      <c r="E136" s="258">
        <v>304.5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168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4">
        <v>23</v>
      </c>
      <c r="B137" s="235" t="s">
        <v>286</v>
      </c>
      <c r="C137" s="252" t="s">
        <v>287</v>
      </c>
      <c r="D137" s="236" t="s">
        <v>288</v>
      </c>
      <c r="E137" s="237">
        <v>2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9"/>
      <c r="S137" s="239" t="s">
        <v>132</v>
      </c>
      <c r="T137" s="240" t="s">
        <v>133</v>
      </c>
      <c r="U137" s="222">
        <v>0</v>
      </c>
      <c r="V137" s="222">
        <f>ROUND(E137*U137,2)</f>
        <v>0</v>
      </c>
      <c r="W137" s="222"/>
      <c r="X137" s="222" t="s">
        <v>164</v>
      </c>
      <c r="Y137" s="222" t="s">
        <v>165</v>
      </c>
      <c r="Z137" s="212"/>
      <c r="AA137" s="212"/>
      <c r="AB137" s="212"/>
      <c r="AC137" s="212"/>
      <c r="AD137" s="212"/>
      <c r="AE137" s="212"/>
      <c r="AF137" s="212"/>
      <c r="AG137" s="212" t="s">
        <v>166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53" t="s">
        <v>289</v>
      </c>
      <c r="D138" s="249"/>
      <c r="E138" s="249"/>
      <c r="F138" s="249"/>
      <c r="G138" s="249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142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68" t="s">
        <v>243</v>
      </c>
      <c r="D139" s="223"/>
      <c r="E139" s="224"/>
      <c r="F139" s="225"/>
      <c r="G139" s="225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142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">
      <c r="A140" s="219"/>
      <c r="B140" s="220"/>
      <c r="C140" s="265" t="s">
        <v>290</v>
      </c>
      <c r="D140" s="262"/>
      <c r="E140" s="262"/>
      <c r="F140" s="262"/>
      <c r="G140" s="26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142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19"/>
      <c r="B141" s="220"/>
      <c r="C141" s="265" t="s">
        <v>291</v>
      </c>
      <c r="D141" s="262"/>
      <c r="E141" s="262"/>
      <c r="F141" s="262"/>
      <c r="G141" s="26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142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65" t="s">
        <v>292</v>
      </c>
      <c r="D142" s="262"/>
      <c r="E142" s="262"/>
      <c r="F142" s="262"/>
      <c r="G142" s="26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142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65" t="s">
        <v>293</v>
      </c>
      <c r="D143" s="262"/>
      <c r="E143" s="262"/>
      <c r="F143" s="262"/>
      <c r="G143" s="26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142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19"/>
      <c r="B144" s="220"/>
      <c r="C144" s="265" t="s">
        <v>294</v>
      </c>
      <c r="D144" s="262"/>
      <c r="E144" s="262"/>
      <c r="F144" s="262"/>
      <c r="G144" s="26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142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65" t="s">
        <v>295</v>
      </c>
      <c r="D145" s="262"/>
      <c r="E145" s="262"/>
      <c r="F145" s="262"/>
      <c r="G145" s="26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142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65" t="s">
        <v>296</v>
      </c>
      <c r="D146" s="262"/>
      <c r="E146" s="262"/>
      <c r="F146" s="262"/>
      <c r="G146" s="26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142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65" t="s">
        <v>297</v>
      </c>
      <c r="D147" s="262"/>
      <c r="E147" s="262"/>
      <c r="F147" s="262"/>
      <c r="G147" s="26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142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65" t="s">
        <v>298</v>
      </c>
      <c r="D148" s="262"/>
      <c r="E148" s="262"/>
      <c r="F148" s="262"/>
      <c r="G148" s="26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142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19"/>
      <c r="B149" s="220"/>
      <c r="C149" s="265" t="s">
        <v>299</v>
      </c>
      <c r="D149" s="262"/>
      <c r="E149" s="262"/>
      <c r="F149" s="262"/>
      <c r="G149" s="26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142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65" t="s">
        <v>300</v>
      </c>
      <c r="D150" s="262"/>
      <c r="E150" s="262"/>
      <c r="F150" s="262"/>
      <c r="G150" s="26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142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65" t="s">
        <v>301</v>
      </c>
      <c r="D151" s="262"/>
      <c r="E151" s="262"/>
      <c r="F151" s="262"/>
      <c r="G151" s="26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142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65" t="s">
        <v>302</v>
      </c>
      <c r="D152" s="262"/>
      <c r="E152" s="262"/>
      <c r="F152" s="262"/>
      <c r="G152" s="26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142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65" t="s">
        <v>303</v>
      </c>
      <c r="D153" s="262"/>
      <c r="E153" s="262"/>
      <c r="F153" s="262"/>
      <c r="G153" s="26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142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65" t="s">
        <v>304</v>
      </c>
      <c r="D154" s="262"/>
      <c r="E154" s="262"/>
      <c r="F154" s="262"/>
      <c r="G154" s="26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142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65" t="s">
        <v>305</v>
      </c>
      <c r="D155" s="262"/>
      <c r="E155" s="262"/>
      <c r="F155" s="262"/>
      <c r="G155" s="26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142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65" t="s">
        <v>306</v>
      </c>
      <c r="D156" s="262"/>
      <c r="E156" s="262"/>
      <c r="F156" s="262"/>
      <c r="G156" s="26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142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65" t="s">
        <v>307</v>
      </c>
      <c r="D157" s="262"/>
      <c r="E157" s="262"/>
      <c r="F157" s="262"/>
      <c r="G157" s="26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142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65" t="s">
        <v>308</v>
      </c>
      <c r="D158" s="262"/>
      <c r="E158" s="262"/>
      <c r="F158" s="262"/>
      <c r="G158" s="26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142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65" t="s">
        <v>309</v>
      </c>
      <c r="D159" s="262"/>
      <c r="E159" s="262"/>
      <c r="F159" s="262"/>
      <c r="G159" s="26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142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65" t="s">
        <v>310</v>
      </c>
      <c r="D160" s="262"/>
      <c r="E160" s="262"/>
      <c r="F160" s="262"/>
      <c r="G160" s="26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142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65" t="s">
        <v>311</v>
      </c>
      <c r="D161" s="262"/>
      <c r="E161" s="262"/>
      <c r="F161" s="262"/>
      <c r="G161" s="26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142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65" t="s">
        <v>312</v>
      </c>
      <c r="D162" s="262"/>
      <c r="E162" s="262"/>
      <c r="F162" s="262"/>
      <c r="G162" s="26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142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65" t="s">
        <v>313</v>
      </c>
      <c r="D163" s="262"/>
      <c r="E163" s="262"/>
      <c r="F163" s="262"/>
      <c r="G163" s="26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142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65" t="s">
        <v>314</v>
      </c>
      <c r="D164" s="262"/>
      <c r="E164" s="262"/>
      <c r="F164" s="262"/>
      <c r="G164" s="26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142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65" t="s">
        <v>315</v>
      </c>
      <c r="D165" s="262"/>
      <c r="E165" s="262"/>
      <c r="F165" s="262"/>
      <c r="G165" s="26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142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65" t="s">
        <v>316</v>
      </c>
      <c r="D166" s="262"/>
      <c r="E166" s="262"/>
      <c r="F166" s="262"/>
      <c r="G166" s="26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142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65" t="s">
        <v>317</v>
      </c>
      <c r="D167" s="262"/>
      <c r="E167" s="262"/>
      <c r="F167" s="262"/>
      <c r="G167" s="26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142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65" t="s">
        <v>318</v>
      </c>
      <c r="D168" s="262"/>
      <c r="E168" s="262"/>
      <c r="F168" s="262"/>
      <c r="G168" s="26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142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65" t="s">
        <v>319</v>
      </c>
      <c r="D169" s="262"/>
      <c r="E169" s="262"/>
      <c r="F169" s="262"/>
      <c r="G169" s="26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142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65" t="s">
        <v>320</v>
      </c>
      <c r="D170" s="262"/>
      <c r="E170" s="262"/>
      <c r="F170" s="262"/>
      <c r="G170" s="26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142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65" t="s">
        <v>321</v>
      </c>
      <c r="D171" s="262"/>
      <c r="E171" s="262"/>
      <c r="F171" s="262"/>
      <c r="G171" s="26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142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65" t="s">
        <v>322</v>
      </c>
      <c r="D172" s="262"/>
      <c r="E172" s="262"/>
      <c r="F172" s="262"/>
      <c r="G172" s="26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142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65" t="s">
        <v>323</v>
      </c>
      <c r="D173" s="262"/>
      <c r="E173" s="262"/>
      <c r="F173" s="262"/>
      <c r="G173" s="26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142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34">
        <v>24</v>
      </c>
      <c r="B174" s="235" t="s">
        <v>324</v>
      </c>
      <c r="C174" s="252" t="s">
        <v>325</v>
      </c>
      <c r="D174" s="236" t="s">
        <v>326</v>
      </c>
      <c r="E174" s="237">
        <v>17.523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7">
        <v>1E-3</v>
      </c>
      <c r="O174" s="237">
        <f>ROUND(E174*N174,2)</f>
        <v>0.02</v>
      </c>
      <c r="P174" s="237">
        <v>0</v>
      </c>
      <c r="Q174" s="237">
        <f>ROUND(E174*P174,2)</f>
        <v>0</v>
      </c>
      <c r="R174" s="239" t="s">
        <v>327</v>
      </c>
      <c r="S174" s="239" t="s">
        <v>145</v>
      </c>
      <c r="T174" s="240" t="s">
        <v>145</v>
      </c>
      <c r="U174" s="222">
        <v>0</v>
      </c>
      <c r="V174" s="222">
        <f>ROUND(E174*U174,2)</f>
        <v>0</v>
      </c>
      <c r="W174" s="222"/>
      <c r="X174" s="222" t="s">
        <v>328</v>
      </c>
      <c r="Y174" s="222" t="s">
        <v>165</v>
      </c>
      <c r="Z174" s="212"/>
      <c r="AA174" s="212"/>
      <c r="AB174" s="212"/>
      <c r="AC174" s="212"/>
      <c r="AD174" s="212"/>
      <c r="AE174" s="212"/>
      <c r="AF174" s="212"/>
      <c r="AG174" s="212" t="s">
        <v>329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">
      <c r="A175" s="219"/>
      <c r="B175" s="220"/>
      <c r="C175" s="263" t="s">
        <v>250</v>
      </c>
      <c r="D175" s="257"/>
      <c r="E175" s="258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168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63" t="s">
        <v>251</v>
      </c>
      <c r="D176" s="257"/>
      <c r="E176" s="258"/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168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66" t="s">
        <v>227</v>
      </c>
      <c r="D177" s="259"/>
      <c r="E177" s="260"/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168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67" t="s">
        <v>330</v>
      </c>
      <c r="D178" s="259"/>
      <c r="E178" s="260">
        <v>177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168</v>
      </c>
      <c r="AH178" s="212">
        <v>2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6" t="s">
        <v>229</v>
      </c>
      <c r="D179" s="259"/>
      <c r="E179" s="260"/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168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63" t="s">
        <v>331</v>
      </c>
      <c r="D180" s="257"/>
      <c r="E180" s="258">
        <v>17.523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168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x14ac:dyDescent="0.2">
      <c r="A181" s="227" t="s">
        <v>127</v>
      </c>
      <c r="B181" s="228" t="s">
        <v>74</v>
      </c>
      <c r="C181" s="250" t="s">
        <v>75</v>
      </c>
      <c r="D181" s="229"/>
      <c r="E181" s="230"/>
      <c r="F181" s="231"/>
      <c r="G181" s="231">
        <f>SUMIF(AG182:AG194,"&lt;&gt;NOR",G182:G194)</f>
        <v>0</v>
      </c>
      <c r="H181" s="231"/>
      <c r="I181" s="231">
        <f>SUM(I182:I194)</f>
        <v>0</v>
      </c>
      <c r="J181" s="231"/>
      <c r="K181" s="231">
        <f>SUM(K182:K194)</f>
        <v>0</v>
      </c>
      <c r="L181" s="231"/>
      <c r="M181" s="231">
        <f>SUM(M182:M194)</f>
        <v>0</v>
      </c>
      <c r="N181" s="230"/>
      <c r="O181" s="230">
        <f>SUM(O182:O194)</f>
        <v>3.1100000000000003</v>
      </c>
      <c r="P181" s="230"/>
      <c r="Q181" s="230">
        <f>SUM(Q182:Q194)</f>
        <v>0</v>
      </c>
      <c r="R181" s="231"/>
      <c r="S181" s="231"/>
      <c r="T181" s="232"/>
      <c r="U181" s="226"/>
      <c r="V181" s="226">
        <f>SUM(V182:V194)</f>
        <v>10.39</v>
      </c>
      <c r="W181" s="226"/>
      <c r="X181" s="226"/>
      <c r="Y181" s="226"/>
      <c r="AG181" t="s">
        <v>128</v>
      </c>
    </row>
    <row r="182" spans="1:60" outlineLevel="1" x14ac:dyDescent="0.2">
      <c r="A182" s="234">
        <v>25</v>
      </c>
      <c r="B182" s="235" t="s">
        <v>332</v>
      </c>
      <c r="C182" s="252" t="s">
        <v>333</v>
      </c>
      <c r="D182" s="236" t="s">
        <v>183</v>
      </c>
      <c r="E182" s="237">
        <v>1.1200000000000001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7">
        <v>2.5249999999999999</v>
      </c>
      <c r="O182" s="237">
        <f>ROUND(E182*N182,2)</f>
        <v>2.83</v>
      </c>
      <c r="P182" s="237">
        <v>0</v>
      </c>
      <c r="Q182" s="237">
        <f>ROUND(E182*P182,2)</f>
        <v>0</v>
      </c>
      <c r="R182" s="239" t="s">
        <v>334</v>
      </c>
      <c r="S182" s="239" t="s">
        <v>145</v>
      </c>
      <c r="T182" s="240" t="s">
        <v>145</v>
      </c>
      <c r="U182" s="222">
        <v>0.47699999999999998</v>
      </c>
      <c r="V182" s="222">
        <f>ROUND(E182*U182,2)</f>
        <v>0.53</v>
      </c>
      <c r="W182" s="222"/>
      <c r="X182" s="222" t="s">
        <v>164</v>
      </c>
      <c r="Y182" s="222" t="s">
        <v>165</v>
      </c>
      <c r="Z182" s="212"/>
      <c r="AA182" s="212"/>
      <c r="AB182" s="212"/>
      <c r="AC182" s="212"/>
      <c r="AD182" s="212"/>
      <c r="AE182" s="212"/>
      <c r="AF182" s="212"/>
      <c r="AG182" s="212" t="s">
        <v>166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">
      <c r="A183" s="219"/>
      <c r="B183" s="220"/>
      <c r="C183" s="253" t="s">
        <v>335</v>
      </c>
      <c r="D183" s="249"/>
      <c r="E183" s="249"/>
      <c r="F183" s="249"/>
      <c r="G183" s="249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142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">
      <c r="A184" s="219"/>
      <c r="B184" s="220"/>
      <c r="C184" s="263" t="s">
        <v>336</v>
      </c>
      <c r="D184" s="257"/>
      <c r="E184" s="258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168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19"/>
      <c r="B185" s="220"/>
      <c r="C185" s="263" t="s">
        <v>192</v>
      </c>
      <c r="D185" s="257"/>
      <c r="E185" s="258">
        <v>1.1200000000000001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168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34">
        <v>26</v>
      </c>
      <c r="B186" s="235" t="s">
        <v>337</v>
      </c>
      <c r="C186" s="252" t="s">
        <v>338</v>
      </c>
      <c r="D186" s="236" t="s">
        <v>162</v>
      </c>
      <c r="E186" s="237">
        <v>7.2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7">
        <v>3.9199999999999999E-2</v>
      </c>
      <c r="O186" s="237">
        <f>ROUND(E186*N186,2)</f>
        <v>0.28000000000000003</v>
      </c>
      <c r="P186" s="237">
        <v>0</v>
      </c>
      <c r="Q186" s="237">
        <f>ROUND(E186*P186,2)</f>
        <v>0</v>
      </c>
      <c r="R186" s="239" t="s">
        <v>334</v>
      </c>
      <c r="S186" s="239" t="s">
        <v>145</v>
      </c>
      <c r="T186" s="240" t="s">
        <v>145</v>
      </c>
      <c r="U186" s="222">
        <v>1.05</v>
      </c>
      <c r="V186" s="222">
        <f>ROUND(E186*U186,2)</f>
        <v>7.56</v>
      </c>
      <c r="W186" s="222"/>
      <c r="X186" s="222" t="s">
        <v>164</v>
      </c>
      <c r="Y186" s="222" t="s">
        <v>165</v>
      </c>
      <c r="Z186" s="212"/>
      <c r="AA186" s="212"/>
      <c r="AB186" s="212"/>
      <c r="AC186" s="212"/>
      <c r="AD186" s="212"/>
      <c r="AE186" s="212"/>
      <c r="AF186" s="212"/>
      <c r="AG186" s="212" t="s">
        <v>166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22.5" outlineLevel="2" x14ac:dyDescent="0.2">
      <c r="A187" s="219"/>
      <c r="B187" s="220"/>
      <c r="C187" s="264" t="s">
        <v>339</v>
      </c>
      <c r="D187" s="261"/>
      <c r="E187" s="261"/>
      <c r="F187" s="261"/>
      <c r="G187" s="261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177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48" t="str">
        <f>C187</f>
        <v>bednění svislé nebo šikmé (odkloněné), půdorysně přímé nebo zalomené, stěn základových patek ve volných nebo zapažených jámách, rýhách, šachtách, včetně případných vzpěr,</v>
      </c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">
      <c r="A188" s="219"/>
      <c r="B188" s="220"/>
      <c r="C188" s="263" t="s">
        <v>336</v>
      </c>
      <c r="D188" s="257"/>
      <c r="E188" s="258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168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63" t="s">
        <v>340</v>
      </c>
      <c r="D189" s="257"/>
      <c r="E189" s="258">
        <v>7.2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168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34">
        <v>27</v>
      </c>
      <c r="B190" s="235" t="s">
        <v>341</v>
      </c>
      <c r="C190" s="252" t="s">
        <v>342</v>
      </c>
      <c r="D190" s="236" t="s">
        <v>162</v>
      </c>
      <c r="E190" s="237">
        <v>7.2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7">
        <v>0</v>
      </c>
      <c r="O190" s="237">
        <f>ROUND(E190*N190,2)</f>
        <v>0</v>
      </c>
      <c r="P190" s="237">
        <v>0</v>
      </c>
      <c r="Q190" s="237">
        <f>ROUND(E190*P190,2)</f>
        <v>0</v>
      </c>
      <c r="R190" s="239" t="s">
        <v>334</v>
      </c>
      <c r="S190" s="239" t="s">
        <v>145</v>
      </c>
      <c r="T190" s="240" t="s">
        <v>145</v>
      </c>
      <c r="U190" s="222">
        <v>0.32</v>
      </c>
      <c r="V190" s="222">
        <f>ROUND(E190*U190,2)</f>
        <v>2.2999999999999998</v>
      </c>
      <c r="W190" s="222"/>
      <c r="X190" s="222" t="s">
        <v>164</v>
      </c>
      <c r="Y190" s="222" t="s">
        <v>165</v>
      </c>
      <c r="Z190" s="212"/>
      <c r="AA190" s="212"/>
      <c r="AB190" s="212"/>
      <c r="AC190" s="212"/>
      <c r="AD190" s="212"/>
      <c r="AE190" s="212"/>
      <c r="AF190" s="212"/>
      <c r="AG190" s="212" t="s">
        <v>166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2.5" outlineLevel="2" x14ac:dyDescent="0.2">
      <c r="A191" s="219"/>
      <c r="B191" s="220"/>
      <c r="C191" s="264" t="s">
        <v>339</v>
      </c>
      <c r="D191" s="261"/>
      <c r="E191" s="261"/>
      <c r="F191" s="261"/>
      <c r="G191" s="261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177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48" t="str">
        <f>C191</f>
        <v>bednění svislé nebo šikmé (odkloněné), půdorysně přímé nebo zalomené, stěn základových patek ve volných nebo zapažených jámách, rýhách, šachtách, včetně případných vzpěr,</v>
      </c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19"/>
      <c r="B192" s="220"/>
      <c r="C192" s="265" t="s">
        <v>343</v>
      </c>
      <c r="D192" s="262"/>
      <c r="E192" s="262"/>
      <c r="F192" s="262"/>
      <c r="G192" s="26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142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">
      <c r="A193" s="219"/>
      <c r="B193" s="220"/>
      <c r="C193" s="263" t="s">
        <v>336</v>
      </c>
      <c r="D193" s="257"/>
      <c r="E193" s="258"/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168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19"/>
      <c r="B194" s="220"/>
      <c r="C194" s="263" t="s">
        <v>340</v>
      </c>
      <c r="D194" s="257"/>
      <c r="E194" s="258">
        <v>7.2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168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x14ac:dyDescent="0.2">
      <c r="A195" s="227" t="s">
        <v>127</v>
      </c>
      <c r="B195" s="228" t="s">
        <v>76</v>
      </c>
      <c r="C195" s="250" t="s">
        <v>77</v>
      </c>
      <c r="D195" s="229"/>
      <c r="E195" s="230"/>
      <c r="F195" s="231"/>
      <c r="G195" s="231">
        <f>SUMIF(AG196:AG198,"&lt;&gt;NOR",G196:G198)</f>
        <v>0</v>
      </c>
      <c r="H195" s="231"/>
      <c r="I195" s="231">
        <f>SUM(I196:I198)</f>
        <v>0</v>
      </c>
      <c r="J195" s="231"/>
      <c r="K195" s="231">
        <f>SUM(K196:K198)</f>
        <v>0</v>
      </c>
      <c r="L195" s="231"/>
      <c r="M195" s="231">
        <f>SUM(M196:M198)</f>
        <v>0</v>
      </c>
      <c r="N195" s="230"/>
      <c r="O195" s="230">
        <f>SUM(O196:O198)</f>
        <v>0.1</v>
      </c>
      <c r="P195" s="230"/>
      <c r="Q195" s="230">
        <f>SUM(Q196:Q198)</f>
        <v>0</v>
      </c>
      <c r="R195" s="231"/>
      <c r="S195" s="231"/>
      <c r="T195" s="232"/>
      <c r="U195" s="226"/>
      <c r="V195" s="226">
        <f>SUM(V196:V198)</f>
        <v>5.63</v>
      </c>
      <c r="W195" s="226"/>
      <c r="X195" s="226"/>
      <c r="Y195" s="226"/>
      <c r="AG195" t="s">
        <v>128</v>
      </c>
    </row>
    <row r="196" spans="1:60" ht="22.5" outlineLevel="1" x14ac:dyDescent="0.2">
      <c r="A196" s="234">
        <v>28</v>
      </c>
      <c r="B196" s="235" t="s">
        <v>344</v>
      </c>
      <c r="C196" s="252" t="s">
        <v>345</v>
      </c>
      <c r="D196" s="236" t="s">
        <v>175</v>
      </c>
      <c r="E196" s="237">
        <v>64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7">
        <v>1.5E-3</v>
      </c>
      <c r="O196" s="237">
        <f>ROUND(E196*N196,2)</f>
        <v>0.1</v>
      </c>
      <c r="P196" s="237">
        <v>0</v>
      </c>
      <c r="Q196" s="237">
        <f>ROUND(E196*P196,2)</f>
        <v>0</v>
      </c>
      <c r="R196" s="239" t="s">
        <v>346</v>
      </c>
      <c r="S196" s="239" t="s">
        <v>145</v>
      </c>
      <c r="T196" s="240" t="s">
        <v>145</v>
      </c>
      <c r="U196" s="222">
        <v>8.7999999999999995E-2</v>
      </c>
      <c r="V196" s="222">
        <f>ROUND(E196*U196,2)</f>
        <v>5.63</v>
      </c>
      <c r="W196" s="222"/>
      <c r="X196" s="222" t="s">
        <v>164</v>
      </c>
      <c r="Y196" s="222" t="s">
        <v>165</v>
      </c>
      <c r="Z196" s="212"/>
      <c r="AA196" s="212"/>
      <c r="AB196" s="212"/>
      <c r="AC196" s="212"/>
      <c r="AD196" s="212"/>
      <c r="AE196" s="212"/>
      <c r="AF196" s="212"/>
      <c r="AG196" s="212" t="s">
        <v>166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">
      <c r="A197" s="219"/>
      <c r="B197" s="220"/>
      <c r="C197" s="263" t="s">
        <v>347</v>
      </c>
      <c r="D197" s="257"/>
      <c r="E197" s="258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168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63" t="s">
        <v>348</v>
      </c>
      <c r="D198" s="257"/>
      <c r="E198" s="258">
        <v>64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168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27" t="s">
        <v>127</v>
      </c>
      <c r="B199" s="228" t="s">
        <v>78</v>
      </c>
      <c r="C199" s="250" t="s">
        <v>79</v>
      </c>
      <c r="D199" s="229"/>
      <c r="E199" s="230"/>
      <c r="F199" s="231"/>
      <c r="G199" s="231">
        <f>SUMIF(AG200:AG317,"&lt;&gt;NOR",G200:G317)</f>
        <v>0</v>
      </c>
      <c r="H199" s="231"/>
      <c r="I199" s="231">
        <f>SUM(I200:I317)</f>
        <v>0</v>
      </c>
      <c r="J199" s="231"/>
      <c r="K199" s="231">
        <f>SUM(K200:K317)</f>
        <v>0</v>
      </c>
      <c r="L199" s="231"/>
      <c r="M199" s="231">
        <f>SUM(M200:M317)</f>
        <v>0</v>
      </c>
      <c r="N199" s="230"/>
      <c r="O199" s="230">
        <f>SUM(O200:O317)</f>
        <v>508.01</v>
      </c>
      <c r="P199" s="230"/>
      <c r="Q199" s="230">
        <f>SUM(Q200:Q317)</f>
        <v>0.01</v>
      </c>
      <c r="R199" s="231"/>
      <c r="S199" s="231"/>
      <c r="T199" s="232"/>
      <c r="U199" s="226"/>
      <c r="V199" s="226">
        <f>SUM(V200:V317)</f>
        <v>114.47999999999999</v>
      </c>
      <c r="W199" s="226"/>
      <c r="X199" s="226"/>
      <c r="Y199" s="226"/>
      <c r="AG199" t="s">
        <v>128</v>
      </c>
    </row>
    <row r="200" spans="1:60" ht="22.5" outlineLevel="1" x14ac:dyDescent="0.2">
      <c r="A200" s="234">
        <v>29</v>
      </c>
      <c r="B200" s="235" t="s">
        <v>349</v>
      </c>
      <c r="C200" s="252" t="s">
        <v>350</v>
      </c>
      <c r="D200" s="236" t="s">
        <v>162</v>
      </c>
      <c r="E200" s="237">
        <v>56.7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7">
        <v>0.28799999999999998</v>
      </c>
      <c r="O200" s="237">
        <f>ROUND(E200*N200,2)</f>
        <v>16.329999999999998</v>
      </c>
      <c r="P200" s="237">
        <v>0</v>
      </c>
      <c r="Q200" s="237">
        <f>ROUND(E200*P200,2)</f>
        <v>0</v>
      </c>
      <c r="R200" s="239" t="s">
        <v>163</v>
      </c>
      <c r="S200" s="239" t="s">
        <v>145</v>
      </c>
      <c r="T200" s="240" t="s">
        <v>145</v>
      </c>
      <c r="U200" s="222">
        <v>2.3E-2</v>
      </c>
      <c r="V200" s="222">
        <f>ROUND(E200*U200,2)</f>
        <v>1.3</v>
      </c>
      <c r="W200" s="222"/>
      <c r="X200" s="222" t="s">
        <v>164</v>
      </c>
      <c r="Y200" s="222" t="s">
        <v>165</v>
      </c>
      <c r="Z200" s="212"/>
      <c r="AA200" s="212"/>
      <c r="AB200" s="212"/>
      <c r="AC200" s="212"/>
      <c r="AD200" s="212"/>
      <c r="AE200" s="212"/>
      <c r="AF200" s="212"/>
      <c r="AG200" s="212" t="s">
        <v>166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19"/>
      <c r="B201" s="220"/>
      <c r="C201" s="263" t="s">
        <v>351</v>
      </c>
      <c r="D201" s="257"/>
      <c r="E201" s="258"/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168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63" t="s">
        <v>352</v>
      </c>
      <c r="D202" s="257"/>
      <c r="E202" s="258">
        <v>56.7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168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1" x14ac:dyDescent="0.2">
      <c r="A203" s="234">
        <v>30</v>
      </c>
      <c r="B203" s="235" t="s">
        <v>353</v>
      </c>
      <c r="C203" s="252" t="s">
        <v>354</v>
      </c>
      <c r="D203" s="236" t="s">
        <v>162</v>
      </c>
      <c r="E203" s="237">
        <v>149.6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7">
        <v>0.378</v>
      </c>
      <c r="O203" s="237">
        <f>ROUND(E203*N203,2)</f>
        <v>56.55</v>
      </c>
      <c r="P203" s="237">
        <v>0</v>
      </c>
      <c r="Q203" s="237">
        <f>ROUND(E203*P203,2)</f>
        <v>0</v>
      </c>
      <c r="R203" s="239" t="s">
        <v>163</v>
      </c>
      <c r="S203" s="239" t="s">
        <v>145</v>
      </c>
      <c r="T203" s="240" t="s">
        <v>145</v>
      </c>
      <c r="U203" s="222">
        <v>2.5999999999999999E-2</v>
      </c>
      <c r="V203" s="222">
        <f>ROUND(E203*U203,2)</f>
        <v>3.89</v>
      </c>
      <c r="W203" s="222"/>
      <c r="X203" s="222" t="s">
        <v>164</v>
      </c>
      <c r="Y203" s="222" t="s">
        <v>165</v>
      </c>
      <c r="Z203" s="212"/>
      <c r="AA203" s="212"/>
      <c r="AB203" s="212"/>
      <c r="AC203" s="212"/>
      <c r="AD203" s="212"/>
      <c r="AE203" s="212"/>
      <c r="AF203" s="212"/>
      <c r="AG203" s="212" t="s">
        <v>166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">
      <c r="A204" s="219"/>
      <c r="B204" s="220"/>
      <c r="C204" s="263" t="s">
        <v>218</v>
      </c>
      <c r="D204" s="257"/>
      <c r="E204" s="258"/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168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63" t="s">
        <v>355</v>
      </c>
      <c r="D205" s="257"/>
      <c r="E205" s="258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168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63" t="s">
        <v>219</v>
      </c>
      <c r="D206" s="257"/>
      <c r="E206" s="258">
        <v>143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168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63" t="s">
        <v>220</v>
      </c>
      <c r="D207" s="257"/>
      <c r="E207" s="258"/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168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3" t="s">
        <v>355</v>
      </c>
      <c r="D208" s="257"/>
      <c r="E208" s="258"/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168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3" t="s">
        <v>221</v>
      </c>
      <c r="D209" s="257"/>
      <c r="E209" s="258">
        <v>3.9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168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63" t="s">
        <v>222</v>
      </c>
      <c r="D210" s="257"/>
      <c r="E210" s="258"/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168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63" t="s">
        <v>355</v>
      </c>
      <c r="D211" s="257"/>
      <c r="E211" s="258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168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63" t="s">
        <v>223</v>
      </c>
      <c r="D212" s="257"/>
      <c r="E212" s="258">
        <v>2.7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168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2.5" outlineLevel="1" x14ac:dyDescent="0.2">
      <c r="A213" s="234">
        <v>31</v>
      </c>
      <c r="B213" s="235" t="s">
        <v>356</v>
      </c>
      <c r="C213" s="252" t="s">
        <v>357</v>
      </c>
      <c r="D213" s="236" t="s">
        <v>162</v>
      </c>
      <c r="E213" s="237">
        <v>304.5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7">
        <v>0.378</v>
      </c>
      <c r="O213" s="237">
        <f>ROUND(E213*N213,2)</f>
        <v>115.1</v>
      </c>
      <c r="P213" s="237">
        <v>0</v>
      </c>
      <c r="Q213" s="237">
        <f>ROUND(E213*P213,2)</f>
        <v>0</v>
      </c>
      <c r="R213" s="239" t="s">
        <v>163</v>
      </c>
      <c r="S213" s="239" t="s">
        <v>145</v>
      </c>
      <c r="T213" s="240" t="s">
        <v>145</v>
      </c>
      <c r="U213" s="222">
        <v>2.5999999999999999E-2</v>
      </c>
      <c r="V213" s="222">
        <f>ROUND(E213*U213,2)</f>
        <v>7.92</v>
      </c>
      <c r="W213" s="222"/>
      <c r="X213" s="222" t="s">
        <v>164</v>
      </c>
      <c r="Y213" s="222" t="s">
        <v>165</v>
      </c>
      <c r="Z213" s="212"/>
      <c r="AA213" s="212"/>
      <c r="AB213" s="212"/>
      <c r="AC213" s="212"/>
      <c r="AD213" s="212"/>
      <c r="AE213" s="212"/>
      <c r="AF213" s="212"/>
      <c r="AG213" s="212" t="s">
        <v>212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">
      <c r="A214" s="219"/>
      <c r="B214" s="220"/>
      <c r="C214" s="263" t="s">
        <v>215</v>
      </c>
      <c r="D214" s="257"/>
      <c r="E214" s="258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168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63" t="s">
        <v>358</v>
      </c>
      <c r="D215" s="257"/>
      <c r="E215" s="258"/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168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63" t="s">
        <v>285</v>
      </c>
      <c r="D216" s="257"/>
      <c r="E216" s="258">
        <v>304.5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168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22.5" outlineLevel="1" x14ac:dyDescent="0.2">
      <c r="A217" s="234">
        <v>32</v>
      </c>
      <c r="B217" s="235" t="s">
        <v>359</v>
      </c>
      <c r="C217" s="252" t="s">
        <v>360</v>
      </c>
      <c r="D217" s="236" t="s">
        <v>162</v>
      </c>
      <c r="E217" s="237">
        <v>8.8000000000000007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7">
        <v>0.4536</v>
      </c>
      <c r="O217" s="237">
        <f>ROUND(E217*N217,2)</f>
        <v>3.99</v>
      </c>
      <c r="P217" s="237">
        <v>0</v>
      </c>
      <c r="Q217" s="237">
        <f>ROUND(E217*P217,2)</f>
        <v>0</v>
      </c>
      <c r="R217" s="239" t="s">
        <v>163</v>
      </c>
      <c r="S217" s="239" t="s">
        <v>145</v>
      </c>
      <c r="T217" s="240" t="s">
        <v>145</v>
      </c>
      <c r="U217" s="222">
        <v>2.5999999999999999E-2</v>
      </c>
      <c r="V217" s="222">
        <f>ROUND(E217*U217,2)</f>
        <v>0.23</v>
      </c>
      <c r="W217" s="222"/>
      <c r="X217" s="222" t="s">
        <v>164</v>
      </c>
      <c r="Y217" s="222" t="s">
        <v>165</v>
      </c>
      <c r="Z217" s="212"/>
      <c r="AA217" s="212"/>
      <c r="AB217" s="212"/>
      <c r="AC217" s="212"/>
      <c r="AD217" s="212"/>
      <c r="AE217" s="212"/>
      <c r="AF217" s="212"/>
      <c r="AG217" s="212" t="s">
        <v>212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19"/>
      <c r="B218" s="220"/>
      <c r="C218" s="263" t="s">
        <v>361</v>
      </c>
      <c r="D218" s="257"/>
      <c r="E218" s="258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168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63" t="s">
        <v>362</v>
      </c>
      <c r="D219" s="257"/>
      <c r="E219" s="258"/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168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63" t="s">
        <v>363</v>
      </c>
      <c r="D220" s="257"/>
      <c r="E220" s="258">
        <v>8.8000000000000007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168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22.5" outlineLevel="1" x14ac:dyDescent="0.2">
      <c r="A221" s="234">
        <v>33</v>
      </c>
      <c r="B221" s="235" t="s">
        <v>364</v>
      </c>
      <c r="C221" s="252" t="s">
        <v>365</v>
      </c>
      <c r="D221" s="236" t="s">
        <v>162</v>
      </c>
      <c r="E221" s="237">
        <v>8.8000000000000007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7">
        <v>0.441</v>
      </c>
      <c r="O221" s="237">
        <f>ROUND(E221*N221,2)</f>
        <v>3.88</v>
      </c>
      <c r="P221" s="237">
        <v>0</v>
      </c>
      <c r="Q221" s="237">
        <f>ROUND(E221*P221,2)</f>
        <v>0</v>
      </c>
      <c r="R221" s="239" t="s">
        <v>163</v>
      </c>
      <c r="S221" s="239" t="s">
        <v>145</v>
      </c>
      <c r="T221" s="240" t="s">
        <v>145</v>
      </c>
      <c r="U221" s="222">
        <v>2.9000000000000001E-2</v>
      </c>
      <c r="V221" s="222">
        <f>ROUND(E221*U221,2)</f>
        <v>0.26</v>
      </c>
      <c r="W221" s="222"/>
      <c r="X221" s="222" t="s">
        <v>164</v>
      </c>
      <c r="Y221" s="222" t="s">
        <v>165</v>
      </c>
      <c r="Z221" s="212"/>
      <c r="AA221" s="212"/>
      <c r="AB221" s="212"/>
      <c r="AC221" s="212"/>
      <c r="AD221" s="212"/>
      <c r="AE221" s="212"/>
      <c r="AF221" s="212"/>
      <c r="AG221" s="212" t="s">
        <v>212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">
      <c r="A222" s="219"/>
      <c r="B222" s="220"/>
      <c r="C222" s="263" t="s">
        <v>361</v>
      </c>
      <c r="D222" s="257"/>
      <c r="E222" s="258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168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63" t="s">
        <v>366</v>
      </c>
      <c r="D223" s="257"/>
      <c r="E223" s="258"/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168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63" t="s">
        <v>363</v>
      </c>
      <c r="D224" s="257"/>
      <c r="E224" s="258">
        <v>8.8000000000000007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168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1" x14ac:dyDescent="0.2">
      <c r="A225" s="234">
        <v>34</v>
      </c>
      <c r="B225" s="235" t="s">
        <v>367</v>
      </c>
      <c r="C225" s="252" t="s">
        <v>368</v>
      </c>
      <c r="D225" s="236" t="s">
        <v>162</v>
      </c>
      <c r="E225" s="237">
        <v>360.5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7">
        <v>0.441</v>
      </c>
      <c r="O225" s="237">
        <f>ROUND(E225*N225,2)</f>
        <v>158.97999999999999</v>
      </c>
      <c r="P225" s="237">
        <v>0</v>
      </c>
      <c r="Q225" s="237">
        <f>ROUND(E225*P225,2)</f>
        <v>0</v>
      </c>
      <c r="R225" s="239" t="s">
        <v>163</v>
      </c>
      <c r="S225" s="239" t="s">
        <v>145</v>
      </c>
      <c r="T225" s="240" t="s">
        <v>145</v>
      </c>
      <c r="U225" s="222">
        <v>2.9000000000000001E-2</v>
      </c>
      <c r="V225" s="222">
        <f>ROUND(E225*U225,2)</f>
        <v>10.45</v>
      </c>
      <c r="W225" s="222"/>
      <c r="X225" s="222" t="s">
        <v>164</v>
      </c>
      <c r="Y225" s="222" t="s">
        <v>165</v>
      </c>
      <c r="Z225" s="212"/>
      <c r="AA225" s="212"/>
      <c r="AB225" s="212"/>
      <c r="AC225" s="212"/>
      <c r="AD225" s="212"/>
      <c r="AE225" s="212"/>
      <c r="AF225" s="212"/>
      <c r="AG225" s="212" t="s">
        <v>212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19"/>
      <c r="B226" s="220"/>
      <c r="C226" s="263" t="s">
        <v>215</v>
      </c>
      <c r="D226" s="257"/>
      <c r="E226" s="258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168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63" t="s">
        <v>369</v>
      </c>
      <c r="D227" s="257"/>
      <c r="E227" s="258"/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168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63" t="s">
        <v>216</v>
      </c>
      <c r="D228" s="257"/>
      <c r="E228" s="258">
        <v>360.5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168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 x14ac:dyDescent="0.2">
      <c r="A229" s="234">
        <v>35</v>
      </c>
      <c r="B229" s="235" t="s">
        <v>370</v>
      </c>
      <c r="C229" s="252" t="s">
        <v>371</v>
      </c>
      <c r="D229" s="236" t="s">
        <v>162</v>
      </c>
      <c r="E229" s="237">
        <v>22</v>
      </c>
      <c r="F229" s="238"/>
      <c r="G229" s="239">
        <f>ROUND(E229*F229,2)</f>
        <v>0</v>
      </c>
      <c r="H229" s="238"/>
      <c r="I229" s="239">
        <f>ROUND(E229*H229,2)</f>
        <v>0</v>
      </c>
      <c r="J229" s="238"/>
      <c r="K229" s="239">
        <f>ROUND(E229*J229,2)</f>
        <v>0</v>
      </c>
      <c r="L229" s="239">
        <v>21</v>
      </c>
      <c r="M229" s="239">
        <f>G229*(1+L229/100)</f>
        <v>0</v>
      </c>
      <c r="N229" s="237">
        <v>0.13188</v>
      </c>
      <c r="O229" s="237">
        <f>ROUND(E229*N229,2)</f>
        <v>2.9</v>
      </c>
      <c r="P229" s="237">
        <v>0</v>
      </c>
      <c r="Q229" s="237">
        <f>ROUND(E229*P229,2)</f>
        <v>0</v>
      </c>
      <c r="R229" s="239" t="s">
        <v>163</v>
      </c>
      <c r="S229" s="239" t="s">
        <v>145</v>
      </c>
      <c r="T229" s="240" t="s">
        <v>145</v>
      </c>
      <c r="U229" s="222">
        <v>4.9000000000000002E-2</v>
      </c>
      <c r="V229" s="222">
        <f>ROUND(E229*U229,2)</f>
        <v>1.08</v>
      </c>
      <c r="W229" s="222"/>
      <c r="X229" s="222" t="s">
        <v>164</v>
      </c>
      <c r="Y229" s="222" t="s">
        <v>165</v>
      </c>
      <c r="Z229" s="212"/>
      <c r="AA229" s="212"/>
      <c r="AB229" s="212"/>
      <c r="AC229" s="212"/>
      <c r="AD229" s="212"/>
      <c r="AE229" s="212"/>
      <c r="AF229" s="212"/>
      <c r="AG229" s="212" t="s">
        <v>166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2" x14ac:dyDescent="0.2">
      <c r="A230" s="219"/>
      <c r="B230" s="220"/>
      <c r="C230" s="264" t="s">
        <v>372</v>
      </c>
      <c r="D230" s="261"/>
      <c r="E230" s="261"/>
      <c r="F230" s="261"/>
      <c r="G230" s="261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177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2" x14ac:dyDescent="0.2">
      <c r="A231" s="219"/>
      <c r="B231" s="220"/>
      <c r="C231" s="263" t="s">
        <v>373</v>
      </c>
      <c r="D231" s="257"/>
      <c r="E231" s="258"/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168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63" t="s">
        <v>374</v>
      </c>
      <c r="D232" s="257"/>
      <c r="E232" s="258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168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63" t="s">
        <v>375</v>
      </c>
      <c r="D233" s="257"/>
      <c r="E233" s="258">
        <v>9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168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63" t="s">
        <v>376</v>
      </c>
      <c r="D234" s="257"/>
      <c r="E234" s="258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168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63" t="s">
        <v>375</v>
      </c>
      <c r="D235" s="257"/>
      <c r="E235" s="258">
        <v>9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168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ht="22.5" outlineLevel="3" x14ac:dyDescent="0.2">
      <c r="A236" s="219"/>
      <c r="B236" s="220"/>
      <c r="C236" s="263" t="s">
        <v>373</v>
      </c>
      <c r="D236" s="257"/>
      <c r="E236" s="258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168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63" t="s">
        <v>169</v>
      </c>
      <c r="D237" s="257"/>
      <c r="E237" s="258">
        <v>4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168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34">
        <v>36</v>
      </c>
      <c r="B238" s="235" t="s">
        <v>377</v>
      </c>
      <c r="C238" s="252" t="s">
        <v>378</v>
      </c>
      <c r="D238" s="236" t="s">
        <v>162</v>
      </c>
      <c r="E238" s="237">
        <v>22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7">
        <v>5.6100000000000004E-3</v>
      </c>
      <c r="O238" s="237">
        <f>ROUND(E238*N238,2)</f>
        <v>0.12</v>
      </c>
      <c r="P238" s="237">
        <v>0</v>
      </c>
      <c r="Q238" s="237">
        <f>ROUND(E238*P238,2)</f>
        <v>0</v>
      </c>
      <c r="R238" s="239" t="s">
        <v>163</v>
      </c>
      <c r="S238" s="239" t="s">
        <v>145</v>
      </c>
      <c r="T238" s="240" t="s">
        <v>145</v>
      </c>
      <c r="U238" s="222">
        <v>4.0000000000000001E-3</v>
      </c>
      <c r="V238" s="222">
        <f>ROUND(E238*U238,2)</f>
        <v>0.09</v>
      </c>
      <c r="W238" s="222"/>
      <c r="X238" s="222" t="s">
        <v>164</v>
      </c>
      <c r="Y238" s="222" t="s">
        <v>165</v>
      </c>
      <c r="Z238" s="212"/>
      <c r="AA238" s="212"/>
      <c r="AB238" s="212"/>
      <c r="AC238" s="212"/>
      <c r="AD238" s="212"/>
      <c r="AE238" s="212"/>
      <c r="AF238" s="212"/>
      <c r="AG238" s="212" t="s">
        <v>166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ht="22.5" outlineLevel="2" x14ac:dyDescent="0.2">
      <c r="A239" s="219"/>
      <c r="B239" s="220"/>
      <c r="C239" s="263" t="s">
        <v>373</v>
      </c>
      <c r="D239" s="257"/>
      <c r="E239" s="258"/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168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63" t="s">
        <v>374</v>
      </c>
      <c r="D240" s="257"/>
      <c r="E240" s="258"/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168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19"/>
      <c r="B241" s="220"/>
      <c r="C241" s="263" t="s">
        <v>375</v>
      </c>
      <c r="D241" s="257"/>
      <c r="E241" s="258">
        <v>9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168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63" t="s">
        <v>376</v>
      </c>
      <c r="D242" s="257"/>
      <c r="E242" s="258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168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63" t="s">
        <v>375</v>
      </c>
      <c r="D243" s="257"/>
      <c r="E243" s="258">
        <v>9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168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2.5" outlineLevel="3" x14ac:dyDescent="0.2">
      <c r="A244" s="219"/>
      <c r="B244" s="220"/>
      <c r="C244" s="263" t="s">
        <v>373</v>
      </c>
      <c r="D244" s="257"/>
      <c r="E244" s="258"/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168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63" t="s">
        <v>169</v>
      </c>
      <c r="D245" s="257"/>
      <c r="E245" s="258">
        <v>4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168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ht="22.5" outlineLevel="1" x14ac:dyDescent="0.2">
      <c r="A246" s="234">
        <v>37</v>
      </c>
      <c r="B246" s="235" t="s">
        <v>379</v>
      </c>
      <c r="C246" s="252" t="s">
        <v>380</v>
      </c>
      <c r="D246" s="236" t="s">
        <v>162</v>
      </c>
      <c r="E246" s="237">
        <v>22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7">
        <v>5.0000000000000001E-4</v>
      </c>
      <c r="O246" s="237">
        <f>ROUND(E246*N246,2)</f>
        <v>0.01</v>
      </c>
      <c r="P246" s="237">
        <v>0</v>
      </c>
      <c r="Q246" s="237">
        <f>ROUND(E246*P246,2)</f>
        <v>0</v>
      </c>
      <c r="R246" s="239" t="s">
        <v>163</v>
      </c>
      <c r="S246" s="239" t="s">
        <v>145</v>
      </c>
      <c r="T246" s="240" t="s">
        <v>145</v>
      </c>
      <c r="U246" s="222">
        <v>2E-3</v>
      </c>
      <c r="V246" s="222">
        <f>ROUND(E246*U246,2)</f>
        <v>0.04</v>
      </c>
      <c r="W246" s="222"/>
      <c r="X246" s="222" t="s">
        <v>164</v>
      </c>
      <c r="Y246" s="222" t="s">
        <v>165</v>
      </c>
      <c r="Z246" s="212"/>
      <c r="AA246" s="212"/>
      <c r="AB246" s="212"/>
      <c r="AC246" s="212"/>
      <c r="AD246" s="212"/>
      <c r="AE246" s="212"/>
      <c r="AF246" s="212"/>
      <c r="AG246" s="212" t="s">
        <v>166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2" x14ac:dyDescent="0.2">
      <c r="A247" s="219"/>
      <c r="B247" s="220"/>
      <c r="C247" s="264" t="s">
        <v>381</v>
      </c>
      <c r="D247" s="261"/>
      <c r="E247" s="261"/>
      <c r="F247" s="261"/>
      <c r="G247" s="261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177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2" x14ac:dyDescent="0.2">
      <c r="A248" s="219"/>
      <c r="B248" s="220"/>
      <c r="C248" s="263" t="s">
        <v>373</v>
      </c>
      <c r="D248" s="257"/>
      <c r="E248" s="258"/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168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63" t="s">
        <v>374</v>
      </c>
      <c r="D249" s="257"/>
      <c r="E249" s="258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168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19"/>
      <c r="B250" s="220"/>
      <c r="C250" s="263" t="s">
        <v>375</v>
      </c>
      <c r="D250" s="257"/>
      <c r="E250" s="258">
        <v>9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168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19"/>
      <c r="B251" s="220"/>
      <c r="C251" s="263" t="s">
        <v>376</v>
      </c>
      <c r="D251" s="257"/>
      <c r="E251" s="258"/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168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19"/>
      <c r="B252" s="220"/>
      <c r="C252" s="263" t="s">
        <v>375</v>
      </c>
      <c r="D252" s="257"/>
      <c r="E252" s="258">
        <v>9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168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ht="22.5" outlineLevel="3" x14ac:dyDescent="0.2">
      <c r="A253" s="219"/>
      <c r="B253" s="220"/>
      <c r="C253" s="263" t="s">
        <v>373</v>
      </c>
      <c r="D253" s="257"/>
      <c r="E253" s="258"/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168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63" t="s">
        <v>169</v>
      </c>
      <c r="D254" s="257"/>
      <c r="E254" s="258">
        <v>4</v>
      </c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168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2.5" outlineLevel="1" x14ac:dyDescent="0.2">
      <c r="A255" s="234">
        <v>38</v>
      </c>
      <c r="B255" s="235" t="s">
        <v>382</v>
      </c>
      <c r="C255" s="252" t="s">
        <v>383</v>
      </c>
      <c r="D255" s="236" t="s">
        <v>162</v>
      </c>
      <c r="E255" s="237">
        <v>13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21</v>
      </c>
      <c r="M255" s="239">
        <f>G255*(1+L255/100)</f>
        <v>0</v>
      </c>
      <c r="N255" s="237">
        <v>0.12966</v>
      </c>
      <c r="O255" s="237">
        <f>ROUND(E255*N255,2)</f>
        <v>1.69</v>
      </c>
      <c r="P255" s="237">
        <v>0</v>
      </c>
      <c r="Q255" s="237">
        <f>ROUND(E255*P255,2)</f>
        <v>0</v>
      </c>
      <c r="R255" s="239" t="s">
        <v>163</v>
      </c>
      <c r="S255" s="239" t="s">
        <v>145</v>
      </c>
      <c r="T255" s="240" t="s">
        <v>145</v>
      </c>
      <c r="U255" s="222">
        <v>7.1999999999999995E-2</v>
      </c>
      <c r="V255" s="222">
        <f>ROUND(E255*U255,2)</f>
        <v>0.94</v>
      </c>
      <c r="W255" s="222"/>
      <c r="X255" s="222" t="s">
        <v>164</v>
      </c>
      <c r="Y255" s="222" t="s">
        <v>165</v>
      </c>
      <c r="Z255" s="212"/>
      <c r="AA255" s="212"/>
      <c r="AB255" s="212"/>
      <c r="AC255" s="212"/>
      <c r="AD255" s="212"/>
      <c r="AE255" s="212"/>
      <c r="AF255" s="212"/>
      <c r="AG255" s="212" t="s">
        <v>166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22.5" outlineLevel="2" x14ac:dyDescent="0.2">
      <c r="A256" s="219"/>
      <c r="B256" s="220"/>
      <c r="C256" s="263" t="s">
        <v>373</v>
      </c>
      <c r="D256" s="257"/>
      <c r="E256" s="258"/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168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63" t="s">
        <v>375</v>
      </c>
      <c r="D257" s="257"/>
      <c r="E257" s="258">
        <v>9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168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22.5" outlineLevel="3" x14ac:dyDescent="0.2">
      <c r="A258" s="219"/>
      <c r="B258" s="220"/>
      <c r="C258" s="263" t="s">
        <v>373</v>
      </c>
      <c r="D258" s="257"/>
      <c r="E258" s="258"/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168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63" t="s">
        <v>169</v>
      </c>
      <c r="D259" s="257"/>
      <c r="E259" s="258">
        <v>4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168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34">
        <v>39</v>
      </c>
      <c r="B260" s="235" t="s">
        <v>384</v>
      </c>
      <c r="C260" s="252" t="s">
        <v>385</v>
      </c>
      <c r="D260" s="236" t="s">
        <v>162</v>
      </c>
      <c r="E260" s="237">
        <v>146.9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7">
        <v>7.3899999999999993E-2</v>
      </c>
      <c r="O260" s="237">
        <f>ROUND(E260*N260,2)</f>
        <v>10.86</v>
      </c>
      <c r="P260" s="237">
        <v>0</v>
      </c>
      <c r="Q260" s="237">
        <f>ROUND(E260*P260,2)</f>
        <v>0</v>
      </c>
      <c r="R260" s="239" t="s">
        <v>163</v>
      </c>
      <c r="S260" s="239" t="s">
        <v>145</v>
      </c>
      <c r="T260" s="240" t="s">
        <v>145</v>
      </c>
      <c r="U260" s="222">
        <v>0.45200000000000001</v>
      </c>
      <c r="V260" s="222">
        <f>ROUND(E260*U260,2)</f>
        <v>66.400000000000006</v>
      </c>
      <c r="W260" s="222"/>
      <c r="X260" s="222" t="s">
        <v>164</v>
      </c>
      <c r="Y260" s="222" t="s">
        <v>165</v>
      </c>
      <c r="Z260" s="212"/>
      <c r="AA260" s="212"/>
      <c r="AB260" s="212"/>
      <c r="AC260" s="212"/>
      <c r="AD260" s="212"/>
      <c r="AE260" s="212"/>
      <c r="AF260" s="212"/>
      <c r="AG260" s="212" t="s">
        <v>212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2" x14ac:dyDescent="0.2">
      <c r="A261" s="219"/>
      <c r="B261" s="220"/>
      <c r="C261" s="264" t="s">
        <v>386</v>
      </c>
      <c r="D261" s="261"/>
      <c r="E261" s="261"/>
      <c r="F261" s="261"/>
      <c r="G261" s="261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177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48" t="str">
        <f>C261</f>
        <v>s provedením lože z kameniva drceného, s vyplněním spár, s dvojitým hutněním a se smetením přebytečného materiálu na krajnici. S dodáním hmot pro lože a výplň spár.</v>
      </c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">
      <c r="A262" s="219"/>
      <c r="B262" s="220"/>
      <c r="C262" s="263" t="s">
        <v>218</v>
      </c>
      <c r="D262" s="257"/>
      <c r="E262" s="258"/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168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63" t="s">
        <v>387</v>
      </c>
      <c r="D263" s="257"/>
      <c r="E263" s="258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168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63" t="s">
        <v>388</v>
      </c>
      <c r="D264" s="257"/>
      <c r="E264" s="258"/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168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63" t="s">
        <v>219</v>
      </c>
      <c r="D265" s="257"/>
      <c r="E265" s="258">
        <v>143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168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19"/>
      <c r="B266" s="220"/>
      <c r="C266" s="263" t="s">
        <v>220</v>
      </c>
      <c r="D266" s="257"/>
      <c r="E266" s="258"/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168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63" t="s">
        <v>389</v>
      </c>
      <c r="D267" s="257"/>
      <c r="E267" s="258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168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63" t="s">
        <v>390</v>
      </c>
      <c r="D268" s="257"/>
      <c r="E268" s="258"/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168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19"/>
      <c r="B269" s="220"/>
      <c r="C269" s="263" t="s">
        <v>221</v>
      </c>
      <c r="D269" s="257"/>
      <c r="E269" s="258">
        <v>3.9</v>
      </c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168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34">
        <v>40</v>
      </c>
      <c r="B270" s="235" t="s">
        <v>391</v>
      </c>
      <c r="C270" s="252" t="s">
        <v>392</v>
      </c>
      <c r="D270" s="236" t="s">
        <v>162</v>
      </c>
      <c r="E270" s="237">
        <v>8.8000000000000007</v>
      </c>
      <c r="F270" s="238"/>
      <c r="G270" s="239">
        <f>ROUND(E270*F270,2)</f>
        <v>0</v>
      </c>
      <c r="H270" s="238"/>
      <c r="I270" s="239">
        <f>ROUND(E270*H270,2)</f>
        <v>0</v>
      </c>
      <c r="J270" s="238"/>
      <c r="K270" s="239">
        <f>ROUND(E270*J270,2)</f>
        <v>0</v>
      </c>
      <c r="L270" s="239">
        <v>21</v>
      </c>
      <c r="M270" s="239">
        <f>G270*(1+L270/100)</f>
        <v>0</v>
      </c>
      <c r="N270" s="237">
        <v>7.3899999999999993E-2</v>
      </c>
      <c r="O270" s="237">
        <f>ROUND(E270*N270,2)</f>
        <v>0.65</v>
      </c>
      <c r="P270" s="237">
        <v>0</v>
      </c>
      <c r="Q270" s="237">
        <f>ROUND(E270*P270,2)</f>
        <v>0</v>
      </c>
      <c r="R270" s="239" t="s">
        <v>163</v>
      </c>
      <c r="S270" s="239" t="s">
        <v>145</v>
      </c>
      <c r="T270" s="240" t="s">
        <v>145</v>
      </c>
      <c r="U270" s="222">
        <v>0.47799999999999998</v>
      </c>
      <c r="V270" s="222">
        <f>ROUND(E270*U270,2)</f>
        <v>4.21</v>
      </c>
      <c r="W270" s="222"/>
      <c r="X270" s="222" t="s">
        <v>164</v>
      </c>
      <c r="Y270" s="222" t="s">
        <v>165</v>
      </c>
      <c r="Z270" s="212"/>
      <c r="AA270" s="212"/>
      <c r="AB270" s="212"/>
      <c r="AC270" s="212"/>
      <c r="AD270" s="212"/>
      <c r="AE270" s="212"/>
      <c r="AF270" s="212"/>
      <c r="AG270" s="212" t="s">
        <v>212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2" x14ac:dyDescent="0.2">
      <c r="A271" s="219"/>
      <c r="B271" s="220"/>
      <c r="C271" s="264" t="s">
        <v>386</v>
      </c>
      <c r="D271" s="261"/>
      <c r="E271" s="261"/>
      <c r="F271" s="261"/>
      <c r="G271" s="261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177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48" t="str">
        <f>C271</f>
        <v>s provedením lože z kameniva drceného, s vyplněním spár, s dvojitým hutněním a se smetením přebytečného materiálu na krajnici. S dodáním hmot pro lože a výplň spár.</v>
      </c>
      <c r="BB271" s="212"/>
      <c r="BC271" s="212"/>
      <c r="BD271" s="212"/>
      <c r="BE271" s="212"/>
      <c r="BF271" s="212"/>
      <c r="BG271" s="212"/>
      <c r="BH271" s="212"/>
    </row>
    <row r="272" spans="1:60" outlineLevel="2" x14ac:dyDescent="0.2">
      <c r="A272" s="219"/>
      <c r="B272" s="220"/>
      <c r="C272" s="263" t="s">
        <v>361</v>
      </c>
      <c r="D272" s="257"/>
      <c r="E272" s="258"/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168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19"/>
      <c r="B273" s="220"/>
      <c r="C273" s="263" t="s">
        <v>393</v>
      </c>
      <c r="D273" s="257"/>
      <c r="E273" s="258"/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168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19"/>
      <c r="B274" s="220"/>
      <c r="C274" s="263" t="s">
        <v>388</v>
      </c>
      <c r="D274" s="257"/>
      <c r="E274" s="258"/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168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63" t="s">
        <v>363</v>
      </c>
      <c r="D275" s="257"/>
      <c r="E275" s="258">
        <v>8.8000000000000007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168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34">
        <v>41</v>
      </c>
      <c r="B276" s="235" t="s">
        <v>394</v>
      </c>
      <c r="C276" s="252" t="s">
        <v>395</v>
      </c>
      <c r="D276" s="236" t="s">
        <v>175</v>
      </c>
      <c r="E276" s="237">
        <v>41</v>
      </c>
      <c r="F276" s="238"/>
      <c r="G276" s="239">
        <f>ROUND(E276*F276,2)</f>
        <v>0</v>
      </c>
      <c r="H276" s="238"/>
      <c r="I276" s="239">
        <f>ROUND(E276*H276,2)</f>
        <v>0</v>
      </c>
      <c r="J276" s="238"/>
      <c r="K276" s="239">
        <f>ROUND(E276*J276,2)</f>
        <v>0</v>
      </c>
      <c r="L276" s="239">
        <v>21</v>
      </c>
      <c r="M276" s="239">
        <f>G276*(1+L276/100)</f>
        <v>0</v>
      </c>
      <c r="N276" s="237">
        <v>3.3E-4</v>
      </c>
      <c r="O276" s="237">
        <f>ROUND(E276*N276,2)</f>
        <v>0.01</v>
      </c>
      <c r="P276" s="237">
        <v>3.3E-4</v>
      </c>
      <c r="Q276" s="237">
        <f>ROUND(E276*P276,2)</f>
        <v>0.01</v>
      </c>
      <c r="R276" s="239" t="s">
        <v>163</v>
      </c>
      <c r="S276" s="239" t="s">
        <v>145</v>
      </c>
      <c r="T276" s="240" t="s">
        <v>145</v>
      </c>
      <c r="U276" s="222">
        <v>0.41</v>
      </c>
      <c r="V276" s="222">
        <f>ROUND(E276*U276,2)</f>
        <v>16.809999999999999</v>
      </c>
      <c r="W276" s="222"/>
      <c r="X276" s="222" t="s">
        <v>164</v>
      </c>
      <c r="Y276" s="222" t="s">
        <v>165</v>
      </c>
      <c r="Z276" s="212"/>
      <c r="AA276" s="212"/>
      <c r="AB276" s="212"/>
      <c r="AC276" s="212"/>
      <c r="AD276" s="212"/>
      <c r="AE276" s="212"/>
      <c r="AF276" s="212"/>
      <c r="AG276" s="212" t="s">
        <v>212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2" x14ac:dyDescent="0.2">
      <c r="A277" s="219"/>
      <c r="B277" s="220"/>
      <c r="C277" s="263" t="s">
        <v>218</v>
      </c>
      <c r="D277" s="257"/>
      <c r="E277" s="258"/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168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19"/>
      <c r="B278" s="220"/>
      <c r="C278" s="263" t="s">
        <v>387</v>
      </c>
      <c r="D278" s="257"/>
      <c r="E278" s="258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168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63" t="s">
        <v>388</v>
      </c>
      <c r="D279" s="257"/>
      <c r="E279" s="258"/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168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19"/>
      <c r="B280" s="220"/>
      <c r="C280" s="263" t="s">
        <v>396</v>
      </c>
      <c r="D280" s="257"/>
      <c r="E280" s="258">
        <v>40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168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19"/>
      <c r="B281" s="220"/>
      <c r="C281" s="263" t="s">
        <v>220</v>
      </c>
      <c r="D281" s="257"/>
      <c r="E281" s="258"/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168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19"/>
      <c r="B282" s="220"/>
      <c r="C282" s="263" t="s">
        <v>389</v>
      </c>
      <c r="D282" s="257"/>
      <c r="E282" s="258"/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168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63" t="s">
        <v>390</v>
      </c>
      <c r="D283" s="257"/>
      <c r="E283" s="258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168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63" t="s">
        <v>397</v>
      </c>
      <c r="D284" s="257"/>
      <c r="E284" s="258">
        <v>1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168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34">
        <v>42</v>
      </c>
      <c r="B285" s="235" t="s">
        <v>398</v>
      </c>
      <c r="C285" s="252" t="s">
        <v>399</v>
      </c>
      <c r="D285" s="236" t="s">
        <v>175</v>
      </c>
      <c r="E285" s="237">
        <v>2</v>
      </c>
      <c r="F285" s="238"/>
      <c r="G285" s="239">
        <f>ROUND(E285*F285,2)</f>
        <v>0</v>
      </c>
      <c r="H285" s="238"/>
      <c r="I285" s="239">
        <f>ROUND(E285*H285,2)</f>
        <v>0</v>
      </c>
      <c r="J285" s="238"/>
      <c r="K285" s="239">
        <f>ROUND(E285*J285,2)</f>
        <v>0</v>
      </c>
      <c r="L285" s="239">
        <v>21</v>
      </c>
      <c r="M285" s="239">
        <f>G285*(1+L285/100)</f>
        <v>0</v>
      </c>
      <c r="N285" s="237">
        <v>3.6000000000000002E-4</v>
      </c>
      <c r="O285" s="237">
        <f>ROUND(E285*N285,2)</f>
        <v>0</v>
      </c>
      <c r="P285" s="237">
        <v>0</v>
      </c>
      <c r="Q285" s="237">
        <f>ROUND(E285*P285,2)</f>
        <v>0</v>
      </c>
      <c r="R285" s="239" t="s">
        <v>163</v>
      </c>
      <c r="S285" s="239" t="s">
        <v>145</v>
      </c>
      <c r="T285" s="240" t="s">
        <v>145</v>
      </c>
      <c r="U285" s="222">
        <v>0.43</v>
      </c>
      <c r="V285" s="222">
        <f>ROUND(E285*U285,2)</f>
        <v>0.86</v>
      </c>
      <c r="W285" s="222"/>
      <c r="X285" s="222" t="s">
        <v>164</v>
      </c>
      <c r="Y285" s="222" t="s">
        <v>165</v>
      </c>
      <c r="Z285" s="212"/>
      <c r="AA285" s="212"/>
      <c r="AB285" s="212"/>
      <c r="AC285" s="212"/>
      <c r="AD285" s="212"/>
      <c r="AE285" s="212"/>
      <c r="AF285" s="212"/>
      <c r="AG285" s="212" t="s">
        <v>212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2" x14ac:dyDescent="0.2">
      <c r="A286" s="219"/>
      <c r="B286" s="220"/>
      <c r="C286" s="263" t="s">
        <v>361</v>
      </c>
      <c r="D286" s="257"/>
      <c r="E286" s="258"/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168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19"/>
      <c r="B287" s="220"/>
      <c r="C287" s="263" t="s">
        <v>393</v>
      </c>
      <c r="D287" s="257"/>
      <c r="E287" s="258"/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168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19"/>
      <c r="B288" s="220"/>
      <c r="C288" s="263" t="s">
        <v>388</v>
      </c>
      <c r="D288" s="257"/>
      <c r="E288" s="258"/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168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19"/>
      <c r="B289" s="220"/>
      <c r="C289" s="263" t="s">
        <v>400</v>
      </c>
      <c r="D289" s="257"/>
      <c r="E289" s="258">
        <v>2</v>
      </c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168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34">
        <v>43</v>
      </c>
      <c r="B290" s="235" t="s">
        <v>401</v>
      </c>
      <c r="C290" s="252" t="s">
        <v>402</v>
      </c>
      <c r="D290" s="236" t="s">
        <v>274</v>
      </c>
      <c r="E290" s="237">
        <v>304.5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7">
        <v>0.378</v>
      </c>
      <c r="O290" s="237">
        <f>ROUND(E290*N290,2)</f>
        <v>115.1</v>
      </c>
      <c r="P290" s="237">
        <v>0</v>
      </c>
      <c r="Q290" s="237">
        <f>ROUND(E290*P290,2)</f>
        <v>0</v>
      </c>
      <c r="R290" s="239"/>
      <c r="S290" s="239" t="s">
        <v>132</v>
      </c>
      <c r="T290" s="240" t="s">
        <v>133</v>
      </c>
      <c r="U290" s="222">
        <v>0</v>
      </c>
      <c r="V290" s="222">
        <f>ROUND(E290*U290,2)</f>
        <v>0</v>
      </c>
      <c r="W290" s="222"/>
      <c r="X290" s="222" t="s">
        <v>164</v>
      </c>
      <c r="Y290" s="222" t="s">
        <v>165</v>
      </c>
      <c r="Z290" s="212"/>
      <c r="AA290" s="212"/>
      <c r="AB290" s="212"/>
      <c r="AC290" s="212"/>
      <c r="AD290" s="212"/>
      <c r="AE290" s="212"/>
      <c r="AF290" s="212"/>
      <c r="AG290" s="212" t="s">
        <v>166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2" x14ac:dyDescent="0.2">
      <c r="A291" s="219"/>
      <c r="B291" s="220"/>
      <c r="C291" s="263" t="s">
        <v>215</v>
      </c>
      <c r="D291" s="257"/>
      <c r="E291" s="258"/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168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63" t="s">
        <v>403</v>
      </c>
      <c r="D292" s="257"/>
      <c r="E292" s="258"/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168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19"/>
      <c r="B293" s="220"/>
      <c r="C293" s="263" t="s">
        <v>285</v>
      </c>
      <c r="D293" s="257"/>
      <c r="E293" s="258">
        <v>304.5</v>
      </c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168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34">
        <v>44</v>
      </c>
      <c r="B294" s="235" t="s">
        <v>404</v>
      </c>
      <c r="C294" s="252" t="s">
        <v>405</v>
      </c>
      <c r="D294" s="236" t="s">
        <v>162</v>
      </c>
      <c r="E294" s="237">
        <v>9.24</v>
      </c>
      <c r="F294" s="238"/>
      <c r="G294" s="239">
        <f>ROUND(E294*F294,2)</f>
        <v>0</v>
      </c>
      <c r="H294" s="238"/>
      <c r="I294" s="239">
        <f>ROUND(E294*H294,2)</f>
        <v>0</v>
      </c>
      <c r="J294" s="238"/>
      <c r="K294" s="239">
        <f>ROUND(E294*J294,2)</f>
        <v>0</v>
      </c>
      <c r="L294" s="239">
        <v>21</v>
      </c>
      <c r="M294" s="239">
        <f>G294*(1+L294/100)</f>
        <v>0</v>
      </c>
      <c r="N294" s="237">
        <v>0.17599999999999999</v>
      </c>
      <c r="O294" s="237">
        <f>ROUND(E294*N294,2)</f>
        <v>1.63</v>
      </c>
      <c r="P294" s="237">
        <v>0</v>
      </c>
      <c r="Q294" s="237">
        <f>ROUND(E294*P294,2)</f>
        <v>0</v>
      </c>
      <c r="R294" s="239" t="s">
        <v>327</v>
      </c>
      <c r="S294" s="239" t="s">
        <v>145</v>
      </c>
      <c r="T294" s="240" t="s">
        <v>145</v>
      </c>
      <c r="U294" s="222">
        <v>0</v>
      </c>
      <c r="V294" s="222">
        <f>ROUND(E294*U294,2)</f>
        <v>0</v>
      </c>
      <c r="W294" s="222"/>
      <c r="X294" s="222" t="s">
        <v>328</v>
      </c>
      <c r="Y294" s="222" t="s">
        <v>165</v>
      </c>
      <c r="Z294" s="212"/>
      <c r="AA294" s="212"/>
      <c r="AB294" s="212"/>
      <c r="AC294" s="212"/>
      <c r="AD294" s="212"/>
      <c r="AE294" s="212"/>
      <c r="AF294" s="212"/>
      <c r="AG294" s="212" t="s">
        <v>406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2" x14ac:dyDescent="0.2">
      <c r="A295" s="219"/>
      <c r="B295" s="220"/>
      <c r="C295" s="263" t="s">
        <v>361</v>
      </c>
      <c r="D295" s="257"/>
      <c r="E295" s="258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168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19"/>
      <c r="B296" s="220"/>
      <c r="C296" s="263" t="s">
        <v>393</v>
      </c>
      <c r="D296" s="257"/>
      <c r="E296" s="258"/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168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19"/>
      <c r="B297" s="220"/>
      <c r="C297" s="263" t="s">
        <v>388</v>
      </c>
      <c r="D297" s="257"/>
      <c r="E297" s="258"/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168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19"/>
      <c r="B298" s="220"/>
      <c r="C298" s="266" t="s">
        <v>227</v>
      </c>
      <c r="D298" s="259"/>
      <c r="E298" s="260"/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168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19"/>
      <c r="B299" s="220"/>
      <c r="C299" s="267" t="s">
        <v>407</v>
      </c>
      <c r="D299" s="259"/>
      <c r="E299" s="260">
        <v>8.8000000000000007</v>
      </c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168</v>
      </c>
      <c r="AH299" s="212">
        <v>2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">
      <c r="A300" s="219"/>
      <c r="B300" s="220"/>
      <c r="C300" s="266" t="s">
        <v>229</v>
      </c>
      <c r="D300" s="259"/>
      <c r="E300" s="260"/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168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19"/>
      <c r="B301" s="220"/>
      <c r="C301" s="263" t="s">
        <v>408</v>
      </c>
      <c r="D301" s="257"/>
      <c r="E301" s="258">
        <v>9.24</v>
      </c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168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ht="22.5" outlineLevel="1" x14ac:dyDescent="0.2">
      <c r="A302" s="234">
        <v>45</v>
      </c>
      <c r="B302" s="235" t="s">
        <v>409</v>
      </c>
      <c r="C302" s="252" t="s">
        <v>410</v>
      </c>
      <c r="D302" s="236" t="s">
        <v>162</v>
      </c>
      <c r="E302" s="237">
        <v>4.0949999999999998</v>
      </c>
      <c r="F302" s="238"/>
      <c r="G302" s="239">
        <f>ROUND(E302*F302,2)</f>
        <v>0</v>
      </c>
      <c r="H302" s="238"/>
      <c r="I302" s="239">
        <f>ROUND(E302*H302,2)</f>
        <v>0</v>
      </c>
      <c r="J302" s="238"/>
      <c r="K302" s="239">
        <f>ROUND(E302*J302,2)</f>
        <v>0</v>
      </c>
      <c r="L302" s="239">
        <v>21</v>
      </c>
      <c r="M302" s="239">
        <f>G302*(1+L302/100)</f>
        <v>0</v>
      </c>
      <c r="N302" s="237">
        <v>0.13100000000000001</v>
      </c>
      <c r="O302" s="237">
        <f>ROUND(E302*N302,2)</f>
        <v>0.54</v>
      </c>
      <c r="P302" s="237">
        <v>0</v>
      </c>
      <c r="Q302" s="237">
        <f>ROUND(E302*P302,2)</f>
        <v>0</v>
      </c>
      <c r="R302" s="239" t="s">
        <v>327</v>
      </c>
      <c r="S302" s="239" t="s">
        <v>145</v>
      </c>
      <c r="T302" s="240" t="s">
        <v>145</v>
      </c>
      <c r="U302" s="222">
        <v>0</v>
      </c>
      <c r="V302" s="222">
        <f>ROUND(E302*U302,2)</f>
        <v>0</v>
      </c>
      <c r="W302" s="222"/>
      <c r="X302" s="222" t="s">
        <v>328</v>
      </c>
      <c r="Y302" s="222" t="s">
        <v>165</v>
      </c>
      <c r="Z302" s="212"/>
      <c r="AA302" s="212"/>
      <c r="AB302" s="212"/>
      <c r="AC302" s="212"/>
      <c r="AD302" s="212"/>
      <c r="AE302" s="212"/>
      <c r="AF302" s="212"/>
      <c r="AG302" s="212" t="s">
        <v>329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2" x14ac:dyDescent="0.2">
      <c r="A303" s="219"/>
      <c r="B303" s="220"/>
      <c r="C303" s="263" t="s">
        <v>220</v>
      </c>
      <c r="D303" s="257"/>
      <c r="E303" s="258"/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168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63" t="s">
        <v>389</v>
      </c>
      <c r="D304" s="257"/>
      <c r="E304" s="258"/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168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63" t="s">
        <v>390</v>
      </c>
      <c r="D305" s="257"/>
      <c r="E305" s="258"/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168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66" t="s">
        <v>227</v>
      </c>
      <c r="D306" s="259"/>
      <c r="E306" s="260"/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168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67" t="s">
        <v>411</v>
      </c>
      <c r="D307" s="259"/>
      <c r="E307" s="260">
        <v>3.9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168</v>
      </c>
      <c r="AH307" s="212">
        <v>2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19"/>
      <c r="B308" s="220"/>
      <c r="C308" s="266" t="s">
        <v>229</v>
      </c>
      <c r="D308" s="259"/>
      <c r="E308" s="260"/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168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19"/>
      <c r="B309" s="220"/>
      <c r="C309" s="263" t="s">
        <v>412</v>
      </c>
      <c r="D309" s="257"/>
      <c r="E309" s="258">
        <v>4.0949999999999998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168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34">
        <v>46</v>
      </c>
      <c r="B310" s="235" t="s">
        <v>413</v>
      </c>
      <c r="C310" s="252" t="s">
        <v>414</v>
      </c>
      <c r="D310" s="236" t="s">
        <v>162</v>
      </c>
      <c r="E310" s="237">
        <v>150.15</v>
      </c>
      <c r="F310" s="238"/>
      <c r="G310" s="239">
        <f>ROUND(E310*F310,2)</f>
        <v>0</v>
      </c>
      <c r="H310" s="238"/>
      <c r="I310" s="239">
        <f>ROUND(E310*H310,2)</f>
        <v>0</v>
      </c>
      <c r="J310" s="238"/>
      <c r="K310" s="239">
        <f>ROUND(E310*J310,2)</f>
        <v>0</v>
      </c>
      <c r="L310" s="239">
        <v>21</v>
      </c>
      <c r="M310" s="239">
        <f>G310*(1+L310/100)</f>
        <v>0</v>
      </c>
      <c r="N310" s="237">
        <v>0.13100000000000001</v>
      </c>
      <c r="O310" s="237">
        <f>ROUND(E310*N310,2)</f>
        <v>19.670000000000002</v>
      </c>
      <c r="P310" s="237">
        <v>0</v>
      </c>
      <c r="Q310" s="237">
        <f>ROUND(E310*P310,2)</f>
        <v>0</v>
      </c>
      <c r="R310" s="239" t="s">
        <v>327</v>
      </c>
      <c r="S310" s="239" t="s">
        <v>145</v>
      </c>
      <c r="T310" s="240" t="s">
        <v>145</v>
      </c>
      <c r="U310" s="222">
        <v>0</v>
      </c>
      <c r="V310" s="222">
        <f>ROUND(E310*U310,2)</f>
        <v>0</v>
      </c>
      <c r="W310" s="222"/>
      <c r="X310" s="222" t="s">
        <v>328</v>
      </c>
      <c r="Y310" s="222" t="s">
        <v>165</v>
      </c>
      <c r="Z310" s="212"/>
      <c r="AA310" s="212"/>
      <c r="AB310" s="212"/>
      <c r="AC310" s="212"/>
      <c r="AD310" s="212"/>
      <c r="AE310" s="212"/>
      <c r="AF310" s="212"/>
      <c r="AG310" s="212" t="s">
        <v>329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2" x14ac:dyDescent="0.2">
      <c r="A311" s="219"/>
      <c r="B311" s="220"/>
      <c r="C311" s="263" t="s">
        <v>218</v>
      </c>
      <c r="D311" s="257"/>
      <c r="E311" s="258"/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168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19"/>
      <c r="B312" s="220"/>
      <c r="C312" s="263" t="s">
        <v>387</v>
      </c>
      <c r="D312" s="257"/>
      <c r="E312" s="258"/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168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">
      <c r="A313" s="219"/>
      <c r="B313" s="220"/>
      <c r="C313" s="263" t="s">
        <v>388</v>
      </c>
      <c r="D313" s="257"/>
      <c r="E313" s="258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168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19"/>
      <c r="B314" s="220"/>
      <c r="C314" s="266" t="s">
        <v>227</v>
      </c>
      <c r="D314" s="259"/>
      <c r="E314" s="260"/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168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">
      <c r="A315" s="219"/>
      <c r="B315" s="220"/>
      <c r="C315" s="267" t="s">
        <v>415</v>
      </c>
      <c r="D315" s="259"/>
      <c r="E315" s="260">
        <v>143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168</v>
      </c>
      <c r="AH315" s="212">
        <v>2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19"/>
      <c r="B316" s="220"/>
      <c r="C316" s="266" t="s">
        <v>229</v>
      </c>
      <c r="D316" s="259"/>
      <c r="E316" s="260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168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63" t="s">
        <v>416</v>
      </c>
      <c r="D317" s="257"/>
      <c r="E317" s="258">
        <v>150.15</v>
      </c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168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x14ac:dyDescent="0.2">
      <c r="A318" s="227" t="s">
        <v>127</v>
      </c>
      <c r="B318" s="228" t="s">
        <v>80</v>
      </c>
      <c r="C318" s="250" t="s">
        <v>81</v>
      </c>
      <c r="D318" s="229"/>
      <c r="E318" s="230"/>
      <c r="F318" s="231"/>
      <c r="G318" s="231">
        <f>SUMIF(AG319:AG322,"&lt;&gt;NOR",G319:G322)</f>
        <v>0</v>
      </c>
      <c r="H318" s="231"/>
      <c r="I318" s="231">
        <f>SUM(I319:I322)</f>
        <v>0</v>
      </c>
      <c r="J318" s="231"/>
      <c r="K318" s="231">
        <f>SUM(K319:K322)</f>
        <v>0</v>
      </c>
      <c r="L318" s="231"/>
      <c r="M318" s="231">
        <f>SUM(M319:M322)</f>
        <v>0</v>
      </c>
      <c r="N318" s="230"/>
      <c r="O318" s="230">
        <f>SUM(O319:O322)</f>
        <v>0.43</v>
      </c>
      <c r="P318" s="230"/>
      <c r="Q318" s="230">
        <f>SUM(Q319:Q322)</f>
        <v>0</v>
      </c>
      <c r="R318" s="231"/>
      <c r="S318" s="231"/>
      <c r="T318" s="232"/>
      <c r="U318" s="226"/>
      <c r="V318" s="226">
        <f>SUM(V319:V322)</f>
        <v>0.5</v>
      </c>
      <c r="W318" s="226"/>
      <c r="X318" s="226"/>
      <c r="Y318" s="226"/>
      <c r="AG318" t="s">
        <v>128</v>
      </c>
    </row>
    <row r="319" spans="1:60" outlineLevel="1" x14ac:dyDescent="0.2">
      <c r="A319" s="234">
        <v>47</v>
      </c>
      <c r="B319" s="235" t="s">
        <v>417</v>
      </c>
      <c r="C319" s="252" t="s">
        <v>418</v>
      </c>
      <c r="D319" s="236" t="s">
        <v>183</v>
      </c>
      <c r="E319" s="237">
        <v>0.27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7">
        <v>1.6</v>
      </c>
      <c r="O319" s="237">
        <f>ROUND(E319*N319,2)</f>
        <v>0.43</v>
      </c>
      <c r="P319" s="237">
        <v>0</v>
      </c>
      <c r="Q319" s="237">
        <f>ROUND(E319*P319,2)</f>
        <v>0</v>
      </c>
      <c r="R319" s="239" t="s">
        <v>334</v>
      </c>
      <c r="S319" s="239" t="s">
        <v>145</v>
      </c>
      <c r="T319" s="240" t="s">
        <v>145</v>
      </c>
      <c r="U319" s="222">
        <v>1.8360000000000001</v>
      </c>
      <c r="V319" s="222">
        <f>ROUND(E319*U319,2)</f>
        <v>0.5</v>
      </c>
      <c r="W319" s="222"/>
      <c r="X319" s="222" t="s">
        <v>164</v>
      </c>
      <c r="Y319" s="222" t="s">
        <v>165</v>
      </c>
      <c r="Z319" s="212"/>
      <c r="AA319" s="212"/>
      <c r="AB319" s="212"/>
      <c r="AC319" s="212"/>
      <c r="AD319" s="212"/>
      <c r="AE319" s="212"/>
      <c r="AF319" s="212"/>
      <c r="AG319" s="212" t="s">
        <v>166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2" x14ac:dyDescent="0.2">
      <c r="A320" s="219"/>
      <c r="B320" s="220"/>
      <c r="C320" s="264" t="s">
        <v>419</v>
      </c>
      <c r="D320" s="261"/>
      <c r="E320" s="261"/>
      <c r="F320" s="261"/>
      <c r="G320" s="261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177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48" t="str">
        <f>C320</f>
        <v>pod mazaniny a dlažby, popř. na plochých střechách, vodorovný nebo ve spádu, s udusáním a urovnáním povrchu,</v>
      </c>
      <c r="BB320" s="212"/>
      <c r="BC320" s="212"/>
      <c r="BD320" s="212"/>
      <c r="BE320" s="212"/>
      <c r="BF320" s="212"/>
      <c r="BG320" s="212"/>
      <c r="BH320" s="212"/>
    </row>
    <row r="321" spans="1:60" outlineLevel="2" x14ac:dyDescent="0.2">
      <c r="A321" s="219"/>
      <c r="B321" s="220"/>
      <c r="C321" s="263" t="s">
        <v>420</v>
      </c>
      <c r="D321" s="257"/>
      <c r="E321" s="258"/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168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19"/>
      <c r="B322" s="220"/>
      <c r="C322" s="263" t="s">
        <v>421</v>
      </c>
      <c r="D322" s="257"/>
      <c r="E322" s="258">
        <v>0.27</v>
      </c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168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x14ac:dyDescent="0.2">
      <c r="A323" s="227" t="s">
        <v>127</v>
      </c>
      <c r="B323" s="228" t="s">
        <v>82</v>
      </c>
      <c r="C323" s="250" t="s">
        <v>83</v>
      </c>
      <c r="D323" s="229"/>
      <c r="E323" s="230"/>
      <c r="F323" s="231"/>
      <c r="G323" s="231">
        <f>SUMIF(AG324:AG341,"&lt;&gt;NOR",G324:G341)</f>
        <v>0</v>
      </c>
      <c r="H323" s="231"/>
      <c r="I323" s="231">
        <f>SUM(I324:I341)</f>
        <v>0</v>
      </c>
      <c r="J323" s="231"/>
      <c r="K323" s="231">
        <f>SUM(K324:K341)</f>
        <v>0</v>
      </c>
      <c r="L323" s="231"/>
      <c r="M323" s="231">
        <f>SUM(M324:M341)</f>
        <v>0</v>
      </c>
      <c r="N323" s="230"/>
      <c r="O323" s="230">
        <f>SUM(O324:O341)</f>
        <v>0.09</v>
      </c>
      <c r="P323" s="230"/>
      <c r="Q323" s="230">
        <f>SUM(Q324:Q341)</f>
        <v>0.6</v>
      </c>
      <c r="R323" s="231"/>
      <c r="S323" s="231"/>
      <c r="T323" s="232"/>
      <c r="U323" s="226"/>
      <c r="V323" s="226">
        <f>SUM(V324:V341)</f>
        <v>0</v>
      </c>
      <c r="W323" s="226"/>
      <c r="X323" s="226"/>
      <c r="Y323" s="226"/>
      <c r="AG323" t="s">
        <v>128</v>
      </c>
    </row>
    <row r="324" spans="1:60" ht="22.5" outlineLevel="1" x14ac:dyDescent="0.2">
      <c r="A324" s="234">
        <v>48</v>
      </c>
      <c r="B324" s="235" t="s">
        <v>422</v>
      </c>
      <c r="C324" s="252" t="s">
        <v>423</v>
      </c>
      <c r="D324" s="236" t="s">
        <v>424</v>
      </c>
      <c r="E324" s="237">
        <v>1</v>
      </c>
      <c r="F324" s="238"/>
      <c r="G324" s="239">
        <f>ROUND(E324*F324,2)</f>
        <v>0</v>
      </c>
      <c r="H324" s="238"/>
      <c r="I324" s="239">
        <f>ROUND(E324*H324,2)</f>
        <v>0</v>
      </c>
      <c r="J324" s="238"/>
      <c r="K324" s="239">
        <f>ROUND(E324*J324,2)</f>
        <v>0</v>
      </c>
      <c r="L324" s="239">
        <v>21</v>
      </c>
      <c r="M324" s="239">
        <f>G324*(1+L324/100)</f>
        <v>0</v>
      </c>
      <c r="N324" s="237">
        <v>0</v>
      </c>
      <c r="O324" s="237">
        <f>ROUND(E324*N324,2)</f>
        <v>0</v>
      </c>
      <c r="P324" s="237">
        <v>0</v>
      </c>
      <c r="Q324" s="237">
        <f>ROUND(E324*P324,2)</f>
        <v>0</v>
      </c>
      <c r="R324" s="239"/>
      <c r="S324" s="239" t="s">
        <v>132</v>
      </c>
      <c r="T324" s="240" t="s">
        <v>133</v>
      </c>
      <c r="U324" s="222">
        <v>0</v>
      </c>
      <c r="V324" s="222">
        <f>ROUND(E324*U324,2)</f>
        <v>0</v>
      </c>
      <c r="W324" s="222"/>
      <c r="X324" s="222" t="s">
        <v>164</v>
      </c>
      <c r="Y324" s="222" t="s">
        <v>165</v>
      </c>
      <c r="Z324" s="212"/>
      <c r="AA324" s="212"/>
      <c r="AB324" s="212"/>
      <c r="AC324" s="212"/>
      <c r="AD324" s="212"/>
      <c r="AE324" s="212"/>
      <c r="AF324" s="212"/>
      <c r="AG324" s="212" t="s">
        <v>166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ht="22.5" outlineLevel="2" x14ac:dyDescent="0.2">
      <c r="A325" s="219"/>
      <c r="B325" s="220"/>
      <c r="C325" s="253" t="s">
        <v>425</v>
      </c>
      <c r="D325" s="249"/>
      <c r="E325" s="249"/>
      <c r="F325" s="249"/>
      <c r="G325" s="249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142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48" t="str">
        <f>C325</f>
        <v>BUDOU VYBUDOVÁNY NOVÉ BETONOVÉ PATKY (ŠxDxV - 0,4m x1,40m x 1,00m) Z BETONU C 20/25 XF2 - viz samostatné položky v rozpočtu</v>
      </c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">
      <c r="A326" s="219"/>
      <c r="B326" s="220"/>
      <c r="C326" s="268" t="s">
        <v>243</v>
      </c>
      <c r="D326" s="223"/>
      <c r="E326" s="224"/>
      <c r="F326" s="225"/>
      <c r="G326" s="225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142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65" t="s">
        <v>426</v>
      </c>
      <c r="D327" s="262"/>
      <c r="E327" s="262"/>
      <c r="F327" s="262"/>
      <c r="G327" s="26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142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68" t="s">
        <v>243</v>
      </c>
      <c r="D328" s="223"/>
      <c r="E328" s="224"/>
      <c r="F328" s="225"/>
      <c r="G328" s="225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142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19"/>
      <c r="B329" s="220"/>
      <c r="C329" s="265" t="s">
        <v>427</v>
      </c>
      <c r="D329" s="262"/>
      <c r="E329" s="262"/>
      <c r="F329" s="262"/>
      <c r="G329" s="26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142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68" t="s">
        <v>243</v>
      </c>
      <c r="D330" s="223"/>
      <c r="E330" s="224"/>
      <c r="F330" s="225"/>
      <c r="G330" s="225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142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19"/>
      <c r="B331" s="220"/>
      <c r="C331" s="265" t="s">
        <v>428</v>
      </c>
      <c r="D331" s="262"/>
      <c r="E331" s="262"/>
      <c r="F331" s="262"/>
      <c r="G331" s="26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142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">
      <c r="A332" s="219"/>
      <c r="B332" s="220"/>
      <c r="C332" s="268" t="s">
        <v>243</v>
      </c>
      <c r="D332" s="223"/>
      <c r="E332" s="224"/>
      <c r="F332" s="225"/>
      <c r="G332" s="225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142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19"/>
      <c r="B333" s="220"/>
      <c r="C333" s="265" t="s">
        <v>429</v>
      </c>
      <c r="D333" s="262"/>
      <c r="E333" s="262"/>
      <c r="F333" s="262"/>
      <c r="G333" s="26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142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41">
        <v>49</v>
      </c>
      <c r="B334" s="242" t="s">
        <v>430</v>
      </c>
      <c r="C334" s="251" t="s">
        <v>431</v>
      </c>
      <c r="D334" s="243" t="s">
        <v>424</v>
      </c>
      <c r="E334" s="244">
        <v>1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4">
        <v>0</v>
      </c>
      <c r="O334" s="244">
        <f>ROUND(E334*N334,2)</f>
        <v>0</v>
      </c>
      <c r="P334" s="244">
        <v>0.6</v>
      </c>
      <c r="Q334" s="244">
        <f>ROUND(E334*P334,2)</f>
        <v>0.6</v>
      </c>
      <c r="R334" s="246"/>
      <c r="S334" s="246" t="s">
        <v>132</v>
      </c>
      <c r="T334" s="247" t="s">
        <v>133</v>
      </c>
      <c r="U334" s="222">
        <v>0</v>
      </c>
      <c r="V334" s="222">
        <f>ROUND(E334*U334,2)</f>
        <v>0</v>
      </c>
      <c r="W334" s="222"/>
      <c r="X334" s="222" t="s">
        <v>164</v>
      </c>
      <c r="Y334" s="222" t="s">
        <v>165</v>
      </c>
      <c r="Z334" s="212"/>
      <c r="AA334" s="212"/>
      <c r="AB334" s="212"/>
      <c r="AC334" s="212"/>
      <c r="AD334" s="212"/>
      <c r="AE334" s="212"/>
      <c r="AF334" s="212"/>
      <c r="AG334" s="212" t="s">
        <v>166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34">
        <v>50</v>
      </c>
      <c r="B335" s="235" t="s">
        <v>432</v>
      </c>
      <c r="C335" s="252" t="s">
        <v>433</v>
      </c>
      <c r="D335" s="236" t="s">
        <v>274</v>
      </c>
      <c r="E335" s="237">
        <v>95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7">
        <v>0</v>
      </c>
      <c r="O335" s="237">
        <f>ROUND(E335*N335,2)</f>
        <v>0</v>
      </c>
      <c r="P335" s="237">
        <v>0</v>
      </c>
      <c r="Q335" s="237">
        <f>ROUND(E335*P335,2)</f>
        <v>0</v>
      </c>
      <c r="R335" s="239"/>
      <c r="S335" s="239" t="s">
        <v>132</v>
      </c>
      <c r="T335" s="240" t="s">
        <v>133</v>
      </c>
      <c r="U335" s="222">
        <v>0</v>
      </c>
      <c r="V335" s="222">
        <f>ROUND(E335*U335,2)</f>
        <v>0</v>
      </c>
      <c r="W335" s="222"/>
      <c r="X335" s="222" t="s">
        <v>164</v>
      </c>
      <c r="Y335" s="222" t="s">
        <v>165</v>
      </c>
      <c r="Z335" s="212"/>
      <c r="AA335" s="212"/>
      <c r="AB335" s="212"/>
      <c r="AC335" s="212"/>
      <c r="AD335" s="212"/>
      <c r="AE335" s="212"/>
      <c r="AF335" s="212"/>
      <c r="AG335" s="212" t="s">
        <v>166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2" x14ac:dyDescent="0.2">
      <c r="A336" s="219"/>
      <c r="B336" s="220"/>
      <c r="C336" s="263" t="s">
        <v>434</v>
      </c>
      <c r="D336" s="257"/>
      <c r="E336" s="258"/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168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63" t="s">
        <v>435</v>
      </c>
      <c r="D337" s="257"/>
      <c r="E337" s="258">
        <v>95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168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41">
        <v>51</v>
      </c>
      <c r="B338" s="242" t="s">
        <v>436</v>
      </c>
      <c r="C338" s="251" t="s">
        <v>437</v>
      </c>
      <c r="D338" s="243" t="s">
        <v>288</v>
      </c>
      <c r="E338" s="244">
        <v>2</v>
      </c>
      <c r="F338" s="245"/>
      <c r="G338" s="246">
        <f>ROUND(E338*F338,2)</f>
        <v>0</v>
      </c>
      <c r="H338" s="245"/>
      <c r="I338" s="246">
        <f>ROUND(E338*H338,2)</f>
        <v>0</v>
      </c>
      <c r="J338" s="245"/>
      <c r="K338" s="246">
        <f>ROUND(E338*J338,2)</f>
        <v>0</v>
      </c>
      <c r="L338" s="246">
        <v>21</v>
      </c>
      <c r="M338" s="246">
        <f>G338*(1+L338/100)</f>
        <v>0</v>
      </c>
      <c r="N338" s="244">
        <v>0</v>
      </c>
      <c r="O338" s="244">
        <f>ROUND(E338*N338,2)</f>
        <v>0</v>
      </c>
      <c r="P338" s="244">
        <v>0</v>
      </c>
      <c r="Q338" s="244">
        <f>ROUND(E338*P338,2)</f>
        <v>0</v>
      </c>
      <c r="R338" s="246"/>
      <c r="S338" s="246" t="s">
        <v>132</v>
      </c>
      <c r="T338" s="247" t="s">
        <v>133</v>
      </c>
      <c r="U338" s="222">
        <v>0</v>
      </c>
      <c r="V338" s="222">
        <f>ROUND(E338*U338,2)</f>
        <v>0</v>
      </c>
      <c r="W338" s="222"/>
      <c r="X338" s="222" t="s">
        <v>164</v>
      </c>
      <c r="Y338" s="222" t="s">
        <v>165</v>
      </c>
      <c r="Z338" s="212"/>
      <c r="AA338" s="212"/>
      <c r="AB338" s="212"/>
      <c r="AC338" s="212"/>
      <c r="AD338" s="212"/>
      <c r="AE338" s="212"/>
      <c r="AF338" s="212"/>
      <c r="AG338" s="212" t="s">
        <v>166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34">
        <v>52</v>
      </c>
      <c r="B339" s="235" t="s">
        <v>438</v>
      </c>
      <c r="C339" s="252" t="s">
        <v>439</v>
      </c>
      <c r="D339" s="236" t="s">
        <v>162</v>
      </c>
      <c r="E339" s="237">
        <v>104.5</v>
      </c>
      <c r="F339" s="238"/>
      <c r="G339" s="239">
        <f>ROUND(E339*F339,2)</f>
        <v>0</v>
      </c>
      <c r="H339" s="238"/>
      <c r="I339" s="239">
        <f>ROUND(E339*H339,2)</f>
        <v>0</v>
      </c>
      <c r="J339" s="238"/>
      <c r="K339" s="239">
        <f>ROUND(E339*J339,2)</f>
        <v>0</v>
      </c>
      <c r="L339" s="239">
        <v>21</v>
      </c>
      <c r="M339" s="239">
        <f>G339*(1+L339/100)</f>
        <v>0</v>
      </c>
      <c r="N339" s="237">
        <v>8.9999999999999998E-4</v>
      </c>
      <c r="O339" s="237">
        <f>ROUND(E339*N339,2)</f>
        <v>0.09</v>
      </c>
      <c r="P339" s="237">
        <v>0</v>
      </c>
      <c r="Q339" s="237">
        <f>ROUND(E339*P339,2)</f>
        <v>0</v>
      </c>
      <c r="R339" s="239" t="s">
        <v>327</v>
      </c>
      <c r="S339" s="239" t="s">
        <v>145</v>
      </c>
      <c r="T339" s="240" t="s">
        <v>145</v>
      </c>
      <c r="U339" s="222">
        <v>0</v>
      </c>
      <c r="V339" s="222">
        <f>ROUND(E339*U339,2)</f>
        <v>0</v>
      </c>
      <c r="W339" s="222"/>
      <c r="X339" s="222" t="s">
        <v>328</v>
      </c>
      <c r="Y339" s="222" t="s">
        <v>165</v>
      </c>
      <c r="Z339" s="212"/>
      <c r="AA339" s="212"/>
      <c r="AB339" s="212"/>
      <c r="AC339" s="212"/>
      <c r="AD339" s="212"/>
      <c r="AE339" s="212"/>
      <c r="AF339" s="212"/>
      <c r="AG339" s="212" t="s">
        <v>406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2" x14ac:dyDescent="0.2">
      <c r="A340" s="219"/>
      <c r="B340" s="220"/>
      <c r="C340" s="263" t="s">
        <v>434</v>
      </c>
      <c r="D340" s="257"/>
      <c r="E340" s="258"/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168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19"/>
      <c r="B341" s="220"/>
      <c r="C341" s="263" t="s">
        <v>440</v>
      </c>
      <c r="D341" s="257"/>
      <c r="E341" s="258">
        <v>104.5</v>
      </c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168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x14ac:dyDescent="0.2">
      <c r="A342" s="227" t="s">
        <v>127</v>
      </c>
      <c r="B342" s="228" t="s">
        <v>84</v>
      </c>
      <c r="C342" s="250" t="s">
        <v>85</v>
      </c>
      <c r="D342" s="229"/>
      <c r="E342" s="230"/>
      <c r="F342" s="231"/>
      <c r="G342" s="231">
        <f>SUMIF(AG343:AG391,"&lt;&gt;NOR",G343:G391)</f>
        <v>0</v>
      </c>
      <c r="H342" s="231"/>
      <c r="I342" s="231">
        <f>SUM(I343:I391)</f>
        <v>0</v>
      </c>
      <c r="J342" s="231"/>
      <c r="K342" s="231">
        <f>SUM(K343:K391)</f>
        <v>0</v>
      </c>
      <c r="L342" s="231"/>
      <c r="M342" s="231">
        <f>SUM(M343:M391)</f>
        <v>0</v>
      </c>
      <c r="N342" s="230"/>
      <c r="O342" s="230">
        <f>SUM(O343:O391)</f>
        <v>42.9</v>
      </c>
      <c r="P342" s="230"/>
      <c r="Q342" s="230">
        <f>SUM(Q343:Q391)</f>
        <v>0</v>
      </c>
      <c r="R342" s="231"/>
      <c r="S342" s="231"/>
      <c r="T342" s="232"/>
      <c r="U342" s="226"/>
      <c r="V342" s="226">
        <f>SUM(V343:V391)</f>
        <v>46.43</v>
      </c>
      <c r="W342" s="226"/>
      <c r="X342" s="226"/>
      <c r="Y342" s="226"/>
      <c r="AG342" t="s">
        <v>128</v>
      </c>
    </row>
    <row r="343" spans="1:60" ht="22.5" outlineLevel="1" x14ac:dyDescent="0.2">
      <c r="A343" s="234">
        <v>53</v>
      </c>
      <c r="B343" s="235" t="s">
        <v>441</v>
      </c>
      <c r="C343" s="252" t="s">
        <v>442</v>
      </c>
      <c r="D343" s="236" t="s">
        <v>175</v>
      </c>
      <c r="E343" s="237">
        <v>162</v>
      </c>
      <c r="F343" s="238"/>
      <c r="G343" s="239">
        <f>ROUND(E343*F343,2)</f>
        <v>0</v>
      </c>
      <c r="H343" s="238"/>
      <c r="I343" s="239">
        <f>ROUND(E343*H343,2)</f>
        <v>0</v>
      </c>
      <c r="J343" s="238"/>
      <c r="K343" s="239">
        <f>ROUND(E343*J343,2)</f>
        <v>0</v>
      </c>
      <c r="L343" s="239">
        <v>21</v>
      </c>
      <c r="M343" s="239">
        <f>G343*(1+L343/100)</f>
        <v>0</v>
      </c>
      <c r="N343" s="237">
        <v>0.188</v>
      </c>
      <c r="O343" s="237">
        <f>ROUND(E343*N343,2)</f>
        <v>30.46</v>
      </c>
      <c r="P343" s="237">
        <v>0</v>
      </c>
      <c r="Q343" s="237">
        <f>ROUND(E343*P343,2)</f>
        <v>0</v>
      </c>
      <c r="R343" s="239" t="s">
        <v>163</v>
      </c>
      <c r="S343" s="239" t="s">
        <v>145</v>
      </c>
      <c r="T343" s="240" t="s">
        <v>145</v>
      </c>
      <c r="U343" s="222">
        <v>0.27200000000000002</v>
      </c>
      <c r="V343" s="222">
        <f>ROUND(E343*U343,2)</f>
        <v>44.06</v>
      </c>
      <c r="W343" s="222"/>
      <c r="X343" s="222" t="s">
        <v>164</v>
      </c>
      <c r="Y343" s="222" t="s">
        <v>165</v>
      </c>
      <c r="Z343" s="212"/>
      <c r="AA343" s="212"/>
      <c r="AB343" s="212"/>
      <c r="AC343" s="212"/>
      <c r="AD343" s="212"/>
      <c r="AE343" s="212"/>
      <c r="AF343" s="212"/>
      <c r="AG343" s="212" t="s">
        <v>212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2" x14ac:dyDescent="0.2">
      <c r="A344" s="219"/>
      <c r="B344" s="220"/>
      <c r="C344" s="264" t="s">
        <v>443</v>
      </c>
      <c r="D344" s="261"/>
      <c r="E344" s="261"/>
      <c r="F344" s="261"/>
      <c r="G344" s="261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177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2" x14ac:dyDescent="0.2">
      <c r="A345" s="219"/>
      <c r="B345" s="220"/>
      <c r="C345" s="265" t="s">
        <v>444</v>
      </c>
      <c r="D345" s="262"/>
      <c r="E345" s="262"/>
      <c r="F345" s="262"/>
      <c r="G345" s="26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142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2" x14ac:dyDescent="0.2">
      <c r="A346" s="219"/>
      <c r="B346" s="220"/>
      <c r="C346" s="263" t="s">
        <v>445</v>
      </c>
      <c r="D346" s="257"/>
      <c r="E346" s="258"/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22"/>
      <c r="Z346" s="212"/>
      <c r="AA346" s="212"/>
      <c r="AB346" s="212"/>
      <c r="AC346" s="212"/>
      <c r="AD346" s="212"/>
      <c r="AE346" s="212"/>
      <c r="AF346" s="212"/>
      <c r="AG346" s="212" t="s">
        <v>168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63" t="s">
        <v>446</v>
      </c>
      <c r="D347" s="257"/>
      <c r="E347" s="258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168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63" t="s">
        <v>447</v>
      </c>
      <c r="D348" s="257"/>
      <c r="E348" s="258"/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168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63" t="s">
        <v>448</v>
      </c>
      <c r="D349" s="257"/>
      <c r="E349" s="258">
        <v>122</v>
      </c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22"/>
      <c r="Z349" s="212"/>
      <c r="AA349" s="212"/>
      <c r="AB349" s="212"/>
      <c r="AC349" s="212"/>
      <c r="AD349" s="212"/>
      <c r="AE349" s="212"/>
      <c r="AF349" s="212"/>
      <c r="AG349" s="212" t="s">
        <v>168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19"/>
      <c r="B350" s="220"/>
      <c r="C350" s="263" t="s">
        <v>449</v>
      </c>
      <c r="D350" s="257"/>
      <c r="E350" s="258"/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168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19"/>
      <c r="B351" s="220"/>
      <c r="C351" s="263" t="s">
        <v>450</v>
      </c>
      <c r="D351" s="257"/>
      <c r="E351" s="258">
        <v>22</v>
      </c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168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19"/>
      <c r="B352" s="220"/>
      <c r="C352" s="263" t="s">
        <v>451</v>
      </c>
      <c r="D352" s="257"/>
      <c r="E352" s="258"/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168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19"/>
      <c r="B353" s="220"/>
      <c r="C353" s="263" t="s">
        <v>400</v>
      </c>
      <c r="D353" s="257"/>
      <c r="E353" s="258">
        <v>2</v>
      </c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168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63" t="s">
        <v>452</v>
      </c>
      <c r="D354" s="257"/>
      <c r="E354" s="258"/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168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19"/>
      <c r="B355" s="220"/>
      <c r="C355" s="263" t="s">
        <v>400</v>
      </c>
      <c r="D355" s="257"/>
      <c r="E355" s="258">
        <v>2</v>
      </c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22"/>
      <c r="Z355" s="212"/>
      <c r="AA355" s="212"/>
      <c r="AB355" s="212"/>
      <c r="AC355" s="212"/>
      <c r="AD355" s="212"/>
      <c r="AE355" s="212"/>
      <c r="AF355" s="212"/>
      <c r="AG355" s="212" t="s">
        <v>168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19"/>
      <c r="B356" s="220"/>
      <c r="C356" s="263" t="s">
        <v>453</v>
      </c>
      <c r="D356" s="257"/>
      <c r="E356" s="258"/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168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19"/>
      <c r="B357" s="220"/>
      <c r="C357" s="263" t="s">
        <v>454</v>
      </c>
      <c r="D357" s="257"/>
      <c r="E357" s="258">
        <v>14</v>
      </c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22"/>
      <c r="Z357" s="212"/>
      <c r="AA357" s="212"/>
      <c r="AB357" s="212"/>
      <c r="AC357" s="212"/>
      <c r="AD357" s="212"/>
      <c r="AE357" s="212"/>
      <c r="AF357" s="212"/>
      <c r="AG357" s="212" t="s">
        <v>168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34">
        <v>54</v>
      </c>
      <c r="B358" s="235" t="s">
        <v>455</v>
      </c>
      <c r="C358" s="252" t="s">
        <v>456</v>
      </c>
      <c r="D358" s="236" t="s">
        <v>175</v>
      </c>
      <c r="E358" s="237">
        <v>64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7">
        <v>0</v>
      </c>
      <c r="O358" s="237">
        <f>ROUND(E358*N358,2)</f>
        <v>0</v>
      </c>
      <c r="P358" s="237">
        <v>0</v>
      </c>
      <c r="Q358" s="237">
        <f>ROUND(E358*P358,2)</f>
        <v>0</v>
      </c>
      <c r="R358" s="239" t="s">
        <v>163</v>
      </c>
      <c r="S358" s="239" t="s">
        <v>145</v>
      </c>
      <c r="T358" s="240" t="s">
        <v>145</v>
      </c>
      <c r="U358" s="222">
        <v>3.6999999999999998E-2</v>
      </c>
      <c r="V358" s="222">
        <f>ROUND(E358*U358,2)</f>
        <v>2.37</v>
      </c>
      <c r="W358" s="222"/>
      <c r="X358" s="222" t="s">
        <v>164</v>
      </c>
      <c r="Y358" s="222" t="s">
        <v>165</v>
      </c>
      <c r="Z358" s="212"/>
      <c r="AA358" s="212"/>
      <c r="AB358" s="212"/>
      <c r="AC358" s="212"/>
      <c r="AD358" s="212"/>
      <c r="AE358" s="212"/>
      <c r="AF358" s="212"/>
      <c r="AG358" s="212" t="s">
        <v>166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2" x14ac:dyDescent="0.2">
      <c r="A359" s="219"/>
      <c r="B359" s="220"/>
      <c r="C359" s="264" t="s">
        <v>457</v>
      </c>
      <c r="D359" s="261"/>
      <c r="E359" s="261"/>
      <c r="F359" s="261"/>
      <c r="G359" s="261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177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2" x14ac:dyDescent="0.2">
      <c r="A360" s="219"/>
      <c r="B360" s="220"/>
      <c r="C360" s="263" t="s">
        <v>347</v>
      </c>
      <c r="D360" s="257"/>
      <c r="E360" s="258"/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168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19"/>
      <c r="B361" s="220"/>
      <c r="C361" s="263" t="s">
        <v>348</v>
      </c>
      <c r="D361" s="257"/>
      <c r="E361" s="258">
        <v>64</v>
      </c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22"/>
      <c r="Z361" s="212"/>
      <c r="AA361" s="212"/>
      <c r="AB361" s="212"/>
      <c r="AC361" s="212"/>
      <c r="AD361" s="212"/>
      <c r="AE361" s="212"/>
      <c r="AF361" s="212"/>
      <c r="AG361" s="212" t="s">
        <v>168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2.5" outlineLevel="1" x14ac:dyDescent="0.2">
      <c r="A362" s="234">
        <v>55</v>
      </c>
      <c r="B362" s="235" t="s">
        <v>458</v>
      </c>
      <c r="C362" s="252" t="s">
        <v>459</v>
      </c>
      <c r="D362" s="236" t="s">
        <v>460</v>
      </c>
      <c r="E362" s="237">
        <v>14.28</v>
      </c>
      <c r="F362" s="238"/>
      <c r="G362" s="239">
        <f>ROUND(E362*F362,2)</f>
        <v>0</v>
      </c>
      <c r="H362" s="238"/>
      <c r="I362" s="239">
        <f>ROUND(E362*H362,2)</f>
        <v>0</v>
      </c>
      <c r="J362" s="238"/>
      <c r="K362" s="239">
        <f>ROUND(E362*J362,2)</f>
        <v>0</v>
      </c>
      <c r="L362" s="239">
        <v>21</v>
      </c>
      <c r="M362" s="239">
        <f>G362*(1+L362/100)</f>
        <v>0</v>
      </c>
      <c r="N362" s="237">
        <v>0.06</v>
      </c>
      <c r="O362" s="237">
        <f>ROUND(E362*N362,2)</f>
        <v>0.86</v>
      </c>
      <c r="P362" s="237">
        <v>0</v>
      </c>
      <c r="Q362" s="237">
        <f>ROUND(E362*P362,2)</f>
        <v>0</v>
      </c>
      <c r="R362" s="239" t="s">
        <v>327</v>
      </c>
      <c r="S362" s="239" t="s">
        <v>145</v>
      </c>
      <c r="T362" s="240" t="s">
        <v>145</v>
      </c>
      <c r="U362" s="222">
        <v>0</v>
      </c>
      <c r="V362" s="222">
        <f>ROUND(E362*U362,2)</f>
        <v>0</v>
      </c>
      <c r="W362" s="222"/>
      <c r="X362" s="222" t="s">
        <v>328</v>
      </c>
      <c r="Y362" s="222" t="s">
        <v>165</v>
      </c>
      <c r="Z362" s="212"/>
      <c r="AA362" s="212"/>
      <c r="AB362" s="212"/>
      <c r="AC362" s="212"/>
      <c r="AD362" s="212"/>
      <c r="AE362" s="212"/>
      <c r="AF362" s="212"/>
      <c r="AG362" s="212" t="s">
        <v>329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 x14ac:dyDescent="0.2">
      <c r="A363" s="219"/>
      <c r="B363" s="220"/>
      <c r="C363" s="263" t="s">
        <v>453</v>
      </c>
      <c r="D363" s="257"/>
      <c r="E363" s="258"/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168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19"/>
      <c r="B364" s="220"/>
      <c r="C364" s="266" t="s">
        <v>227</v>
      </c>
      <c r="D364" s="259"/>
      <c r="E364" s="260"/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22"/>
      <c r="Z364" s="212"/>
      <c r="AA364" s="212"/>
      <c r="AB364" s="212"/>
      <c r="AC364" s="212"/>
      <c r="AD364" s="212"/>
      <c r="AE364" s="212"/>
      <c r="AF364" s="212"/>
      <c r="AG364" s="212" t="s">
        <v>168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">
      <c r="A365" s="219"/>
      <c r="B365" s="220"/>
      <c r="C365" s="267" t="s">
        <v>461</v>
      </c>
      <c r="D365" s="259"/>
      <c r="E365" s="260">
        <v>14</v>
      </c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168</v>
      </c>
      <c r="AH365" s="212">
        <v>2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">
      <c r="A366" s="219"/>
      <c r="B366" s="220"/>
      <c r="C366" s="266" t="s">
        <v>229</v>
      </c>
      <c r="D366" s="259"/>
      <c r="E366" s="260"/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168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">
      <c r="A367" s="219"/>
      <c r="B367" s="220"/>
      <c r="C367" s="263" t="s">
        <v>462</v>
      </c>
      <c r="D367" s="257"/>
      <c r="E367" s="258">
        <v>14.28</v>
      </c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22"/>
      <c r="Z367" s="212"/>
      <c r="AA367" s="212"/>
      <c r="AB367" s="212"/>
      <c r="AC367" s="212"/>
      <c r="AD367" s="212"/>
      <c r="AE367" s="212"/>
      <c r="AF367" s="212"/>
      <c r="AG367" s="212" t="s">
        <v>168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34">
        <v>56</v>
      </c>
      <c r="B368" s="235" t="s">
        <v>463</v>
      </c>
      <c r="C368" s="252" t="s">
        <v>464</v>
      </c>
      <c r="D368" s="236" t="s">
        <v>460</v>
      </c>
      <c r="E368" s="237">
        <v>124.44</v>
      </c>
      <c r="F368" s="238"/>
      <c r="G368" s="239">
        <f>ROUND(E368*F368,2)</f>
        <v>0</v>
      </c>
      <c r="H368" s="238"/>
      <c r="I368" s="239">
        <f>ROUND(E368*H368,2)</f>
        <v>0</v>
      </c>
      <c r="J368" s="238"/>
      <c r="K368" s="239">
        <f>ROUND(E368*J368,2)</f>
        <v>0</v>
      </c>
      <c r="L368" s="239">
        <v>21</v>
      </c>
      <c r="M368" s="239">
        <f>G368*(1+L368/100)</f>
        <v>0</v>
      </c>
      <c r="N368" s="237">
        <v>8.2100000000000006E-2</v>
      </c>
      <c r="O368" s="237">
        <f>ROUND(E368*N368,2)</f>
        <v>10.220000000000001</v>
      </c>
      <c r="P368" s="237">
        <v>0</v>
      </c>
      <c r="Q368" s="237">
        <f>ROUND(E368*P368,2)</f>
        <v>0</v>
      </c>
      <c r="R368" s="239" t="s">
        <v>327</v>
      </c>
      <c r="S368" s="239" t="s">
        <v>145</v>
      </c>
      <c r="T368" s="240" t="s">
        <v>145</v>
      </c>
      <c r="U368" s="222">
        <v>0</v>
      </c>
      <c r="V368" s="222">
        <f>ROUND(E368*U368,2)</f>
        <v>0</v>
      </c>
      <c r="W368" s="222"/>
      <c r="X368" s="222" t="s">
        <v>328</v>
      </c>
      <c r="Y368" s="222" t="s">
        <v>165</v>
      </c>
      <c r="Z368" s="212"/>
      <c r="AA368" s="212"/>
      <c r="AB368" s="212"/>
      <c r="AC368" s="212"/>
      <c r="AD368" s="212"/>
      <c r="AE368" s="212"/>
      <c r="AF368" s="212"/>
      <c r="AG368" s="212" t="s">
        <v>406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2" x14ac:dyDescent="0.2">
      <c r="A369" s="219"/>
      <c r="B369" s="220"/>
      <c r="C369" s="263" t="s">
        <v>447</v>
      </c>
      <c r="D369" s="257"/>
      <c r="E369" s="258"/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168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19"/>
      <c r="B370" s="220"/>
      <c r="C370" s="266" t="s">
        <v>227</v>
      </c>
      <c r="D370" s="259"/>
      <c r="E370" s="260"/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22"/>
      <c r="Z370" s="212"/>
      <c r="AA370" s="212"/>
      <c r="AB370" s="212"/>
      <c r="AC370" s="212"/>
      <c r="AD370" s="212"/>
      <c r="AE370" s="212"/>
      <c r="AF370" s="212"/>
      <c r="AG370" s="212" t="s">
        <v>168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67" t="s">
        <v>465</v>
      </c>
      <c r="D371" s="259"/>
      <c r="E371" s="260">
        <v>122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168</v>
      </c>
      <c r="AH371" s="212">
        <v>2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19"/>
      <c r="B372" s="220"/>
      <c r="C372" s="266" t="s">
        <v>229</v>
      </c>
      <c r="D372" s="259"/>
      <c r="E372" s="260"/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168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19"/>
      <c r="B373" s="220"/>
      <c r="C373" s="263" t="s">
        <v>466</v>
      </c>
      <c r="D373" s="257"/>
      <c r="E373" s="258">
        <v>124.44</v>
      </c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22"/>
      <c r="Z373" s="212"/>
      <c r="AA373" s="212"/>
      <c r="AB373" s="212"/>
      <c r="AC373" s="212"/>
      <c r="AD373" s="212"/>
      <c r="AE373" s="212"/>
      <c r="AF373" s="212"/>
      <c r="AG373" s="212" t="s">
        <v>168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ht="22.5" outlineLevel="1" x14ac:dyDescent="0.2">
      <c r="A374" s="234">
        <v>57</v>
      </c>
      <c r="B374" s="235" t="s">
        <v>467</v>
      </c>
      <c r="C374" s="252" t="s">
        <v>468</v>
      </c>
      <c r="D374" s="236" t="s">
        <v>460</v>
      </c>
      <c r="E374" s="237">
        <v>22.44</v>
      </c>
      <c r="F374" s="238"/>
      <c r="G374" s="239">
        <f>ROUND(E374*F374,2)</f>
        <v>0</v>
      </c>
      <c r="H374" s="238"/>
      <c r="I374" s="239">
        <f>ROUND(E374*H374,2)</f>
        <v>0</v>
      </c>
      <c r="J374" s="238"/>
      <c r="K374" s="239">
        <f>ROUND(E374*J374,2)</f>
        <v>0</v>
      </c>
      <c r="L374" s="239">
        <v>21</v>
      </c>
      <c r="M374" s="239">
        <f>G374*(1+L374/100)</f>
        <v>0</v>
      </c>
      <c r="N374" s="237">
        <v>4.8300000000000003E-2</v>
      </c>
      <c r="O374" s="237">
        <f>ROUND(E374*N374,2)</f>
        <v>1.08</v>
      </c>
      <c r="P374" s="237">
        <v>0</v>
      </c>
      <c r="Q374" s="237">
        <f>ROUND(E374*P374,2)</f>
        <v>0</v>
      </c>
      <c r="R374" s="239" t="s">
        <v>327</v>
      </c>
      <c r="S374" s="239" t="s">
        <v>145</v>
      </c>
      <c r="T374" s="240" t="s">
        <v>145</v>
      </c>
      <c r="U374" s="222">
        <v>0</v>
      </c>
      <c r="V374" s="222">
        <f>ROUND(E374*U374,2)</f>
        <v>0</v>
      </c>
      <c r="W374" s="222"/>
      <c r="X374" s="222" t="s">
        <v>328</v>
      </c>
      <c r="Y374" s="222" t="s">
        <v>165</v>
      </c>
      <c r="Z374" s="212"/>
      <c r="AA374" s="212"/>
      <c r="AB374" s="212"/>
      <c r="AC374" s="212"/>
      <c r="AD374" s="212"/>
      <c r="AE374" s="212"/>
      <c r="AF374" s="212"/>
      <c r="AG374" s="212" t="s">
        <v>406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2" x14ac:dyDescent="0.2">
      <c r="A375" s="219"/>
      <c r="B375" s="220"/>
      <c r="C375" s="263" t="s">
        <v>449</v>
      </c>
      <c r="D375" s="257"/>
      <c r="E375" s="258"/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168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19"/>
      <c r="B376" s="220"/>
      <c r="C376" s="266" t="s">
        <v>227</v>
      </c>
      <c r="D376" s="259"/>
      <c r="E376" s="260"/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168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19"/>
      <c r="B377" s="220"/>
      <c r="C377" s="267" t="s">
        <v>469</v>
      </c>
      <c r="D377" s="259"/>
      <c r="E377" s="260">
        <v>22</v>
      </c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22"/>
      <c r="Z377" s="212"/>
      <c r="AA377" s="212"/>
      <c r="AB377" s="212"/>
      <c r="AC377" s="212"/>
      <c r="AD377" s="212"/>
      <c r="AE377" s="212"/>
      <c r="AF377" s="212"/>
      <c r="AG377" s="212" t="s">
        <v>168</v>
      </c>
      <c r="AH377" s="212">
        <v>2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">
      <c r="A378" s="219"/>
      <c r="B378" s="220"/>
      <c r="C378" s="266" t="s">
        <v>229</v>
      </c>
      <c r="D378" s="259"/>
      <c r="E378" s="260"/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168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">
      <c r="A379" s="219"/>
      <c r="B379" s="220"/>
      <c r="C379" s="263" t="s">
        <v>470</v>
      </c>
      <c r="D379" s="257"/>
      <c r="E379" s="258">
        <v>22.44</v>
      </c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22"/>
      <c r="Z379" s="212"/>
      <c r="AA379" s="212"/>
      <c r="AB379" s="212"/>
      <c r="AC379" s="212"/>
      <c r="AD379" s="212"/>
      <c r="AE379" s="212"/>
      <c r="AF379" s="212"/>
      <c r="AG379" s="212" t="s">
        <v>168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ht="22.5" outlineLevel="1" x14ac:dyDescent="0.2">
      <c r="A380" s="234">
        <v>58</v>
      </c>
      <c r="B380" s="235" t="s">
        <v>471</v>
      </c>
      <c r="C380" s="252" t="s">
        <v>472</v>
      </c>
      <c r="D380" s="236" t="s">
        <v>460</v>
      </c>
      <c r="E380" s="237">
        <v>2.04</v>
      </c>
      <c r="F380" s="238"/>
      <c r="G380" s="239">
        <f>ROUND(E380*F380,2)</f>
        <v>0</v>
      </c>
      <c r="H380" s="238"/>
      <c r="I380" s="239">
        <f>ROUND(E380*H380,2)</f>
        <v>0</v>
      </c>
      <c r="J380" s="238"/>
      <c r="K380" s="239">
        <f>ROUND(E380*J380,2)</f>
        <v>0</v>
      </c>
      <c r="L380" s="239">
        <v>21</v>
      </c>
      <c r="M380" s="239">
        <f>G380*(1+L380/100)</f>
        <v>0</v>
      </c>
      <c r="N380" s="237">
        <v>6.7000000000000004E-2</v>
      </c>
      <c r="O380" s="237">
        <f>ROUND(E380*N380,2)</f>
        <v>0.14000000000000001</v>
      </c>
      <c r="P380" s="237">
        <v>0</v>
      </c>
      <c r="Q380" s="237">
        <f>ROUND(E380*P380,2)</f>
        <v>0</v>
      </c>
      <c r="R380" s="239" t="s">
        <v>327</v>
      </c>
      <c r="S380" s="239" t="s">
        <v>145</v>
      </c>
      <c r="T380" s="240" t="s">
        <v>145</v>
      </c>
      <c r="U380" s="222">
        <v>0</v>
      </c>
      <c r="V380" s="222">
        <f>ROUND(E380*U380,2)</f>
        <v>0</v>
      </c>
      <c r="W380" s="222"/>
      <c r="X380" s="222" t="s">
        <v>328</v>
      </c>
      <c r="Y380" s="222" t="s">
        <v>165</v>
      </c>
      <c r="Z380" s="212"/>
      <c r="AA380" s="212"/>
      <c r="AB380" s="212"/>
      <c r="AC380" s="212"/>
      <c r="AD380" s="212"/>
      <c r="AE380" s="212"/>
      <c r="AF380" s="212"/>
      <c r="AG380" s="212" t="s">
        <v>406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2" x14ac:dyDescent="0.2">
      <c r="A381" s="219"/>
      <c r="B381" s="220"/>
      <c r="C381" s="263" t="s">
        <v>452</v>
      </c>
      <c r="D381" s="257"/>
      <c r="E381" s="258"/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168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">
      <c r="A382" s="219"/>
      <c r="B382" s="220"/>
      <c r="C382" s="266" t="s">
        <v>227</v>
      </c>
      <c r="D382" s="259"/>
      <c r="E382" s="260"/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168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19"/>
      <c r="B383" s="220"/>
      <c r="C383" s="267" t="s">
        <v>473</v>
      </c>
      <c r="D383" s="259"/>
      <c r="E383" s="260">
        <v>2</v>
      </c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168</v>
      </c>
      <c r="AH383" s="212">
        <v>2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19"/>
      <c r="B384" s="220"/>
      <c r="C384" s="266" t="s">
        <v>229</v>
      </c>
      <c r="D384" s="259"/>
      <c r="E384" s="260"/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168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19"/>
      <c r="B385" s="220"/>
      <c r="C385" s="263" t="s">
        <v>474</v>
      </c>
      <c r="D385" s="257"/>
      <c r="E385" s="258">
        <v>2.04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168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ht="22.5" outlineLevel="1" x14ac:dyDescent="0.2">
      <c r="A386" s="234">
        <v>59</v>
      </c>
      <c r="B386" s="235" t="s">
        <v>475</v>
      </c>
      <c r="C386" s="252" t="s">
        <v>476</v>
      </c>
      <c r="D386" s="236" t="s">
        <v>460</v>
      </c>
      <c r="E386" s="237">
        <v>2.04</v>
      </c>
      <c r="F386" s="238"/>
      <c r="G386" s="239">
        <f>ROUND(E386*F386,2)</f>
        <v>0</v>
      </c>
      <c r="H386" s="238"/>
      <c r="I386" s="239">
        <f>ROUND(E386*H386,2)</f>
        <v>0</v>
      </c>
      <c r="J386" s="238"/>
      <c r="K386" s="239">
        <f>ROUND(E386*J386,2)</f>
        <v>0</v>
      </c>
      <c r="L386" s="239">
        <v>21</v>
      </c>
      <c r="M386" s="239">
        <f>G386*(1+L386/100)</f>
        <v>0</v>
      </c>
      <c r="N386" s="237">
        <v>6.7000000000000004E-2</v>
      </c>
      <c r="O386" s="237">
        <f>ROUND(E386*N386,2)</f>
        <v>0.14000000000000001</v>
      </c>
      <c r="P386" s="237">
        <v>0</v>
      </c>
      <c r="Q386" s="237">
        <f>ROUND(E386*P386,2)</f>
        <v>0</v>
      </c>
      <c r="R386" s="239" t="s">
        <v>327</v>
      </c>
      <c r="S386" s="239" t="s">
        <v>145</v>
      </c>
      <c r="T386" s="240" t="s">
        <v>145</v>
      </c>
      <c r="U386" s="222">
        <v>0</v>
      </c>
      <c r="V386" s="222">
        <f>ROUND(E386*U386,2)</f>
        <v>0</v>
      </c>
      <c r="W386" s="222"/>
      <c r="X386" s="222" t="s">
        <v>328</v>
      </c>
      <c r="Y386" s="222" t="s">
        <v>165</v>
      </c>
      <c r="Z386" s="212"/>
      <c r="AA386" s="212"/>
      <c r="AB386" s="212"/>
      <c r="AC386" s="212"/>
      <c r="AD386" s="212"/>
      <c r="AE386" s="212"/>
      <c r="AF386" s="212"/>
      <c r="AG386" s="212" t="s">
        <v>406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2" x14ac:dyDescent="0.2">
      <c r="A387" s="219"/>
      <c r="B387" s="220"/>
      <c r="C387" s="263" t="s">
        <v>451</v>
      </c>
      <c r="D387" s="257"/>
      <c r="E387" s="258"/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22"/>
      <c r="Z387" s="212"/>
      <c r="AA387" s="212"/>
      <c r="AB387" s="212"/>
      <c r="AC387" s="212"/>
      <c r="AD387" s="212"/>
      <c r="AE387" s="212"/>
      <c r="AF387" s="212"/>
      <c r="AG387" s="212" t="s">
        <v>168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19"/>
      <c r="B388" s="220"/>
      <c r="C388" s="266" t="s">
        <v>227</v>
      </c>
      <c r="D388" s="259"/>
      <c r="E388" s="260"/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22"/>
      <c r="Z388" s="212"/>
      <c r="AA388" s="212"/>
      <c r="AB388" s="212"/>
      <c r="AC388" s="212"/>
      <c r="AD388" s="212"/>
      <c r="AE388" s="212"/>
      <c r="AF388" s="212"/>
      <c r="AG388" s="212" t="s">
        <v>168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19"/>
      <c r="B389" s="220"/>
      <c r="C389" s="267" t="s">
        <v>473</v>
      </c>
      <c r="D389" s="259"/>
      <c r="E389" s="260">
        <v>2</v>
      </c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22"/>
      <c r="Z389" s="212"/>
      <c r="AA389" s="212"/>
      <c r="AB389" s="212"/>
      <c r="AC389" s="212"/>
      <c r="AD389" s="212"/>
      <c r="AE389" s="212"/>
      <c r="AF389" s="212"/>
      <c r="AG389" s="212" t="s">
        <v>168</v>
      </c>
      <c r="AH389" s="212">
        <v>2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19"/>
      <c r="B390" s="220"/>
      <c r="C390" s="266" t="s">
        <v>229</v>
      </c>
      <c r="D390" s="259"/>
      <c r="E390" s="260"/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22"/>
      <c r="Z390" s="212"/>
      <c r="AA390" s="212"/>
      <c r="AB390" s="212"/>
      <c r="AC390" s="212"/>
      <c r="AD390" s="212"/>
      <c r="AE390" s="212"/>
      <c r="AF390" s="212"/>
      <c r="AG390" s="212" t="s">
        <v>168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19"/>
      <c r="B391" s="220"/>
      <c r="C391" s="263" t="s">
        <v>474</v>
      </c>
      <c r="D391" s="257"/>
      <c r="E391" s="258">
        <v>2.04</v>
      </c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22"/>
      <c r="Z391" s="212"/>
      <c r="AA391" s="212"/>
      <c r="AB391" s="212"/>
      <c r="AC391" s="212"/>
      <c r="AD391" s="212"/>
      <c r="AE391" s="212"/>
      <c r="AF391" s="212"/>
      <c r="AG391" s="212" t="s">
        <v>168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x14ac:dyDescent="0.2">
      <c r="A392" s="227" t="s">
        <v>127</v>
      </c>
      <c r="B392" s="228" t="s">
        <v>86</v>
      </c>
      <c r="C392" s="250" t="s">
        <v>87</v>
      </c>
      <c r="D392" s="229"/>
      <c r="E392" s="230"/>
      <c r="F392" s="231"/>
      <c r="G392" s="231">
        <f>SUMIF(AG393:AG393,"&lt;&gt;NOR",G393:G393)</f>
        <v>0</v>
      </c>
      <c r="H392" s="231"/>
      <c r="I392" s="231">
        <f>SUM(I393:I393)</f>
        <v>0</v>
      </c>
      <c r="J392" s="231"/>
      <c r="K392" s="231">
        <f>SUM(K393:K393)</f>
        <v>0</v>
      </c>
      <c r="L392" s="231"/>
      <c r="M392" s="231">
        <f>SUM(M393:M393)</f>
        <v>0</v>
      </c>
      <c r="N392" s="230"/>
      <c r="O392" s="230">
        <f>SUM(O393:O393)</f>
        <v>0</v>
      </c>
      <c r="P392" s="230"/>
      <c r="Q392" s="230">
        <f>SUM(Q393:Q393)</f>
        <v>0</v>
      </c>
      <c r="R392" s="231"/>
      <c r="S392" s="231"/>
      <c r="T392" s="232"/>
      <c r="U392" s="226"/>
      <c r="V392" s="226">
        <f>SUM(V393:V393)</f>
        <v>0</v>
      </c>
      <c r="W392" s="226"/>
      <c r="X392" s="226"/>
      <c r="Y392" s="226"/>
      <c r="AG392" t="s">
        <v>128</v>
      </c>
    </row>
    <row r="393" spans="1:60" outlineLevel="1" x14ac:dyDescent="0.2">
      <c r="A393" s="241">
        <v>60</v>
      </c>
      <c r="B393" s="242" t="s">
        <v>477</v>
      </c>
      <c r="C393" s="251" t="s">
        <v>478</v>
      </c>
      <c r="D393" s="243" t="s">
        <v>424</v>
      </c>
      <c r="E393" s="244">
        <v>3</v>
      </c>
      <c r="F393" s="245"/>
      <c r="G393" s="246">
        <f>ROUND(E393*F393,2)</f>
        <v>0</v>
      </c>
      <c r="H393" s="245"/>
      <c r="I393" s="246">
        <f>ROUND(E393*H393,2)</f>
        <v>0</v>
      </c>
      <c r="J393" s="245"/>
      <c r="K393" s="246">
        <f>ROUND(E393*J393,2)</f>
        <v>0</v>
      </c>
      <c r="L393" s="246">
        <v>21</v>
      </c>
      <c r="M393" s="246">
        <f>G393*(1+L393/100)</f>
        <v>0</v>
      </c>
      <c r="N393" s="244">
        <v>0</v>
      </c>
      <c r="O393" s="244">
        <f>ROUND(E393*N393,2)</f>
        <v>0</v>
      </c>
      <c r="P393" s="244">
        <v>0</v>
      </c>
      <c r="Q393" s="244">
        <f>ROUND(E393*P393,2)</f>
        <v>0</v>
      </c>
      <c r="R393" s="246"/>
      <c r="S393" s="246" t="s">
        <v>132</v>
      </c>
      <c r="T393" s="247" t="s">
        <v>133</v>
      </c>
      <c r="U393" s="222">
        <v>0</v>
      </c>
      <c r="V393" s="222">
        <f>ROUND(E393*U393,2)</f>
        <v>0</v>
      </c>
      <c r="W393" s="222"/>
      <c r="X393" s="222" t="s">
        <v>164</v>
      </c>
      <c r="Y393" s="222" t="s">
        <v>165</v>
      </c>
      <c r="Z393" s="212"/>
      <c r="AA393" s="212"/>
      <c r="AB393" s="212"/>
      <c r="AC393" s="212"/>
      <c r="AD393" s="212"/>
      <c r="AE393" s="212"/>
      <c r="AF393" s="212"/>
      <c r="AG393" s="212" t="s">
        <v>166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x14ac:dyDescent="0.2">
      <c r="A394" s="227" t="s">
        <v>127</v>
      </c>
      <c r="B394" s="228" t="s">
        <v>88</v>
      </c>
      <c r="C394" s="250" t="s">
        <v>89</v>
      </c>
      <c r="D394" s="229"/>
      <c r="E394" s="230"/>
      <c r="F394" s="231"/>
      <c r="G394" s="231">
        <f>SUMIF(AG395:AG399,"&lt;&gt;NOR",G395:G399)</f>
        <v>0</v>
      </c>
      <c r="H394" s="231"/>
      <c r="I394" s="231">
        <f>SUM(I395:I399)</f>
        <v>0</v>
      </c>
      <c r="J394" s="231"/>
      <c r="K394" s="231">
        <f>SUM(K395:K399)</f>
        <v>0</v>
      </c>
      <c r="L394" s="231"/>
      <c r="M394" s="231">
        <f>SUM(M395:M399)</f>
        <v>0</v>
      </c>
      <c r="N394" s="230"/>
      <c r="O394" s="230">
        <f>SUM(O395:O399)</f>
        <v>0</v>
      </c>
      <c r="P394" s="230"/>
      <c r="Q394" s="230">
        <f>SUM(Q395:Q399)</f>
        <v>0</v>
      </c>
      <c r="R394" s="231"/>
      <c r="S394" s="231"/>
      <c r="T394" s="232"/>
      <c r="U394" s="226"/>
      <c r="V394" s="226">
        <f>SUM(V395:V399)</f>
        <v>216.31</v>
      </c>
      <c r="W394" s="226"/>
      <c r="X394" s="226"/>
      <c r="Y394" s="226"/>
      <c r="AG394" t="s">
        <v>128</v>
      </c>
    </row>
    <row r="395" spans="1:60" outlineLevel="1" x14ac:dyDescent="0.2">
      <c r="A395" s="234">
        <v>61</v>
      </c>
      <c r="B395" s="235" t="s">
        <v>479</v>
      </c>
      <c r="C395" s="252" t="s">
        <v>480</v>
      </c>
      <c r="D395" s="236" t="s">
        <v>226</v>
      </c>
      <c r="E395" s="237">
        <v>554.64390000000003</v>
      </c>
      <c r="F395" s="238"/>
      <c r="G395" s="239">
        <f>ROUND(E395*F395,2)</f>
        <v>0</v>
      </c>
      <c r="H395" s="238"/>
      <c r="I395" s="239">
        <f>ROUND(E395*H395,2)</f>
        <v>0</v>
      </c>
      <c r="J395" s="238"/>
      <c r="K395" s="239">
        <f>ROUND(E395*J395,2)</f>
        <v>0</v>
      </c>
      <c r="L395" s="239">
        <v>21</v>
      </c>
      <c r="M395" s="239">
        <f>G395*(1+L395/100)</f>
        <v>0</v>
      </c>
      <c r="N395" s="237">
        <v>0</v>
      </c>
      <c r="O395" s="237">
        <f>ROUND(E395*N395,2)</f>
        <v>0</v>
      </c>
      <c r="P395" s="237">
        <v>0</v>
      </c>
      <c r="Q395" s="237">
        <f>ROUND(E395*P395,2)</f>
        <v>0</v>
      </c>
      <c r="R395" s="239" t="s">
        <v>163</v>
      </c>
      <c r="S395" s="239" t="s">
        <v>145</v>
      </c>
      <c r="T395" s="240" t="s">
        <v>145</v>
      </c>
      <c r="U395" s="222">
        <v>0.39</v>
      </c>
      <c r="V395" s="222">
        <f>ROUND(E395*U395,2)</f>
        <v>216.31</v>
      </c>
      <c r="W395" s="222"/>
      <c r="X395" s="222" t="s">
        <v>481</v>
      </c>
      <c r="Y395" s="222" t="s">
        <v>165</v>
      </c>
      <c r="Z395" s="212"/>
      <c r="AA395" s="212"/>
      <c r="AB395" s="212"/>
      <c r="AC395" s="212"/>
      <c r="AD395" s="212"/>
      <c r="AE395" s="212"/>
      <c r="AF395" s="212"/>
      <c r="AG395" s="212" t="s">
        <v>482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2" x14ac:dyDescent="0.2">
      <c r="A396" s="219"/>
      <c r="B396" s="220"/>
      <c r="C396" s="264" t="s">
        <v>483</v>
      </c>
      <c r="D396" s="261"/>
      <c r="E396" s="261"/>
      <c r="F396" s="261"/>
      <c r="G396" s="261"/>
      <c r="H396" s="222"/>
      <c r="I396" s="222"/>
      <c r="J396" s="222"/>
      <c r="K396" s="222"/>
      <c r="L396" s="222"/>
      <c r="M396" s="222"/>
      <c r="N396" s="221"/>
      <c r="O396" s="221"/>
      <c r="P396" s="221"/>
      <c r="Q396" s="221"/>
      <c r="R396" s="222"/>
      <c r="S396" s="222"/>
      <c r="T396" s="222"/>
      <c r="U396" s="222"/>
      <c r="V396" s="222"/>
      <c r="W396" s="222"/>
      <c r="X396" s="222"/>
      <c r="Y396" s="222"/>
      <c r="Z396" s="212"/>
      <c r="AA396" s="212"/>
      <c r="AB396" s="212"/>
      <c r="AC396" s="212"/>
      <c r="AD396" s="212"/>
      <c r="AE396" s="212"/>
      <c r="AF396" s="212"/>
      <c r="AG396" s="212" t="s">
        <v>177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2" x14ac:dyDescent="0.2">
      <c r="A397" s="219"/>
      <c r="B397" s="220"/>
      <c r="C397" s="263" t="s">
        <v>484</v>
      </c>
      <c r="D397" s="257"/>
      <c r="E397" s="258"/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22"/>
      <c r="Z397" s="212"/>
      <c r="AA397" s="212"/>
      <c r="AB397" s="212"/>
      <c r="AC397" s="212"/>
      <c r="AD397" s="212"/>
      <c r="AE397" s="212"/>
      <c r="AF397" s="212"/>
      <c r="AG397" s="212" t="s">
        <v>168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ht="22.5" outlineLevel="3" x14ac:dyDescent="0.2">
      <c r="A398" s="219"/>
      <c r="B398" s="220"/>
      <c r="C398" s="263" t="s">
        <v>485</v>
      </c>
      <c r="D398" s="257"/>
      <c r="E398" s="258"/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22"/>
      <c r="Z398" s="212"/>
      <c r="AA398" s="212"/>
      <c r="AB398" s="212"/>
      <c r="AC398" s="212"/>
      <c r="AD398" s="212"/>
      <c r="AE398" s="212"/>
      <c r="AF398" s="212"/>
      <c r="AG398" s="212" t="s">
        <v>168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19"/>
      <c r="B399" s="220"/>
      <c r="C399" s="263" t="s">
        <v>486</v>
      </c>
      <c r="D399" s="257"/>
      <c r="E399" s="258">
        <v>554.64390000000003</v>
      </c>
      <c r="F399" s="222"/>
      <c r="G399" s="222"/>
      <c r="H399" s="222"/>
      <c r="I399" s="222"/>
      <c r="J399" s="222"/>
      <c r="K399" s="222"/>
      <c r="L399" s="222"/>
      <c r="M399" s="222"/>
      <c r="N399" s="221"/>
      <c r="O399" s="221"/>
      <c r="P399" s="221"/>
      <c r="Q399" s="221"/>
      <c r="R399" s="222"/>
      <c r="S399" s="222"/>
      <c r="T399" s="222"/>
      <c r="U399" s="222"/>
      <c r="V399" s="222"/>
      <c r="W399" s="222"/>
      <c r="X399" s="222"/>
      <c r="Y399" s="222"/>
      <c r="Z399" s="212"/>
      <c r="AA399" s="212"/>
      <c r="AB399" s="212"/>
      <c r="AC399" s="212"/>
      <c r="AD399" s="212"/>
      <c r="AE399" s="212"/>
      <c r="AF399" s="212"/>
      <c r="AG399" s="212" t="s">
        <v>168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x14ac:dyDescent="0.2">
      <c r="A400" s="227" t="s">
        <v>127</v>
      </c>
      <c r="B400" s="228" t="s">
        <v>90</v>
      </c>
      <c r="C400" s="250" t="s">
        <v>91</v>
      </c>
      <c r="D400" s="229"/>
      <c r="E400" s="230"/>
      <c r="F400" s="231"/>
      <c r="G400" s="231">
        <f>SUMIF(AG401:AG412,"&lt;&gt;NOR",G401:G412)</f>
        <v>0</v>
      </c>
      <c r="H400" s="231"/>
      <c r="I400" s="231">
        <f>SUM(I401:I412)</f>
        <v>0</v>
      </c>
      <c r="J400" s="231"/>
      <c r="K400" s="231">
        <f>SUM(K401:K412)</f>
        <v>0</v>
      </c>
      <c r="L400" s="231"/>
      <c r="M400" s="231">
        <f>SUM(M401:M412)</f>
        <v>0</v>
      </c>
      <c r="N400" s="230"/>
      <c r="O400" s="230">
        <f>SUM(O401:O412)</f>
        <v>0.1</v>
      </c>
      <c r="P400" s="230"/>
      <c r="Q400" s="230">
        <f>SUM(Q401:Q412)</f>
        <v>0</v>
      </c>
      <c r="R400" s="231"/>
      <c r="S400" s="231"/>
      <c r="T400" s="232"/>
      <c r="U400" s="226"/>
      <c r="V400" s="226">
        <f>SUM(V401:V412)</f>
        <v>7.26</v>
      </c>
      <c r="W400" s="226"/>
      <c r="X400" s="226"/>
      <c r="Y400" s="226"/>
      <c r="AG400" t="s">
        <v>128</v>
      </c>
    </row>
    <row r="401" spans="1:60" outlineLevel="1" x14ac:dyDescent="0.2">
      <c r="A401" s="234">
        <v>62</v>
      </c>
      <c r="B401" s="235" t="s">
        <v>487</v>
      </c>
      <c r="C401" s="252" t="s">
        <v>488</v>
      </c>
      <c r="D401" s="236" t="s">
        <v>175</v>
      </c>
      <c r="E401" s="237">
        <v>41.5</v>
      </c>
      <c r="F401" s="238"/>
      <c r="G401" s="239">
        <f>ROUND(E401*F401,2)</f>
        <v>0</v>
      </c>
      <c r="H401" s="238"/>
      <c r="I401" s="239">
        <f>ROUND(E401*H401,2)</f>
        <v>0</v>
      </c>
      <c r="J401" s="238"/>
      <c r="K401" s="239">
        <f>ROUND(E401*J401,2)</f>
        <v>0</v>
      </c>
      <c r="L401" s="239">
        <v>21</v>
      </c>
      <c r="M401" s="239">
        <f>G401*(1+L401/100)</f>
        <v>0</v>
      </c>
      <c r="N401" s="237">
        <v>0</v>
      </c>
      <c r="O401" s="237">
        <f>ROUND(E401*N401,2)</f>
        <v>0</v>
      </c>
      <c r="P401" s="237">
        <v>0</v>
      </c>
      <c r="Q401" s="237">
        <f>ROUND(E401*P401,2)</f>
        <v>0</v>
      </c>
      <c r="R401" s="239"/>
      <c r="S401" s="239" t="s">
        <v>145</v>
      </c>
      <c r="T401" s="240" t="s">
        <v>145</v>
      </c>
      <c r="U401" s="222">
        <v>0.17499999999999999</v>
      </c>
      <c r="V401" s="222">
        <f>ROUND(E401*U401,2)</f>
        <v>7.26</v>
      </c>
      <c r="W401" s="222"/>
      <c r="X401" s="222" t="s">
        <v>164</v>
      </c>
      <c r="Y401" s="222" t="s">
        <v>165</v>
      </c>
      <c r="Z401" s="212"/>
      <c r="AA401" s="212"/>
      <c r="AB401" s="212"/>
      <c r="AC401" s="212"/>
      <c r="AD401" s="212"/>
      <c r="AE401" s="212"/>
      <c r="AF401" s="212"/>
      <c r="AG401" s="212" t="s">
        <v>166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2" x14ac:dyDescent="0.2">
      <c r="A402" s="219"/>
      <c r="B402" s="220"/>
      <c r="C402" s="253" t="s">
        <v>489</v>
      </c>
      <c r="D402" s="249"/>
      <c r="E402" s="249"/>
      <c r="F402" s="249"/>
      <c r="G402" s="249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22"/>
      <c r="Z402" s="212"/>
      <c r="AA402" s="212"/>
      <c r="AB402" s="212"/>
      <c r="AC402" s="212"/>
      <c r="AD402" s="212"/>
      <c r="AE402" s="212"/>
      <c r="AF402" s="212"/>
      <c r="AG402" s="212" t="s">
        <v>142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3" x14ac:dyDescent="0.2">
      <c r="A403" s="219"/>
      <c r="B403" s="220"/>
      <c r="C403" s="268" t="s">
        <v>243</v>
      </c>
      <c r="D403" s="223"/>
      <c r="E403" s="224"/>
      <c r="F403" s="225"/>
      <c r="G403" s="225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22"/>
      <c r="Z403" s="212"/>
      <c r="AA403" s="212"/>
      <c r="AB403" s="212"/>
      <c r="AC403" s="212"/>
      <c r="AD403" s="212"/>
      <c r="AE403" s="212"/>
      <c r="AF403" s="212"/>
      <c r="AG403" s="212" t="s">
        <v>142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 x14ac:dyDescent="0.2">
      <c r="A404" s="219"/>
      <c r="B404" s="220"/>
      <c r="C404" s="265" t="s">
        <v>490</v>
      </c>
      <c r="D404" s="262"/>
      <c r="E404" s="262"/>
      <c r="F404" s="262"/>
      <c r="G404" s="262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22"/>
      <c r="Z404" s="212"/>
      <c r="AA404" s="212"/>
      <c r="AB404" s="212"/>
      <c r="AC404" s="212"/>
      <c r="AD404" s="212"/>
      <c r="AE404" s="212"/>
      <c r="AF404" s="212"/>
      <c r="AG404" s="212" t="s">
        <v>142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2" x14ac:dyDescent="0.2">
      <c r="A405" s="219"/>
      <c r="B405" s="220"/>
      <c r="C405" s="263" t="s">
        <v>491</v>
      </c>
      <c r="D405" s="257"/>
      <c r="E405" s="258"/>
      <c r="F405" s="222"/>
      <c r="G405" s="222"/>
      <c r="H405" s="222"/>
      <c r="I405" s="222"/>
      <c r="J405" s="222"/>
      <c r="K405" s="222"/>
      <c r="L405" s="222"/>
      <c r="M405" s="222"/>
      <c r="N405" s="221"/>
      <c r="O405" s="221"/>
      <c r="P405" s="221"/>
      <c r="Q405" s="221"/>
      <c r="R405" s="222"/>
      <c r="S405" s="222"/>
      <c r="T405" s="222"/>
      <c r="U405" s="222"/>
      <c r="V405" s="222"/>
      <c r="W405" s="222"/>
      <c r="X405" s="222"/>
      <c r="Y405" s="222"/>
      <c r="Z405" s="212"/>
      <c r="AA405" s="212"/>
      <c r="AB405" s="212"/>
      <c r="AC405" s="212"/>
      <c r="AD405" s="212"/>
      <c r="AE405" s="212"/>
      <c r="AF405" s="212"/>
      <c r="AG405" s="212" t="s">
        <v>168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3" x14ac:dyDescent="0.2">
      <c r="A406" s="219"/>
      <c r="B406" s="220"/>
      <c r="C406" s="263" t="s">
        <v>492</v>
      </c>
      <c r="D406" s="257"/>
      <c r="E406" s="258">
        <v>41.5</v>
      </c>
      <c r="F406" s="222"/>
      <c r="G406" s="22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22"/>
      <c r="Z406" s="212"/>
      <c r="AA406" s="212"/>
      <c r="AB406" s="212"/>
      <c r="AC406" s="212"/>
      <c r="AD406" s="212"/>
      <c r="AE406" s="212"/>
      <c r="AF406" s="212"/>
      <c r="AG406" s="212" t="s">
        <v>168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33.75" outlineLevel="1" x14ac:dyDescent="0.2">
      <c r="A407" s="234">
        <v>63</v>
      </c>
      <c r="B407" s="235" t="s">
        <v>493</v>
      </c>
      <c r="C407" s="252" t="s">
        <v>494</v>
      </c>
      <c r="D407" s="236" t="s">
        <v>175</v>
      </c>
      <c r="E407" s="237">
        <v>45.65</v>
      </c>
      <c r="F407" s="238"/>
      <c r="G407" s="239">
        <f>ROUND(E407*F407,2)</f>
        <v>0</v>
      </c>
      <c r="H407" s="238"/>
      <c r="I407" s="239">
        <f>ROUND(E407*H407,2)</f>
        <v>0</v>
      </c>
      <c r="J407" s="238"/>
      <c r="K407" s="239">
        <f>ROUND(E407*J407,2)</f>
        <v>0</v>
      </c>
      <c r="L407" s="239">
        <v>21</v>
      </c>
      <c r="M407" s="239">
        <f>G407*(1+L407/100)</f>
        <v>0</v>
      </c>
      <c r="N407" s="237">
        <v>2.3E-3</v>
      </c>
      <c r="O407" s="237">
        <f>ROUND(E407*N407,2)</f>
        <v>0.1</v>
      </c>
      <c r="P407" s="237">
        <v>0</v>
      </c>
      <c r="Q407" s="237">
        <f>ROUND(E407*P407,2)</f>
        <v>0</v>
      </c>
      <c r="R407" s="239" t="s">
        <v>327</v>
      </c>
      <c r="S407" s="239" t="s">
        <v>145</v>
      </c>
      <c r="T407" s="240" t="s">
        <v>145</v>
      </c>
      <c r="U407" s="222">
        <v>0</v>
      </c>
      <c r="V407" s="222">
        <f>ROUND(E407*U407,2)</f>
        <v>0</v>
      </c>
      <c r="W407" s="222"/>
      <c r="X407" s="222" t="s">
        <v>328</v>
      </c>
      <c r="Y407" s="222" t="s">
        <v>165</v>
      </c>
      <c r="Z407" s="212"/>
      <c r="AA407" s="212"/>
      <c r="AB407" s="212"/>
      <c r="AC407" s="212"/>
      <c r="AD407" s="212"/>
      <c r="AE407" s="212"/>
      <c r="AF407" s="212"/>
      <c r="AG407" s="212" t="s">
        <v>406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2" x14ac:dyDescent="0.2">
      <c r="A408" s="219"/>
      <c r="B408" s="220"/>
      <c r="C408" s="253" t="s">
        <v>489</v>
      </c>
      <c r="D408" s="249"/>
      <c r="E408" s="249"/>
      <c r="F408" s="249"/>
      <c r="G408" s="249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22"/>
      <c r="Z408" s="212"/>
      <c r="AA408" s="212"/>
      <c r="AB408" s="212"/>
      <c r="AC408" s="212"/>
      <c r="AD408" s="212"/>
      <c r="AE408" s="212"/>
      <c r="AF408" s="212"/>
      <c r="AG408" s="212" t="s">
        <v>142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19"/>
      <c r="B409" s="220"/>
      <c r="C409" s="268" t="s">
        <v>243</v>
      </c>
      <c r="D409" s="223"/>
      <c r="E409" s="224"/>
      <c r="F409" s="225"/>
      <c r="G409" s="225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22"/>
      <c r="Z409" s="212"/>
      <c r="AA409" s="212"/>
      <c r="AB409" s="212"/>
      <c r="AC409" s="212"/>
      <c r="AD409" s="212"/>
      <c r="AE409" s="212"/>
      <c r="AF409" s="212"/>
      <c r="AG409" s="212" t="s">
        <v>142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19"/>
      <c r="B410" s="220"/>
      <c r="C410" s="265" t="s">
        <v>490</v>
      </c>
      <c r="D410" s="262"/>
      <c r="E410" s="262"/>
      <c r="F410" s="262"/>
      <c r="G410" s="26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22"/>
      <c r="Z410" s="212"/>
      <c r="AA410" s="212"/>
      <c r="AB410" s="212"/>
      <c r="AC410" s="212"/>
      <c r="AD410" s="212"/>
      <c r="AE410" s="212"/>
      <c r="AF410" s="212"/>
      <c r="AG410" s="212" t="s">
        <v>142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2" x14ac:dyDescent="0.2">
      <c r="A411" s="219"/>
      <c r="B411" s="220"/>
      <c r="C411" s="263" t="s">
        <v>491</v>
      </c>
      <c r="D411" s="257"/>
      <c r="E411" s="258"/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22"/>
      <c r="Z411" s="212"/>
      <c r="AA411" s="212"/>
      <c r="AB411" s="212"/>
      <c r="AC411" s="212"/>
      <c r="AD411" s="212"/>
      <c r="AE411" s="212"/>
      <c r="AF411" s="212"/>
      <c r="AG411" s="212" t="s">
        <v>168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">
      <c r="A412" s="219"/>
      <c r="B412" s="220"/>
      <c r="C412" s="263" t="s">
        <v>495</v>
      </c>
      <c r="D412" s="257"/>
      <c r="E412" s="258">
        <v>45.65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22"/>
      <c r="Z412" s="212"/>
      <c r="AA412" s="212"/>
      <c r="AB412" s="212"/>
      <c r="AC412" s="212"/>
      <c r="AD412" s="212"/>
      <c r="AE412" s="212"/>
      <c r="AF412" s="212"/>
      <c r="AG412" s="212" t="s">
        <v>168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x14ac:dyDescent="0.2">
      <c r="A413" s="227" t="s">
        <v>127</v>
      </c>
      <c r="B413" s="228" t="s">
        <v>92</v>
      </c>
      <c r="C413" s="250" t="s">
        <v>93</v>
      </c>
      <c r="D413" s="229"/>
      <c r="E413" s="230"/>
      <c r="F413" s="231"/>
      <c r="G413" s="231">
        <f>SUMIF(AG414:AG427,"&lt;&gt;NOR",G414:G427)</f>
        <v>0</v>
      </c>
      <c r="H413" s="231"/>
      <c r="I413" s="231">
        <f>SUM(I414:I427)</f>
        <v>0</v>
      </c>
      <c r="J413" s="231"/>
      <c r="K413" s="231">
        <f>SUM(K414:K427)</f>
        <v>0</v>
      </c>
      <c r="L413" s="231"/>
      <c r="M413" s="231">
        <f>SUM(M414:M427)</f>
        <v>0</v>
      </c>
      <c r="N413" s="230"/>
      <c r="O413" s="230">
        <f>SUM(O414:O427)</f>
        <v>9.15</v>
      </c>
      <c r="P413" s="230"/>
      <c r="Q413" s="230">
        <f>SUM(Q414:Q427)</f>
        <v>0</v>
      </c>
      <c r="R413" s="231"/>
      <c r="S413" s="231"/>
      <c r="T413" s="232"/>
      <c r="U413" s="226"/>
      <c r="V413" s="226">
        <f>SUM(V414:V427)</f>
        <v>13.86</v>
      </c>
      <c r="W413" s="226"/>
      <c r="X413" s="226"/>
      <c r="Y413" s="226"/>
      <c r="AG413" t="s">
        <v>128</v>
      </c>
    </row>
    <row r="414" spans="1:60" outlineLevel="1" x14ac:dyDescent="0.2">
      <c r="A414" s="234">
        <v>64</v>
      </c>
      <c r="B414" s="235" t="s">
        <v>496</v>
      </c>
      <c r="C414" s="252" t="s">
        <v>497</v>
      </c>
      <c r="D414" s="236" t="s">
        <v>175</v>
      </c>
      <c r="E414" s="237">
        <v>41.5</v>
      </c>
      <c r="F414" s="238"/>
      <c r="G414" s="239">
        <f>ROUND(E414*F414,2)</f>
        <v>0</v>
      </c>
      <c r="H414" s="238"/>
      <c r="I414" s="239">
        <f>ROUND(E414*H414,2)</f>
        <v>0</v>
      </c>
      <c r="J414" s="238"/>
      <c r="K414" s="239">
        <f>ROUND(E414*J414,2)</f>
        <v>0</v>
      </c>
      <c r="L414" s="239">
        <v>21</v>
      </c>
      <c r="M414" s="239">
        <f>G414*(1+L414/100)</f>
        <v>0</v>
      </c>
      <c r="N414" s="237">
        <v>0</v>
      </c>
      <c r="O414" s="237">
        <f>ROUND(E414*N414,2)</f>
        <v>0</v>
      </c>
      <c r="P414" s="237">
        <v>0</v>
      </c>
      <c r="Q414" s="237">
        <f>ROUND(E414*P414,2)</f>
        <v>0</v>
      </c>
      <c r="R414" s="239"/>
      <c r="S414" s="239" t="s">
        <v>145</v>
      </c>
      <c r="T414" s="240" t="s">
        <v>145</v>
      </c>
      <c r="U414" s="222">
        <v>8.1759999999999999E-2</v>
      </c>
      <c r="V414" s="222">
        <f>ROUND(E414*U414,2)</f>
        <v>3.39</v>
      </c>
      <c r="W414" s="222"/>
      <c r="X414" s="222" t="s">
        <v>164</v>
      </c>
      <c r="Y414" s="222" t="s">
        <v>165</v>
      </c>
      <c r="Z414" s="212"/>
      <c r="AA414" s="212"/>
      <c r="AB414" s="212"/>
      <c r="AC414" s="212"/>
      <c r="AD414" s="212"/>
      <c r="AE414" s="212"/>
      <c r="AF414" s="212"/>
      <c r="AG414" s="212" t="s">
        <v>166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2" x14ac:dyDescent="0.2">
      <c r="A415" s="219"/>
      <c r="B415" s="220"/>
      <c r="C415" s="263" t="s">
        <v>498</v>
      </c>
      <c r="D415" s="257"/>
      <c r="E415" s="258"/>
      <c r="F415" s="222"/>
      <c r="G415" s="222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22"/>
      <c r="Z415" s="212"/>
      <c r="AA415" s="212"/>
      <c r="AB415" s="212"/>
      <c r="AC415" s="212"/>
      <c r="AD415" s="212"/>
      <c r="AE415" s="212"/>
      <c r="AF415" s="212"/>
      <c r="AG415" s="212" t="s">
        <v>168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">
      <c r="A416" s="219"/>
      <c r="B416" s="220"/>
      <c r="C416" s="263" t="s">
        <v>492</v>
      </c>
      <c r="D416" s="257"/>
      <c r="E416" s="258">
        <v>41.5</v>
      </c>
      <c r="F416" s="222"/>
      <c r="G416" s="222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22"/>
      <c r="Z416" s="212"/>
      <c r="AA416" s="212"/>
      <c r="AB416" s="212"/>
      <c r="AC416" s="212"/>
      <c r="AD416" s="212"/>
      <c r="AE416" s="212"/>
      <c r="AF416" s="212"/>
      <c r="AG416" s="212" t="s">
        <v>168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34">
        <v>65</v>
      </c>
      <c r="B417" s="235" t="s">
        <v>499</v>
      </c>
      <c r="C417" s="252" t="s">
        <v>500</v>
      </c>
      <c r="D417" s="236" t="s">
        <v>175</v>
      </c>
      <c r="E417" s="237">
        <v>83</v>
      </c>
      <c r="F417" s="238"/>
      <c r="G417" s="239">
        <f>ROUND(E417*F417,2)</f>
        <v>0</v>
      </c>
      <c r="H417" s="238"/>
      <c r="I417" s="239">
        <f>ROUND(E417*H417,2)</f>
        <v>0</v>
      </c>
      <c r="J417" s="238"/>
      <c r="K417" s="239">
        <f>ROUND(E417*J417,2)</f>
        <v>0</v>
      </c>
      <c r="L417" s="239">
        <v>21</v>
      </c>
      <c r="M417" s="239">
        <f>G417*(1+L417/100)</f>
        <v>0</v>
      </c>
      <c r="N417" s="237">
        <v>0.11025</v>
      </c>
      <c r="O417" s="237">
        <f>ROUND(E417*N417,2)</f>
        <v>9.15</v>
      </c>
      <c r="P417" s="237">
        <v>0</v>
      </c>
      <c r="Q417" s="237">
        <f>ROUND(E417*P417,2)</f>
        <v>0</v>
      </c>
      <c r="R417" s="239"/>
      <c r="S417" s="239" t="s">
        <v>145</v>
      </c>
      <c r="T417" s="240" t="s">
        <v>145</v>
      </c>
      <c r="U417" s="222">
        <v>5.28E-2</v>
      </c>
      <c r="V417" s="222">
        <f>ROUND(E417*U417,2)</f>
        <v>4.38</v>
      </c>
      <c r="W417" s="222"/>
      <c r="X417" s="222" t="s">
        <v>164</v>
      </c>
      <c r="Y417" s="222" t="s">
        <v>165</v>
      </c>
      <c r="Z417" s="212"/>
      <c r="AA417" s="212"/>
      <c r="AB417" s="212"/>
      <c r="AC417" s="212"/>
      <c r="AD417" s="212"/>
      <c r="AE417" s="212"/>
      <c r="AF417" s="212"/>
      <c r="AG417" s="212" t="s">
        <v>166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2" x14ac:dyDescent="0.2">
      <c r="A418" s="219"/>
      <c r="B418" s="220"/>
      <c r="C418" s="263" t="s">
        <v>501</v>
      </c>
      <c r="D418" s="257"/>
      <c r="E418" s="258"/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22"/>
      <c r="Z418" s="212"/>
      <c r="AA418" s="212"/>
      <c r="AB418" s="212"/>
      <c r="AC418" s="212"/>
      <c r="AD418" s="212"/>
      <c r="AE418" s="212"/>
      <c r="AF418" s="212"/>
      <c r="AG418" s="212" t="s">
        <v>168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">
      <c r="A419" s="219"/>
      <c r="B419" s="220"/>
      <c r="C419" s="263" t="s">
        <v>492</v>
      </c>
      <c r="D419" s="257"/>
      <c r="E419" s="258">
        <v>41.5</v>
      </c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22"/>
      <c r="Z419" s="212"/>
      <c r="AA419" s="212"/>
      <c r="AB419" s="212"/>
      <c r="AC419" s="212"/>
      <c r="AD419" s="212"/>
      <c r="AE419" s="212"/>
      <c r="AF419" s="212"/>
      <c r="AG419" s="212" t="s">
        <v>168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19"/>
      <c r="B420" s="220"/>
      <c r="C420" s="263" t="s">
        <v>502</v>
      </c>
      <c r="D420" s="257"/>
      <c r="E420" s="258"/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22"/>
      <c r="Z420" s="212"/>
      <c r="AA420" s="212"/>
      <c r="AB420" s="212"/>
      <c r="AC420" s="212"/>
      <c r="AD420" s="212"/>
      <c r="AE420" s="212"/>
      <c r="AF420" s="212"/>
      <c r="AG420" s="212" t="s">
        <v>168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">
      <c r="A421" s="219"/>
      <c r="B421" s="220"/>
      <c r="C421" s="263" t="s">
        <v>492</v>
      </c>
      <c r="D421" s="257"/>
      <c r="E421" s="258">
        <v>41.5</v>
      </c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22"/>
      <c r="Z421" s="212"/>
      <c r="AA421" s="212"/>
      <c r="AB421" s="212"/>
      <c r="AC421" s="212"/>
      <c r="AD421" s="212"/>
      <c r="AE421" s="212"/>
      <c r="AF421" s="212"/>
      <c r="AG421" s="212" t="s">
        <v>168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34">
        <v>66</v>
      </c>
      <c r="B422" s="235" t="s">
        <v>503</v>
      </c>
      <c r="C422" s="252" t="s">
        <v>504</v>
      </c>
      <c r="D422" s="236" t="s">
        <v>175</v>
      </c>
      <c r="E422" s="237">
        <v>41.5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21</v>
      </c>
      <c r="M422" s="239">
        <f>G422*(1+L422/100)</f>
        <v>0</v>
      </c>
      <c r="N422" s="237">
        <v>6.0000000000000002E-5</v>
      </c>
      <c r="O422" s="237">
        <f>ROUND(E422*N422,2)</f>
        <v>0</v>
      </c>
      <c r="P422" s="237">
        <v>0</v>
      </c>
      <c r="Q422" s="237">
        <f>ROUND(E422*P422,2)</f>
        <v>0</v>
      </c>
      <c r="R422" s="239"/>
      <c r="S422" s="239" t="s">
        <v>145</v>
      </c>
      <c r="T422" s="240" t="s">
        <v>145</v>
      </c>
      <c r="U422" s="222">
        <v>2.5999999999999999E-2</v>
      </c>
      <c r="V422" s="222">
        <f>ROUND(E422*U422,2)</f>
        <v>1.08</v>
      </c>
      <c r="W422" s="222"/>
      <c r="X422" s="222" t="s">
        <v>164</v>
      </c>
      <c r="Y422" s="222" t="s">
        <v>165</v>
      </c>
      <c r="Z422" s="212"/>
      <c r="AA422" s="212"/>
      <c r="AB422" s="212"/>
      <c r="AC422" s="212"/>
      <c r="AD422" s="212"/>
      <c r="AE422" s="212"/>
      <c r="AF422" s="212"/>
      <c r="AG422" s="212" t="s">
        <v>166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2" x14ac:dyDescent="0.2">
      <c r="A423" s="219"/>
      <c r="B423" s="220"/>
      <c r="C423" s="263" t="s">
        <v>505</v>
      </c>
      <c r="D423" s="257"/>
      <c r="E423" s="258"/>
      <c r="F423" s="222"/>
      <c r="G423" s="222"/>
      <c r="H423" s="222"/>
      <c r="I423" s="222"/>
      <c r="J423" s="222"/>
      <c r="K423" s="222"/>
      <c r="L423" s="222"/>
      <c r="M423" s="222"/>
      <c r="N423" s="221"/>
      <c r="O423" s="221"/>
      <c r="P423" s="221"/>
      <c r="Q423" s="221"/>
      <c r="R423" s="222"/>
      <c r="S423" s="222"/>
      <c r="T423" s="222"/>
      <c r="U423" s="222"/>
      <c r="V423" s="222"/>
      <c r="W423" s="222"/>
      <c r="X423" s="222"/>
      <c r="Y423" s="222"/>
      <c r="Z423" s="212"/>
      <c r="AA423" s="212"/>
      <c r="AB423" s="212"/>
      <c r="AC423" s="212"/>
      <c r="AD423" s="212"/>
      <c r="AE423" s="212"/>
      <c r="AF423" s="212"/>
      <c r="AG423" s="212" t="s">
        <v>168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">
      <c r="A424" s="219"/>
      <c r="B424" s="220"/>
      <c r="C424" s="263" t="s">
        <v>492</v>
      </c>
      <c r="D424" s="257"/>
      <c r="E424" s="258">
        <v>41.5</v>
      </c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22"/>
      <c r="Z424" s="212"/>
      <c r="AA424" s="212"/>
      <c r="AB424" s="212"/>
      <c r="AC424" s="212"/>
      <c r="AD424" s="212"/>
      <c r="AE424" s="212"/>
      <c r="AF424" s="212"/>
      <c r="AG424" s="212" t="s">
        <v>168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">
      <c r="A425" s="234">
        <v>67</v>
      </c>
      <c r="B425" s="235" t="s">
        <v>506</v>
      </c>
      <c r="C425" s="252" t="s">
        <v>507</v>
      </c>
      <c r="D425" s="236" t="s">
        <v>175</v>
      </c>
      <c r="E425" s="237">
        <v>41.5</v>
      </c>
      <c r="F425" s="238"/>
      <c r="G425" s="239">
        <f>ROUND(E425*F425,2)</f>
        <v>0</v>
      </c>
      <c r="H425" s="238"/>
      <c r="I425" s="239">
        <f>ROUND(E425*H425,2)</f>
        <v>0</v>
      </c>
      <c r="J425" s="238"/>
      <c r="K425" s="239">
        <f>ROUND(E425*J425,2)</f>
        <v>0</v>
      </c>
      <c r="L425" s="239">
        <v>21</v>
      </c>
      <c r="M425" s="239">
        <f>G425*(1+L425/100)</f>
        <v>0</v>
      </c>
      <c r="N425" s="237">
        <v>0</v>
      </c>
      <c r="O425" s="237">
        <f>ROUND(E425*N425,2)</f>
        <v>0</v>
      </c>
      <c r="P425" s="237">
        <v>0</v>
      </c>
      <c r="Q425" s="237">
        <f>ROUND(E425*P425,2)</f>
        <v>0</v>
      </c>
      <c r="R425" s="239"/>
      <c r="S425" s="239" t="s">
        <v>145</v>
      </c>
      <c r="T425" s="240" t="s">
        <v>145</v>
      </c>
      <c r="U425" s="222">
        <v>0.12075</v>
      </c>
      <c r="V425" s="222">
        <f>ROUND(E425*U425,2)</f>
        <v>5.01</v>
      </c>
      <c r="W425" s="222"/>
      <c r="X425" s="222" t="s">
        <v>164</v>
      </c>
      <c r="Y425" s="222" t="s">
        <v>165</v>
      </c>
      <c r="Z425" s="212"/>
      <c r="AA425" s="212"/>
      <c r="AB425" s="212"/>
      <c r="AC425" s="212"/>
      <c r="AD425" s="212"/>
      <c r="AE425" s="212"/>
      <c r="AF425" s="212"/>
      <c r="AG425" s="212" t="s">
        <v>166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2" x14ac:dyDescent="0.2">
      <c r="A426" s="219"/>
      <c r="B426" s="220"/>
      <c r="C426" s="263" t="s">
        <v>508</v>
      </c>
      <c r="D426" s="257"/>
      <c r="E426" s="258"/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22"/>
      <c r="Z426" s="212"/>
      <c r="AA426" s="212"/>
      <c r="AB426" s="212"/>
      <c r="AC426" s="212"/>
      <c r="AD426" s="212"/>
      <c r="AE426" s="212"/>
      <c r="AF426" s="212"/>
      <c r="AG426" s="212" t="s">
        <v>168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19"/>
      <c r="B427" s="220"/>
      <c r="C427" s="263" t="s">
        <v>492</v>
      </c>
      <c r="D427" s="257"/>
      <c r="E427" s="258">
        <v>41.5</v>
      </c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22"/>
      <c r="Z427" s="212"/>
      <c r="AA427" s="212"/>
      <c r="AB427" s="212"/>
      <c r="AC427" s="212"/>
      <c r="AD427" s="212"/>
      <c r="AE427" s="212"/>
      <c r="AF427" s="212"/>
      <c r="AG427" s="212" t="s">
        <v>168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x14ac:dyDescent="0.2">
      <c r="A428" s="227" t="s">
        <v>127</v>
      </c>
      <c r="B428" s="228" t="s">
        <v>94</v>
      </c>
      <c r="C428" s="250" t="s">
        <v>95</v>
      </c>
      <c r="D428" s="229"/>
      <c r="E428" s="230"/>
      <c r="F428" s="231"/>
      <c r="G428" s="231">
        <f>SUMIF(AG429:AG449,"&lt;&gt;NOR",G429:G449)</f>
        <v>0</v>
      </c>
      <c r="H428" s="231"/>
      <c r="I428" s="231">
        <f>SUM(I429:I449)</f>
        <v>0</v>
      </c>
      <c r="J428" s="231"/>
      <c r="K428" s="231">
        <f>SUM(K429:K449)</f>
        <v>0</v>
      </c>
      <c r="L428" s="231"/>
      <c r="M428" s="231">
        <f>SUM(M429:M449)</f>
        <v>0</v>
      </c>
      <c r="N428" s="230"/>
      <c r="O428" s="230">
        <f>SUM(O429:O449)</f>
        <v>0</v>
      </c>
      <c r="P428" s="230"/>
      <c r="Q428" s="230">
        <f>SUM(Q429:Q449)</f>
        <v>0</v>
      </c>
      <c r="R428" s="231"/>
      <c r="S428" s="231"/>
      <c r="T428" s="232"/>
      <c r="U428" s="226"/>
      <c r="V428" s="226">
        <f>SUM(V429:V449)</f>
        <v>10.42</v>
      </c>
      <c r="W428" s="226"/>
      <c r="X428" s="226"/>
      <c r="Y428" s="226"/>
      <c r="AG428" t="s">
        <v>128</v>
      </c>
    </row>
    <row r="429" spans="1:60" outlineLevel="1" x14ac:dyDescent="0.2">
      <c r="A429" s="234">
        <v>68</v>
      </c>
      <c r="B429" s="235" t="s">
        <v>509</v>
      </c>
      <c r="C429" s="252" t="s">
        <v>510</v>
      </c>
      <c r="D429" s="236" t="s">
        <v>226</v>
      </c>
      <c r="E429" s="237">
        <v>17.693529999999999</v>
      </c>
      <c r="F429" s="238"/>
      <c r="G429" s="239">
        <f>ROUND(E429*F429,2)</f>
        <v>0</v>
      </c>
      <c r="H429" s="238"/>
      <c r="I429" s="239">
        <f>ROUND(E429*H429,2)</f>
        <v>0</v>
      </c>
      <c r="J429" s="238"/>
      <c r="K429" s="239">
        <f>ROUND(E429*J429,2)</f>
        <v>0</v>
      </c>
      <c r="L429" s="239">
        <v>21</v>
      </c>
      <c r="M429" s="239">
        <f>G429*(1+L429/100)</f>
        <v>0</v>
      </c>
      <c r="N429" s="237">
        <v>0</v>
      </c>
      <c r="O429" s="237">
        <f>ROUND(E429*N429,2)</f>
        <v>0</v>
      </c>
      <c r="P429" s="237">
        <v>0</v>
      </c>
      <c r="Q429" s="237">
        <f>ROUND(E429*P429,2)</f>
        <v>0</v>
      </c>
      <c r="R429" s="239" t="s">
        <v>511</v>
      </c>
      <c r="S429" s="239" t="s">
        <v>145</v>
      </c>
      <c r="T429" s="240" t="s">
        <v>145</v>
      </c>
      <c r="U429" s="222">
        <v>0.49</v>
      </c>
      <c r="V429" s="222">
        <f>ROUND(E429*U429,2)</f>
        <v>8.67</v>
      </c>
      <c r="W429" s="222"/>
      <c r="X429" s="222" t="s">
        <v>512</v>
      </c>
      <c r="Y429" s="222" t="s">
        <v>165</v>
      </c>
      <c r="Z429" s="212"/>
      <c r="AA429" s="212"/>
      <c r="AB429" s="212"/>
      <c r="AC429" s="212"/>
      <c r="AD429" s="212"/>
      <c r="AE429" s="212"/>
      <c r="AF429" s="212"/>
      <c r="AG429" s="212" t="s">
        <v>513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2" x14ac:dyDescent="0.2">
      <c r="A430" s="219"/>
      <c r="B430" s="220"/>
      <c r="C430" s="263" t="s">
        <v>514</v>
      </c>
      <c r="D430" s="257"/>
      <c r="E430" s="258"/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22"/>
      <c r="Z430" s="212"/>
      <c r="AA430" s="212"/>
      <c r="AB430" s="212"/>
      <c r="AC430" s="212"/>
      <c r="AD430" s="212"/>
      <c r="AE430" s="212"/>
      <c r="AF430" s="212"/>
      <c r="AG430" s="212" t="s">
        <v>168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 x14ac:dyDescent="0.2">
      <c r="A431" s="219"/>
      <c r="B431" s="220"/>
      <c r="C431" s="263" t="s">
        <v>515</v>
      </c>
      <c r="D431" s="257"/>
      <c r="E431" s="258"/>
      <c r="F431" s="222"/>
      <c r="G431" s="222"/>
      <c r="H431" s="222"/>
      <c r="I431" s="222"/>
      <c r="J431" s="222"/>
      <c r="K431" s="222"/>
      <c r="L431" s="222"/>
      <c r="M431" s="222"/>
      <c r="N431" s="221"/>
      <c r="O431" s="221"/>
      <c r="P431" s="221"/>
      <c r="Q431" s="221"/>
      <c r="R431" s="222"/>
      <c r="S431" s="222"/>
      <c r="T431" s="222"/>
      <c r="U431" s="222"/>
      <c r="V431" s="222"/>
      <c r="W431" s="222"/>
      <c r="X431" s="222"/>
      <c r="Y431" s="222"/>
      <c r="Z431" s="212"/>
      <c r="AA431" s="212"/>
      <c r="AB431" s="212"/>
      <c r="AC431" s="212"/>
      <c r="AD431" s="212"/>
      <c r="AE431" s="212"/>
      <c r="AF431" s="212"/>
      <c r="AG431" s="212" t="s">
        <v>168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3" x14ac:dyDescent="0.2">
      <c r="A432" s="219"/>
      <c r="B432" s="220"/>
      <c r="C432" s="263" t="s">
        <v>516</v>
      </c>
      <c r="D432" s="257"/>
      <c r="E432" s="258">
        <v>17.693529999999999</v>
      </c>
      <c r="F432" s="222"/>
      <c r="G432" s="222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22"/>
      <c r="Z432" s="212"/>
      <c r="AA432" s="212"/>
      <c r="AB432" s="212"/>
      <c r="AC432" s="212"/>
      <c r="AD432" s="212"/>
      <c r="AE432" s="212"/>
      <c r="AF432" s="212"/>
      <c r="AG432" s="212" t="s">
        <v>168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34">
        <v>69</v>
      </c>
      <c r="B433" s="235" t="s">
        <v>517</v>
      </c>
      <c r="C433" s="252" t="s">
        <v>518</v>
      </c>
      <c r="D433" s="236" t="s">
        <v>226</v>
      </c>
      <c r="E433" s="237">
        <v>336.17707000000001</v>
      </c>
      <c r="F433" s="238"/>
      <c r="G433" s="239">
        <f>ROUND(E433*F433,2)</f>
        <v>0</v>
      </c>
      <c r="H433" s="238"/>
      <c r="I433" s="239">
        <f>ROUND(E433*H433,2)</f>
        <v>0</v>
      </c>
      <c r="J433" s="238"/>
      <c r="K433" s="239">
        <f>ROUND(E433*J433,2)</f>
        <v>0</v>
      </c>
      <c r="L433" s="239">
        <v>21</v>
      </c>
      <c r="M433" s="239">
        <f>G433*(1+L433/100)</f>
        <v>0</v>
      </c>
      <c r="N433" s="237">
        <v>0</v>
      </c>
      <c r="O433" s="237">
        <f>ROUND(E433*N433,2)</f>
        <v>0</v>
      </c>
      <c r="P433" s="237">
        <v>0</v>
      </c>
      <c r="Q433" s="237">
        <f>ROUND(E433*P433,2)</f>
        <v>0</v>
      </c>
      <c r="R433" s="239" t="s">
        <v>511</v>
      </c>
      <c r="S433" s="239" t="s">
        <v>145</v>
      </c>
      <c r="T433" s="240" t="s">
        <v>145</v>
      </c>
      <c r="U433" s="222">
        <v>0</v>
      </c>
      <c r="V433" s="222">
        <f>ROUND(E433*U433,2)</f>
        <v>0</v>
      </c>
      <c r="W433" s="222"/>
      <c r="X433" s="222" t="s">
        <v>512</v>
      </c>
      <c r="Y433" s="222" t="s">
        <v>165</v>
      </c>
      <c r="Z433" s="212"/>
      <c r="AA433" s="212"/>
      <c r="AB433" s="212"/>
      <c r="AC433" s="212"/>
      <c r="AD433" s="212"/>
      <c r="AE433" s="212"/>
      <c r="AF433" s="212"/>
      <c r="AG433" s="212" t="s">
        <v>513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2" x14ac:dyDescent="0.2">
      <c r="A434" s="219"/>
      <c r="B434" s="220"/>
      <c r="C434" s="263" t="s">
        <v>514</v>
      </c>
      <c r="D434" s="257"/>
      <c r="E434" s="258"/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22"/>
      <c r="Z434" s="212"/>
      <c r="AA434" s="212"/>
      <c r="AB434" s="212"/>
      <c r="AC434" s="212"/>
      <c r="AD434" s="212"/>
      <c r="AE434" s="212"/>
      <c r="AF434" s="212"/>
      <c r="AG434" s="212" t="s">
        <v>168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 x14ac:dyDescent="0.2">
      <c r="A435" s="219"/>
      <c r="B435" s="220"/>
      <c r="C435" s="263" t="s">
        <v>515</v>
      </c>
      <c r="D435" s="257"/>
      <c r="E435" s="258"/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22"/>
      <c r="Z435" s="212"/>
      <c r="AA435" s="212"/>
      <c r="AB435" s="212"/>
      <c r="AC435" s="212"/>
      <c r="AD435" s="212"/>
      <c r="AE435" s="212"/>
      <c r="AF435" s="212"/>
      <c r="AG435" s="212" t="s">
        <v>168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 x14ac:dyDescent="0.2">
      <c r="A436" s="219"/>
      <c r="B436" s="220"/>
      <c r="C436" s="263" t="s">
        <v>519</v>
      </c>
      <c r="D436" s="257"/>
      <c r="E436" s="258">
        <v>336.17707000000001</v>
      </c>
      <c r="F436" s="222"/>
      <c r="G436" s="222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22"/>
      <c r="Z436" s="212"/>
      <c r="AA436" s="212"/>
      <c r="AB436" s="212"/>
      <c r="AC436" s="212"/>
      <c r="AD436" s="212"/>
      <c r="AE436" s="212"/>
      <c r="AF436" s="212"/>
      <c r="AG436" s="212" t="s">
        <v>168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34">
        <v>70</v>
      </c>
      <c r="B437" s="235" t="s">
        <v>520</v>
      </c>
      <c r="C437" s="252" t="s">
        <v>521</v>
      </c>
      <c r="D437" s="236" t="s">
        <v>226</v>
      </c>
      <c r="E437" s="237">
        <v>10.88152</v>
      </c>
      <c r="F437" s="238"/>
      <c r="G437" s="239">
        <f>ROUND(E437*F437,2)</f>
        <v>0</v>
      </c>
      <c r="H437" s="238"/>
      <c r="I437" s="239">
        <f>ROUND(E437*H437,2)</f>
        <v>0</v>
      </c>
      <c r="J437" s="238"/>
      <c r="K437" s="239">
        <f>ROUND(E437*J437,2)</f>
        <v>0</v>
      </c>
      <c r="L437" s="239">
        <v>21</v>
      </c>
      <c r="M437" s="239">
        <f>G437*(1+L437/100)</f>
        <v>0</v>
      </c>
      <c r="N437" s="237">
        <v>0</v>
      </c>
      <c r="O437" s="237">
        <f>ROUND(E437*N437,2)</f>
        <v>0</v>
      </c>
      <c r="P437" s="237">
        <v>0</v>
      </c>
      <c r="Q437" s="237">
        <f>ROUND(E437*P437,2)</f>
        <v>0</v>
      </c>
      <c r="R437" s="239" t="s">
        <v>511</v>
      </c>
      <c r="S437" s="239" t="s">
        <v>145</v>
      </c>
      <c r="T437" s="240" t="s">
        <v>145</v>
      </c>
      <c r="U437" s="222">
        <v>0</v>
      </c>
      <c r="V437" s="222">
        <f>ROUND(E437*U437,2)</f>
        <v>0</v>
      </c>
      <c r="W437" s="222"/>
      <c r="X437" s="222" t="s">
        <v>512</v>
      </c>
      <c r="Y437" s="222" t="s">
        <v>165</v>
      </c>
      <c r="Z437" s="212"/>
      <c r="AA437" s="212"/>
      <c r="AB437" s="212"/>
      <c r="AC437" s="212"/>
      <c r="AD437" s="212"/>
      <c r="AE437" s="212"/>
      <c r="AF437" s="212"/>
      <c r="AG437" s="212" t="s">
        <v>513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2" x14ac:dyDescent="0.2">
      <c r="A438" s="219"/>
      <c r="B438" s="220"/>
      <c r="C438" s="263" t="s">
        <v>514</v>
      </c>
      <c r="D438" s="257"/>
      <c r="E438" s="258"/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22"/>
      <c r="Z438" s="212"/>
      <c r="AA438" s="212"/>
      <c r="AB438" s="212"/>
      <c r="AC438" s="212"/>
      <c r="AD438" s="212"/>
      <c r="AE438" s="212"/>
      <c r="AF438" s="212"/>
      <c r="AG438" s="212" t="s">
        <v>168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19"/>
      <c r="B439" s="220"/>
      <c r="C439" s="263" t="s">
        <v>515</v>
      </c>
      <c r="D439" s="257"/>
      <c r="E439" s="258"/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22"/>
      <c r="Z439" s="212"/>
      <c r="AA439" s="212"/>
      <c r="AB439" s="212"/>
      <c r="AC439" s="212"/>
      <c r="AD439" s="212"/>
      <c r="AE439" s="212"/>
      <c r="AF439" s="212"/>
      <c r="AG439" s="212" t="s">
        <v>168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">
      <c r="A440" s="219"/>
      <c r="B440" s="220"/>
      <c r="C440" s="263" t="s">
        <v>522</v>
      </c>
      <c r="D440" s="257"/>
      <c r="E440" s="258">
        <v>10.88152</v>
      </c>
      <c r="F440" s="222"/>
      <c r="G440" s="222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22"/>
      <c r="Z440" s="212"/>
      <c r="AA440" s="212"/>
      <c r="AB440" s="212"/>
      <c r="AC440" s="212"/>
      <c r="AD440" s="212"/>
      <c r="AE440" s="212"/>
      <c r="AF440" s="212"/>
      <c r="AG440" s="212" t="s">
        <v>168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ht="22.5" outlineLevel="1" x14ac:dyDescent="0.2">
      <c r="A441" s="234">
        <v>71</v>
      </c>
      <c r="B441" s="235" t="s">
        <v>523</v>
      </c>
      <c r="C441" s="252" t="s">
        <v>524</v>
      </c>
      <c r="D441" s="236" t="s">
        <v>226</v>
      </c>
      <c r="E441" s="237">
        <v>6.8120099999999999</v>
      </c>
      <c r="F441" s="238"/>
      <c r="G441" s="239">
        <f>ROUND(E441*F441,2)</f>
        <v>0</v>
      </c>
      <c r="H441" s="238"/>
      <c r="I441" s="239">
        <f>ROUND(E441*H441,2)</f>
        <v>0</v>
      </c>
      <c r="J441" s="238"/>
      <c r="K441" s="239">
        <f>ROUND(E441*J441,2)</f>
        <v>0</v>
      </c>
      <c r="L441" s="239">
        <v>21</v>
      </c>
      <c r="M441" s="239">
        <f>G441*(1+L441/100)</f>
        <v>0</v>
      </c>
      <c r="N441" s="237">
        <v>0</v>
      </c>
      <c r="O441" s="237">
        <f>ROUND(E441*N441,2)</f>
        <v>0</v>
      </c>
      <c r="P441" s="237">
        <v>0</v>
      </c>
      <c r="Q441" s="237">
        <f>ROUND(E441*P441,2)</f>
        <v>0</v>
      </c>
      <c r="R441" s="239" t="s">
        <v>511</v>
      </c>
      <c r="S441" s="239" t="s">
        <v>525</v>
      </c>
      <c r="T441" s="240" t="s">
        <v>526</v>
      </c>
      <c r="U441" s="222">
        <v>0</v>
      </c>
      <c r="V441" s="222">
        <f>ROUND(E441*U441,2)</f>
        <v>0</v>
      </c>
      <c r="W441" s="222"/>
      <c r="X441" s="222" t="s">
        <v>512</v>
      </c>
      <c r="Y441" s="222" t="s">
        <v>165</v>
      </c>
      <c r="Z441" s="212"/>
      <c r="AA441" s="212"/>
      <c r="AB441" s="212"/>
      <c r="AC441" s="212"/>
      <c r="AD441" s="212"/>
      <c r="AE441" s="212"/>
      <c r="AF441" s="212"/>
      <c r="AG441" s="212" t="s">
        <v>513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2" x14ac:dyDescent="0.2">
      <c r="A442" s="219"/>
      <c r="B442" s="220"/>
      <c r="C442" s="263" t="s">
        <v>514</v>
      </c>
      <c r="D442" s="257"/>
      <c r="E442" s="258"/>
      <c r="F442" s="222"/>
      <c r="G442" s="222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22"/>
      <c r="Z442" s="212"/>
      <c r="AA442" s="212"/>
      <c r="AB442" s="212"/>
      <c r="AC442" s="212"/>
      <c r="AD442" s="212"/>
      <c r="AE442" s="212"/>
      <c r="AF442" s="212"/>
      <c r="AG442" s="212" t="s">
        <v>168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19"/>
      <c r="B443" s="220"/>
      <c r="C443" s="263" t="s">
        <v>515</v>
      </c>
      <c r="D443" s="257"/>
      <c r="E443" s="258"/>
      <c r="F443" s="222"/>
      <c r="G443" s="22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22"/>
      <c r="Z443" s="212"/>
      <c r="AA443" s="212"/>
      <c r="AB443" s="212"/>
      <c r="AC443" s="212"/>
      <c r="AD443" s="212"/>
      <c r="AE443" s="212"/>
      <c r="AF443" s="212"/>
      <c r="AG443" s="212" t="s">
        <v>168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19"/>
      <c r="B444" s="220"/>
      <c r="C444" s="263" t="s">
        <v>527</v>
      </c>
      <c r="D444" s="257"/>
      <c r="E444" s="258">
        <v>6.8120099999999999</v>
      </c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22"/>
      <c r="Z444" s="212"/>
      <c r="AA444" s="212"/>
      <c r="AB444" s="212"/>
      <c r="AC444" s="212"/>
      <c r="AD444" s="212"/>
      <c r="AE444" s="212"/>
      <c r="AF444" s="212"/>
      <c r="AG444" s="212" t="s">
        <v>168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ht="22.5" outlineLevel="1" x14ac:dyDescent="0.2">
      <c r="A445" s="234">
        <v>72</v>
      </c>
      <c r="B445" s="235" t="s">
        <v>528</v>
      </c>
      <c r="C445" s="252" t="s">
        <v>529</v>
      </c>
      <c r="D445" s="236" t="s">
        <v>226</v>
      </c>
      <c r="E445" s="237">
        <v>17.693529999999999</v>
      </c>
      <c r="F445" s="238"/>
      <c r="G445" s="239">
        <f>ROUND(E445*F445,2)</f>
        <v>0</v>
      </c>
      <c r="H445" s="238"/>
      <c r="I445" s="239">
        <f>ROUND(E445*H445,2)</f>
        <v>0</v>
      </c>
      <c r="J445" s="238"/>
      <c r="K445" s="239">
        <f>ROUND(E445*J445,2)</f>
        <v>0</v>
      </c>
      <c r="L445" s="239">
        <v>21</v>
      </c>
      <c r="M445" s="239">
        <f>G445*(1+L445/100)</f>
        <v>0</v>
      </c>
      <c r="N445" s="237">
        <v>0</v>
      </c>
      <c r="O445" s="237">
        <f>ROUND(E445*N445,2)</f>
        <v>0</v>
      </c>
      <c r="P445" s="237">
        <v>0</v>
      </c>
      <c r="Q445" s="237">
        <f>ROUND(E445*P445,2)</f>
        <v>0</v>
      </c>
      <c r="R445" s="239" t="s">
        <v>530</v>
      </c>
      <c r="S445" s="239" t="s">
        <v>145</v>
      </c>
      <c r="T445" s="240" t="s">
        <v>145</v>
      </c>
      <c r="U445" s="222">
        <v>9.9000000000000005E-2</v>
      </c>
      <c r="V445" s="222">
        <f>ROUND(E445*U445,2)</f>
        <v>1.75</v>
      </c>
      <c r="W445" s="222"/>
      <c r="X445" s="222" t="s">
        <v>512</v>
      </c>
      <c r="Y445" s="222" t="s">
        <v>165</v>
      </c>
      <c r="Z445" s="212"/>
      <c r="AA445" s="212"/>
      <c r="AB445" s="212"/>
      <c r="AC445" s="212"/>
      <c r="AD445" s="212"/>
      <c r="AE445" s="212"/>
      <c r="AF445" s="212"/>
      <c r="AG445" s="212" t="s">
        <v>513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2" x14ac:dyDescent="0.2">
      <c r="A446" s="219"/>
      <c r="B446" s="220"/>
      <c r="C446" s="264" t="s">
        <v>531</v>
      </c>
      <c r="D446" s="261"/>
      <c r="E446" s="261"/>
      <c r="F446" s="261"/>
      <c r="G446" s="261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22"/>
      <c r="Z446" s="212"/>
      <c r="AA446" s="212"/>
      <c r="AB446" s="212"/>
      <c r="AC446" s="212"/>
      <c r="AD446" s="212"/>
      <c r="AE446" s="212"/>
      <c r="AF446" s="212"/>
      <c r="AG446" s="212" t="s">
        <v>177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2" x14ac:dyDescent="0.2">
      <c r="A447" s="219"/>
      <c r="B447" s="220"/>
      <c r="C447" s="263" t="s">
        <v>514</v>
      </c>
      <c r="D447" s="257"/>
      <c r="E447" s="258"/>
      <c r="F447" s="222"/>
      <c r="G447" s="222"/>
      <c r="H447" s="222"/>
      <c r="I447" s="222"/>
      <c r="J447" s="222"/>
      <c r="K447" s="222"/>
      <c r="L447" s="222"/>
      <c r="M447" s="222"/>
      <c r="N447" s="221"/>
      <c r="O447" s="221"/>
      <c r="P447" s="221"/>
      <c r="Q447" s="221"/>
      <c r="R447" s="222"/>
      <c r="S447" s="222"/>
      <c r="T447" s="222"/>
      <c r="U447" s="222"/>
      <c r="V447" s="222"/>
      <c r="W447" s="222"/>
      <c r="X447" s="222"/>
      <c r="Y447" s="222"/>
      <c r="Z447" s="212"/>
      <c r="AA447" s="212"/>
      <c r="AB447" s="212"/>
      <c r="AC447" s="212"/>
      <c r="AD447" s="212"/>
      <c r="AE447" s="212"/>
      <c r="AF447" s="212"/>
      <c r="AG447" s="212" t="s">
        <v>168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19"/>
      <c r="B448" s="220"/>
      <c r="C448" s="263" t="s">
        <v>515</v>
      </c>
      <c r="D448" s="257"/>
      <c r="E448" s="258"/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22"/>
      <c r="Z448" s="212"/>
      <c r="AA448" s="212"/>
      <c r="AB448" s="212"/>
      <c r="AC448" s="212"/>
      <c r="AD448" s="212"/>
      <c r="AE448" s="212"/>
      <c r="AF448" s="212"/>
      <c r="AG448" s="212" t="s">
        <v>168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">
      <c r="A449" s="219"/>
      <c r="B449" s="220"/>
      <c r="C449" s="263" t="s">
        <v>516</v>
      </c>
      <c r="D449" s="257"/>
      <c r="E449" s="258">
        <v>17.693529999999999</v>
      </c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22"/>
      <c r="Z449" s="212"/>
      <c r="AA449" s="212"/>
      <c r="AB449" s="212"/>
      <c r="AC449" s="212"/>
      <c r="AD449" s="212"/>
      <c r="AE449" s="212"/>
      <c r="AF449" s="212"/>
      <c r="AG449" s="212" t="s">
        <v>168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x14ac:dyDescent="0.2">
      <c r="A450" s="3"/>
      <c r="B450" s="4"/>
      <c r="C450" s="254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AE450">
        <v>15</v>
      </c>
      <c r="AF450">
        <v>21</v>
      </c>
      <c r="AG450" t="s">
        <v>113</v>
      </c>
    </row>
    <row r="451" spans="1:60" x14ac:dyDescent="0.2">
      <c r="A451" s="215"/>
      <c r="B451" s="216" t="s">
        <v>29</v>
      </c>
      <c r="C451" s="255"/>
      <c r="D451" s="217"/>
      <c r="E451" s="218"/>
      <c r="F451" s="218"/>
      <c r="G451" s="233">
        <f>G8+G80+G181+G195+G199+G318+G323+G342+G392+G394+G400+G413+G428</f>
        <v>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AE451">
        <f>SUMIF(L7:L449,AE450,G7:G449)</f>
        <v>0</v>
      </c>
      <c r="AF451">
        <f>SUMIF(L7:L449,AF450,G7:G449)</f>
        <v>0</v>
      </c>
      <c r="AG451" t="s">
        <v>157</v>
      </c>
    </row>
    <row r="452" spans="1:60" x14ac:dyDescent="0.2">
      <c r="C452" s="256"/>
      <c r="D452" s="10"/>
      <c r="AG452" t="s">
        <v>158</v>
      </c>
    </row>
    <row r="453" spans="1:60" x14ac:dyDescent="0.2">
      <c r="D453" s="10"/>
    </row>
    <row r="454" spans="1:60" x14ac:dyDescent="0.2">
      <c r="D454" s="10"/>
    </row>
    <row r="455" spans="1:60" x14ac:dyDescent="0.2">
      <c r="D455" s="10"/>
    </row>
    <row r="456" spans="1:60" x14ac:dyDescent="0.2">
      <c r="D456" s="10"/>
    </row>
    <row r="457" spans="1:60" x14ac:dyDescent="0.2">
      <c r="D457" s="10"/>
    </row>
    <row r="458" spans="1:60" x14ac:dyDescent="0.2">
      <c r="D458" s="10"/>
    </row>
    <row r="459" spans="1:60" x14ac:dyDescent="0.2">
      <c r="D459" s="10"/>
    </row>
    <row r="460" spans="1:60" x14ac:dyDescent="0.2">
      <c r="D460" s="10"/>
    </row>
    <row r="461" spans="1:60" x14ac:dyDescent="0.2">
      <c r="D461" s="10"/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eBOF1q5n/FfdvhXWlcHv6msb5ryUofdkuq6n8Gz8iopZrjUY0G7L+cq945beiLRmPCsQz4f/9CCmNSYzFQXyQ==" saltValue="c0Z+r7isXkO4CkUro5pnrw==" spinCount="100000" sheet="1" formatRows="0"/>
  <mergeCells count="92">
    <mergeCell ref="C410:G410"/>
    <mergeCell ref="C446:G446"/>
    <mergeCell ref="C345:G345"/>
    <mergeCell ref="C359:G359"/>
    <mergeCell ref="C396:G396"/>
    <mergeCell ref="C402:G402"/>
    <mergeCell ref="C404:G404"/>
    <mergeCell ref="C408:G408"/>
    <mergeCell ref="C325:G325"/>
    <mergeCell ref="C327:G327"/>
    <mergeCell ref="C329:G329"/>
    <mergeCell ref="C331:G331"/>
    <mergeCell ref="C333:G333"/>
    <mergeCell ref="C344:G344"/>
    <mergeCell ref="C192:G192"/>
    <mergeCell ref="C230:G230"/>
    <mergeCell ref="C247:G247"/>
    <mergeCell ref="C261:G261"/>
    <mergeCell ref="C271:G271"/>
    <mergeCell ref="C320:G320"/>
    <mergeCell ref="C171:G171"/>
    <mergeCell ref="C172:G172"/>
    <mergeCell ref="C173:G173"/>
    <mergeCell ref="C183:G183"/>
    <mergeCell ref="C187:G187"/>
    <mergeCell ref="C191:G191"/>
    <mergeCell ref="C165:G165"/>
    <mergeCell ref="C166:G166"/>
    <mergeCell ref="C167:G167"/>
    <mergeCell ref="C168:G168"/>
    <mergeCell ref="C169:G169"/>
    <mergeCell ref="C170:G170"/>
    <mergeCell ref="C159:G159"/>
    <mergeCell ref="C160:G160"/>
    <mergeCell ref="C161:G161"/>
    <mergeCell ref="C162:G162"/>
    <mergeCell ref="C163:G163"/>
    <mergeCell ref="C164:G164"/>
    <mergeCell ref="C153:G153"/>
    <mergeCell ref="C154:G154"/>
    <mergeCell ref="C155:G155"/>
    <mergeCell ref="C156:G156"/>
    <mergeCell ref="C157:G157"/>
    <mergeCell ref="C158:G158"/>
    <mergeCell ref="C147:G147"/>
    <mergeCell ref="C148:G148"/>
    <mergeCell ref="C149:G149"/>
    <mergeCell ref="C150:G150"/>
    <mergeCell ref="C151:G151"/>
    <mergeCell ref="C152:G152"/>
    <mergeCell ref="C141:G141"/>
    <mergeCell ref="C142:G142"/>
    <mergeCell ref="C143:G143"/>
    <mergeCell ref="C144:G144"/>
    <mergeCell ref="C145:G145"/>
    <mergeCell ref="C146:G146"/>
    <mergeCell ref="C131:G131"/>
    <mergeCell ref="C132:G132"/>
    <mergeCell ref="C133:G133"/>
    <mergeCell ref="C134:G134"/>
    <mergeCell ref="C138:G138"/>
    <mergeCell ref="C140:G140"/>
    <mergeCell ref="C124:G124"/>
    <mergeCell ref="C126:G126"/>
    <mergeCell ref="C127:G127"/>
    <mergeCell ref="C128:G128"/>
    <mergeCell ref="C129:G129"/>
    <mergeCell ref="C130:G130"/>
    <mergeCell ref="C106:G106"/>
    <mergeCell ref="C111:G111"/>
    <mergeCell ref="C116:G116"/>
    <mergeCell ref="C118:G118"/>
    <mergeCell ref="C120:G120"/>
    <mergeCell ref="C122:G122"/>
    <mergeCell ref="C67:G67"/>
    <mergeCell ref="C69:G69"/>
    <mergeCell ref="C82:G82"/>
    <mergeCell ref="C91:G91"/>
    <mergeCell ref="C96:G96"/>
    <mergeCell ref="C101:G101"/>
    <mergeCell ref="C21:G21"/>
    <mergeCell ref="C25:G25"/>
    <mergeCell ref="C29:G29"/>
    <mergeCell ref="C33:G33"/>
    <mergeCell ref="C37:G37"/>
    <mergeCell ref="C47:G47"/>
    <mergeCell ref="A1:G1"/>
    <mergeCell ref="C2:G2"/>
    <mergeCell ref="C3:G3"/>
    <mergeCell ref="C4:G4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001 001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'001 001 Pol'!Názvy_tisku</vt:lpstr>
      <vt:lpstr>oadresa</vt:lpstr>
      <vt:lpstr>Stavba!Objednatel</vt:lpstr>
      <vt:lpstr>Stavba!Objekt</vt:lpstr>
      <vt:lpstr>'00 00 Naklady'!Oblast_tisku</vt:lpstr>
      <vt:lpstr>'001 001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Kyncl</dc:creator>
  <cp:lastModifiedBy>Jan Kyncl</cp:lastModifiedBy>
  <cp:lastPrinted>2019-03-19T12:27:02Z</cp:lastPrinted>
  <dcterms:created xsi:type="dcterms:W3CDTF">2009-04-08T07:15:50Z</dcterms:created>
  <dcterms:modified xsi:type="dcterms:W3CDTF">2024-01-07T12:42:15Z</dcterms:modified>
</cp:coreProperties>
</file>