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NB 12_2022\!WORK!\ZERO\Žďár nS_zaměření\PD_rev1_bud 1-7_finall\1_2023 04 23 - DPS+RDS MeÚ\"/>
    </mc:Choice>
  </mc:AlternateContent>
  <xr:revisionPtr revIDLastSave="0" documentId="13_ncr:1_{EB1A06EB-C718-46C5-AA82-69F578524C51}" xr6:coauthVersionLast="47" xr6:coauthVersionMax="47" xr10:uidLastSave="{00000000-0000-0000-0000-000000000000}"/>
  <bookViews>
    <workbookView xWindow="-108" yWindow="-108" windowWidth="23256" windowHeight="12456" tabRatio="907" firstSheet="1" activeTab="5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FVE!$F$1:$F$190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FVE!$B$1:$I$35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G2" i="58"/>
  <c r="I23" i="58"/>
  <c r="I22" i="58"/>
  <c r="F11" i="58" l="1"/>
  <c r="I17" i="65" l="1"/>
  <c r="I16" i="66" l="1"/>
  <c r="I20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4" i="58"/>
  <c r="I21" i="58"/>
  <c r="I19" i="58"/>
  <c r="I18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5" i="58" s="1"/>
  <c r="H15" i="58" s="1"/>
  <c r="I22" i="65"/>
  <c r="G10" i="28" l="1"/>
  <c r="H10" i="28" s="1"/>
  <c r="G16" i="58"/>
  <c r="H16" i="58" s="1"/>
  <c r="I15" i="58"/>
  <c r="D1" i="59"/>
  <c r="I16" i="58" l="1"/>
  <c r="I13" i="59"/>
  <c r="I9" i="59"/>
  <c r="I10" i="59"/>
  <c r="I11" i="59"/>
  <c r="I12" i="59"/>
  <c r="I16" i="59" l="1"/>
  <c r="G9" i="28" l="1"/>
  <c r="H9" i="28" s="1"/>
  <c r="D1" i="58"/>
  <c r="I27" i="58" l="1"/>
  <c r="I9" i="58"/>
  <c r="I10" i="58"/>
  <c r="I30" i="58"/>
  <c r="I12" i="58"/>
  <c r="I14" i="58"/>
  <c r="I26" i="58"/>
  <c r="I29" i="58"/>
  <c r="I11" i="58"/>
  <c r="I28" i="58"/>
  <c r="I33" i="58" l="1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<sst xmlns="http://schemas.openxmlformats.org/spreadsheetml/2006/main" count="422" uniqueCount="198">
  <si>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</si>
  <si>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</si>
  <si>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</si>
  <si>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</si>
  <si>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</si>
  <si>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</si>
  <si>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</si>
  <si>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</si>
  <si>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</si>
  <si>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</si>
  <si>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</si>
  <si>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</si>
  <si>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</si>
  <si>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</si>
  <si>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</si>
  <si>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</si>
  <si>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</si>
  <si>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</si>
  <si>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</si>
  <si>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</si>
  <si>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</si>
  <si>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</si>
  <si>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</si>
  <si>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</si>
  <si>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</si>
  <si>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</si>
  <si>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</si>
  <si>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</si>
  <si>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</si>
  <si>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</si>
  <si>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</si>
  <si>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</si>
  <si>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</si>
  <si>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</si>
  <si>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</si>
  <si>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</si>
  <si>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</si>
  <si>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</si>
  <si>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</si>
  <si>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</si>
  <si>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</si>
  <si>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</si>
  <si>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</si>
  <si>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</si>
  <si>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</si>
  <si>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</si>
  <si>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</si>
  <si>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</si>
  <si>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</si>
  <si>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</si>
  <si>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</si>
  <si>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</si>
  <si>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</si>
  <si>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</si>
  <si>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</si>
  <si>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</si>
  <si>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</si>
  <si>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</si>
  <si>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</si>
  <si>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</si>
  <si>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</si>
  <si>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</si>
  <si>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</si>
  <si>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</si>
  <si>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</si>
  <si>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</si>
  <si>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</si>
  <si>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</si>
  <si>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</si>
  <si>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</si>
  <si>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</si>
  <si>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</si>
  <si>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</si>
  <si>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</si>
  <si>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</si>
  <si>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</si>
  <si>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</si>
  <si>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</si>
  <si>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</si>
  <si>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</si>
  <si>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</si>
  <si>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</si>
  <si>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</si>
  <si>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</si>
  <si>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</si>
  <si>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</si>
  <si>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</si>
  <si>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</si>
  <si>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</si>
  <si>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</si>
  <si>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</si>
  <si>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</si>
  <si>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</si>
  <si>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</si>
  <si>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</si>
  <si>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</si>
  <si>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</si>
  <si>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</si>
  <si>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</si>
  <si>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</si>
  <si>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</si>
  <si>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</si>
  <si>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</si>
  <si>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</si>
  <si>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</si>
  <si>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</si>
  <si>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</si>
  <si>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</si>
  <si>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</si>
  <si>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</si>
  <si>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</si>
  <si>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</si>
  <si>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</si>
  <si>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</si>
  <si>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</si>
  <si>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</si>
  <si>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</si>
  <si>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</si>
  <si>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</si>
  <si>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</si>
  <si>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</si>
  <si>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</si>
  <si>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</si>
  <si>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</si>
  <si>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</si>
  <si>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</si>
  <si>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</si>
  <si>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</si>
  <si>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</si>
  <si>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</si>
  <si>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</si>
  <si>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</si>
  <si>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</si>
  <si>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</si>
  <si>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</si>
  <si>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</si>
  <si>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</si>
  <si>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</si>
  <si>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</si>
  <si>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</si>
  <si>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</si>
  <si>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</si>
  <si>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</si>
  <si>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</si>
  <si>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</si>
  <si>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</si>
  <si>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</si>
  <si>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</si>
  <si>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</si>
  <si>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</si>
  <si>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</si>
  <si>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</si>
  <si>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</si>
  <si>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FVE</t>
  </si>
  <si>
    <t>AKU BAT.</t>
  </si>
  <si>
    <t>VYN INV.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</si>
  <si>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</si>
  <si>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</si>
  <si>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</si>
  <si>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</si>
  <si>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</si>
  <si>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</si>
  <si>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</si>
  <si>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</si>
  <si>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</si>
  <si>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</si>
  <si>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</si>
  <si>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</si>
  <si>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</si>
  <si>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</si>
  <si>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</si>
  <si>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</si>
  <si>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</si>
  <si>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</si>
  <si>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</si>
  <si>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</si>
  <si>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</si>
  <si>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</si>
  <si>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</si>
  <si>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</si>
  <si>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</si>
  <si>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 xml:space="preserve">Fotovoltaický panel min.550Wp min. účinnost min. 21,0%, rozměr max.2384 x 1096 x 35, monokrystal - half-cut </t>
  </si>
  <si>
    <t>Al - konstrukce pro rovné střechy "A" sklon do 30° panel svisle vč. příslušenství  1/panel 1/panel</t>
  </si>
  <si>
    <t>Symetrický střídač 80kW G3 splňující dotační podmínky</t>
  </si>
  <si>
    <t>FOTOVOLTAICKÁ LEKTRÁRNA NA BUDOVĚ MĚSTSKÉHO ÚŘADU - FVE 96,30 kWp</t>
  </si>
  <si>
    <t xml:space="preserve">FVE ELEKTRÁRNA 96,3 kWp </t>
  </si>
  <si>
    <t>CYKY-J 5x35</t>
  </si>
  <si>
    <t>jistič DEION 10kA 160B-3</t>
  </si>
  <si>
    <t>jistič DEION 10kA 140B-3</t>
  </si>
  <si>
    <t>stykač 150A 400V</t>
  </si>
  <si>
    <t>4</t>
  </si>
  <si>
    <t>5</t>
  </si>
  <si>
    <t>6</t>
  </si>
  <si>
    <t>7</t>
  </si>
  <si>
    <t>8</t>
  </si>
  <si>
    <t>Páska vulkanizační 25mm x 0,76mm x 5m</t>
  </si>
  <si>
    <t>2</t>
  </si>
  <si>
    <t>Vodič AlMIg 8 pro vyrovnání potenciálů vč. svorek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</si>
</sst>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0" fillId="73" borderId="0" xfId="0" applyFill="1" applyBorder="1" applyAlignment="1">
      <alignment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AR34" sqref="AR34:AS3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184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1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1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1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2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1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4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4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4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4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4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4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174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4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4">
      <c r="B34" s="184" t="s">
        <v>44</v>
      </c>
      <c r="C34" s="185"/>
      <c r="D34" s="185"/>
      <c r="E34" s="185"/>
      <c r="F34" s="176"/>
      <c r="G34" s="176"/>
      <c r="H34" s="177" t="s">
        <v>185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3.8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3.8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3.8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4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4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4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157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96,3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MĚSTSKÉHO ÚŘADU - FVE 96,30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FVE!$I$33</f>
        <v>2722084.2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EL!I45</f>
        <v>187992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OSTP!I24</f>
        <v>165760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3075836.2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645925.60200000007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3721761.8020000001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1"/>
  <sheetViews>
    <sheetView view="pageBreakPreview" topLeftCell="A4" zoomScale="80" zoomScaleNormal="100" zoomScaleSheetLayoutView="80" workbookViewId="0">
      <selection activeCell="D10" sqref="D1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152"/>
      <c r="G1" s="72" t="s">
        <v>153</v>
      </c>
      <c r="H1" s="72" t="s">
        <v>154</v>
      </c>
      <c r="I1" s="72" t="s">
        <v>155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I9+I10+I11+I12+I14+I15+I16+I18+I19+I20+I21+I23+I24+I26+I27+I28+I29+I30</f>
        <v>2702124.2</v>
      </c>
      <c r="H2" s="168">
        <v>0</v>
      </c>
      <c r="I2" s="169">
        <f>EL!I45+OSTP!I24</f>
        <v>353752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9.6">
      <c r="B9" s="5"/>
      <c r="C9" s="153">
        <v>1</v>
      </c>
      <c r="D9" s="154" t="s">
        <v>181</v>
      </c>
      <c r="E9" s="5" t="s">
        <v>11</v>
      </c>
      <c r="F9" s="110">
        <v>214</v>
      </c>
      <c r="G9" s="12">
        <v>6323</v>
      </c>
      <c r="H9" s="12">
        <v>500</v>
      </c>
      <c r="I9" s="85">
        <f t="shared" ref="I9:I12" si="0">F9*(G9+H9)</f>
        <v>1460122</v>
      </c>
    </row>
    <row r="10" spans="2:15" ht="26.4">
      <c r="B10" s="5"/>
      <c r="C10" s="153">
        <v>2</v>
      </c>
      <c r="D10" s="154" t="s">
        <v>182</v>
      </c>
      <c r="E10" s="5" t="s">
        <v>11</v>
      </c>
      <c r="F10" s="110">
        <v>214</v>
      </c>
      <c r="G10" s="12">
        <v>1100</v>
      </c>
      <c r="H10" s="12">
        <v>850</v>
      </c>
      <c r="I10" s="85">
        <f t="shared" si="0"/>
        <v>417300</v>
      </c>
    </row>
    <row r="11" spans="2:15" ht="26.4">
      <c r="B11" s="5"/>
      <c r="C11" s="153">
        <v>3</v>
      </c>
      <c r="D11" s="154" t="s">
        <v>167</v>
      </c>
      <c r="E11" s="5" t="s">
        <v>11</v>
      </c>
      <c r="F11" s="110">
        <f>F10/2</f>
        <v>107</v>
      </c>
      <c r="G11" s="12">
        <v>2100</v>
      </c>
      <c r="H11" s="12">
        <v>350</v>
      </c>
      <c r="I11" s="85">
        <f t="shared" si="0"/>
        <v>262150</v>
      </c>
      <c r="N11" s="170"/>
      <c r="O11" s="172"/>
    </row>
    <row r="12" spans="2:15" ht="14.4">
      <c r="B12" s="5"/>
      <c r="C12" s="153" t="s">
        <v>190</v>
      </c>
      <c r="D12" s="155" t="s">
        <v>96</v>
      </c>
      <c r="E12" s="5" t="s">
        <v>12</v>
      </c>
      <c r="F12" s="110">
        <v>1</v>
      </c>
      <c r="G12" s="12">
        <v>25000</v>
      </c>
      <c r="H12" s="12">
        <v>5000</v>
      </c>
      <c r="I12" s="85">
        <f t="shared" si="0"/>
        <v>30000</v>
      </c>
      <c r="N12" s="170"/>
      <c r="O12" s="172"/>
    </row>
    <row r="13" spans="2:15">
      <c r="B13" s="5"/>
      <c r="C13" s="81">
        <v>7</v>
      </c>
      <c r="D13" s="82" t="s">
        <v>95</v>
      </c>
      <c r="E13" s="5"/>
      <c r="F13" s="111">
        <v>0</v>
      </c>
      <c r="G13" s="12"/>
      <c r="H13" s="12"/>
      <c r="I13" s="85"/>
      <c r="N13" s="171"/>
      <c r="O13" s="172"/>
    </row>
    <row r="14" spans="2:15" ht="26.4">
      <c r="B14" s="5"/>
      <c r="C14" s="153" t="s">
        <v>191</v>
      </c>
      <c r="D14" s="154" t="s">
        <v>183</v>
      </c>
      <c r="E14" s="5" t="s">
        <v>11</v>
      </c>
      <c r="F14" s="110">
        <v>1</v>
      </c>
      <c r="G14" s="12">
        <v>145000</v>
      </c>
      <c r="H14" s="12">
        <v>35000</v>
      </c>
      <c r="I14" s="85">
        <f t="shared" ref="I14:I16" si="1">F14*(G14+H14)</f>
        <v>180000</v>
      </c>
      <c r="N14" s="170"/>
      <c r="O14" s="172"/>
    </row>
    <row r="15" spans="2:15">
      <c r="B15" s="5"/>
      <c r="C15" s="153" t="s">
        <v>192</v>
      </c>
      <c r="D15" s="156" t="s">
        <v>107</v>
      </c>
      <c r="E15" s="5" t="s">
        <v>12</v>
      </c>
      <c r="F15" s="47">
        <v>1</v>
      </c>
      <c r="G15" s="12">
        <f>'Rozvaděč Rac'!$I$25</f>
        <v>43972</v>
      </c>
      <c r="H15" s="12">
        <f t="shared" ref="H15:H16" si="2">G15*35%</f>
        <v>15390.199999999999</v>
      </c>
      <c r="I15" s="85">
        <f t="shared" si="1"/>
        <v>59362.2</v>
      </c>
    </row>
    <row r="16" spans="2:15">
      <c r="B16" s="5"/>
      <c r="C16" s="153" t="s">
        <v>193</v>
      </c>
      <c r="D16" s="156" t="s">
        <v>108</v>
      </c>
      <c r="E16" s="5" t="s">
        <v>12</v>
      </c>
      <c r="F16" s="47">
        <v>1</v>
      </c>
      <c r="G16" s="12">
        <f>'Rozvaděč Rdc'!$I$22</f>
        <v>68400</v>
      </c>
      <c r="H16" s="12">
        <f t="shared" si="2"/>
        <v>23940</v>
      </c>
      <c r="I16" s="85">
        <f t="shared" si="1"/>
        <v>92340</v>
      </c>
    </row>
    <row r="17" spans="2:9">
      <c r="B17" s="5"/>
      <c r="C17" s="81">
        <v>21</v>
      </c>
      <c r="D17" s="82" t="s">
        <v>97</v>
      </c>
      <c r="E17" s="5"/>
      <c r="F17" s="111">
        <v>0</v>
      </c>
      <c r="G17" s="12"/>
      <c r="H17" s="12"/>
      <c r="I17" s="85"/>
    </row>
    <row r="18" spans="2:9">
      <c r="B18" s="5"/>
      <c r="C18" s="153" t="s">
        <v>194</v>
      </c>
      <c r="D18" s="155" t="s">
        <v>178</v>
      </c>
      <c r="E18" s="5" t="s">
        <v>10</v>
      </c>
      <c r="F18" s="110">
        <v>850</v>
      </c>
      <c r="G18" s="12">
        <v>28</v>
      </c>
      <c r="H18" s="12">
        <v>32</v>
      </c>
      <c r="I18" s="85">
        <f t="shared" ref="I18:I21" si="3">F18*(G18+H18)</f>
        <v>51000</v>
      </c>
    </row>
    <row r="19" spans="2:9">
      <c r="B19" s="5"/>
      <c r="C19" s="153" t="s">
        <v>125</v>
      </c>
      <c r="D19" s="155" t="s">
        <v>179</v>
      </c>
      <c r="E19" s="5" t="s">
        <v>10</v>
      </c>
      <c r="F19" s="110">
        <v>850</v>
      </c>
      <c r="G19" s="12">
        <v>28</v>
      </c>
      <c r="H19" s="12">
        <v>32</v>
      </c>
      <c r="I19" s="85">
        <f t="shared" si="3"/>
        <v>51000</v>
      </c>
    </row>
    <row r="20" spans="2:9">
      <c r="B20" s="5"/>
      <c r="C20" s="153" t="s">
        <v>136</v>
      </c>
      <c r="D20" s="155" t="s">
        <v>122</v>
      </c>
      <c r="E20" s="5" t="s">
        <v>11</v>
      </c>
      <c r="F20" s="110">
        <v>86</v>
      </c>
      <c r="G20" s="12">
        <v>50</v>
      </c>
      <c r="H20" s="12">
        <v>150</v>
      </c>
      <c r="I20" s="85">
        <f t="shared" si="3"/>
        <v>17200</v>
      </c>
    </row>
    <row r="21" spans="2:9">
      <c r="B21" s="5"/>
      <c r="C21" s="153" t="s">
        <v>137</v>
      </c>
      <c r="D21" s="155" t="s">
        <v>45</v>
      </c>
      <c r="E21" s="5" t="s">
        <v>10</v>
      </c>
      <c r="F21" s="110">
        <v>100</v>
      </c>
      <c r="G21" s="12">
        <v>59</v>
      </c>
      <c r="H21" s="12">
        <v>32</v>
      </c>
      <c r="I21" s="85">
        <f t="shared" si="3"/>
        <v>9100</v>
      </c>
    </row>
    <row r="22" spans="2:9">
      <c r="B22" s="5"/>
      <c r="C22" s="153" t="s">
        <v>137</v>
      </c>
      <c r="D22" s="155" t="s">
        <v>156</v>
      </c>
      <c r="E22" s="5" t="s">
        <v>10</v>
      </c>
      <c r="F22" s="110">
        <v>20</v>
      </c>
      <c r="G22" s="12">
        <v>648</v>
      </c>
      <c r="H22" s="12">
        <v>350</v>
      </c>
      <c r="I22" s="85">
        <f>F22*(G22+H22)</f>
        <v>19960</v>
      </c>
    </row>
    <row r="23" spans="2:9">
      <c r="B23" s="5"/>
      <c r="C23" s="153" t="s">
        <v>138</v>
      </c>
      <c r="D23" s="155" t="s">
        <v>98</v>
      </c>
      <c r="E23" s="5" t="s">
        <v>10</v>
      </c>
      <c r="F23" s="110">
        <v>500</v>
      </c>
      <c r="G23" s="12">
        <v>41</v>
      </c>
      <c r="H23" s="12">
        <v>50</v>
      </c>
      <c r="I23" s="85">
        <f t="shared" ref="I23" si="4">F23*(G23+H23)</f>
        <v>45500</v>
      </c>
    </row>
    <row r="24" spans="2:9" ht="12.75" customHeight="1">
      <c r="B24" s="5"/>
      <c r="C24" s="153" t="s">
        <v>139</v>
      </c>
      <c r="D24" s="155" t="s">
        <v>195</v>
      </c>
      <c r="E24" s="5" t="s">
        <v>11</v>
      </c>
      <c r="F24" s="110">
        <v>10</v>
      </c>
      <c r="G24" s="12">
        <v>120</v>
      </c>
      <c r="H24" s="12">
        <v>500</v>
      </c>
      <c r="I24" s="85">
        <f t="shared" ref="I24" si="5">F24*(G24+H24)</f>
        <v>6200</v>
      </c>
    </row>
    <row r="25" spans="2:9">
      <c r="B25" s="5"/>
      <c r="C25" s="5"/>
      <c r="D25" s="46" t="s">
        <v>0</v>
      </c>
      <c r="E25" s="5"/>
      <c r="F25" s="111">
        <v>0</v>
      </c>
      <c r="G25" s="12"/>
      <c r="H25" s="12"/>
      <c r="I25" s="85"/>
    </row>
    <row r="26" spans="2:9">
      <c r="B26" s="5"/>
      <c r="C26" s="153" t="s">
        <v>99</v>
      </c>
      <c r="D26" s="155" t="s">
        <v>84</v>
      </c>
      <c r="E26" s="5" t="s">
        <v>13</v>
      </c>
      <c r="F26" s="110">
        <v>12</v>
      </c>
      <c r="G26" s="12">
        <v>0</v>
      </c>
      <c r="H26" s="12">
        <v>500</v>
      </c>
      <c r="I26" s="85">
        <f t="shared" ref="I26:I30" si="6">F26*(G26+H26)</f>
        <v>6000</v>
      </c>
    </row>
    <row r="27" spans="2:9">
      <c r="B27" s="5"/>
      <c r="C27" s="153" t="s">
        <v>100</v>
      </c>
      <c r="D27" s="155" t="s">
        <v>40</v>
      </c>
      <c r="E27" s="5" t="s">
        <v>12</v>
      </c>
      <c r="F27" s="110">
        <v>1</v>
      </c>
      <c r="G27" s="12">
        <v>2000</v>
      </c>
      <c r="H27" s="12">
        <v>450</v>
      </c>
      <c r="I27" s="85">
        <f t="shared" si="6"/>
        <v>2450</v>
      </c>
    </row>
    <row r="28" spans="2:9">
      <c r="B28" s="5"/>
      <c r="C28" s="153" t="s">
        <v>101</v>
      </c>
      <c r="D28" s="155" t="s">
        <v>47</v>
      </c>
      <c r="E28" s="5" t="s">
        <v>13</v>
      </c>
      <c r="F28" s="110">
        <v>2</v>
      </c>
      <c r="G28" s="12">
        <v>0</v>
      </c>
      <c r="H28" s="12">
        <v>450</v>
      </c>
      <c r="I28" s="85">
        <f t="shared" si="6"/>
        <v>900</v>
      </c>
    </row>
    <row r="29" spans="2:9">
      <c r="B29" s="5"/>
      <c r="C29" s="153" t="s">
        <v>102</v>
      </c>
      <c r="D29" s="155" t="s">
        <v>3</v>
      </c>
      <c r="E29" s="5" t="s">
        <v>13</v>
      </c>
      <c r="F29" s="110">
        <v>3</v>
      </c>
      <c r="G29" s="12">
        <v>0</v>
      </c>
      <c r="H29" s="12">
        <v>500</v>
      </c>
      <c r="I29" s="85">
        <f t="shared" si="6"/>
        <v>1500</v>
      </c>
    </row>
    <row r="30" spans="2:9">
      <c r="B30" s="5"/>
      <c r="C30" s="153" t="s">
        <v>103</v>
      </c>
      <c r="D30" s="155" t="s">
        <v>17</v>
      </c>
      <c r="E30" s="5" t="s">
        <v>13</v>
      </c>
      <c r="F30" s="110">
        <v>20</v>
      </c>
      <c r="G30" s="12">
        <v>0</v>
      </c>
      <c r="H30" s="12">
        <v>500</v>
      </c>
      <c r="I30" s="85">
        <f t="shared" si="6"/>
        <v>10000</v>
      </c>
    </row>
    <row r="31" spans="2:9" ht="13.8" thickBot="1">
      <c r="B31" s="33"/>
      <c r="C31" s="112"/>
      <c r="D31" s="19"/>
      <c r="E31" s="20"/>
      <c r="F31" s="113">
        <v>0</v>
      </c>
      <c r="G31" s="114"/>
      <c r="H31" s="114"/>
      <c r="I31" s="21"/>
    </row>
    <row r="32" spans="2:9" ht="6" customHeight="1">
      <c r="B32" s="14"/>
      <c r="C32" s="14"/>
      <c r="D32" s="15"/>
      <c r="E32" s="16"/>
      <c r="F32" s="115">
        <v>0</v>
      </c>
      <c r="G32" s="17"/>
      <c r="H32" s="17"/>
      <c r="I32" s="18"/>
    </row>
    <row r="33" spans="2:9" ht="15.6">
      <c r="B33" s="5"/>
      <c r="C33" s="5"/>
      <c r="D33" s="24" t="s">
        <v>1</v>
      </c>
      <c r="E33" s="22"/>
      <c r="F33" s="111">
        <v>0</v>
      </c>
      <c r="G33" s="23"/>
      <c r="H33" s="23"/>
      <c r="I33" s="25">
        <f>SUM(I9:I30)</f>
        <v>2722084.2</v>
      </c>
    </row>
    <row r="34" spans="2:9" ht="6" customHeight="1" thickBot="1">
      <c r="B34" s="27"/>
      <c r="C34" s="27"/>
      <c r="D34" s="27"/>
      <c r="E34" s="27"/>
      <c r="F34" s="113">
        <v>0</v>
      </c>
      <c r="G34" s="27"/>
      <c r="H34" s="27"/>
      <c r="I34" s="27"/>
    </row>
    <row r="35" spans="2:9" ht="15.6">
      <c r="B35" s="116"/>
      <c r="C35" s="116"/>
      <c r="D35" s="116"/>
      <c r="E35" s="116"/>
      <c r="F35" s="117">
        <v>0</v>
      </c>
      <c r="G35" s="116"/>
      <c r="H35" s="116"/>
      <c r="I35" s="116"/>
    </row>
    <row r="36" spans="2:9">
      <c r="B36" s="118"/>
      <c r="C36" s="118"/>
      <c r="E36" s="69"/>
      <c r="G36" s="70"/>
      <c r="H36" s="70"/>
      <c r="I36" s="71"/>
    </row>
    <row r="37" spans="2:9">
      <c r="B37" s="118"/>
      <c r="C37" s="118"/>
      <c r="D37" s="68"/>
      <c r="E37" s="69"/>
      <c r="G37" s="70"/>
      <c r="H37" s="70"/>
      <c r="I37" s="71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</sheetData>
  <protectedRanges>
    <protectedRange algorithmName="SHA-512" hashValue="bJibAi1FpWCYbekhLK8vmu9ZkmbSD+ex3g3Je+mCSu7eDVEHbsJ1GEmEf1SfXExMJ2nFLEyCVGsAoqg9fKKmug==" saltValue="LfiqCb8SgfUASjdxeN5UCQ==" spinCount="100000" sqref="I1:I2 C15:C16 I4:I14 B1:F14 I17:I37 B17:F38" name="vypln"/>
    <protectedRange algorithmName="SHA-512" hashValue="f70Ov32pdSeZvmYEUxF/xbc6vweoU00N/7RthR5IyHvkhxB7eQyoLZzt1kIcmMkHXnbix0iN7gA+lAmou0R+0g==" saltValue="yUFhVN/DRBJBBY+HkzzTLQ==" spinCount="100000" sqref="I15:I16 A15:B16 D15:F16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25" zoomScaleNormal="100" zoomScaleSheetLayoutView="100" workbookViewId="0">
      <selection activeCell="F32" sqref="F32:F3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164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106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>
      <c r="B11" s="5"/>
      <c r="C11" s="81">
        <v>6</v>
      </c>
      <c r="D11" s="46" t="s">
        <v>105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186</v>
      </c>
      <c r="E12" s="120" t="s">
        <v>10</v>
      </c>
      <c r="F12" s="51">
        <v>10</v>
      </c>
      <c r="G12" s="12">
        <v>789</v>
      </c>
      <c r="H12" s="12">
        <v>60</v>
      </c>
      <c r="I12" s="85">
        <f t="shared" ref="I12:I13" si="2">F12*(G12+H12)</f>
        <v>8490</v>
      </c>
    </row>
    <row r="13" spans="2:9">
      <c r="B13" s="5"/>
      <c r="C13" s="157">
        <v>8</v>
      </c>
      <c r="D13" s="159" t="s">
        <v>114</v>
      </c>
      <c r="E13" s="120" t="s">
        <v>10</v>
      </c>
      <c r="F13" s="51">
        <v>10</v>
      </c>
      <c r="G13" s="12">
        <v>48</v>
      </c>
      <c r="H13" s="12">
        <v>40</v>
      </c>
      <c r="I13" s="85">
        <f t="shared" si="2"/>
        <v>880</v>
      </c>
    </row>
    <row r="14" spans="2:9">
      <c r="B14" s="5"/>
      <c r="C14" s="160">
        <v>9</v>
      </c>
      <c r="D14" s="159" t="s">
        <v>109</v>
      </c>
      <c r="E14" s="120" t="s">
        <v>10</v>
      </c>
      <c r="F14" s="51">
        <v>100</v>
      </c>
      <c r="G14" s="12">
        <v>61</v>
      </c>
      <c r="H14" s="12">
        <v>40</v>
      </c>
      <c r="I14" s="85">
        <f t="shared" ref="I14" si="3">F14*(G14+H14)</f>
        <v>10100</v>
      </c>
    </row>
    <row r="15" spans="2:9">
      <c r="B15" s="5"/>
      <c r="C15" s="160">
        <v>10</v>
      </c>
      <c r="D15" s="159" t="s">
        <v>180</v>
      </c>
      <c r="E15" s="120" t="s">
        <v>10</v>
      </c>
      <c r="F15" s="51">
        <v>120</v>
      </c>
      <c r="G15" s="12">
        <v>19</v>
      </c>
      <c r="H15" s="12">
        <v>25</v>
      </c>
      <c r="I15" s="85">
        <f t="shared" ref="I15:I26" si="4">F15*(G15+H15)</f>
        <v>5280</v>
      </c>
    </row>
    <row r="16" spans="2:9">
      <c r="B16" s="5"/>
      <c r="C16" s="160">
        <v>11</v>
      </c>
      <c r="D16" s="159" t="s">
        <v>158</v>
      </c>
      <c r="E16" s="120" t="s">
        <v>10</v>
      </c>
      <c r="F16" s="51">
        <v>10</v>
      </c>
      <c r="G16" s="12">
        <v>32</v>
      </c>
      <c r="H16" s="12">
        <v>32</v>
      </c>
      <c r="I16" s="85">
        <f t="shared" si="4"/>
        <v>640</v>
      </c>
    </row>
    <row r="17" spans="2:9">
      <c r="B17" s="5"/>
      <c r="C17" s="160">
        <v>12</v>
      </c>
      <c r="D17" s="159" t="s">
        <v>110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60">
        <v>16</v>
      </c>
      <c r="D18" s="159" t="s">
        <v>111</v>
      </c>
      <c r="E18" s="120" t="s">
        <v>10</v>
      </c>
      <c r="F18" s="51">
        <v>10</v>
      </c>
      <c r="G18" s="12">
        <v>320</v>
      </c>
      <c r="H18" s="12">
        <v>350</v>
      </c>
      <c r="I18" s="85">
        <f t="shared" si="4"/>
        <v>6700</v>
      </c>
    </row>
    <row r="19" spans="2:9">
      <c r="B19" s="5"/>
      <c r="C19" s="160">
        <v>17</v>
      </c>
      <c r="D19" s="159" t="s">
        <v>112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60">
        <v>18</v>
      </c>
      <c r="D20" s="159" t="s">
        <v>113</v>
      </c>
      <c r="E20" s="120" t="s">
        <v>10</v>
      </c>
      <c r="F20" s="51">
        <v>10</v>
      </c>
      <c r="G20" s="12">
        <v>610</v>
      </c>
      <c r="H20" s="12">
        <v>350</v>
      </c>
      <c r="I20" s="85">
        <f t="shared" si="4"/>
        <v>9600</v>
      </c>
    </row>
    <row r="21" spans="2:9">
      <c r="B21" s="5"/>
      <c r="C21" s="160">
        <v>19</v>
      </c>
      <c r="D21" s="159" t="s">
        <v>177</v>
      </c>
      <c r="E21" s="120" t="s">
        <v>10</v>
      </c>
      <c r="F21" s="51">
        <v>50</v>
      </c>
      <c r="G21" s="12">
        <v>40</v>
      </c>
      <c r="H21" s="12">
        <v>32</v>
      </c>
      <c r="I21" s="85">
        <f t="shared" si="4"/>
        <v>3600</v>
      </c>
    </row>
    <row r="22" spans="2:9">
      <c r="B22" s="5"/>
      <c r="C22" s="160">
        <v>20</v>
      </c>
      <c r="D22" s="159" t="s">
        <v>116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60">
        <v>21</v>
      </c>
      <c r="D23" s="159" t="s">
        <v>117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60">
        <v>22</v>
      </c>
      <c r="D24" s="159" t="s">
        <v>118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60">
        <v>23</v>
      </c>
      <c r="D25" s="159" t="s">
        <v>176</v>
      </c>
      <c r="E25" s="120" t="s">
        <v>11</v>
      </c>
      <c r="F25" s="51">
        <v>40</v>
      </c>
      <c r="G25" s="12">
        <v>7</v>
      </c>
      <c r="H25" s="12">
        <v>20</v>
      </c>
      <c r="I25" s="85">
        <f t="shared" si="4"/>
        <v>1080</v>
      </c>
    </row>
    <row r="26" spans="2:9">
      <c r="B26" s="5"/>
      <c r="C26" s="160">
        <v>24</v>
      </c>
      <c r="D26" s="159" t="s">
        <v>175</v>
      </c>
      <c r="E26" s="120" t="s">
        <v>10</v>
      </c>
      <c r="F26" s="51">
        <v>40</v>
      </c>
      <c r="G26" s="12">
        <v>52</v>
      </c>
      <c r="H26" s="12">
        <v>34</v>
      </c>
      <c r="I26" s="85">
        <f t="shared" si="4"/>
        <v>3440</v>
      </c>
    </row>
    <row r="27" spans="2:9">
      <c r="B27" s="5"/>
      <c r="C27" s="160">
        <v>25</v>
      </c>
      <c r="D27" s="161" t="s">
        <v>115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60">
        <v>27</v>
      </c>
      <c r="D29" s="161" t="s">
        <v>119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10000</v>
      </c>
      <c r="H30" s="12">
        <v>600</v>
      </c>
      <c r="I30" s="85">
        <f t="shared" ref="I30" si="6">F30*(G30+H30)</f>
        <v>10600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131</v>
      </c>
      <c r="D32" s="163" t="s">
        <v>27</v>
      </c>
      <c r="E32" s="5" t="s">
        <v>11</v>
      </c>
      <c r="F32" s="52">
        <v>6</v>
      </c>
      <c r="G32" s="12">
        <v>0</v>
      </c>
      <c r="H32" s="12">
        <v>220</v>
      </c>
      <c r="I32" s="85">
        <f t="shared" ref="I32:I38" si="7">F32*(G32+H32)</f>
        <v>1320</v>
      </c>
    </row>
    <row r="33" spans="2:9" ht="26.4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350</v>
      </c>
      <c r="I33" s="85">
        <f t="shared" si="7"/>
        <v>1400</v>
      </c>
    </row>
    <row r="34" spans="2:9" ht="26.4">
      <c r="B34" s="5"/>
      <c r="C34" s="160" t="s">
        <v>132</v>
      </c>
      <c r="D34" s="163" t="s">
        <v>26</v>
      </c>
      <c r="E34" s="5" t="s">
        <v>11</v>
      </c>
      <c r="F34" s="52">
        <v>2</v>
      </c>
      <c r="G34" s="12">
        <v>0</v>
      </c>
      <c r="H34" s="12">
        <v>550</v>
      </c>
      <c r="I34" s="85">
        <f t="shared" si="7"/>
        <v>1100</v>
      </c>
    </row>
    <row r="35" spans="2:9" ht="26.4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3680</v>
      </c>
      <c r="I35" s="85">
        <f t="shared" si="7"/>
        <v>1840</v>
      </c>
    </row>
    <row r="36" spans="2:9" ht="26.4">
      <c r="B36" s="5"/>
      <c r="C36" s="160" t="s">
        <v>133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6.4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6.4">
      <c r="B38" s="5"/>
      <c r="C38" s="160" t="s">
        <v>134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500</v>
      </c>
      <c r="I39" s="85">
        <f t="shared" ref="I39:I42" si="8">F39*(G39+H39)</f>
        <v>10000</v>
      </c>
    </row>
    <row r="40" spans="2:9">
      <c r="B40" s="5"/>
      <c r="C40" s="164" t="s">
        <v>135</v>
      </c>
      <c r="D40" s="167" t="s">
        <v>148</v>
      </c>
      <c r="E40" s="5" t="s">
        <v>13</v>
      </c>
      <c r="F40" s="52">
        <v>12</v>
      </c>
      <c r="G40" s="12">
        <v>0</v>
      </c>
      <c r="H40" s="12">
        <v>750</v>
      </c>
      <c r="I40" s="85">
        <f t="shared" ref="I40" si="9">F40*(G40+H40)</f>
        <v>9000</v>
      </c>
    </row>
    <row r="41" spans="2:9">
      <c r="B41" s="5"/>
      <c r="C41" s="160" t="s">
        <v>149</v>
      </c>
      <c r="D41" s="162" t="s">
        <v>4</v>
      </c>
      <c r="E41" s="5" t="s">
        <v>13</v>
      </c>
      <c r="F41" s="52">
        <v>24</v>
      </c>
      <c r="G41" s="12">
        <v>0</v>
      </c>
      <c r="H41" s="12">
        <v>750</v>
      </c>
      <c r="I41" s="85">
        <f t="shared" si="8"/>
        <v>18000</v>
      </c>
    </row>
    <row r="42" spans="2:9">
      <c r="B42" s="5"/>
      <c r="C42" s="160" t="s">
        <v>150</v>
      </c>
      <c r="D42" s="162" t="s">
        <v>17</v>
      </c>
      <c r="E42" s="5" t="s">
        <v>13</v>
      </c>
      <c r="F42" s="52">
        <v>20</v>
      </c>
      <c r="G42" s="12">
        <v>0</v>
      </c>
      <c r="H42" s="12">
        <v>500</v>
      </c>
      <c r="I42" s="85">
        <f t="shared" si="8"/>
        <v>10000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187992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32:F49 A1:F31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tabSelected="1" view="pageBreakPreview" topLeftCell="A7" zoomScaleNormal="100" zoomScaleSheetLayoutView="100" workbookViewId="0">
      <selection activeCell="I14" sqref="I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96,3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MĚSTSKÉHO ÚŘADU - FVE 96,30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120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121</v>
      </c>
      <c r="E9" s="120" t="s">
        <v>11</v>
      </c>
      <c r="F9" s="51">
        <v>4</v>
      </c>
      <c r="G9" s="12">
        <v>25</v>
      </c>
      <c r="H9" s="12">
        <v>115</v>
      </c>
      <c r="I9" s="63">
        <f t="shared" ref="I9:I10" si="0">F9*(G9+H9)</f>
        <v>560</v>
      </c>
    </row>
    <row r="10" spans="2:9">
      <c r="B10" s="5"/>
      <c r="C10" s="164" t="s">
        <v>196</v>
      </c>
      <c r="D10" s="215" t="s">
        <v>197</v>
      </c>
      <c r="E10" s="120" t="s">
        <v>10</v>
      </c>
      <c r="F10" s="51">
        <v>10</v>
      </c>
      <c r="G10" s="12">
        <v>400</v>
      </c>
      <c r="H10" s="12">
        <v>100</v>
      </c>
      <c r="I10" s="63">
        <f t="shared" si="0"/>
        <v>5000</v>
      </c>
    </row>
    <row r="11" spans="2:9">
      <c r="B11" s="5"/>
      <c r="C11" s="164">
        <v>8</v>
      </c>
      <c r="D11" s="167" t="s">
        <v>120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1">F11*(G11+H11)</f>
        <v>4000</v>
      </c>
    </row>
    <row r="12" spans="2:9">
      <c r="B12" s="5"/>
      <c r="C12" s="5"/>
      <c r="D12" s="46" t="s">
        <v>123</v>
      </c>
      <c r="E12" s="5"/>
      <c r="F12" s="50">
        <v>0</v>
      </c>
      <c r="G12" s="5"/>
      <c r="H12" s="5"/>
      <c r="I12" s="5"/>
    </row>
    <row r="13" spans="2:9">
      <c r="B13" s="5"/>
      <c r="C13" s="164" t="s">
        <v>137</v>
      </c>
      <c r="D13" s="166" t="s">
        <v>151</v>
      </c>
      <c r="E13" s="120" t="s">
        <v>12</v>
      </c>
      <c r="F13" s="51">
        <v>12</v>
      </c>
      <c r="G13" s="12">
        <v>5500</v>
      </c>
      <c r="H13" s="12">
        <v>2500</v>
      </c>
      <c r="I13" s="63">
        <f t="shared" ref="I13:I16" si="2">F13*(G13+H13)</f>
        <v>96000</v>
      </c>
    </row>
    <row r="14" spans="2:9">
      <c r="B14" s="5"/>
      <c r="C14" s="164" t="s">
        <v>138</v>
      </c>
      <c r="D14" s="166" t="s">
        <v>126</v>
      </c>
      <c r="E14" s="120" t="s">
        <v>12</v>
      </c>
      <c r="F14" s="51">
        <v>6</v>
      </c>
      <c r="G14" s="12">
        <v>500</v>
      </c>
      <c r="H14" s="12">
        <v>1500</v>
      </c>
      <c r="I14" s="63">
        <f t="shared" si="2"/>
        <v>12000</v>
      </c>
    </row>
    <row r="15" spans="2:9">
      <c r="B15" s="5"/>
      <c r="C15" s="164" t="s">
        <v>139</v>
      </c>
      <c r="D15" s="166" t="s">
        <v>127</v>
      </c>
      <c r="E15" s="120" t="s">
        <v>124</v>
      </c>
      <c r="F15" s="51">
        <v>20</v>
      </c>
      <c r="G15" s="12">
        <v>0</v>
      </c>
      <c r="H15" s="12">
        <v>75</v>
      </c>
      <c r="I15" s="63">
        <f t="shared" si="2"/>
        <v>1500</v>
      </c>
    </row>
    <row r="16" spans="2:9">
      <c r="B16" s="5"/>
      <c r="C16" s="164" t="s">
        <v>99</v>
      </c>
      <c r="D16" s="166" t="s">
        <v>128</v>
      </c>
      <c r="E16" s="120" t="s">
        <v>13</v>
      </c>
      <c r="F16" s="51">
        <v>32</v>
      </c>
      <c r="G16" s="12">
        <v>0</v>
      </c>
      <c r="H16" s="12">
        <v>350</v>
      </c>
      <c r="I16" s="63">
        <f t="shared" si="2"/>
        <v>11200</v>
      </c>
    </row>
    <row r="17" spans="2:9">
      <c r="B17" s="5"/>
      <c r="C17" s="164" t="s">
        <v>100</v>
      </c>
      <c r="D17" s="165" t="s">
        <v>129</v>
      </c>
      <c r="E17" s="120" t="s">
        <v>12</v>
      </c>
      <c r="F17" s="51">
        <v>1</v>
      </c>
      <c r="G17" s="12">
        <v>8000</v>
      </c>
      <c r="H17" s="12">
        <v>5000</v>
      </c>
      <c r="I17" s="63">
        <f t="shared" ref="I17" si="3">F17*(G17+H17)</f>
        <v>13000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130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4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4"/>
        <v>10000</v>
      </c>
    </row>
    <row r="22" spans="2:9" ht="13.8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165760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164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166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165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5" sqref="D1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141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187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170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168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" customHeight="1">
      <c r="B16" s="5"/>
      <c r="C16" s="5">
        <v>16</v>
      </c>
      <c r="D16" s="83" t="s">
        <v>169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" customHeight="1">
      <c r="B17" s="5"/>
      <c r="C17" s="5">
        <v>17</v>
      </c>
      <c r="D17" s="83" t="s">
        <v>173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103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104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9" sqref="D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152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143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160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162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159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188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125</v>
      </c>
      <c r="D16" s="174" t="s">
        <v>189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136</v>
      </c>
      <c r="D17" s="75" t="s">
        <v>163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161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G26" sqref="G26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171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147</v>
      </c>
      <c r="E10" s="120" t="s">
        <v>11</v>
      </c>
      <c r="F10" s="51">
        <v>14</v>
      </c>
      <c r="G10" s="12">
        <v>2300</v>
      </c>
      <c r="H10" s="12">
        <v>300</v>
      </c>
      <c r="I10" s="85">
        <f t="shared" si="0"/>
        <v>36400</v>
      </c>
    </row>
    <row r="11" spans="2:9">
      <c r="B11" s="5"/>
      <c r="C11" s="5">
        <v>3</v>
      </c>
      <c r="D11" s="174" t="s">
        <v>144</v>
      </c>
      <c r="E11" s="120" t="s">
        <v>11</v>
      </c>
      <c r="F11" s="51">
        <v>14</v>
      </c>
      <c r="G11" s="12">
        <v>650</v>
      </c>
      <c r="H11" s="12">
        <v>200</v>
      </c>
      <c r="I11" s="85">
        <f t="shared" ref="I11:I13" si="1">F11*(G11+H11)</f>
        <v>11900</v>
      </c>
    </row>
    <row r="12" spans="2:9">
      <c r="B12" s="5"/>
      <c r="C12" s="5">
        <v>4</v>
      </c>
      <c r="D12" s="75" t="s">
        <v>145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146</v>
      </c>
      <c r="E13" s="120" t="s">
        <v>11</v>
      </c>
      <c r="F13" s="51">
        <v>28</v>
      </c>
      <c r="G13" s="12">
        <v>60</v>
      </c>
      <c r="H13" s="12">
        <v>25</v>
      </c>
      <c r="I13" s="85">
        <f t="shared" si="1"/>
        <v>2380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14</v>
      </c>
      <c r="G14" s="12">
        <v>35</v>
      </c>
      <c r="H14" s="12">
        <v>30</v>
      </c>
      <c r="I14" s="85">
        <f t="shared" si="0"/>
        <v>910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14</v>
      </c>
      <c r="G15" s="12">
        <v>35</v>
      </c>
      <c r="H15" s="12">
        <v>30</v>
      </c>
      <c r="I15" s="85">
        <f t="shared" si="0"/>
        <v>910</v>
      </c>
    </row>
    <row r="16" spans="2:9">
      <c r="B16" s="5"/>
      <c r="C16" s="5">
        <v>15</v>
      </c>
      <c r="D16" s="175" t="s">
        <v>172</v>
      </c>
      <c r="E16" s="120" t="s">
        <v>11</v>
      </c>
      <c r="F16" s="51">
        <v>14</v>
      </c>
      <c r="G16" s="12">
        <v>45</v>
      </c>
      <c r="H16" s="12">
        <v>30</v>
      </c>
      <c r="I16" s="85">
        <f t="shared" si="0"/>
        <v>1050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14</v>
      </c>
      <c r="G17" s="12">
        <v>45</v>
      </c>
      <c r="H17" s="12">
        <v>30</v>
      </c>
      <c r="I17" s="85">
        <f t="shared" si="0"/>
        <v>1050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68400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Míra Cejpek</cp:lastModifiedBy>
  <cp:lastPrinted>2023-03-24T12:03:35Z</cp:lastPrinted>
  <dcterms:created xsi:type="dcterms:W3CDTF">2008-10-05T19:10:50Z</dcterms:created>
  <dcterms:modified xsi:type="dcterms:W3CDTF">2025-05-23T12:00:51Z</dcterms:modified>
</cp:coreProperties>
</file>