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3. ZŠ\2_2023 05 03 - DPS 3. ZS_Marosovi\podklady_Cejpek_5-2025_3.ZS\"/>
    </mc:Choice>
  </mc:AlternateContent>
  <xr:revisionPtr revIDLastSave="0" documentId="14_{4284172F-7036-4609-9274-485A5796CA65}" xr6:coauthVersionLast="47" xr6:coauthVersionMax="47" xr10:uidLastSave="{00000000-0000-0000-0000-000000000000}"/>
  <bookViews>
    <workbookView xWindow="-108" yWindow="-108" windowWidth="23256" windowHeight="12576" tabRatio="907" firstSheet="3" activeTab="3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FVE!$F$1:$F$193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FVE!$B$1:$I$38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I26" i="58"/>
  <c r="F12" i="58" l="1"/>
  <c r="I17" i="65"/>
  <c r="I16" i="66" l="1"/>
  <c r="H13" i="58"/>
  <c r="I23" i="58" l="1"/>
  <c r="I40" i="28"/>
  <c r="I11" i="66"/>
  <c r="I12" i="66"/>
  <c r="I13" i="66"/>
  <c r="I14" i="66"/>
  <c r="I15" i="66"/>
  <c r="I17" i="66"/>
  <c r="I18" i="66"/>
  <c r="I11" i="29"/>
  <c r="I32" i="28"/>
  <c r="I33" i="28"/>
  <c r="I34" i="28"/>
  <c r="I35" i="28"/>
  <c r="I36" i="28"/>
  <c r="I37" i="28"/>
  <c r="I38" i="28"/>
  <c r="I27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8" i="58" s="1"/>
  <c r="H18" i="58" s="1"/>
  <c r="I22" i="65"/>
  <c r="G10" i="28" l="1"/>
  <c r="H10" i="28" s="1"/>
  <c r="G19" i="58"/>
  <c r="H19" i="5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30" i="58" l="1"/>
  <c r="I12" i="58"/>
  <c r="I14" i="58"/>
  <c r="I9" i="58"/>
  <c r="I10" i="58"/>
  <c r="I33" i="58"/>
  <c r="I15" i="58"/>
  <c r="I17" i="58"/>
  <c r="I29" i="58"/>
  <c r="I32" i="58"/>
  <c r="I11" i="58"/>
  <c r="I13" i="58"/>
  <c r="I31" i="58"/>
  <c r="G2" i="58" l="1"/>
  <c r="I36" i="58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13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<sst xmlns="http://schemas.openxmlformats.org/spreadsheetml/2006/main" count="426" uniqueCount="204">
  <si>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</si>
  <si>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</si>
  <si>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</si>
  <si>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</si>
  <si>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</si>
  <si>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</si>
  <si>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</si>
  <si>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</si>
  <si>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</si>
  <si>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</si>
  <si>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</si>
  <si>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</si>
  <si>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</si>
  <si>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</si>
  <si>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</si>
  <si>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</si>
  <si>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</si>
  <si>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</si>
  <si>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</si>
  <si>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</si>
  <si>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</si>
  <si>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</si>
  <si>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</si>
  <si>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</si>
  <si>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</si>
  <si>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</si>
  <si>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</si>
  <si>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</si>
  <si>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</si>
  <si>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</si>
  <si>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</si>
  <si>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</si>
  <si>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</si>
  <si>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</si>
  <si>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</si>
  <si>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</si>
  <si>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</si>
  <si>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</si>
  <si>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</si>
  <si>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</si>
  <si>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</si>
  <si>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</si>
  <si>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</si>
  <si>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</si>
  <si>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</si>
  <si>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</si>
  <si>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</si>
  <si>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</si>
  <si>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</si>
  <si>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</si>
  <si>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</si>
  <si>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</si>
  <si>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</si>
  <si>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</si>
  <si>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</si>
  <si>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</si>
  <si>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</si>
  <si>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</si>
  <si>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</si>
  <si>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</si>
  <si>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</si>
  <si>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</si>
  <si>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</si>
  <si>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</si>
  <si>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</si>
  <si>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</si>
  <si>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</si>
  <si>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</si>
  <si>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</si>
  <si>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</si>
  <si>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</si>
  <si>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</si>
  <si>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</si>
  <si>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</si>
  <si>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</si>
  <si>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</si>
  <si>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</si>
  <si>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</si>
  <si>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</si>
  <si>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</si>
  <si>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</si>
  <si>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</si>
  <si>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</si>
  <si>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</si>
  <si>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</si>
  <si>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</si>
  <si>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</si>
  <si>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</si>
  <si>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</si>
  <si>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</si>
  <si>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</si>
  <si>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</si>
  <si>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</si>
  <si>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</si>
  <si>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</si>
  <si>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</si>
  <si>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</si>
  <si>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</si>
  <si>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</si>
  <si>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</si>
  <si>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</si>
  <si>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</si>
  <si>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</si>
  <si>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</si>
  <si>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</si>
  <si>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</si>
  <si>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</si>
  <si>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</si>
  <si>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</si>
  <si>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</si>
  <si>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</si>
  <si>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</si>
  <si>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</si>
  <si>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</si>
  <si>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</si>
  <si>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</si>
  <si>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</si>
  <si>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</si>
  <si>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</si>
  <si>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</si>
  <si>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</si>
  <si>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</si>
  <si>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</si>
  <si>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</si>
  <si>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</si>
  <si>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</si>
  <si>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</si>
  <si>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</si>
  <si>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</si>
  <si>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</si>
  <si>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</si>
  <si>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</si>
  <si>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</si>
  <si>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</si>
  <si>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</si>
  <si>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</si>
  <si>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</si>
  <si>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</si>
  <si>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</si>
  <si>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</si>
  <si>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</si>
  <si>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</si>
  <si>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</si>
  <si>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</si>
  <si>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</si>
  <si>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</si>
  <si>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</si>
  <si>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</si>
  <si>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</si>
  <si>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</si>
  <si>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</si>
  <si>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</si>
  <si>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</si>
  <si>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</si>
  <si>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</si>
  <si>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</si>
  <si>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</si>
  <si>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</si>
  <si>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</si>
  <si>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</si>
  <si>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</si>
  <si>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</si>
  <si>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</si>
  <si>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</si>
  <si>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</si>
  <si>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</si>
  <si>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</si>
  <si>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</si>
  <si>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</si>
  <si>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</si>
  <si>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</si>
  <si>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</si>
  <si>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</si>
  <si>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</si>
  <si>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</si>
  <si>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</si>
  <si>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</si>
  <si>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</si>
  <si>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</si>
  <si>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</si>
  <si>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</si>
  <si>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</si>
  <si>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</si>
  <si>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</si>
  <si>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</si>
  <si>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</si>
  <si>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</si>
  <si>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</si>
  <si>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</si>
  <si>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</si>
  <si>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</si>
  <si>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jistič 10kA 80B-3</t>
  </si>
  <si>
    <t>stykač 100A 400V</t>
  </si>
  <si>
    <t>jistič 10kA 100B-3</t>
  </si>
  <si>
    <t xml:space="preserve">FVE ELEKTRÁRNA 48,4 kWp </t>
  </si>
  <si>
    <t>FOTOVOLTAICKÁ LEKTRÁRNA NA BUDOVĚ ZŠ KOMENSKÉHO - FVE 48,40 kWp</t>
  </si>
  <si>
    <t>Symetrický střídač 45kW G3 splňující dotační podmínky</t>
  </si>
  <si>
    <t>26</t>
  </si>
  <si>
    <t>m3</t>
  </si>
  <si>
    <t>Výkop jámy  a opětovný zához pro prostup do suterenu budovy</t>
  </si>
  <si>
    <t>CYKY-J 5x25</t>
  </si>
  <si>
    <t>2</t>
  </si>
  <si>
    <t>Jímač JS3m vč betonového podstavce</t>
  </si>
  <si>
    <t xml:space="preserve">Fotovoltaický panel min.550Wp min. účinnost min. 21,0%, monokrystal - half-cut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</si>
</sst>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0" fillId="73" borderId="0" xfId="0" applyFill="1" applyBorder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28" zoomScaleNormal="100" zoomScaleSheetLayoutView="100" workbookViewId="0">
      <selection activeCell="BC5" sqref="BC5:BD7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9" t="s">
        <v>195</v>
      </c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3"/>
    </row>
    <row r="3" spans="2:63" ht="33" customHeight="1">
      <c r="B3" s="87"/>
      <c r="C3" s="88"/>
      <c r="D3" s="88"/>
      <c r="E3" s="88"/>
      <c r="F3" s="88"/>
      <c r="G3" s="88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3"/>
    </row>
    <row r="4" spans="2:63">
      <c r="B4" s="91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86"/>
    </row>
    <row r="5" spans="2:63">
      <c r="B5" s="191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</row>
    <row r="6" spans="2:63">
      <c r="B6" s="191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</row>
    <row r="7" spans="2:63">
      <c r="B7" s="191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</row>
    <row r="8" spans="2:63">
      <c r="B8" s="91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86"/>
    </row>
    <row r="9" spans="2:63" ht="21">
      <c r="B9" s="195" t="s">
        <v>81</v>
      </c>
      <c r="C9" s="196"/>
      <c r="D9" s="196"/>
      <c r="E9" s="188"/>
      <c r="F9" s="188"/>
      <c r="G9" s="188"/>
      <c r="H9" s="188"/>
      <c r="I9" s="188"/>
      <c r="J9" s="188"/>
      <c r="K9" s="188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3"/>
    </row>
    <row r="10" spans="2:63" ht="20.25" customHeight="1">
      <c r="B10" s="195"/>
      <c r="C10" s="196"/>
      <c r="D10" s="196"/>
      <c r="E10" s="188"/>
      <c r="F10" s="188"/>
      <c r="G10" s="188"/>
      <c r="H10" s="188"/>
      <c r="I10" s="188"/>
      <c r="J10" s="188"/>
      <c r="K10" s="188"/>
      <c r="L10" s="198" t="s">
        <v>82</v>
      </c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3"/>
    </row>
    <row r="11" spans="2:63" ht="21">
      <c r="B11" s="92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</row>
    <row r="12" spans="2:63" ht="21">
      <c r="B12" s="9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</row>
    <row r="13" spans="2:63" ht="19.2">
      <c r="B13" s="193" t="s">
        <v>87</v>
      </c>
      <c r="C13" s="194"/>
      <c r="D13" s="194"/>
      <c r="E13" s="194"/>
      <c r="F13" s="194"/>
      <c r="G13" s="194"/>
      <c r="H13" s="194"/>
      <c r="I13" s="194"/>
      <c r="J13" s="194"/>
      <c r="K13" s="98"/>
      <c r="L13" s="192" t="s">
        <v>48</v>
      </c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86"/>
    </row>
    <row r="15" spans="2:63" ht="21">
      <c r="B15" s="92"/>
      <c r="C15" s="190"/>
      <c r="D15" s="190"/>
      <c r="E15" s="190"/>
      <c r="F15" s="190"/>
      <c r="G15" s="190"/>
      <c r="H15" s="190"/>
      <c r="I15" s="190"/>
      <c r="J15" s="190"/>
      <c r="K15" s="99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1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</row>
    <row r="17" spans="2:63">
      <c r="B17" s="191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</row>
    <row r="18" spans="2:63" ht="31.5" customHeight="1">
      <c r="B18" s="191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</row>
    <row r="19" spans="2:63">
      <c r="B19" s="191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</row>
    <row r="20" spans="2:63">
      <c r="B20" s="191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</row>
    <row r="21" spans="2:63" ht="14.4">
      <c r="B21" s="93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94"/>
    </row>
    <row r="22" spans="2:63" ht="14.4">
      <c r="B22" s="185" t="s">
        <v>43</v>
      </c>
      <c r="C22" s="186"/>
      <c r="D22" s="186"/>
      <c r="E22" s="186"/>
      <c r="F22" s="186"/>
      <c r="G22" s="186"/>
      <c r="H22" s="186"/>
      <c r="I22" s="186"/>
      <c r="J22" s="177"/>
      <c r="K22" s="177"/>
      <c r="L22" s="189" t="s">
        <v>85</v>
      </c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94"/>
      <c r="BK23" s="95"/>
    </row>
    <row r="24" spans="2:63" ht="14.4">
      <c r="B24" s="93"/>
      <c r="C24" s="94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94"/>
      <c r="BK24" s="95"/>
    </row>
    <row r="25" spans="2:63" ht="14.4">
      <c r="B25" s="185" t="s">
        <v>86</v>
      </c>
      <c r="C25" s="186"/>
      <c r="D25" s="186"/>
      <c r="E25" s="186"/>
      <c r="F25" s="186"/>
      <c r="G25" s="186"/>
      <c r="H25" s="186"/>
      <c r="I25" s="186"/>
      <c r="J25" s="177"/>
      <c r="K25" s="177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77"/>
      <c r="E26" s="177"/>
      <c r="F26" s="177"/>
      <c r="G26" s="177"/>
      <c r="H26" s="177"/>
      <c r="I26" s="177"/>
      <c r="J26" s="177"/>
      <c r="K26" s="177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94"/>
      <c r="BK26" s="95"/>
    </row>
    <row r="27" spans="2:63" ht="14.4">
      <c r="B27" s="93"/>
      <c r="C27" s="94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94"/>
      <c r="BK27" s="95"/>
    </row>
    <row r="28" spans="2:63" ht="14.4">
      <c r="B28" s="185" t="s">
        <v>24</v>
      </c>
      <c r="C28" s="186"/>
      <c r="D28" s="186"/>
      <c r="E28" s="186"/>
      <c r="F28" s="186"/>
      <c r="G28" s="186"/>
      <c r="H28" s="186"/>
      <c r="I28" s="186"/>
      <c r="J28" s="177"/>
      <c r="K28" s="177"/>
      <c r="L28" s="187" t="s">
        <v>184</v>
      </c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8"/>
      <c r="E29" s="188"/>
      <c r="F29" s="188"/>
      <c r="G29" s="188"/>
      <c r="H29" s="188"/>
      <c r="I29" s="188"/>
      <c r="J29" s="188"/>
      <c r="K29" s="188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94"/>
      <c r="BK30" s="95"/>
    </row>
    <row r="31" spans="2:63" ht="14.4">
      <c r="B31" s="185"/>
      <c r="C31" s="186"/>
      <c r="D31" s="186"/>
      <c r="E31" s="186"/>
      <c r="F31" s="186"/>
      <c r="G31" s="186"/>
      <c r="H31" s="177"/>
      <c r="I31" s="177"/>
      <c r="J31" s="177"/>
      <c r="K31" s="17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77"/>
      <c r="E32" s="177"/>
      <c r="F32" s="177"/>
      <c r="G32" s="177"/>
      <c r="H32" s="177"/>
      <c r="I32" s="177"/>
      <c r="J32" s="177"/>
      <c r="K32" s="17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94"/>
      <c r="BK33" s="95"/>
    </row>
    <row r="34" spans="2:63" ht="14.4">
      <c r="B34" s="185" t="s">
        <v>44</v>
      </c>
      <c r="C34" s="186"/>
      <c r="D34" s="186"/>
      <c r="E34" s="186"/>
      <c r="F34" s="177"/>
      <c r="G34" s="177"/>
      <c r="H34" s="178" t="s">
        <v>194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94"/>
      <c r="BK34" s="95"/>
    </row>
    <row r="35" spans="2:63" ht="13.8">
      <c r="B35" s="96"/>
      <c r="C35" s="94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94"/>
      <c r="BK35" s="95"/>
    </row>
    <row r="36" spans="2:63" ht="13.8">
      <c r="B36" s="96"/>
      <c r="C36" s="94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94"/>
      <c r="BK36" s="95"/>
    </row>
    <row r="37" spans="2:63">
      <c r="B37" s="184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83"/>
    </row>
    <row r="38" spans="2:63">
      <c r="B38" s="184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83"/>
    </row>
    <row r="39" spans="2:63">
      <c r="B39" s="184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83"/>
    </row>
    <row r="40" spans="2:63">
      <c r="B40" s="184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83"/>
    </row>
    <row r="41" spans="2:63">
      <c r="B41" s="184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83"/>
    </row>
    <row r="42" spans="2:63" ht="24.75" customHeight="1">
      <c r="B42" s="184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83"/>
    </row>
    <row r="43" spans="2:63">
      <c r="B43" s="184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83"/>
    </row>
    <row r="44" spans="2:63" ht="18" customHeight="1">
      <c r="B44" s="184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83"/>
    </row>
    <row r="45" spans="2:63" ht="13.8">
      <c r="B45" s="96"/>
      <c r="C45" s="94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94"/>
      <c r="BK45" s="95"/>
    </row>
    <row r="46" spans="2:63" ht="14.4">
      <c r="B46" s="181" t="s">
        <v>88</v>
      </c>
      <c r="C46" s="182"/>
      <c r="D46" s="182"/>
      <c r="E46" s="182"/>
      <c r="F46" s="179"/>
      <c r="G46" s="179"/>
      <c r="H46" s="179"/>
      <c r="I46" s="179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80"/>
      <c r="AI46" s="180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94"/>
      <c r="BK46" s="95"/>
    </row>
    <row r="47" spans="2:63" ht="14.4">
      <c r="B47" s="181"/>
      <c r="C47" s="182"/>
      <c r="D47" s="182"/>
      <c r="E47" s="182"/>
      <c r="F47" s="179"/>
      <c r="G47" s="179"/>
      <c r="H47" s="179"/>
      <c r="I47" s="179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94"/>
      <c r="BK47" s="95"/>
    </row>
    <row r="48" spans="2:63" ht="14.4">
      <c r="B48" s="181"/>
      <c r="C48" s="182"/>
      <c r="D48" s="182"/>
      <c r="E48" s="182"/>
      <c r="F48" s="179">
        <v>2023</v>
      </c>
      <c r="G48" s="179"/>
      <c r="H48" s="179"/>
      <c r="I48" s="179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8" t="s">
        <v>89</v>
      </c>
      <c r="AG48" s="178"/>
      <c r="AH48" s="178"/>
      <c r="AI48" s="178"/>
      <c r="AJ48" s="178"/>
      <c r="AK48" s="178"/>
      <c r="AL48" s="178"/>
      <c r="AM48" s="178"/>
      <c r="AN48" s="177"/>
      <c r="AO48" s="177"/>
      <c r="AP48" s="178" t="s">
        <v>167</v>
      </c>
      <c r="AQ48" s="178"/>
      <c r="AR48" s="178"/>
      <c r="AS48" s="178"/>
      <c r="AT48" s="178"/>
      <c r="AU48" s="178"/>
      <c r="AV48" s="178"/>
      <c r="AW48" s="178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1" t="s">
        <v>49</v>
      </c>
      <c r="B1" s="201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4" t="str">
        <f>Titulka!H34</f>
        <v xml:space="preserve">FVE ELEKTRÁRNA 48,4 kWp </v>
      </c>
      <c r="E3" s="204"/>
      <c r="F3" s="204"/>
      <c r="G3" s="204"/>
      <c r="H3" s="7"/>
      <c r="I3" s="38"/>
      <c r="J3" s="38"/>
      <c r="K3" s="39"/>
    </row>
    <row r="4" spans="2:11" ht="25.5" customHeight="1">
      <c r="B4" s="79" t="s">
        <v>24</v>
      </c>
      <c r="C4" s="28"/>
      <c r="D4" s="207" t="str">
        <f>Titulka!$L$28</f>
        <v>Město Žďár nad Sázavou, Žižkova 227/1, 591 01 Žďár nad Sázavou</v>
      </c>
      <c r="E4" s="207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ZŠ KOMENSKÉHO - FVE 48,40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4" t="s">
        <v>90</v>
      </c>
      <c r="E6" s="204"/>
      <c r="F6" s="204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5" t="s">
        <v>18</v>
      </c>
      <c r="C9" s="206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2"/>
      <c r="C10" s="203"/>
      <c r="D10" s="8"/>
      <c r="E10" s="3"/>
      <c r="F10" s="58"/>
      <c r="G10" s="4"/>
      <c r="H10" s="7"/>
    </row>
    <row r="11" spans="2:11">
      <c r="B11" s="202" t="s">
        <v>20</v>
      </c>
      <c r="C11" s="203"/>
      <c r="D11" s="6" t="s">
        <v>91</v>
      </c>
      <c r="E11" s="5" t="s">
        <v>12</v>
      </c>
      <c r="F11" s="59">
        <v>1</v>
      </c>
      <c r="G11" s="63">
        <f>FVE!$I$36</f>
        <v>1541869.52</v>
      </c>
      <c r="H11" s="41"/>
      <c r="I11" s="42"/>
      <c r="J11" s="42"/>
    </row>
    <row r="12" spans="2:11">
      <c r="B12" s="202"/>
      <c r="C12" s="203"/>
      <c r="D12" s="6"/>
      <c r="E12" s="5"/>
      <c r="F12" s="59"/>
      <c r="G12" s="63"/>
      <c r="H12" s="41"/>
      <c r="I12" s="42"/>
      <c r="J12" s="42"/>
    </row>
    <row r="13" spans="2:11">
      <c r="B13" s="202" t="s">
        <v>21</v>
      </c>
      <c r="C13" s="203"/>
      <c r="D13" s="6" t="s">
        <v>92</v>
      </c>
      <c r="E13" s="5" t="s">
        <v>12</v>
      </c>
      <c r="F13" s="59">
        <v>1</v>
      </c>
      <c r="G13" s="63">
        <f>EL!I45</f>
        <v>177072</v>
      </c>
      <c r="H13" s="41"/>
      <c r="I13" s="42"/>
      <c r="J13" s="42"/>
    </row>
    <row r="14" spans="2:11">
      <c r="B14" s="202"/>
      <c r="C14" s="203"/>
      <c r="D14" s="6"/>
      <c r="E14" s="5"/>
      <c r="F14" s="59"/>
      <c r="G14" s="63"/>
      <c r="H14" s="41"/>
      <c r="I14" s="42"/>
      <c r="J14" s="42"/>
    </row>
    <row r="15" spans="2:11">
      <c r="B15" s="202" t="s">
        <v>22</v>
      </c>
      <c r="C15" s="203"/>
      <c r="D15" s="6" t="s">
        <v>93</v>
      </c>
      <c r="E15" s="5" t="s">
        <v>12</v>
      </c>
      <c r="F15" s="59">
        <v>1</v>
      </c>
      <c r="G15" s="63">
        <f>OSTP!I24</f>
        <v>129880</v>
      </c>
      <c r="H15" s="41"/>
      <c r="I15" s="42"/>
      <c r="J15" s="42"/>
    </row>
    <row r="16" spans="2:11" ht="13.8" thickBot="1">
      <c r="B16" s="208"/>
      <c r="C16" s="209"/>
      <c r="D16" s="76"/>
      <c r="E16" s="20"/>
      <c r="F16" s="62"/>
      <c r="G16" s="66"/>
      <c r="H16" s="65"/>
    </row>
    <row r="17" spans="2:8" ht="6.75" customHeight="1">
      <c r="B17" s="210"/>
      <c r="C17" s="211"/>
      <c r="D17" s="15"/>
      <c r="E17" s="16"/>
      <c r="F17" s="60"/>
      <c r="G17" s="18"/>
      <c r="H17" s="7"/>
    </row>
    <row r="18" spans="2:8">
      <c r="B18" s="202"/>
      <c r="C18" s="203"/>
      <c r="D18" s="44" t="s">
        <v>32</v>
      </c>
      <c r="E18" s="45"/>
      <c r="F18" s="61"/>
      <c r="G18" s="64">
        <f>SUM(G11:G15)</f>
        <v>1848821.52</v>
      </c>
      <c r="H18" s="43"/>
    </row>
    <row r="19" spans="2:8" ht="5.25" customHeight="1" thickBot="1">
      <c r="B19" s="212"/>
      <c r="C19" s="213"/>
      <c r="D19" s="27"/>
      <c r="E19" s="27"/>
      <c r="F19" s="35"/>
      <c r="G19" s="27"/>
      <c r="H19" s="43"/>
    </row>
    <row r="20" spans="2:8" ht="4.5" customHeight="1">
      <c r="B20" s="214"/>
      <c r="C20" s="215"/>
      <c r="D20" s="26"/>
      <c r="E20" s="26"/>
      <c r="F20" s="36"/>
      <c r="G20" s="26"/>
    </row>
    <row r="21" spans="2:8">
      <c r="B21" s="202"/>
      <c r="C21" s="203"/>
      <c r="D21" s="15" t="s">
        <v>46</v>
      </c>
      <c r="E21" s="16"/>
      <c r="F21" s="60"/>
      <c r="G21" s="63">
        <f>G18*0.21</f>
        <v>388252.51919999998</v>
      </c>
    </row>
    <row r="22" spans="2:8" ht="5.25" customHeight="1" thickBot="1">
      <c r="B22" s="208"/>
      <c r="C22" s="209"/>
      <c r="D22" s="19"/>
      <c r="E22" s="20"/>
      <c r="F22" s="62"/>
      <c r="G22" s="21"/>
    </row>
    <row r="23" spans="2:8" ht="3.75" customHeight="1">
      <c r="B23" s="210"/>
      <c r="C23" s="211"/>
      <c r="D23" s="15"/>
      <c r="E23" s="16"/>
      <c r="F23" s="60"/>
      <c r="G23" s="18"/>
    </row>
    <row r="24" spans="2:8" ht="13.5" customHeight="1">
      <c r="B24" s="202"/>
      <c r="C24" s="203"/>
      <c r="D24" s="44" t="s">
        <v>33</v>
      </c>
      <c r="E24" s="45"/>
      <c r="F24" s="61"/>
      <c r="G24" s="64">
        <f>SUM(G17:G21)</f>
        <v>2237074.0392</v>
      </c>
    </row>
    <row r="25" spans="2:8" ht="6.75" customHeight="1" thickBot="1">
      <c r="B25" s="212"/>
      <c r="C25" s="213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4"/>
  <sheetViews>
    <sheetView tabSelected="1" view="pageBreakPreview" zoomScale="80" zoomScaleNormal="100" zoomScaleSheetLayoutView="80" workbookViewId="0">
      <selection activeCell="E9" sqref="E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152"/>
      <c r="G1" s="72" t="s">
        <v>160</v>
      </c>
      <c r="H1" s="72" t="s">
        <v>161</v>
      </c>
      <c r="I1" s="72" t="s">
        <v>162</v>
      </c>
    </row>
    <row r="2" spans="2:15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106"/>
      <c r="G2" s="173">
        <f>I9+I10+I11+I12+I13+I14+I15+I17+I18+I19+I21+I22+I23+I24+I25+I27+I29+I30+I31+I32+I33</f>
        <v>1540869.52</v>
      </c>
      <c r="H2" s="168">
        <v>0</v>
      </c>
      <c r="I2" s="169">
        <f>EL!I45+OSTP!I24</f>
        <v>306952</v>
      </c>
      <c r="K2" s="32"/>
    </row>
    <row r="3" spans="2:15" ht="37.5" customHeight="1">
      <c r="B3" s="77" t="s">
        <v>5</v>
      </c>
      <c r="C3" s="86"/>
      <c r="D3" s="207" t="str">
        <f>Rekapitulace!D5</f>
        <v>FOTOVOLTAICKÁ LEKTRÁRNA NA BUDOVĚ ZŠ KOMENSKÉHO - FVE 48,40 kWp</v>
      </c>
      <c r="E3" s="207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6.4">
      <c r="B9" s="5"/>
      <c r="C9" s="153">
        <v>1</v>
      </c>
      <c r="D9" s="154" t="s">
        <v>203</v>
      </c>
      <c r="E9" s="5" t="s">
        <v>11</v>
      </c>
      <c r="F9" s="110">
        <v>88</v>
      </c>
      <c r="G9" s="12">
        <v>6323</v>
      </c>
      <c r="H9" s="12">
        <v>500</v>
      </c>
      <c r="I9" s="85">
        <f t="shared" ref="I9:I15" si="0">F9*(G9+H9)</f>
        <v>600424</v>
      </c>
    </row>
    <row r="10" spans="2:15" ht="26.4">
      <c r="B10" s="5"/>
      <c r="C10" s="153">
        <v>2</v>
      </c>
      <c r="D10" s="154" t="s">
        <v>163</v>
      </c>
      <c r="E10" s="5" t="s">
        <v>11</v>
      </c>
      <c r="F10" s="110">
        <v>88</v>
      </c>
      <c r="G10" s="12">
        <v>1350</v>
      </c>
      <c r="H10" s="12">
        <v>850</v>
      </c>
      <c r="I10" s="85">
        <f t="shared" si="0"/>
        <v>193600</v>
      </c>
    </row>
    <row r="11" spans="2:15" ht="26.4">
      <c r="B11" s="5"/>
      <c r="C11" s="153">
        <v>3</v>
      </c>
      <c r="D11" s="154" t="s">
        <v>177</v>
      </c>
      <c r="E11" s="5" t="s">
        <v>11</v>
      </c>
      <c r="F11" s="110">
        <v>44</v>
      </c>
      <c r="G11" s="12">
        <v>2100</v>
      </c>
      <c r="H11" s="12">
        <v>350</v>
      </c>
      <c r="I11" s="85">
        <f t="shared" si="0"/>
        <v>107800</v>
      </c>
      <c r="N11" s="170"/>
      <c r="O11" s="172"/>
    </row>
    <row r="12" spans="2:15">
      <c r="B12" s="5"/>
      <c r="C12" s="153">
        <v>4</v>
      </c>
      <c r="D12" s="155" t="s">
        <v>96</v>
      </c>
      <c r="E12" s="5" t="s">
        <v>11</v>
      </c>
      <c r="F12" s="110">
        <f>F9*2</f>
        <v>176</v>
      </c>
      <c r="G12" s="12">
        <v>105</v>
      </c>
      <c r="H12" s="12">
        <v>50</v>
      </c>
      <c r="I12" s="85">
        <f>F12*(G12+H12)</f>
        <v>27280</v>
      </c>
      <c r="N12" s="171"/>
      <c r="O12" s="172"/>
    </row>
    <row r="13" spans="2:15" ht="14.4">
      <c r="B13" s="5"/>
      <c r="C13" s="153">
        <v>5</v>
      </c>
      <c r="D13" s="155" t="s">
        <v>164</v>
      </c>
      <c r="E13" s="5" t="s">
        <v>39</v>
      </c>
      <c r="F13" s="110">
        <v>3</v>
      </c>
      <c r="G13" s="12">
        <v>4100</v>
      </c>
      <c r="H13" s="12">
        <f>265*100</f>
        <v>26500</v>
      </c>
      <c r="I13" s="85">
        <f>F13*(G13+H13)</f>
        <v>91800</v>
      </c>
      <c r="N13" s="170"/>
      <c r="O13" s="172"/>
    </row>
    <row r="14" spans="2:15">
      <c r="B14" s="5"/>
      <c r="C14" s="153">
        <v>6</v>
      </c>
      <c r="D14" s="155" t="s">
        <v>165</v>
      </c>
      <c r="E14" s="5" t="s">
        <v>39</v>
      </c>
      <c r="F14" s="110">
        <v>1.349</v>
      </c>
      <c r="G14" s="12">
        <v>3180</v>
      </c>
      <c r="H14" s="12">
        <v>21500</v>
      </c>
      <c r="I14" s="85">
        <f>F14*(G14+H14)</f>
        <v>33293.32</v>
      </c>
      <c r="N14" s="171"/>
      <c r="O14" s="172"/>
    </row>
    <row r="15" spans="2:15" ht="14.4">
      <c r="B15" s="5"/>
      <c r="C15" s="153">
        <v>7</v>
      </c>
      <c r="D15" s="155" t="s">
        <v>97</v>
      </c>
      <c r="E15" s="5" t="s">
        <v>12</v>
      </c>
      <c r="F15" s="110">
        <v>1</v>
      </c>
      <c r="G15" s="12">
        <v>7000</v>
      </c>
      <c r="H15" s="12">
        <v>5000</v>
      </c>
      <c r="I15" s="85">
        <f t="shared" si="0"/>
        <v>12000</v>
      </c>
      <c r="N15" s="170"/>
      <c r="O15" s="172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1"/>
      <c r="O16" s="172"/>
    </row>
    <row r="17" spans="2:15" ht="26.4">
      <c r="B17" s="5"/>
      <c r="C17" s="153">
        <v>8</v>
      </c>
      <c r="D17" s="154" t="s">
        <v>196</v>
      </c>
      <c r="E17" s="5" t="s">
        <v>11</v>
      </c>
      <c r="F17" s="110">
        <v>1</v>
      </c>
      <c r="G17" s="12">
        <v>88000</v>
      </c>
      <c r="H17" s="12">
        <v>25000</v>
      </c>
      <c r="I17" s="85">
        <f t="shared" ref="I17:I19" si="1">F17*(G17+H17)</f>
        <v>113000</v>
      </c>
      <c r="N17" s="170"/>
      <c r="O17" s="172"/>
    </row>
    <row r="18" spans="2:15">
      <c r="B18" s="5"/>
      <c r="C18" s="153" t="s">
        <v>145</v>
      </c>
      <c r="D18" s="156" t="s">
        <v>112</v>
      </c>
      <c r="E18" s="5" t="s">
        <v>12</v>
      </c>
      <c r="F18" s="47">
        <v>1</v>
      </c>
      <c r="G18" s="12">
        <f>'Rozvaděč Rac'!$I$25</f>
        <v>43972</v>
      </c>
      <c r="H18" s="12">
        <f t="shared" ref="H18:H19" si="2">G18*35%</f>
        <v>15390.199999999999</v>
      </c>
      <c r="I18" s="85">
        <f t="shared" si="1"/>
        <v>59362.2</v>
      </c>
    </row>
    <row r="19" spans="2:15">
      <c r="B19" s="5"/>
      <c r="C19" s="153" t="s">
        <v>100</v>
      </c>
      <c r="D19" s="156" t="s">
        <v>113</v>
      </c>
      <c r="E19" s="5" t="s">
        <v>12</v>
      </c>
      <c r="F19" s="47">
        <v>1</v>
      </c>
      <c r="G19" s="12">
        <f>'Rozvaděč Rdc'!$I$22</f>
        <v>29400</v>
      </c>
      <c r="H19" s="12">
        <f t="shared" si="2"/>
        <v>10290</v>
      </c>
      <c r="I19" s="85">
        <f t="shared" si="1"/>
        <v>39690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101</v>
      </c>
      <c r="D21" s="155" t="s">
        <v>188</v>
      </c>
      <c r="E21" s="5" t="s">
        <v>10</v>
      </c>
      <c r="F21" s="110">
        <v>550</v>
      </c>
      <c r="G21" s="12">
        <v>28</v>
      </c>
      <c r="H21" s="12">
        <v>32</v>
      </c>
      <c r="I21" s="85">
        <f t="shared" ref="I21:I24" si="3">F21*(G21+H21)</f>
        <v>33000</v>
      </c>
    </row>
    <row r="22" spans="2:15">
      <c r="B22" s="5"/>
      <c r="C22" s="153" t="s">
        <v>102</v>
      </c>
      <c r="D22" s="155" t="s">
        <v>189</v>
      </c>
      <c r="E22" s="5" t="s">
        <v>10</v>
      </c>
      <c r="F22" s="110">
        <v>550</v>
      </c>
      <c r="G22" s="12">
        <v>28</v>
      </c>
      <c r="H22" s="12">
        <v>32</v>
      </c>
      <c r="I22" s="85">
        <f t="shared" si="3"/>
        <v>33000</v>
      </c>
    </row>
    <row r="23" spans="2:15">
      <c r="B23" s="5"/>
      <c r="C23" s="153" t="s">
        <v>103</v>
      </c>
      <c r="D23" s="155" t="s">
        <v>127</v>
      </c>
      <c r="E23" s="5" t="s">
        <v>11</v>
      </c>
      <c r="F23" s="110">
        <v>36</v>
      </c>
      <c r="G23" s="12">
        <v>50</v>
      </c>
      <c r="H23" s="12">
        <v>150</v>
      </c>
      <c r="I23" s="85">
        <f t="shared" si="3"/>
        <v>7200</v>
      </c>
    </row>
    <row r="24" spans="2:15">
      <c r="B24" s="5"/>
      <c r="C24" s="153" t="s">
        <v>104</v>
      </c>
      <c r="D24" s="155" t="s">
        <v>45</v>
      </c>
      <c r="E24" s="5" t="s">
        <v>10</v>
      </c>
      <c r="F24" s="110">
        <v>50</v>
      </c>
      <c r="G24" s="12">
        <v>59</v>
      </c>
      <c r="H24" s="12">
        <v>32</v>
      </c>
      <c r="I24" s="85">
        <f t="shared" si="3"/>
        <v>4550</v>
      </c>
    </row>
    <row r="25" spans="2:15">
      <c r="B25" s="5"/>
      <c r="C25" s="153" t="s">
        <v>105</v>
      </c>
      <c r="D25" s="155" t="s">
        <v>166</v>
      </c>
      <c r="E25" s="5" t="s">
        <v>10</v>
      </c>
      <c r="F25" s="110">
        <v>140</v>
      </c>
      <c r="G25" s="12">
        <v>648</v>
      </c>
      <c r="H25" s="12">
        <v>350</v>
      </c>
      <c r="I25" s="85">
        <f>F25*(G25+H25)</f>
        <v>139720</v>
      </c>
    </row>
    <row r="26" spans="2:15" ht="27" customHeight="1">
      <c r="B26" s="5"/>
      <c r="C26" s="153" t="s">
        <v>106</v>
      </c>
      <c r="D26" s="154" t="s">
        <v>199</v>
      </c>
      <c r="E26" s="5" t="s">
        <v>198</v>
      </c>
      <c r="F26" s="110">
        <v>1</v>
      </c>
      <c r="G26" s="12"/>
      <c r="H26" s="12">
        <v>1000</v>
      </c>
      <c r="I26" s="85">
        <f t="shared" ref="I26" si="4">F26*(G26+H26)</f>
        <v>1000</v>
      </c>
    </row>
    <row r="27" spans="2:15" ht="12.75" customHeight="1">
      <c r="B27" s="5"/>
      <c r="C27" s="153" t="s">
        <v>107</v>
      </c>
      <c r="D27" s="155" t="s">
        <v>99</v>
      </c>
      <c r="E27" s="5" t="s">
        <v>10</v>
      </c>
      <c r="F27" s="110">
        <v>300</v>
      </c>
      <c r="G27" s="12">
        <v>41</v>
      </c>
      <c r="H27" s="12">
        <v>50</v>
      </c>
      <c r="I27" s="85">
        <f t="shared" ref="I27" si="5">F27*(G27+H27)</f>
        <v>27300</v>
      </c>
    </row>
    <row r="28" spans="2:15">
      <c r="B28" s="5"/>
      <c r="C28" s="5"/>
      <c r="D28" s="46" t="s">
        <v>0</v>
      </c>
      <c r="E28" s="5"/>
      <c r="F28" s="111">
        <v>0</v>
      </c>
      <c r="G28" s="12"/>
      <c r="H28" s="12"/>
      <c r="I28" s="85"/>
    </row>
    <row r="29" spans="2:15">
      <c r="B29" s="5"/>
      <c r="C29" s="153" t="s">
        <v>108</v>
      </c>
      <c r="D29" s="155" t="s">
        <v>84</v>
      </c>
      <c r="E29" s="5" t="s">
        <v>13</v>
      </c>
      <c r="F29" s="110">
        <v>8</v>
      </c>
      <c r="G29" s="12">
        <v>0</v>
      </c>
      <c r="H29" s="12">
        <v>500</v>
      </c>
      <c r="I29" s="85">
        <f t="shared" ref="I29:I33" si="6">F29*(G29+H29)</f>
        <v>4000</v>
      </c>
    </row>
    <row r="30" spans="2:15">
      <c r="B30" s="5"/>
      <c r="C30" s="153" t="s">
        <v>109</v>
      </c>
      <c r="D30" s="155" t="s">
        <v>40</v>
      </c>
      <c r="E30" s="5" t="s">
        <v>12</v>
      </c>
      <c r="F30" s="110">
        <v>1</v>
      </c>
      <c r="G30" s="12">
        <v>1000</v>
      </c>
      <c r="H30" s="12">
        <v>450</v>
      </c>
      <c r="I30" s="85">
        <f t="shared" si="6"/>
        <v>1450</v>
      </c>
    </row>
    <row r="31" spans="2:15">
      <c r="B31" s="5"/>
      <c r="C31" s="153" t="s">
        <v>128</v>
      </c>
      <c r="D31" s="155" t="s">
        <v>47</v>
      </c>
      <c r="E31" s="5" t="s">
        <v>13</v>
      </c>
      <c r="F31" s="110">
        <v>2</v>
      </c>
      <c r="G31" s="12">
        <v>0</v>
      </c>
      <c r="H31" s="12">
        <v>450</v>
      </c>
      <c r="I31" s="85">
        <f t="shared" si="6"/>
        <v>900</v>
      </c>
    </row>
    <row r="32" spans="2:15">
      <c r="B32" s="5"/>
      <c r="C32" s="153" t="s">
        <v>159</v>
      </c>
      <c r="D32" s="155" t="s">
        <v>3</v>
      </c>
      <c r="E32" s="5" t="s">
        <v>13</v>
      </c>
      <c r="F32" s="110">
        <v>3</v>
      </c>
      <c r="G32" s="12">
        <v>0</v>
      </c>
      <c r="H32" s="12">
        <v>500</v>
      </c>
      <c r="I32" s="85">
        <f t="shared" si="6"/>
        <v>1500</v>
      </c>
    </row>
    <row r="33" spans="2:9">
      <c r="B33" s="5"/>
      <c r="C33" s="153" t="s">
        <v>197</v>
      </c>
      <c r="D33" s="155" t="s">
        <v>17</v>
      </c>
      <c r="E33" s="5" t="s">
        <v>13</v>
      </c>
      <c r="F33" s="110">
        <v>20</v>
      </c>
      <c r="G33" s="12">
        <v>0</v>
      </c>
      <c r="H33" s="12">
        <v>500</v>
      </c>
      <c r="I33" s="85">
        <f t="shared" si="6"/>
        <v>10000</v>
      </c>
    </row>
    <row r="34" spans="2:9" ht="13.8" thickBot="1">
      <c r="B34" s="33"/>
      <c r="C34" s="112"/>
      <c r="D34" s="19"/>
      <c r="E34" s="20"/>
      <c r="F34" s="113">
        <v>0</v>
      </c>
      <c r="G34" s="114"/>
      <c r="H34" s="114"/>
      <c r="I34" s="21"/>
    </row>
    <row r="35" spans="2:9" ht="6" customHeight="1">
      <c r="B35" s="14"/>
      <c r="C35" s="14"/>
      <c r="D35" s="15"/>
      <c r="E35" s="16"/>
      <c r="F35" s="115">
        <v>0</v>
      </c>
      <c r="G35" s="17"/>
      <c r="H35" s="17"/>
      <c r="I35" s="18"/>
    </row>
    <row r="36" spans="2:9" ht="15.6">
      <c r="B36" s="5"/>
      <c r="C36" s="5"/>
      <c r="D36" s="24" t="s">
        <v>1</v>
      </c>
      <c r="E36" s="22"/>
      <c r="F36" s="111">
        <v>0</v>
      </c>
      <c r="G36" s="23"/>
      <c r="H36" s="23"/>
      <c r="I36" s="25">
        <f>SUM(I9:I33)</f>
        <v>1541869.52</v>
      </c>
    </row>
    <row r="37" spans="2:9" ht="6" customHeight="1" thickBot="1">
      <c r="B37" s="27"/>
      <c r="C37" s="27"/>
      <c r="D37" s="27"/>
      <c r="E37" s="27"/>
      <c r="F37" s="113">
        <v>0</v>
      </c>
      <c r="G37" s="27"/>
      <c r="H37" s="27"/>
      <c r="I37" s="27"/>
    </row>
    <row r="38" spans="2:9" ht="15.6">
      <c r="B38" s="116"/>
      <c r="C38" s="116"/>
      <c r="D38" s="116"/>
      <c r="E38" s="116"/>
      <c r="F38" s="117">
        <v>0</v>
      </c>
      <c r="G38" s="116"/>
      <c r="H38" s="116"/>
      <c r="I38" s="116"/>
    </row>
    <row r="39" spans="2:9">
      <c r="B39" s="118"/>
      <c r="C39" s="118"/>
      <c r="E39" s="69"/>
      <c r="G39" s="70"/>
      <c r="H39" s="70"/>
      <c r="I39" s="71"/>
    </row>
    <row r="40" spans="2:9">
      <c r="B40" s="118"/>
      <c r="C40" s="118"/>
      <c r="D40" s="68"/>
      <c r="E40" s="69"/>
      <c r="G40" s="70"/>
      <c r="H40" s="70"/>
      <c r="I40" s="71"/>
    </row>
    <row r="41" spans="2:9">
      <c r="B41" s="118"/>
      <c r="C41" s="118"/>
      <c r="E41" s="69"/>
      <c r="G41" s="70"/>
      <c r="H41" s="70"/>
      <c r="I41" s="71"/>
    </row>
    <row r="42" spans="2:9">
      <c r="B42" s="118"/>
      <c r="C42" s="118"/>
      <c r="D42" s="68"/>
      <c r="E42" s="69"/>
      <c r="G42" s="70"/>
      <c r="H42" s="70"/>
      <c r="I42" s="71"/>
    </row>
    <row r="43" spans="2:9">
      <c r="B43" s="118"/>
      <c r="C43" s="118"/>
      <c r="E43" s="69"/>
      <c r="G43" s="70"/>
      <c r="H43" s="70"/>
      <c r="I43" s="71"/>
    </row>
    <row r="44" spans="2:9">
      <c r="B44" s="118"/>
      <c r="C44" s="118"/>
      <c r="D44" s="68"/>
      <c r="E44" s="69"/>
      <c r="G44" s="70"/>
      <c r="H44" s="70"/>
      <c r="I44" s="71"/>
    </row>
    <row r="45" spans="2:9">
      <c r="B45" s="118"/>
      <c r="C45" s="118"/>
      <c r="E45" s="69"/>
      <c r="G45" s="70"/>
      <c r="H45" s="70"/>
      <c r="I45" s="71"/>
    </row>
    <row r="46" spans="2:9">
      <c r="B46" s="118"/>
      <c r="C46" s="118"/>
      <c r="D46" s="68"/>
      <c r="E46" s="69"/>
      <c r="G46" s="70"/>
      <c r="H46" s="70"/>
      <c r="I46" s="71"/>
    </row>
    <row r="47" spans="2:9">
      <c r="B47" s="118"/>
      <c r="C47" s="118"/>
      <c r="E47" s="69"/>
      <c r="G47" s="70"/>
      <c r="H47" s="70"/>
      <c r="I47" s="71"/>
    </row>
    <row r="48" spans="2:9">
      <c r="B48" s="118"/>
      <c r="C48" s="118"/>
      <c r="D48" s="68"/>
      <c r="E48" s="69"/>
      <c r="G48" s="70"/>
      <c r="H48" s="70"/>
      <c r="I48" s="71"/>
    </row>
    <row r="49" spans="2:9">
      <c r="B49" s="118"/>
      <c r="C49" s="118"/>
      <c r="E49" s="69"/>
      <c r="G49" s="70"/>
      <c r="H49" s="70"/>
      <c r="I49" s="71"/>
    </row>
    <row r="50" spans="2:9">
      <c r="B50" s="118"/>
      <c r="C50" s="118"/>
      <c r="D50" s="68"/>
      <c r="E50" s="69"/>
      <c r="G50" s="70"/>
      <c r="H50" s="70"/>
      <c r="I50" s="71"/>
    </row>
    <row r="51" spans="2:9">
      <c r="B51" s="118"/>
      <c r="C51" s="118"/>
      <c r="E51" s="69"/>
      <c r="G51" s="70"/>
      <c r="H51" s="70"/>
      <c r="I51" s="71"/>
    </row>
    <row r="52" spans="2:9">
      <c r="B52" s="118"/>
      <c r="C52" s="118"/>
      <c r="D52" s="68"/>
      <c r="E52" s="69"/>
      <c r="G52" s="70"/>
      <c r="H52" s="70"/>
      <c r="I52" s="71"/>
    </row>
    <row r="53" spans="2:9">
      <c r="B53" s="118"/>
      <c r="C53" s="118"/>
      <c r="E53" s="69"/>
      <c r="G53" s="70"/>
      <c r="H53" s="70"/>
      <c r="I53" s="71"/>
    </row>
    <row r="54" spans="2:9">
      <c r="B54" s="118"/>
      <c r="C54" s="118"/>
      <c r="D54" s="68"/>
      <c r="E54" s="69"/>
      <c r="G54" s="70"/>
      <c r="H54" s="70"/>
      <c r="I54" s="71"/>
    </row>
    <row r="55" spans="2:9">
      <c r="B55" s="118"/>
      <c r="C55" s="118"/>
      <c r="E55" s="69"/>
      <c r="G55" s="70"/>
      <c r="H55" s="70"/>
      <c r="I55" s="71"/>
    </row>
    <row r="56" spans="2:9">
      <c r="B56" s="118"/>
      <c r="C56" s="118"/>
      <c r="D56" s="68"/>
      <c r="E56" s="69"/>
      <c r="G56" s="70"/>
      <c r="H56" s="70"/>
      <c r="I56" s="71"/>
    </row>
    <row r="57" spans="2:9">
      <c r="B57" s="118"/>
      <c r="C57" s="118"/>
      <c r="E57" s="69"/>
      <c r="G57" s="70"/>
      <c r="H57" s="70"/>
      <c r="I57" s="71"/>
    </row>
    <row r="58" spans="2:9">
      <c r="B58" s="118"/>
      <c r="C58" s="118"/>
      <c r="D58" s="68"/>
      <c r="E58" s="69"/>
      <c r="G58" s="70"/>
      <c r="H58" s="70"/>
      <c r="I58" s="71"/>
    </row>
    <row r="59" spans="2:9">
      <c r="B59" s="118"/>
      <c r="C59" s="118"/>
      <c r="E59" s="69"/>
      <c r="G59" s="70"/>
      <c r="H59" s="70"/>
      <c r="I59" s="71"/>
    </row>
    <row r="60" spans="2:9">
      <c r="B60" s="118"/>
      <c r="C60" s="118"/>
      <c r="D60" s="68"/>
      <c r="E60" s="69"/>
      <c r="G60" s="70"/>
      <c r="H60" s="70"/>
      <c r="I60" s="71"/>
    </row>
    <row r="61" spans="2:9">
      <c r="B61" s="118"/>
      <c r="C61" s="118"/>
      <c r="E61" s="69"/>
      <c r="G61" s="70"/>
      <c r="H61" s="70"/>
      <c r="I61" s="71"/>
    </row>
    <row r="62" spans="2:9">
      <c r="B62" s="118"/>
      <c r="C62" s="118"/>
      <c r="D62" s="68"/>
      <c r="E62" s="69"/>
      <c r="G62" s="70"/>
      <c r="H62" s="70"/>
      <c r="I62" s="71"/>
    </row>
    <row r="63" spans="2:9">
      <c r="B63" s="118"/>
      <c r="C63" s="118"/>
      <c r="E63" s="69"/>
      <c r="G63" s="70"/>
      <c r="H63" s="70"/>
      <c r="I63" s="71"/>
    </row>
    <row r="64" spans="2:9">
      <c r="B64" s="118"/>
      <c r="C64" s="118"/>
      <c r="D64" s="68"/>
      <c r="E64" s="69"/>
      <c r="G64" s="70"/>
      <c r="H64" s="70"/>
      <c r="I64" s="71"/>
    </row>
    <row r="65" spans="2:9">
      <c r="B65" s="118"/>
      <c r="C65" s="118"/>
      <c r="E65" s="69"/>
      <c r="G65" s="70"/>
      <c r="H65" s="70"/>
      <c r="I65" s="71"/>
    </row>
    <row r="66" spans="2:9">
      <c r="B66" s="118"/>
      <c r="C66" s="118"/>
      <c r="D66" s="68"/>
      <c r="E66" s="69"/>
      <c r="G66" s="70"/>
      <c r="H66" s="70"/>
      <c r="I66" s="71"/>
    </row>
    <row r="67" spans="2:9">
      <c r="B67" s="118"/>
      <c r="C67" s="118"/>
      <c r="E67" s="69"/>
      <c r="G67" s="70"/>
      <c r="H67" s="70"/>
      <c r="I67" s="71"/>
    </row>
    <row r="68" spans="2:9">
      <c r="B68" s="118"/>
      <c r="C68" s="118"/>
      <c r="D68" s="68"/>
      <c r="E68" s="69"/>
      <c r="G68" s="70"/>
      <c r="H68" s="70"/>
      <c r="I68" s="71"/>
    </row>
    <row r="69" spans="2:9">
      <c r="B69" s="118"/>
      <c r="C69" s="118"/>
      <c r="E69" s="69"/>
      <c r="G69" s="70"/>
      <c r="H69" s="70"/>
      <c r="I69" s="71"/>
    </row>
    <row r="70" spans="2:9">
      <c r="B70" s="118"/>
      <c r="C70" s="118"/>
      <c r="D70" s="68"/>
      <c r="E70" s="69"/>
      <c r="G70" s="70"/>
      <c r="H70" s="70"/>
      <c r="I70" s="71"/>
    </row>
    <row r="71" spans="2:9">
      <c r="B71" s="118"/>
      <c r="C71" s="118"/>
      <c r="E71" s="69"/>
      <c r="G71" s="70"/>
      <c r="H71" s="70"/>
      <c r="I71" s="71"/>
    </row>
    <row r="72" spans="2:9">
      <c r="B72" s="118"/>
      <c r="C72" s="118"/>
      <c r="D72" s="68"/>
      <c r="E72" s="69"/>
      <c r="G72" s="70"/>
      <c r="H72" s="70"/>
      <c r="I72" s="71"/>
    </row>
    <row r="73" spans="2:9">
      <c r="B73" s="118"/>
      <c r="C73" s="118"/>
      <c r="E73" s="69"/>
      <c r="G73" s="70"/>
      <c r="H73" s="70"/>
      <c r="I73" s="71"/>
    </row>
    <row r="74" spans="2:9">
      <c r="B74" s="118"/>
      <c r="C74" s="118"/>
      <c r="D74" s="68"/>
      <c r="E74" s="69"/>
      <c r="G74" s="70"/>
      <c r="H74" s="70"/>
      <c r="I74" s="71"/>
    </row>
    <row r="75" spans="2:9">
      <c r="B75" s="118"/>
      <c r="C75" s="118"/>
      <c r="E75" s="69"/>
      <c r="G75" s="70"/>
      <c r="H75" s="70"/>
      <c r="I75" s="71"/>
    </row>
    <row r="76" spans="2:9">
      <c r="B76" s="118"/>
      <c r="C76" s="118"/>
      <c r="D76" s="68"/>
      <c r="E76" s="69"/>
      <c r="G76" s="70"/>
      <c r="H76" s="70"/>
      <c r="I76" s="71"/>
    </row>
    <row r="77" spans="2:9">
      <c r="B77" s="118"/>
      <c r="C77" s="118"/>
      <c r="E77" s="69"/>
      <c r="G77" s="70"/>
      <c r="H77" s="70"/>
      <c r="I77" s="71"/>
    </row>
    <row r="78" spans="2:9">
      <c r="B78" s="118"/>
      <c r="C78" s="118"/>
      <c r="D78" s="68"/>
      <c r="E78" s="69"/>
      <c r="G78" s="70"/>
      <c r="H78" s="70"/>
      <c r="I78" s="71"/>
    </row>
    <row r="79" spans="2:9">
      <c r="B79" s="118"/>
      <c r="C79" s="118"/>
      <c r="E79" s="69"/>
      <c r="G79" s="70"/>
      <c r="H79" s="70"/>
      <c r="I79" s="71"/>
    </row>
    <row r="80" spans="2:9">
      <c r="B80" s="118"/>
      <c r="C80" s="118"/>
      <c r="D80" s="68"/>
      <c r="E80" s="69"/>
      <c r="G80" s="70"/>
      <c r="H80" s="70"/>
      <c r="I80" s="71"/>
    </row>
    <row r="81" spans="2:9">
      <c r="B81" s="118"/>
      <c r="C81" s="118"/>
      <c r="E81" s="69"/>
      <c r="G81" s="70"/>
      <c r="H81" s="70"/>
      <c r="I81" s="71"/>
    </row>
    <row r="82" spans="2:9">
      <c r="B82" s="118"/>
      <c r="C82" s="118"/>
      <c r="D82" s="68"/>
      <c r="E82" s="69"/>
      <c r="G82" s="70"/>
      <c r="H82" s="70"/>
      <c r="I82" s="71"/>
    </row>
    <row r="83" spans="2:9">
      <c r="B83" s="118"/>
      <c r="C83" s="118"/>
      <c r="E83" s="69"/>
      <c r="G83" s="70"/>
      <c r="H83" s="70"/>
      <c r="I83" s="71"/>
    </row>
    <row r="84" spans="2:9">
      <c r="B84" s="118"/>
      <c r="C84" s="118"/>
      <c r="D84" s="68"/>
      <c r="E84" s="69"/>
      <c r="G84" s="70"/>
      <c r="H84" s="70"/>
      <c r="I84" s="71"/>
    </row>
    <row r="85" spans="2:9">
      <c r="B85" s="118"/>
      <c r="C85" s="118"/>
      <c r="E85" s="69"/>
      <c r="G85" s="70"/>
      <c r="H85" s="70"/>
      <c r="I85" s="71"/>
    </row>
    <row r="86" spans="2:9">
      <c r="B86" s="118"/>
      <c r="C86" s="118"/>
      <c r="D86" s="68"/>
      <c r="E86" s="69"/>
      <c r="G86" s="70"/>
      <c r="H86" s="70"/>
      <c r="I86" s="71"/>
    </row>
    <row r="87" spans="2:9">
      <c r="B87" s="118"/>
      <c r="C87" s="118"/>
      <c r="E87" s="69"/>
      <c r="G87" s="70"/>
      <c r="H87" s="70"/>
      <c r="I87" s="71"/>
    </row>
    <row r="88" spans="2:9">
      <c r="B88" s="118"/>
      <c r="C88" s="118"/>
      <c r="D88" s="68"/>
      <c r="E88" s="69"/>
      <c r="G88" s="70"/>
      <c r="H88" s="70"/>
      <c r="I88" s="71"/>
    </row>
    <row r="89" spans="2:9">
      <c r="B89" s="118"/>
      <c r="C89" s="118"/>
      <c r="E89" s="69"/>
      <c r="G89" s="70"/>
      <c r="H89" s="70"/>
      <c r="I89" s="71"/>
    </row>
    <row r="90" spans="2:9">
      <c r="B90" s="118"/>
      <c r="C90" s="118"/>
      <c r="D90" s="68"/>
      <c r="E90" s="69"/>
      <c r="G90" s="70"/>
      <c r="H90" s="70"/>
      <c r="I90" s="71"/>
    </row>
    <row r="91" spans="2:9">
      <c r="B91" s="118"/>
      <c r="C91" s="118"/>
      <c r="E91" s="69"/>
      <c r="G91" s="70"/>
      <c r="H91" s="70"/>
      <c r="I91" s="71"/>
    </row>
    <row r="92" spans="2:9">
      <c r="B92" s="118"/>
      <c r="C92" s="118"/>
      <c r="D92" s="68"/>
      <c r="E92" s="69"/>
      <c r="G92" s="70"/>
      <c r="H92" s="70"/>
      <c r="I92" s="71"/>
    </row>
    <row r="93" spans="2:9">
      <c r="B93" s="118"/>
      <c r="C93" s="118"/>
      <c r="E93" s="69"/>
      <c r="G93" s="70"/>
      <c r="H93" s="70"/>
      <c r="I93" s="71"/>
    </row>
    <row r="94" spans="2:9">
      <c r="B94" s="118"/>
      <c r="C94" s="118"/>
      <c r="D94" s="68"/>
      <c r="E94" s="69"/>
      <c r="G94" s="70"/>
      <c r="H94" s="70"/>
      <c r="I94" s="71"/>
    </row>
    <row r="95" spans="2:9">
      <c r="B95" s="118"/>
      <c r="C95" s="118"/>
      <c r="E95" s="69"/>
      <c r="G95" s="70"/>
      <c r="H95" s="70"/>
      <c r="I95" s="71"/>
    </row>
    <row r="96" spans="2:9">
      <c r="B96" s="118"/>
      <c r="C96" s="118"/>
      <c r="D96" s="68"/>
      <c r="E96" s="69"/>
      <c r="G96" s="70"/>
      <c r="H96" s="70"/>
      <c r="I96" s="71"/>
    </row>
    <row r="97" spans="2:9">
      <c r="B97" s="118"/>
      <c r="C97" s="118"/>
      <c r="E97" s="69"/>
      <c r="G97" s="70"/>
      <c r="H97" s="70"/>
      <c r="I97" s="71"/>
    </row>
    <row r="98" spans="2:9">
      <c r="B98" s="118"/>
      <c r="C98" s="118"/>
      <c r="D98" s="68"/>
      <c r="E98" s="69"/>
      <c r="G98" s="70"/>
      <c r="H98" s="70"/>
      <c r="I98" s="71"/>
    </row>
    <row r="99" spans="2:9">
      <c r="B99" s="118"/>
      <c r="C99" s="118"/>
      <c r="E99" s="69"/>
      <c r="G99" s="70"/>
      <c r="H99" s="70"/>
      <c r="I99" s="71"/>
    </row>
    <row r="100" spans="2:9">
      <c r="B100" s="118"/>
      <c r="C100" s="118"/>
      <c r="D100" s="68"/>
      <c r="E100" s="69"/>
      <c r="G100" s="70"/>
      <c r="H100" s="70"/>
      <c r="I100" s="71"/>
    </row>
    <row r="101" spans="2:9">
      <c r="B101" s="118"/>
      <c r="C101" s="118"/>
      <c r="E101" s="69"/>
      <c r="G101" s="70"/>
      <c r="H101" s="70"/>
      <c r="I101" s="71"/>
    </row>
    <row r="102" spans="2:9">
      <c r="B102" s="118"/>
      <c r="C102" s="118"/>
      <c r="D102" s="68"/>
      <c r="E102" s="69"/>
      <c r="G102" s="70"/>
      <c r="H102" s="70"/>
      <c r="I102" s="71"/>
    </row>
    <row r="103" spans="2:9">
      <c r="B103" s="118"/>
      <c r="C103" s="118"/>
      <c r="E103" s="69"/>
      <c r="G103" s="70"/>
      <c r="H103" s="70"/>
      <c r="I103" s="71"/>
    </row>
    <row r="104" spans="2:9">
      <c r="B104" s="118"/>
      <c r="C104" s="118"/>
      <c r="D104" s="68"/>
      <c r="E104" s="69"/>
      <c r="G104" s="70"/>
      <c r="H104" s="70"/>
      <c r="I104" s="71"/>
    </row>
    <row r="105" spans="2:9">
      <c r="B105" s="118"/>
      <c r="C105" s="118"/>
      <c r="E105" s="69"/>
      <c r="G105" s="70"/>
      <c r="H105" s="70"/>
      <c r="I105" s="71"/>
    </row>
    <row r="106" spans="2:9">
      <c r="B106" s="118"/>
      <c r="C106" s="118"/>
      <c r="D106" s="68"/>
      <c r="E106" s="69"/>
      <c r="G106" s="70"/>
      <c r="H106" s="70"/>
      <c r="I106" s="71"/>
    </row>
    <row r="107" spans="2:9">
      <c r="B107" s="118"/>
      <c r="C107" s="118"/>
      <c r="E107" s="69"/>
      <c r="G107" s="70"/>
      <c r="H107" s="70"/>
      <c r="I107" s="71"/>
    </row>
    <row r="108" spans="2:9">
      <c r="B108" s="118"/>
      <c r="C108" s="118"/>
      <c r="D108" s="68"/>
      <c r="E108" s="69"/>
      <c r="G108" s="70"/>
      <c r="H108" s="70"/>
      <c r="I108" s="71"/>
    </row>
    <row r="109" spans="2:9">
      <c r="B109" s="118"/>
      <c r="C109" s="118"/>
      <c r="E109" s="69"/>
      <c r="G109" s="70"/>
      <c r="H109" s="70"/>
      <c r="I109" s="71"/>
    </row>
    <row r="110" spans="2:9">
      <c r="B110" s="118"/>
      <c r="C110" s="118"/>
      <c r="D110" s="68"/>
      <c r="E110" s="69"/>
      <c r="G110" s="70"/>
      <c r="H110" s="70"/>
      <c r="I110" s="71"/>
    </row>
    <row r="111" spans="2:9">
      <c r="B111" s="118"/>
      <c r="C111" s="118"/>
      <c r="E111" s="69"/>
      <c r="G111" s="70"/>
      <c r="H111" s="70"/>
      <c r="I111" s="71"/>
    </row>
    <row r="112" spans="2:9">
      <c r="B112" s="118"/>
      <c r="C112" s="118"/>
      <c r="D112" s="68"/>
      <c r="E112" s="69"/>
      <c r="G112" s="70"/>
      <c r="H112" s="70"/>
      <c r="I112" s="71"/>
    </row>
    <row r="113" spans="2:9">
      <c r="B113" s="118"/>
      <c r="C113" s="118"/>
      <c r="E113" s="69"/>
      <c r="G113" s="70"/>
      <c r="H113" s="70"/>
      <c r="I113" s="71"/>
    </row>
    <row r="114" spans="2:9">
      <c r="B114" s="118"/>
      <c r="C114" s="118"/>
      <c r="D114" s="68"/>
      <c r="E114" s="69"/>
      <c r="G114" s="70"/>
      <c r="H114" s="70"/>
      <c r="I114" s="71"/>
    </row>
    <row r="115" spans="2:9">
      <c r="B115" s="118"/>
      <c r="C115" s="118"/>
      <c r="E115" s="69"/>
      <c r="G115" s="70"/>
      <c r="H115" s="70"/>
      <c r="I115" s="71"/>
    </row>
    <row r="116" spans="2:9">
      <c r="B116" s="118"/>
      <c r="C116" s="118"/>
      <c r="D116" s="68"/>
      <c r="E116" s="69"/>
      <c r="G116" s="70"/>
      <c r="H116" s="70"/>
      <c r="I116" s="71"/>
    </row>
    <row r="117" spans="2:9">
      <c r="B117" s="118"/>
      <c r="C117" s="118"/>
      <c r="E117" s="69"/>
      <c r="G117" s="70"/>
      <c r="H117" s="70"/>
      <c r="I117" s="71"/>
    </row>
    <row r="118" spans="2:9">
      <c r="B118" s="118"/>
      <c r="C118" s="118"/>
      <c r="D118" s="68"/>
      <c r="E118" s="69"/>
      <c r="G118" s="70"/>
      <c r="H118" s="70"/>
      <c r="I118" s="71"/>
    </row>
    <row r="119" spans="2:9">
      <c r="B119" s="118"/>
      <c r="C119" s="118"/>
      <c r="E119" s="69"/>
      <c r="G119" s="70"/>
      <c r="H119" s="70"/>
      <c r="I119" s="71"/>
    </row>
    <row r="120" spans="2:9">
      <c r="B120" s="118"/>
      <c r="C120" s="118"/>
      <c r="D120" s="68"/>
      <c r="E120" s="69"/>
      <c r="G120" s="70"/>
      <c r="H120" s="70"/>
      <c r="I120" s="71"/>
    </row>
    <row r="121" spans="2:9">
      <c r="B121" s="118"/>
      <c r="C121" s="118"/>
      <c r="E121" s="69"/>
      <c r="G121" s="70"/>
      <c r="H121" s="70"/>
      <c r="I121" s="71"/>
    </row>
    <row r="122" spans="2:9">
      <c r="B122" s="118"/>
      <c r="C122" s="118"/>
      <c r="D122" s="68"/>
      <c r="E122" s="69"/>
      <c r="G122" s="70"/>
      <c r="H122" s="70"/>
      <c r="I122" s="71"/>
    </row>
    <row r="123" spans="2:9">
      <c r="B123" s="118"/>
      <c r="C123" s="118"/>
      <c r="E123" s="69"/>
      <c r="G123" s="70"/>
      <c r="H123" s="70"/>
      <c r="I123" s="71"/>
    </row>
    <row r="124" spans="2:9">
      <c r="B124" s="118"/>
      <c r="C124" s="118"/>
      <c r="D124" s="68"/>
      <c r="E124" s="69"/>
      <c r="G124" s="70"/>
      <c r="H124" s="70"/>
      <c r="I124" s="71"/>
    </row>
    <row r="125" spans="2:9">
      <c r="B125" s="118"/>
      <c r="C125" s="118"/>
      <c r="E125" s="69"/>
      <c r="G125" s="70"/>
      <c r="H125" s="70"/>
      <c r="I125" s="71"/>
    </row>
    <row r="126" spans="2:9">
      <c r="B126" s="118"/>
      <c r="C126" s="118"/>
      <c r="D126" s="68"/>
      <c r="E126" s="69"/>
      <c r="G126" s="70"/>
      <c r="H126" s="70"/>
      <c r="I126" s="71"/>
    </row>
    <row r="127" spans="2:9">
      <c r="B127" s="118"/>
      <c r="C127" s="118"/>
      <c r="E127" s="69"/>
      <c r="G127" s="70"/>
      <c r="H127" s="70"/>
      <c r="I127" s="71"/>
    </row>
    <row r="128" spans="2:9">
      <c r="B128" s="118"/>
      <c r="C128" s="118"/>
      <c r="D128" s="68"/>
      <c r="E128" s="69"/>
      <c r="G128" s="70"/>
      <c r="H128" s="70"/>
      <c r="I128" s="71"/>
    </row>
    <row r="129" spans="2:9">
      <c r="B129" s="118"/>
      <c r="C129" s="118"/>
      <c r="E129" s="69"/>
      <c r="G129" s="70"/>
      <c r="H129" s="70"/>
      <c r="I129" s="71"/>
    </row>
    <row r="130" spans="2:9">
      <c r="B130" s="118"/>
      <c r="C130" s="118"/>
      <c r="D130" s="68"/>
      <c r="E130" s="69"/>
      <c r="G130" s="70"/>
      <c r="H130" s="70"/>
      <c r="I130" s="71"/>
    </row>
    <row r="131" spans="2:9">
      <c r="B131" s="118"/>
      <c r="C131" s="118"/>
      <c r="E131" s="69"/>
      <c r="G131" s="70"/>
      <c r="H131" s="70"/>
      <c r="I131" s="71"/>
    </row>
    <row r="132" spans="2:9">
      <c r="B132" s="118"/>
      <c r="C132" s="118"/>
      <c r="D132" s="68"/>
      <c r="E132" s="69"/>
      <c r="G132" s="70"/>
      <c r="H132" s="70"/>
      <c r="I132" s="71"/>
    </row>
    <row r="133" spans="2:9">
      <c r="B133" s="118"/>
      <c r="C133" s="118"/>
      <c r="E133" s="69"/>
      <c r="G133" s="70"/>
      <c r="H133" s="70"/>
      <c r="I133" s="71"/>
    </row>
    <row r="134" spans="2:9">
      <c r="B134" s="118"/>
      <c r="C134" s="118"/>
      <c r="D134" s="68"/>
      <c r="E134" s="69"/>
      <c r="G134" s="70"/>
      <c r="H134" s="70"/>
      <c r="I134" s="71"/>
    </row>
    <row r="135" spans="2:9">
      <c r="B135" s="118"/>
      <c r="C135" s="118"/>
      <c r="E135" s="69"/>
      <c r="G135" s="70"/>
      <c r="H135" s="70"/>
      <c r="I135" s="71"/>
    </row>
    <row r="136" spans="2:9">
      <c r="B136" s="118"/>
      <c r="C136" s="118"/>
      <c r="D136" s="68"/>
      <c r="E136" s="69"/>
      <c r="G136" s="70"/>
      <c r="H136" s="70"/>
      <c r="I136" s="71"/>
    </row>
    <row r="137" spans="2:9">
      <c r="B137" s="118"/>
      <c r="C137" s="118"/>
      <c r="E137" s="69"/>
      <c r="G137" s="70"/>
      <c r="H137" s="70"/>
      <c r="I137" s="71"/>
    </row>
    <row r="138" spans="2:9">
      <c r="B138" s="118"/>
      <c r="C138" s="118"/>
      <c r="D138" s="68"/>
      <c r="E138" s="69"/>
      <c r="G138" s="70"/>
      <c r="H138" s="70"/>
      <c r="I138" s="71"/>
    </row>
    <row r="139" spans="2:9">
      <c r="B139" s="118"/>
      <c r="C139" s="118"/>
      <c r="E139" s="69"/>
      <c r="G139" s="70"/>
      <c r="H139" s="70"/>
      <c r="I139" s="71"/>
    </row>
    <row r="140" spans="2:9">
      <c r="B140" s="118"/>
      <c r="C140" s="118"/>
      <c r="D140" s="68"/>
      <c r="E140" s="69"/>
      <c r="G140" s="70"/>
      <c r="H140" s="70"/>
      <c r="I140" s="71"/>
    </row>
    <row r="141" spans="2:9">
      <c r="B141" s="118"/>
      <c r="C141" s="118"/>
      <c r="E141" s="69"/>
      <c r="G141" s="70"/>
      <c r="H141" s="70"/>
      <c r="I141" s="71"/>
    </row>
    <row r="142" spans="2:9">
      <c r="B142" s="118"/>
      <c r="C142" s="118"/>
      <c r="D142" s="68"/>
      <c r="E142" s="69"/>
      <c r="G142" s="70"/>
      <c r="H142" s="70"/>
      <c r="I142" s="71"/>
    </row>
    <row r="143" spans="2:9">
      <c r="B143" s="118"/>
      <c r="C143" s="118"/>
      <c r="E143" s="69"/>
      <c r="G143" s="70"/>
      <c r="H143" s="70"/>
      <c r="I143" s="71"/>
    </row>
    <row r="144" spans="2:9">
      <c r="B144" s="118"/>
      <c r="C144" s="118"/>
      <c r="D144" s="68"/>
      <c r="E144" s="69"/>
      <c r="G144" s="70"/>
      <c r="H144" s="70"/>
      <c r="I144" s="71"/>
    </row>
    <row r="145" spans="2:9">
      <c r="B145" s="118"/>
      <c r="C145" s="118"/>
      <c r="E145" s="69"/>
      <c r="G145" s="70"/>
      <c r="H145" s="70"/>
      <c r="I145" s="71"/>
    </row>
    <row r="146" spans="2:9">
      <c r="B146" s="118"/>
      <c r="C146" s="118"/>
      <c r="D146" s="68"/>
      <c r="E146" s="69"/>
      <c r="G146" s="70"/>
      <c r="H146" s="70"/>
      <c r="I146" s="71"/>
    </row>
    <row r="147" spans="2:9">
      <c r="B147" s="118"/>
      <c r="C147" s="118"/>
      <c r="E147" s="69"/>
      <c r="G147" s="70"/>
      <c r="H147" s="70"/>
      <c r="I147" s="71"/>
    </row>
    <row r="148" spans="2:9">
      <c r="B148" s="118"/>
      <c r="C148" s="118"/>
      <c r="D148" s="68"/>
      <c r="E148" s="69"/>
      <c r="G148" s="70"/>
      <c r="H148" s="70"/>
      <c r="I148" s="71"/>
    </row>
    <row r="149" spans="2:9">
      <c r="B149" s="118"/>
      <c r="C149" s="118"/>
      <c r="E149" s="69"/>
      <c r="G149" s="70"/>
      <c r="H149" s="70"/>
      <c r="I149" s="71"/>
    </row>
    <row r="150" spans="2:9">
      <c r="B150" s="118"/>
      <c r="C150" s="118"/>
      <c r="D150" s="68"/>
      <c r="E150" s="69"/>
      <c r="G150" s="70"/>
      <c r="H150" s="70"/>
      <c r="I150" s="71"/>
    </row>
    <row r="151" spans="2:9">
      <c r="B151" s="118"/>
      <c r="C151" s="118"/>
      <c r="E151" s="69"/>
      <c r="G151" s="70"/>
      <c r="H151" s="70"/>
      <c r="I151" s="71"/>
    </row>
    <row r="152" spans="2:9">
      <c r="B152" s="118"/>
      <c r="C152" s="118"/>
      <c r="D152" s="68"/>
      <c r="E152" s="69"/>
      <c r="G152" s="70"/>
      <c r="H152" s="70"/>
      <c r="I152" s="71"/>
    </row>
    <row r="153" spans="2:9">
      <c r="B153" s="118"/>
      <c r="C153" s="118"/>
      <c r="E153" s="69"/>
      <c r="G153" s="70"/>
      <c r="H153" s="70"/>
      <c r="I153" s="71"/>
    </row>
    <row r="154" spans="2:9">
      <c r="B154" s="118"/>
      <c r="C154" s="118"/>
      <c r="D154" s="68"/>
      <c r="E154" s="69"/>
      <c r="G154" s="70"/>
      <c r="H154" s="70"/>
      <c r="I154" s="71"/>
    </row>
    <row r="155" spans="2:9">
      <c r="B155" s="118"/>
      <c r="C155" s="118"/>
      <c r="E155" s="69"/>
      <c r="G155" s="70"/>
      <c r="H155" s="70"/>
      <c r="I155" s="71"/>
    </row>
    <row r="156" spans="2:9">
      <c r="B156" s="118"/>
      <c r="C156" s="118"/>
      <c r="D156" s="68"/>
      <c r="E156" s="69"/>
      <c r="G156" s="70"/>
      <c r="H156" s="70"/>
      <c r="I156" s="71"/>
    </row>
    <row r="157" spans="2:9">
      <c r="B157" s="118"/>
      <c r="C157" s="118"/>
      <c r="E157" s="69"/>
      <c r="G157" s="70"/>
      <c r="H157" s="70"/>
      <c r="I157" s="71"/>
    </row>
    <row r="158" spans="2:9">
      <c r="B158" s="118"/>
      <c r="C158" s="118"/>
      <c r="D158" s="68"/>
      <c r="E158" s="69"/>
      <c r="G158" s="70"/>
      <c r="H158" s="70"/>
      <c r="I158" s="71"/>
    </row>
    <row r="159" spans="2:9">
      <c r="B159" s="118"/>
      <c r="C159" s="118"/>
      <c r="E159" s="69"/>
      <c r="G159" s="70"/>
      <c r="H159" s="70"/>
      <c r="I159" s="71"/>
    </row>
    <row r="160" spans="2:9">
      <c r="B160" s="118"/>
      <c r="C160" s="118"/>
      <c r="D160" s="68"/>
      <c r="E160" s="69"/>
      <c r="G160" s="70"/>
      <c r="H160" s="70"/>
      <c r="I160" s="71"/>
    </row>
    <row r="161" spans="2:9">
      <c r="B161" s="118"/>
      <c r="C161" s="118"/>
      <c r="E161" s="69"/>
      <c r="G161" s="70"/>
      <c r="H161" s="70"/>
      <c r="I161" s="71"/>
    </row>
    <row r="162" spans="2:9">
      <c r="B162" s="118"/>
      <c r="C162" s="118"/>
      <c r="D162" s="68"/>
      <c r="E162" s="69"/>
      <c r="G162" s="70"/>
      <c r="H162" s="70"/>
      <c r="I162" s="71"/>
    </row>
    <row r="163" spans="2:9">
      <c r="B163" s="118"/>
      <c r="C163" s="118"/>
      <c r="E163" s="69"/>
      <c r="G163" s="70"/>
      <c r="H163" s="70"/>
      <c r="I163" s="71"/>
    </row>
    <row r="164" spans="2:9">
      <c r="B164" s="118"/>
      <c r="C164" s="118"/>
      <c r="D164" s="68"/>
      <c r="E164" s="69"/>
      <c r="G164" s="70"/>
      <c r="H164" s="70"/>
      <c r="I164" s="71"/>
    </row>
    <row r="165" spans="2:9">
      <c r="B165" s="118"/>
      <c r="C165" s="118"/>
      <c r="E165" s="69"/>
      <c r="G165" s="70"/>
      <c r="H165" s="70"/>
      <c r="I165" s="71"/>
    </row>
    <row r="166" spans="2:9">
      <c r="B166" s="118"/>
      <c r="C166" s="118"/>
      <c r="D166" s="68"/>
      <c r="E166" s="69"/>
      <c r="G166" s="70"/>
      <c r="H166" s="70"/>
      <c r="I166" s="71"/>
    </row>
    <row r="167" spans="2:9">
      <c r="B167" s="118"/>
      <c r="C167" s="118"/>
      <c r="E167" s="69"/>
      <c r="G167" s="70"/>
      <c r="H167" s="70"/>
      <c r="I167" s="71"/>
    </row>
    <row r="168" spans="2:9">
      <c r="B168" s="118"/>
      <c r="C168" s="118"/>
      <c r="D168" s="68"/>
      <c r="E168" s="69"/>
      <c r="G168" s="70"/>
      <c r="H168" s="70"/>
      <c r="I168" s="71"/>
    </row>
    <row r="169" spans="2:9">
      <c r="B169" s="118"/>
      <c r="C169" s="118"/>
      <c r="E169" s="69"/>
      <c r="G169" s="70"/>
      <c r="H169" s="70"/>
      <c r="I169" s="71"/>
    </row>
    <row r="170" spans="2:9">
      <c r="B170" s="118"/>
      <c r="C170" s="118"/>
      <c r="D170" s="68"/>
      <c r="E170" s="69"/>
      <c r="G170" s="70"/>
      <c r="H170" s="70"/>
      <c r="I170" s="71"/>
    </row>
    <row r="171" spans="2:9">
      <c r="B171" s="118"/>
      <c r="C171" s="118"/>
      <c r="E171" s="69"/>
      <c r="G171" s="70"/>
      <c r="H171" s="70"/>
      <c r="I171" s="71"/>
    </row>
    <row r="172" spans="2:9">
      <c r="B172" s="118"/>
      <c r="C172" s="118"/>
      <c r="D172" s="68"/>
      <c r="E172" s="69"/>
      <c r="G172" s="70"/>
      <c r="H172" s="70"/>
      <c r="I172" s="71"/>
    </row>
    <row r="173" spans="2:9">
      <c r="B173" s="118"/>
      <c r="C173" s="118"/>
      <c r="E173" s="69"/>
      <c r="G173" s="70"/>
      <c r="H173" s="70"/>
      <c r="I173" s="71"/>
    </row>
    <row r="174" spans="2:9">
      <c r="B174" s="118"/>
      <c r="C174" s="118"/>
      <c r="D174" s="68"/>
      <c r="E174" s="69"/>
      <c r="G174" s="70"/>
      <c r="H174" s="70"/>
      <c r="I174" s="71"/>
    </row>
    <row r="175" spans="2:9">
      <c r="B175" s="118"/>
      <c r="C175" s="118"/>
      <c r="E175" s="69"/>
      <c r="G175" s="70"/>
      <c r="H175" s="70"/>
      <c r="I175" s="71"/>
    </row>
    <row r="176" spans="2:9">
      <c r="B176" s="118"/>
      <c r="C176" s="118"/>
      <c r="D176" s="68"/>
      <c r="E176" s="69"/>
      <c r="G176" s="70"/>
      <c r="H176" s="70"/>
      <c r="I176" s="71"/>
    </row>
    <row r="177" spans="2:9">
      <c r="B177" s="118"/>
      <c r="C177" s="118"/>
      <c r="E177" s="69"/>
      <c r="G177" s="70"/>
      <c r="H177" s="70"/>
      <c r="I177" s="71"/>
    </row>
    <row r="178" spans="2:9">
      <c r="B178" s="118"/>
      <c r="C178" s="118"/>
      <c r="D178" s="68"/>
      <c r="E178" s="69"/>
      <c r="G178" s="70"/>
      <c r="H178" s="70"/>
      <c r="I178" s="71"/>
    </row>
    <row r="179" spans="2:9">
      <c r="B179" s="118"/>
      <c r="C179" s="118"/>
      <c r="E179" s="69"/>
      <c r="G179" s="70"/>
      <c r="H179" s="70"/>
      <c r="I179" s="71"/>
    </row>
    <row r="180" spans="2:9">
      <c r="B180" s="118"/>
      <c r="C180" s="118"/>
      <c r="D180" s="68"/>
      <c r="E180" s="69"/>
      <c r="G180" s="70"/>
      <c r="H180" s="70"/>
      <c r="I180" s="71"/>
    </row>
    <row r="181" spans="2:9">
      <c r="B181" s="118"/>
      <c r="C181" s="118"/>
      <c r="E181" s="69"/>
      <c r="G181" s="70"/>
      <c r="H181" s="70"/>
      <c r="I181" s="71"/>
    </row>
    <row r="182" spans="2:9">
      <c r="B182" s="118"/>
      <c r="C182" s="118"/>
      <c r="D182" s="68"/>
      <c r="E182" s="69"/>
      <c r="G182" s="70"/>
      <c r="H182" s="70"/>
      <c r="I182" s="71"/>
    </row>
    <row r="183" spans="2:9">
      <c r="B183" s="118"/>
      <c r="C183" s="118"/>
      <c r="E183" s="69"/>
      <c r="G183" s="70"/>
      <c r="H183" s="70"/>
      <c r="I183" s="71"/>
    </row>
    <row r="184" spans="2:9">
      <c r="B184" s="118"/>
      <c r="C184" s="118"/>
      <c r="D184" s="68"/>
      <c r="E184" s="69"/>
      <c r="G184" s="70"/>
      <c r="H184" s="70"/>
      <c r="I184" s="71"/>
    </row>
  </sheetData>
  <protectedRanges>
    <protectedRange algorithmName="SHA-512" hashValue="bJibAi1FpWCYbekhLK8vmu9ZkmbSD+ex3g3Je+mCSu7eDVEHbsJ1GEmEf1SfXExMJ2nFLEyCVGsAoqg9fKKmug==" saltValue="LfiqCb8SgfUASjdxeN5UCQ==" spinCount="100000" sqref="I1:I2 C18:C19 B1:F17 I4:I17 I20:I40 B20:F41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7" zoomScaleNormal="100" zoomScaleSheetLayoutView="100" workbookViewId="0">
      <selection activeCell="D15" sqref="D15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ZŠ KOMENSKÉHO - FVE 48,40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174</v>
      </c>
      <c r="E9" s="5" t="s">
        <v>12</v>
      </c>
      <c r="F9" s="47">
        <v>1</v>
      </c>
      <c r="G9" s="12">
        <f>'Rozvaděč RE'!I16</f>
        <v>5280</v>
      </c>
      <c r="H9" s="12">
        <f>G9*35%</f>
        <v>1847.9999999999998</v>
      </c>
      <c r="I9" s="85">
        <f t="shared" ref="I9:I10" si="0">F9*(G9+H9)</f>
        <v>7128</v>
      </c>
    </row>
    <row r="10" spans="2:9">
      <c r="B10" s="5"/>
      <c r="C10" s="157">
        <v>2</v>
      </c>
      <c r="D10" s="158" t="s">
        <v>111</v>
      </c>
      <c r="E10" s="5" t="s">
        <v>12</v>
      </c>
      <c r="F10" s="47">
        <v>1</v>
      </c>
      <c r="G10" s="12">
        <f>'Rozvaděč RH'!I22</f>
        <v>33040</v>
      </c>
      <c r="H10" s="12">
        <f t="shared" ref="H10" si="1">G10*35%</f>
        <v>11564</v>
      </c>
      <c r="I10" s="85">
        <f t="shared" si="0"/>
        <v>44604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200</v>
      </c>
      <c r="E12" s="120" t="s">
        <v>10</v>
      </c>
      <c r="F12" s="51">
        <v>10</v>
      </c>
      <c r="G12" s="12">
        <v>433</v>
      </c>
      <c r="H12" s="12">
        <v>60</v>
      </c>
      <c r="I12" s="85">
        <f t="shared" ref="I12:I13" si="2">F12*(G12+H12)</f>
        <v>4930</v>
      </c>
    </row>
    <row r="13" spans="2:9">
      <c r="B13" s="5"/>
      <c r="C13" s="157">
        <v>8</v>
      </c>
      <c r="D13" s="159" t="s">
        <v>119</v>
      </c>
      <c r="E13" s="120" t="s">
        <v>10</v>
      </c>
      <c r="F13" s="51">
        <v>10</v>
      </c>
      <c r="G13" s="12">
        <v>48</v>
      </c>
      <c r="H13" s="12">
        <v>40</v>
      </c>
      <c r="I13" s="85">
        <f t="shared" si="2"/>
        <v>880</v>
      </c>
    </row>
    <row r="14" spans="2:9">
      <c r="B14" s="5"/>
      <c r="C14" s="160">
        <v>9</v>
      </c>
      <c r="D14" s="159" t="s">
        <v>114</v>
      </c>
      <c r="E14" s="120" t="s">
        <v>10</v>
      </c>
      <c r="F14" s="51">
        <v>40</v>
      </c>
      <c r="G14" s="12">
        <v>61</v>
      </c>
      <c r="H14" s="12">
        <v>40</v>
      </c>
      <c r="I14" s="85">
        <f t="shared" ref="I14" si="3">F14*(G14+H14)</f>
        <v>4040</v>
      </c>
    </row>
    <row r="15" spans="2:9">
      <c r="B15" s="5"/>
      <c r="C15" s="160">
        <v>10</v>
      </c>
      <c r="D15" s="159" t="s">
        <v>190</v>
      </c>
      <c r="E15" s="120" t="s">
        <v>10</v>
      </c>
      <c r="F15" s="51">
        <v>70</v>
      </c>
      <c r="G15" s="12">
        <v>19</v>
      </c>
      <c r="H15" s="12">
        <v>25</v>
      </c>
      <c r="I15" s="85">
        <f t="shared" ref="I15:I26" si="4">F15*(G15+H15)</f>
        <v>3080</v>
      </c>
    </row>
    <row r="16" spans="2:9">
      <c r="B16" s="5"/>
      <c r="C16" s="160">
        <v>11</v>
      </c>
      <c r="D16" s="159" t="s">
        <v>168</v>
      </c>
      <c r="E16" s="120" t="s">
        <v>10</v>
      </c>
      <c r="F16" s="51">
        <v>10</v>
      </c>
      <c r="G16" s="12">
        <v>32</v>
      </c>
      <c r="H16" s="12">
        <v>32</v>
      </c>
      <c r="I16" s="85">
        <f t="shared" si="4"/>
        <v>640</v>
      </c>
    </row>
    <row r="17" spans="2:9">
      <c r="B17" s="5"/>
      <c r="C17" s="160">
        <v>12</v>
      </c>
      <c r="D17" s="159" t="s">
        <v>115</v>
      </c>
      <c r="E17" s="120" t="s">
        <v>10</v>
      </c>
      <c r="F17" s="51">
        <v>50</v>
      </c>
      <c r="G17" s="12">
        <v>42</v>
      </c>
      <c r="H17" s="12">
        <v>40</v>
      </c>
      <c r="I17" s="85">
        <f t="shared" si="4"/>
        <v>4100</v>
      </c>
    </row>
    <row r="18" spans="2:9">
      <c r="B18" s="5"/>
      <c r="C18" s="160">
        <v>16</v>
      </c>
      <c r="D18" s="159" t="s">
        <v>116</v>
      </c>
      <c r="E18" s="120" t="s">
        <v>10</v>
      </c>
      <c r="F18" s="51">
        <v>20</v>
      </c>
      <c r="G18" s="12">
        <v>320</v>
      </c>
      <c r="H18" s="12">
        <v>350</v>
      </c>
      <c r="I18" s="85">
        <f t="shared" si="4"/>
        <v>13400</v>
      </c>
    </row>
    <row r="19" spans="2:9">
      <c r="B19" s="5"/>
      <c r="C19" s="160">
        <v>17</v>
      </c>
      <c r="D19" s="159" t="s">
        <v>117</v>
      </c>
      <c r="E19" s="120" t="s">
        <v>11</v>
      </c>
      <c r="F19" s="51">
        <v>1</v>
      </c>
      <c r="G19" s="12">
        <v>850</v>
      </c>
      <c r="H19" s="12">
        <v>500</v>
      </c>
      <c r="I19" s="85">
        <f t="shared" si="4"/>
        <v>1350</v>
      </c>
    </row>
    <row r="20" spans="2:9">
      <c r="B20" s="5"/>
      <c r="C20" s="160">
        <v>18</v>
      </c>
      <c r="D20" s="159" t="s">
        <v>118</v>
      </c>
      <c r="E20" s="120" t="s">
        <v>10</v>
      </c>
      <c r="F20" s="51">
        <v>12</v>
      </c>
      <c r="G20" s="12">
        <v>610</v>
      </c>
      <c r="H20" s="12">
        <v>350</v>
      </c>
      <c r="I20" s="85">
        <f t="shared" si="4"/>
        <v>11520</v>
      </c>
    </row>
    <row r="21" spans="2:9">
      <c r="B21" s="5"/>
      <c r="C21" s="160">
        <v>19</v>
      </c>
      <c r="D21" s="159" t="s">
        <v>187</v>
      </c>
      <c r="E21" s="120" t="s">
        <v>10</v>
      </c>
      <c r="F21" s="51">
        <v>40</v>
      </c>
      <c r="G21" s="12">
        <v>40</v>
      </c>
      <c r="H21" s="12">
        <v>32</v>
      </c>
      <c r="I21" s="85">
        <f t="shared" si="4"/>
        <v>2880</v>
      </c>
    </row>
    <row r="22" spans="2:9">
      <c r="B22" s="5"/>
      <c r="C22" s="160">
        <v>20</v>
      </c>
      <c r="D22" s="159" t="s">
        <v>121</v>
      </c>
      <c r="E22" s="120" t="s">
        <v>11</v>
      </c>
      <c r="F22" s="51">
        <v>1</v>
      </c>
      <c r="G22" s="12">
        <v>2500</v>
      </c>
      <c r="H22" s="12">
        <v>500</v>
      </c>
      <c r="I22" s="85">
        <f t="shared" si="4"/>
        <v>3000</v>
      </c>
    </row>
    <row r="23" spans="2:9">
      <c r="B23" s="5"/>
      <c r="C23" s="160">
        <v>21</v>
      </c>
      <c r="D23" s="159" t="s">
        <v>122</v>
      </c>
      <c r="E23" s="120" t="s">
        <v>11</v>
      </c>
      <c r="F23" s="51">
        <v>1</v>
      </c>
      <c r="G23" s="12">
        <v>2500</v>
      </c>
      <c r="H23" s="12">
        <v>500</v>
      </c>
      <c r="I23" s="85">
        <f t="shared" si="4"/>
        <v>3000</v>
      </c>
    </row>
    <row r="24" spans="2:9">
      <c r="B24" s="5"/>
      <c r="C24" s="160">
        <v>22</v>
      </c>
      <c r="D24" s="159" t="s">
        <v>123</v>
      </c>
      <c r="E24" s="120" t="s">
        <v>11</v>
      </c>
      <c r="F24" s="51">
        <v>2</v>
      </c>
      <c r="G24" s="12">
        <v>350</v>
      </c>
      <c r="H24" s="12">
        <v>250</v>
      </c>
      <c r="I24" s="85">
        <f t="shared" si="4"/>
        <v>1200</v>
      </c>
    </row>
    <row r="25" spans="2:9">
      <c r="B25" s="5"/>
      <c r="C25" s="160">
        <v>23</v>
      </c>
      <c r="D25" s="159" t="s">
        <v>186</v>
      </c>
      <c r="E25" s="120" t="s">
        <v>11</v>
      </c>
      <c r="F25" s="51">
        <v>40</v>
      </c>
      <c r="G25" s="12">
        <v>7</v>
      </c>
      <c r="H25" s="12">
        <v>20</v>
      </c>
      <c r="I25" s="85">
        <f t="shared" si="4"/>
        <v>1080</v>
      </c>
    </row>
    <row r="26" spans="2:9">
      <c r="B26" s="5"/>
      <c r="C26" s="160">
        <v>24</v>
      </c>
      <c r="D26" s="159" t="s">
        <v>185</v>
      </c>
      <c r="E26" s="120" t="s">
        <v>10</v>
      </c>
      <c r="F26" s="51">
        <v>40</v>
      </c>
      <c r="G26" s="12">
        <v>52</v>
      </c>
      <c r="H26" s="12">
        <v>34</v>
      </c>
      <c r="I26" s="85">
        <f t="shared" si="4"/>
        <v>3440</v>
      </c>
    </row>
    <row r="27" spans="2:9">
      <c r="B27" s="5"/>
      <c r="C27" s="160">
        <v>25</v>
      </c>
      <c r="D27" s="161" t="s">
        <v>120</v>
      </c>
      <c r="E27" s="120" t="s">
        <v>11</v>
      </c>
      <c r="F27" s="51">
        <v>1</v>
      </c>
      <c r="G27" s="12">
        <v>180</v>
      </c>
      <c r="H27" s="12">
        <v>240</v>
      </c>
      <c r="I27" s="85">
        <f t="shared" ref="I27:I29" si="5">F27*(G27+H27)</f>
        <v>420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450</v>
      </c>
      <c r="H28" s="12">
        <v>500</v>
      </c>
      <c r="I28" s="85">
        <f t="shared" si="5"/>
        <v>950</v>
      </c>
    </row>
    <row r="29" spans="2:9">
      <c r="B29" s="5"/>
      <c r="C29" s="160">
        <v>27</v>
      </c>
      <c r="D29" s="161" t="s">
        <v>124</v>
      </c>
      <c r="E29" s="120" t="s">
        <v>11</v>
      </c>
      <c r="F29" s="51">
        <v>1</v>
      </c>
      <c r="G29" s="12">
        <v>3150</v>
      </c>
      <c r="H29" s="12">
        <v>500</v>
      </c>
      <c r="I29" s="85">
        <f t="shared" si="5"/>
        <v>3650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>
        <v>3000</v>
      </c>
      <c r="H30" s="12">
        <v>600</v>
      </c>
      <c r="I30" s="85">
        <f t="shared" ref="I30" si="6">F30*(G30+H30)</f>
        <v>3600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60" t="s">
        <v>137</v>
      </c>
      <c r="D32" s="163" t="s">
        <v>27</v>
      </c>
      <c r="E32" s="5" t="s">
        <v>11</v>
      </c>
      <c r="F32" s="52">
        <v>6</v>
      </c>
      <c r="G32" s="12">
        <v>0</v>
      </c>
      <c r="H32" s="12">
        <v>220</v>
      </c>
      <c r="I32" s="85">
        <f t="shared" ref="I32:I38" si="7">F32*(G32+H32)</f>
        <v>1320</v>
      </c>
    </row>
    <row r="33" spans="2:9" ht="26.4">
      <c r="B33" s="5"/>
      <c r="C33" s="160">
        <v>30</v>
      </c>
      <c r="D33" s="163" t="s">
        <v>2</v>
      </c>
      <c r="E33" s="5" t="s">
        <v>11</v>
      </c>
      <c r="F33" s="52">
        <v>4</v>
      </c>
      <c r="G33" s="12">
        <v>0</v>
      </c>
      <c r="H33" s="12">
        <v>350</v>
      </c>
      <c r="I33" s="85">
        <f t="shared" si="7"/>
        <v>1400</v>
      </c>
    </row>
    <row r="34" spans="2:9" ht="26.4">
      <c r="B34" s="5"/>
      <c r="C34" s="160" t="s">
        <v>138</v>
      </c>
      <c r="D34" s="163" t="s">
        <v>26</v>
      </c>
      <c r="E34" s="5" t="s">
        <v>11</v>
      </c>
      <c r="F34" s="52">
        <v>2</v>
      </c>
      <c r="G34" s="12">
        <v>0</v>
      </c>
      <c r="H34" s="12">
        <v>550</v>
      </c>
      <c r="I34" s="85">
        <f t="shared" si="7"/>
        <v>1100</v>
      </c>
    </row>
    <row r="35" spans="2:9" ht="26.4">
      <c r="B35" s="5"/>
      <c r="C35" s="160">
        <v>36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3680</v>
      </c>
      <c r="I35" s="85">
        <f t="shared" si="7"/>
        <v>1840</v>
      </c>
    </row>
    <row r="36" spans="2:9" ht="26.4">
      <c r="B36" s="5"/>
      <c r="C36" s="160" t="s">
        <v>139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3680</v>
      </c>
      <c r="I36" s="85">
        <f t="shared" si="7"/>
        <v>1840</v>
      </c>
    </row>
    <row r="37" spans="2:9" ht="26.4">
      <c r="B37" s="5"/>
      <c r="C37" s="160">
        <v>37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3680</v>
      </c>
      <c r="I37" s="85">
        <f t="shared" si="7"/>
        <v>1840</v>
      </c>
    </row>
    <row r="38" spans="2:9" ht="26.4">
      <c r="B38" s="5"/>
      <c r="C38" s="160" t="s">
        <v>140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3680</v>
      </c>
      <c r="I38" s="85">
        <f t="shared" si="7"/>
        <v>1840</v>
      </c>
    </row>
    <row r="39" spans="2:9">
      <c r="B39" s="5"/>
      <c r="C39" s="164">
        <v>38</v>
      </c>
      <c r="D39" s="167" t="s">
        <v>3</v>
      </c>
      <c r="E39" s="5" t="s">
        <v>13</v>
      </c>
      <c r="F39" s="52">
        <v>20</v>
      </c>
      <c r="G39" s="12">
        <v>0</v>
      </c>
      <c r="H39" s="12">
        <v>500</v>
      </c>
      <c r="I39" s="85">
        <f t="shared" ref="I39:I42" si="8">F39*(G39+H39)</f>
        <v>10000</v>
      </c>
    </row>
    <row r="40" spans="2:9">
      <c r="B40" s="5"/>
      <c r="C40" s="164" t="s">
        <v>141</v>
      </c>
      <c r="D40" s="167" t="s">
        <v>154</v>
      </c>
      <c r="E40" s="5" t="s">
        <v>13</v>
      </c>
      <c r="F40" s="52">
        <v>12</v>
      </c>
      <c r="G40" s="12">
        <v>0</v>
      </c>
      <c r="H40" s="12">
        <v>750</v>
      </c>
      <c r="I40" s="85">
        <f t="shared" ref="I40" si="9">F40*(G40+H40)</f>
        <v>9000</v>
      </c>
    </row>
    <row r="41" spans="2:9">
      <c r="B41" s="5"/>
      <c r="C41" s="160" t="s">
        <v>155</v>
      </c>
      <c r="D41" s="162" t="s">
        <v>4</v>
      </c>
      <c r="E41" s="5" t="s">
        <v>13</v>
      </c>
      <c r="F41" s="52">
        <v>24</v>
      </c>
      <c r="G41" s="12">
        <v>0</v>
      </c>
      <c r="H41" s="12">
        <v>750</v>
      </c>
      <c r="I41" s="85">
        <f t="shared" si="8"/>
        <v>18000</v>
      </c>
    </row>
    <row r="42" spans="2:9">
      <c r="B42" s="5"/>
      <c r="C42" s="160" t="s">
        <v>156</v>
      </c>
      <c r="D42" s="162" t="s">
        <v>17</v>
      </c>
      <c r="E42" s="5" t="s">
        <v>13</v>
      </c>
      <c r="F42" s="52">
        <v>20</v>
      </c>
      <c r="G42" s="12">
        <v>0</v>
      </c>
      <c r="H42" s="12">
        <v>500</v>
      </c>
      <c r="I42" s="85">
        <f t="shared" si="8"/>
        <v>10000</v>
      </c>
    </row>
    <row r="43" spans="2:9" ht="13.8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177072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32:F49 A1:F31 I1:I101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view="pageBreakPreview" topLeftCell="A4" zoomScaleNormal="100" zoomScaleSheetLayoutView="100" workbookViewId="0">
      <selection activeCell="I9" sqref="I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48,4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7" t="str">
        <f>Rekapitulace!D4</f>
        <v>Město Žďár nad Sázavou, Žižkova 227/1, 591 01 Žďár nad Sázavou</v>
      </c>
      <c r="E2" s="207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7" t="str">
        <f>Rekapitulace!D5</f>
        <v>FOTOVOLTAICKÁ LEKTRÁRNA NA BUDOVĚ ZŠ KOMENSKÉHO - FVE 48,40 kWp</v>
      </c>
      <c r="E3" s="207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125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126</v>
      </c>
      <c r="E9" s="120" t="s">
        <v>11</v>
      </c>
      <c r="F9" s="51">
        <v>12</v>
      </c>
      <c r="G9" s="12">
        <v>25</v>
      </c>
      <c r="H9" s="12">
        <v>115</v>
      </c>
      <c r="I9" s="63">
        <f t="shared" ref="I9:I10" si="0">F9*(G9+H9)</f>
        <v>1680</v>
      </c>
    </row>
    <row r="10" spans="2:9">
      <c r="B10" s="5"/>
      <c r="C10" s="164" t="s">
        <v>201</v>
      </c>
      <c r="D10" s="176" t="s">
        <v>202</v>
      </c>
      <c r="E10" s="120" t="s">
        <v>11</v>
      </c>
      <c r="F10" s="51">
        <v>8</v>
      </c>
      <c r="G10" s="12">
        <v>1500</v>
      </c>
      <c r="H10" s="12">
        <v>500</v>
      </c>
      <c r="I10" s="63">
        <f t="shared" si="0"/>
        <v>16000</v>
      </c>
    </row>
    <row r="11" spans="2:9">
      <c r="B11" s="5"/>
      <c r="C11" s="164">
        <v>8</v>
      </c>
      <c r="D11" s="167" t="s">
        <v>125</v>
      </c>
      <c r="E11" s="5" t="s">
        <v>13</v>
      </c>
      <c r="F11" s="52">
        <v>8</v>
      </c>
      <c r="G11" s="12">
        <v>0</v>
      </c>
      <c r="H11" s="12">
        <v>500</v>
      </c>
      <c r="I11" s="63">
        <f t="shared" ref="I11" si="1">F11*(G11+H11)</f>
        <v>4000</v>
      </c>
    </row>
    <row r="12" spans="2:9">
      <c r="B12" s="5"/>
      <c r="C12" s="5"/>
      <c r="D12" s="46" t="s">
        <v>129</v>
      </c>
      <c r="E12" s="5"/>
      <c r="F12" s="50">
        <v>0</v>
      </c>
      <c r="G12" s="5"/>
      <c r="H12" s="5"/>
      <c r="I12" s="5"/>
    </row>
    <row r="13" spans="2:9">
      <c r="B13" s="5"/>
      <c r="C13" s="164" t="s">
        <v>143</v>
      </c>
      <c r="D13" s="166" t="s">
        <v>157</v>
      </c>
      <c r="E13" s="120" t="s">
        <v>12</v>
      </c>
      <c r="F13" s="51">
        <v>6</v>
      </c>
      <c r="G13" s="12">
        <v>5500</v>
      </c>
      <c r="H13" s="12">
        <v>2500</v>
      </c>
      <c r="I13" s="63">
        <f t="shared" ref="I13:I16" si="2">F13*(G13+H13)</f>
        <v>48000</v>
      </c>
    </row>
    <row r="14" spans="2:9">
      <c r="B14" s="5"/>
      <c r="C14" s="164" t="s">
        <v>144</v>
      </c>
      <c r="D14" s="166" t="s">
        <v>132</v>
      </c>
      <c r="E14" s="120" t="s">
        <v>12</v>
      </c>
      <c r="F14" s="51">
        <v>6</v>
      </c>
      <c r="G14" s="12">
        <v>500</v>
      </c>
      <c r="H14" s="12">
        <v>1500</v>
      </c>
      <c r="I14" s="63">
        <f t="shared" si="2"/>
        <v>12000</v>
      </c>
    </row>
    <row r="15" spans="2:9">
      <c r="B15" s="5"/>
      <c r="C15" s="164" t="s">
        <v>145</v>
      </c>
      <c r="D15" s="166" t="s">
        <v>133</v>
      </c>
      <c r="E15" s="120" t="s">
        <v>130</v>
      </c>
      <c r="F15" s="51">
        <v>20</v>
      </c>
      <c r="G15" s="12">
        <v>0</v>
      </c>
      <c r="H15" s="12">
        <v>75</v>
      </c>
      <c r="I15" s="63">
        <f t="shared" si="2"/>
        <v>1500</v>
      </c>
    </row>
    <row r="16" spans="2:9">
      <c r="B16" s="5"/>
      <c r="C16" s="164" t="s">
        <v>100</v>
      </c>
      <c r="D16" s="166" t="s">
        <v>134</v>
      </c>
      <c r="E16" s="120" t="s">
        <v>13</v>
      </c>
      <c r="F16" s="51">
        <v>32</v>
      </c>
      <c r="G16" s="12">
        <v>0</v>
      </c>
      <c r="H16" s="12">
        <v>350</v>
      </c>
      <c r="I16" s="63">
        <f t="shared" si="2"/>
        <v>11200</v>
      </c>
    </row>
    <row r="17" spans="2:9">
      <c r="B17" s="5"/>
      <c r="C17" s="164" t="s">
        <v>101</v>
      </c>
      <c r="D17" s="165" t="s">
        <v>135</v>
      </c>
      <c r="E17" s="120" t="s">
        <v>12</v>
      </c>
      <c r="F17" s="51">
        <v>1</v>
      </c>
      <c r="G17" s="12">
        <v>8000</v>
      </c>
      <c r="H17" s="12">
        <v>5000</v>
      </c>
      <c r="I17" s="63">
        <f t="shared" ref="I17" si="3">F17*(G17+H17)</f>
        <v>13000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4">
        <v>16</v>
      </c>
      <c r="D19" s="165" t="s">
        <v>136</v>
      </c>
      <c r="E19" s="120" t="s">
        <v>13</v>
      </c>
      <c r="F19" s="51">
        <v>10</v>
      </c>
      <c r="G19" s="12">
        <v>0</v>
      </c>
      <c r="H19" s="12">
        <v>750</v>
      </c>
      <c r="I19" s="63">
        <f>F19*(G19+H19)</f>
        <v>7500</v>
      </c>
    </row>
    <row r="20" spans="2:9">
      <c r="B20" s="5"/>
      <c r="C20" s="164">
        <v>17</v>
      </c>
      <c r="D20" s="167" t="s">
        <v>3</v>
      </c>
      <c r="E20" s="5" t="s">
        <v>13</v>
      </c>
      <c r="F20" s="52">
        <v>10</v>
      </c>
      <c r="G20" s="12">
        <v>0</v>
      </c>
      <c r="H20" s="12">
        <v>500</v>
      </c>
      <c r="I20" s="63">
        <f t="shared" ref="I20:I21" si="4">F20*(G20+H20)</f>
        <v>5000</v>
      </c>
    </row>
    <row r="21" spans="2:9">
      <c r="B21" s="5"/>
      <c r="C21" s="164">
        <v>18</v>
      </c>
      <c r="D21" s="167" t="s">
        <v>17</v>
      </c>
      <c r="E21" s="5" t="s">
        <v>13</v>
      </c>
      <c r="F21" s="52">
        <v>20</v>
      </c>
      <c r="G21" s="12">
        <v>0</v>
      </c>
      <c r="H21" s="12">
        <v>500</v>
      </c>
      <c r="I21" s="63">
        <f t="shared" si="4"/>
        <v>10000</v>
      </c>
    </row>
    <row r="22" spans="2:9" ht="13.8" thickBot="1">
      <c r="B22" s="33"/>
      <c r="C22" s="112"/>
      <c r="D22" s="19"/>
      <c r="E22" s="20"/>
      <c r="F22" s="121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6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129880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6">
      <c r="B26" s="127"/>
      <c r="C26" s="128"/>
      <c r="D26" s="129"/>
      <c r="E26" s="130"/>
      <c r="F26" s="131" t="s">
        <v>25</v>
      </c>
      <c r="G26" s="130"/>
      <c r="H26" s="130"/>
      <c r="I26" s="130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6"/>
      <c r="C28" s="126"/>
      <c r="F28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G14" sqref="G1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ZŠ KOMENSKÉHO - FVE 48,40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176</v>
      </c>
      <c r="E9" s="120" t="s">
        <v>11</v>
      </c>
      <c r="F9" s="51">
        <v>0</v>
      </c>
      <c r="G9" s="12">
        <v>2560</v>
      </c>
      <c r="H9" s="12">
        <v>300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175</v>
      </c>
      <c r="E10" s="120" t="s">
        <v>11</v>
      </c>
      <c r="F10" s="51">
        <v>1</v>
      </c>
      <c r="G10" s="12">
        <v>355</v>
      </c>
      <c r="H10" s="12">
        <v>100</v>
      </c>
      <c r="I10" s="85">
        <f t="shared" ref="I10" si="1">F10*(G10+H10)</f>
        <v>455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35</v>
      </c>
      <c r="H11" s="12">
        <v>30</v>
      </c>
      <c r="I11" s="85">
        <f t="shared" si="0"/>
        <v>325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1000</v>
      </c>
      <c r="H12" s="12">
        <v>500</v>
      </c>
      <c r="I12" s="85">
        <f t="shared" si="0"/>
        <v>1500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500</v>
      </c>
      <c r="I13" s="85">
        <f t="shared" ref="I13" si="2">F13*(G13+H13)</f>
        <v>3000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5280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17" sqref="D17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ZŠ KOMENSKÉHO - FVE 48,40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146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147</v>
      </c>
      <c r="E9" s="120" t="s">
        <v>11</v>
      </c>
      <c r="F9" s="51">
        <v>1</v>
      </c>
      <c r="G9" s="12">
        <v>5000</v>
      </c>
      <c r="H9" s="12">
        <v>4500</v>
      </c>
      <c r="I9" s="85">
        <f t="shared" ref="I9:I18" si="0">F9*(G9+H9)</f>
        <v>9500</v>
      </c>
    </row>
    <row r="10" spans="2:9">
      <c r="B10" s="5"/>
      <c r="C10" s="5">
        <v>2</v>
      </c>
      <c r="D10" s="75" t="s">
        <v>148</v>
      </c>
      <c r="E10" s="120" t="s">
        <v>11</v>
      </c>
      <c r="F10" s="51">
        <v>1</v>
      </c>
      <c r="G10" s="12">
        <v>7500</v>
      </c>
      <c r="H10" s="12">
        <v>500</v>
      </c>
      <c r="I10" s="85">
        <f t="shared" si="0"/>
        <v>8000</v>
      </c>
    </row>
    <row r="11" spans="2:9">
      <c r="B11" s="5"/>
      <c r="C11" s="5">
        <v>5</v>
      </c>
      <c r="D11" s="174" t="s">
        <v>193</v>
      </c>
      <c r="E11" s="120" t="s">
        <v>11</v>
      </c>
      <c r="F11" s="51">
        <v>1</v>
      </c>
      <c r="G11" s="12">
        <v>2340</v>
      </c>
      <c r="H11" s="12">
        <v>500</v>
      </c>
      <c r="I11" s="85">
        <f t="shared" ref="I11" si="1">F11*(G11+H11)</f>
        <v>2840</v>
      </c>
    </row>
    <row r="12" spans="2:9" ht="14.25" customHeight="1">
      <c r="B12" s="5"/>
      <c r="C12" s="5">
        <v>11</v>
      </c>
      <c r="D12" s="75" t="s">
        <v>180</v>
      </c>
      <c r="E12" s="120" t="s">
        <v>11</v>
      </c>
      <c r="F12" s="51">
        <v>1</v>
      </c>
      <c r="G12" s="12">
        <v>600</v>
      </c>
      <c r="H12" s="12">
        <v>300</v>
      </c>
      <c r="I12" s="85">
        <f t="shared" si="0"/>
        <v>900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35</v>
      </c>
      <c r="H13" s="12">
        <v>30</v>
      </c>
      <c r="I13" s="85">
        <f t="shared" si="0"/>
        <v>780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35</v>
      </c>
      <c r="H14" s="12">
        <v>30</v>
      </c>
      <c r="I14" s="85">
        <f t="shared" si="0"/>
        <v>390</v>
      </c>
    </row>
    <row r="15" spans="2:9">
      <c r="B15" s="5"/>
      <c r="C15" s="5">
        <v>15</v>
      </c>
      <c r="D15" s="83" t="s">
        <v>178</v>
      </c>
      <c r="E15" s="120" t="s">
        <v>11</v>
      </c>
      <c r="F15" s="51">
        <v>6</v>
      </c>
      <c r="G15" s="12">
        <v>133</v>
      </c>
      <c r="H15" s="12">
        <v>30</v>
      </c>
      <c r="I15" s="85">
        <f t="shared" si="0"/>
        <v>978</v>
      </c>
    </row>
    <row r="16" spans="2:9" ht="12.6" customHeight="1">
      <c r="B16" s="5"/>
      <c r="C16" s="5">
        <v>16</v>
      </c>
      <c r="D16" s="83" t="s">
        <v>179</v>
      </c>
      <c r="E16" s="120" t="s">
        <v>11</v>
      </c>
      <c r="F16" s="51">
        <v>2</v>
      </c>
      <c r="G16" s="12">
        <v>133</v>
      </c>
      <c r="H16" s="12">
        <v>30</v>
      </c>
      <c r="I16" s="85">
        <f t="shared" si="0"/>
        <v>326</v>
      </c>
    </row>
    <row r="17" spans="2:9" ht="12.6" customHeight="1">
      <c r="B17" s="5"/>
      <c r="C17" s="5">
        <v>17</v>
      </c>
      <c r="D17" s="83" t="s">
        <v>183</v>
      </c>
      <c r="E17" s="120" t="s">
        <v>11</v>
      </c>
      <c r="F17" s="51">
        <v>2</v>
      </c>
      <c r="G17" s="12">
        <v>133</v>
      </c>
      <c r="H17" s="12">
        <v>30</v>
      </c>
      <c r="I17" s="85">
        <f t="shared" ref="I17" si="2">F17*(G17+H17)</f>
        <v>326</v>
      </c>
    </row>
    <row r="18" spans="2:9">
      <c r="B18" s="5"/>
      <c r="C18" s="5" t="s">
        <v>104</v>
      </c>
      <c r="D18" s="74" t="s">
        <v>53</v>
      </c>
      <c r="E18" s="120" t="s">
        <v>12</v>
      </c>
      <c r="F18" s="51">
        <v>1</v>
      </c>
      <c r="G18" s="12">
        <v>5000</v>
      </c>
      <c r="H18" s="12">
        <v>1000</v>
      </c>
      <c r="I18" s="85">
        <f t="shared" si="0"/>
        <v>6000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3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33040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D18" sqref="D18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ZŠ KOMENSKÉHO - FVE 48,40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158</v>
      </c>
      <c r="E9" s="120" t="s">
        <v>11</v>
      </c>
      <c r="F9" s="51">
        <v>1</v>
      </c>
      <c r="G9" s="12">
        <v>2500</v>
      </c>
      <c r="H9" s="12">
        <v>2000</v>
      </c>
      <c r="I9" s="85">
        <f t="shared" ref="I9:I21" si="0">F9*(G9+H9)</f>
        <v>4500</v>
      </c>
    </row>
    <row r="10" spans="2:9">
      <c r="B10" s="5"/>
      <c r="C10" s="5">
        <v>2</v>
      </c>
      <c r="D10" s="75" t="s">
        <v>148</v>
      </c>
      <c r="E10" s="120" t="s">
        <v>11</v>
      </c>
      <c r="F10" s="51">
        <v>1</v>
      </c>
      <c r="G10" s="12">
        <v>7500</v>
      </c>
      <c r="H10" s="12">
        <v>300</v>
      </c>
      <c r="I10" s="85">
        <f t="shared" si="0"/>
        <v>7800</v>
      </c>
    </row>
    <row r="11" spans="2:9">
      <c r="B11" s="5"/>
      <c r="C11" s="5">
        <v>3</v>
      </c>
      <c r="D11" s="75" t="s">
        <v>149</v>
      </c>
      <c r="E11" s="120" t="s">
        <v>11</v>
      </c>
      <c r="F11" s="51">
        <v>2</v>
      </c>
      <c r="G11" s="12">
        <v>330</v>
      </c>
      <c r="H11" s="12">
        <v>100</v>
      </c>
      <c r="I11" s="85">
        <f t="shared" si="0"/>
        <v>860</v>
      </c>
    </row>
    <row r="12" spans="2:9">
      <c r="B12" s="5"/>
      <c r="C12" s="5">
        <v>4</v>
      </c>
      <c r="D12" s="75" t="s">
        <v>170</v>
      </c>
      <c r="E12" s="120" t="s">
        <v>11</v>
      </c>
      <c r="F12" s="51">
        <v>1</v>
      </c>
      <c r="G12" s="12">
        <v>750</v>
      </c>
      <c r="H12" s="12">
        <v>200</v>
      </c>
      <c r="I12" s="85">
        <f t="shared" si="0"/>
        <v>950</v>
      </c>
    </row>
    <row r="13" spans="2:9">
      <c r="B13" s="5"/>
      <c r="C13" s="5">
        <v>5</v>
      </c>
      <c r="D13" s="75" t="s">
        <v>172</v>
      </c>
      <c r="E13" s="120" t="s">
        <v>11</v>
      </c>
      <c r="F13" s="51">
        <v>1</v>
      </c>
      <c r="G13" s="12">
        <v>3332</v>
      </c>
      <c r="H13" s="12">
        <v>500</v>
      </c>
      <c r="I13" s="85">
        <f t="shared" si="0"/>
        <v>3832</v>
      </c>
    </row>
    <row r="14" spans="2:9">
      <c r="B14" s="5"/>
      <c r="C14" s="5">
        <v>7</v>
      </c>
      <c r="D14" s="75" t="s">
        <v>169</v>
      </c>
      <c r="E14" s="120" t="s">
        <v>11</v>
      </c>
      <c r="F14" s="51">
        <v>1</v>
      </c>
      <c r="G14" s="12">
        <v>170</v>
      </c>
      <c r="H14" s="12">
        <v>100</v>
      </c>
      <c r="I14" s="85">
        <f t="shared" si="0"/>
        <v>270</v>
      </c>
    </row>
    <row r="15" spans="2:9">
      <c r="B15" s="5"/>
      <c r="C15" s="5">
        <v>8</v>
      </c>
      <c r="D15" s="174" t="s">
        <v>191</v>
      </c>
      <c r="E15" s="120" t="s">
        <v>11</v>
      </c>
      <c r="F15" s="51">
        <v>1</v>
      </c>
      <c r="G15" s="12">
        <v>1750</v>
      </c>
      <c r="H15" s="12">
        <v>200</v>
      </c>
      <c r="I15" s="85">
        <f t="shared" si="0"/>
        <v>1950</v>
      </c>
    </row>
    <row r="16" spans="2:9">
      <c r="B16" s="5"/>
      <c r="C16" s="5" t="s">
        <v>131</v>
      </c>
      <c r="D16" s="174" t="s">
        <v>192</v>
      </c>
      <c r="E16" s="120" t="s">
        <v>11</v>
      </c>
      <c r="F16" s="51">
        <v>2</v>
      </c>
      <c r="G16" s="12">
        <v>5875</v>
      </c>
      <c r="H16" s="12">
        <v>200</v>
      </c>
      <c r="I16" s="85">
        <f t="shared" ref="I16" si="1">F16*(G16+H16)</f>
        <v>12150</v>
      </c>
    </row>
    <row r="17" spans="2:9">
      <c r="B17" s="5"/>
      <c r="C17" s="5" t="s">
        <v>142</v>
      </c>
      <c r="D17" s="75" t="s">
        <v>173</v>
      </c>
      <c r="E17" s="120" t="s">
        <v>11</v>
      </c>
      <c r="F17" s="51">
        <v>1</v>
      </c>
      <c r="G17" s="12">
        <v>170</v>
      </c>
      <c r="H17" s="12">
        <v>100</v>
      </c>
      <c r="I17" s="85">
        <f t="shared" si="0"/>
        <v>270</v>
      </c>
    </row>
    <row r="18" spans="2:9">
      <c r="B18" s="5"/>
      <c r="C18" s="5">
        <v>13</v>
      </c>
      <c r="D18" s="75" t="s">
        <v>171</v>
      </c>
      <c r="E18" s="120" t="s">
        <v>11</v>
      </c>
      <c r="F18" s="51">
        <v>1</v>
      </c>
      <c r="G18" s="12">
        <v>650</v>
      </c>
      <c r="H18" s="12">
        <v>200</v>
      </c>
      <c r="I18" s="85">
        <f t="shared" si="0"/>
        <v>850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35</v>
      </c>
      <c r="H19" s="12">
        <v>30</v>
      </c>
      <c r="I19" s="85">
        <f t="shared" si="0"/>
        <v>780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35</v>
      </c>
      <c r="H20" s="12">
        <v>30</v>
      </c>
      <c r="I20" s="85">
        <f t="shared" si="0"/>
        <v>260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5000</v>
      </c>
      <c r="H21" s="12">
        <v>2000</v>
      </c>
      <c r="I21" s="85">
        <f t="shared" si="0"/>
        <v>7000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500</v>
      </c>
      <c r="I22" s="85">
        <f t="shared" ref="I22" si="2">F22*(G22+H22)</f>
        <v>2500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43972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F19" sqref="F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ZŠ KOMENSKÉHO - FVE 48,40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181</v>
      </c>
      <c r="E9" s="120" t="s">
        <v>11</v>
      </c>
      <c r="F9" s="51">
        <v>1</v>
      </c>
      <c r="G9" s="12">
        <v>5300</v>
      </c>
      <c r="H9" s="12">
        <v>1000</v>
      </c>
      <c r="I9" s="85">
        <f t="shared" ref="I9:I18" si="0">F9*(G9+H9)</f>
        <v>6300</v>
      </c>
    </row>
    <row r="10" spans="2:9">
      <c r="B10" s="5"/>
      <c r="C10" s="5">
        <v>2</v>
      </c>
      <c r="D10" s="174" t="s">
        <v>153</v>
      </c>
      <c r="E10" s="120" t="s">
        <v>11</v>
      </c>
      <c r="F10" s="51">
        <v>4</v>
      </c>
      <c r="G10" s="12">
        <v>2300</v>
      </c>
      <c r="H10" s="12">
        <v>300</v>
      </c>
      <c r="I10" s="85">
        <f t="shared" si="0"/>
        <v>10400</v>
      </c>
    </row>
    <row r="11" spans="2:9">
      <c r="B11" s="5"/>
      <c r="C11" s="5">
        <v>3</v>
      </c>
      <c r="D11" s="174" t="s">
        <v>150</v>
      </c>
      <c r="E11" s="120" t="s">
        <v>11</v>
      </c>
      <c r="F11" s="51">
        <v>4</v>
      </c>
      <c r="G11" s="12">
        <v>650</v>
      </c>
      <c r="H11" s="12">
        <v>200</v>
      </c>
      <c r="I11" s="85">
        <f t="shared" ref="I11:I13" si="1">F11*(G11+H11)</f>
        <v>3400</v>
      </c>
    </row>
    <row r="12" spans="2:9">
      <c r="B12" s="5"/>
      <c r="C12" s="5">
        <v>4</v>
      </c>
      <c r="D12" s="75" t="s">
        <v>151</v>
      </c>
      <c r="E12" s="120" t="s">
        <v>11</v>
      </c>
      <c r="F12" s="51">
        <v>1</v>
      </c>
      <c r="G12" s="12">
        <v>300</v>
      </c>
      <c r="H12" s="12">
        <v>200</v>
      </c>
      <c r="I12" s="85">
        <f t="shared" si="1"/>
        <v>500</v>
      </c>
    </row>
    <row r="13" spans="2:9">
      <c r="B13" s="5"/>
      <c r="C13" s="5">
        <v>5</v>
      </c>
      <c r="D13" s="174" t="s">
        <v>152</v>
      </c>
      <c r="E13" s="120" t="s">
        <v>11</v>
      </c>
      <c r="F13" s="51">
        <v>8</v>
      </c>
      <c r="G13" s="12">
        <v>60</v>
      </c>
      <c r="H13" s="12">
        <v>25</v>
      </c>
      <c r="I13" s="85">
        <f t="shared" si="1"/>
        <v>680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4</v>
      </c>
      <c r="G14" s="12">
        <v>35</v>
      </c>
      <c r="H14" s="12">
        <v>30</v>
      </c>
      <c r="I14" s="85">
        <f t="shared" si="0"/>
        <v>260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4</v>
      </c>
      <c r="G15" s="12">
        <v>35</v>
      </c>
      <c r="H15" s="12">
        <v>30</v>
      </c>
      <c r="I15" s="85">
        <f t="shared" si="0"/>
        <v>260</v>
      </c>
    </row>
    <row r="16" spans="2:9">
      <c r="B16" s="5"/>
      <c r="C16" s="5">
        <v>15</v>
      </c>
      <c r="D16" s="175" t="s">
        <v>182</v>
      </c>
      <c r="E16" s="120" t="s">
        <v>11</v>
      </c>
      <c r="F16" s="51">
        <v>4</v>
      </c>
      <c r="G16" s="12">
        <v>45</v>
      </c>
      <c r="H16" s="12">
        <v>30</v>
      </c>
      <c r="I16" s="85">
        <f t="shared" si="0"/>
        <v>300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4</v>
      </c>
      <c r="G17" s="12">
        <v>45</v>
      </c>
      <c r="H17" s="12">
        <v>30</v>
      </c>
      <c r="I17" s="85">
        <f t="shared" si="0"/>
        <v>300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3000</v>
      </c>
      <c r="H18" s="12">
        <v>1000</v>
      </c>
      <c r="I18" s="85">
        <f t="shared" si="0"/>
        <v>4000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2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29400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2025-05-26T06:25:11Z</dcterms:modified>
</cp:coreProperties>
</file>