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NB 12_2022\!WORK!\ZERO\Žďár nS_zaměření\PD_rev2_08082025 - výkazy\výkazy - DPS Knihovna\"/>
    </mc:Choice>
  </mc:AlternateContent>
  <xr:revisionPtr revIDLastSave="0" documentId="13_ncr:1_{06706575-229E-416A-9E37-972BB34FC5A2}" xr6:coauthVersionLast="47" xr6:coauthVersionMax="47" xr10:uidLastSave="{00000000-0000-0000-0000-000000000000}"/>
  <bookViews>
    <workbookView xWindow="-108" yWindow="-108" windowWidth="23256" windowHeight="12456" tabRatio="907" firstSheet="2" activeTab="5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EL!$F$1:$F$149</definedName>
    <definedName name="_xlnm._FilterDatabase" localSheetId="3" hidden="1">FVE!$F$1:$F$192</definedName>
    <definedName name="_xlnm._FilterDatabase" localSheetId="5" hidden="1">OSTP!$F$1:$F$183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EL!$B$1:$I$48</definedName>
    <definedName name="_xlnm.Print_Area" localSheetId="3">FVE!$B$1:$I$37</definedName>
    <definedName name="_xlnm.Print_Area" localSheetId="5">OSTP!$B$1:$I$27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9" l="1"/>
  <c r="I10" i="29"/>
  <c r="I17" i="65"/>
  <c r="I16" i="66" l="1"/>
  <c r="I23" i="58" l="1"/>
  <c r="I41" i="28"/>
  <c r="I11" i="66"/>
  <c r="I12" i="66"/>
  <c r="I13" i="66"/>
  <c r="I14" i="66"/>
  <c r="I15" i="66"/>
  <c r="I17" i="66"/>
  <c r="I18" i="66"/>
  <c r="I12" i="29"/>
  <c r="I33" i="28"/>
  <c r="I34" i="28"/>
  <c r="I35" i="28"/>
  <c r="I36" i="28"/>
  <c r="I37" i="28"/>
  <c r="I38" i="28"/>
  <c r="I39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8" i="58" s="1"/>
  <c r="H18" i="58" s="1"/>
  <c r="I22" i="65"/>
  <c r="G10" i="28" l="1"/>
  <c r="H10" i="28" s="1"/>
  <c r="G19" i="58"/>
  <c r="H19" i="5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6" i="29" l="1"/>
  <c r="I22" i="28"/>
  <c r="I15" i="29" l="1"/>
  <c r="I17" i="29"/>
  <c r="I20" i="29" l="1"/>
  <c r="D1" i="28" l="1"/>
  <c r="D1" i="29" l="1"/>
  <c r="D5" i="10" l="1"/>
  <c r="D3" i="65" l="1"/>
  <c r="D3" i="66"/>
  <c r="D3" i="67"/>
  <c r="D3" i="59"/>
  <c r="D3" i="58"/>
  <c r="D2" i="28" l="1"/>
  <c r="I28" i="28" l="1"/>
  <c r="I32" i="28" l="1"/>
  <c r="I14" i="29" l="1"/>
  <c r="I10" i="28" l="1"/>
  <c r="I27" i="28" l="1"/>
  <c r="D3" i="28"/>
  <c r="I40" i="28" l="1"/>
  <c r="I42" i="28"/>
  <c r="I43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6" i="28" l="1"/>
  <c r="G13" i="10" l="1"/>
  <c r="I18" i="29"/>
  <c r="D2" i="29"/>
  <c r="D3" i="29"/>
  <c r="I22" i="29" l="1"/>
  <c r="I21" i="29"/>
  <c r="I9" i="29"/>
  <c r="I25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<sst xmlns="http://schemas.openxmlformats.org/spreadsheetml/2006/main" count="429" uniqueCount="205">
  <si>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</si>
  <si>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</si>
  <si>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</si>
  <si>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</si>
  <si>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</si>
  <si>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</si>
  <si>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</si>
  <si>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</si>
  <si>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</si>
  <si>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</si>
  <si>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</si>
  <si>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</si>
  <si>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</si>
  <si>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</si>
  <si>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</si>
  <si>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</si>
  <si>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</si>
  <si>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</si>
  <si>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</si>
  <si>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</si>
  <si>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</si>
  <si>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</si>
  <si>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</si>
  <si>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</si>
  <si>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</si>
  <si>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</si>
  <si>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</si>
  <si>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</si>
  <si>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</si>
  <si>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</si>
  <si>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</si>
  <si>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</si>
  <si>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</si>
  <si>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</si>
  <si>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</si>
  <si>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</si>
  <si>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</si>
  <si>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</si>
  <si>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</si>
  <si>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</si>
  <si>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</si>
  <si>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</si>
  <si>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</si>
  <si>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</si>
  <si>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</si>
  <si>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</si>
  <si>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</si>
  <si>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</si>
  <si>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</si>
  <si>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</si>
  <si>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</si>
  <si>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</si>
  <si>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</si>
  <si>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</si>
  <si>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</si>
  <si>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</si>
  <si>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</si>
  <si>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</si>
  <si>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</si>
  <si>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</si>
  <si>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</si>
  <si>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</si>
  <si>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</si>
  <si>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</si>
  <si>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</si>
  <si>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</si>
  <si>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</si>
  <si>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</si>
  <si>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</si>
  <si>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</si>
  <si>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</si>
  <si>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</si>
  <si>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</si>
  <si>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</si>
  <si>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</si>
  <si>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</si>
  <si>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</si>
  <si>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</si>
  <si>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</si>
  <si>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</si>
  <si>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</si>
  <si>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</si>
  <si>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</si>
  <si>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</si>
  <si>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Zapojení stávajících v entilátorů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</si>
  <si>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</si>
  <si>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</si>
  <si>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</si>
  <si>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</si>
  <si>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</si>
  <si>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</si>
  <si>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</si>
  <si>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</si>
  <si>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</si>
  <si>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</si>
  <si>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</si>
  <si>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</si>
  <si>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</si>
  <si>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</si>
  <si>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</si>
  <si>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</si>
  <si>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</si>
  <si>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</si>
  <si>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</si>
  <si>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</si>
  <si>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</si>
  <si>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</si>
  <si>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</si>
  <si>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</si>
  <si>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</si>
  <si>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</si>
  <si>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</si>
  <si>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</si>
  <si>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</si>
  <si>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</si>
  <si>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</si>
  <si>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</si>
  <si>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</si>
  <si>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</si>
  <si>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</si>
  <si>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</si>
  <si>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</si>
  <si>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</si>
  <si>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</si>
  <si>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</si>
  <si>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</si>
  <si>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</si>
  <si>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</si>
  <si>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</si>
  <si>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</si>
  <si>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</si>
  <si>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</si>
  <si>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</si>
  <si>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</si>
  <si>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</si>
  <si>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</si>
  <si>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</si>
  <si>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</si>
  <si>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</si>
  <si>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</si>
  <si>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</si>
  <si>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</si>
  <si>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</si>
  <si>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</si>
  <si>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</si>
  <si>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</si>
  <si>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</si>
  <si>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</si>
  <si>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</si>
  <si>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</si>
  <si>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</si>
  <si>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</si>
  <si>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</si>
  <si>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</si>
  <si>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</si>
  <si>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</si>
  <si>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</si>
  <si>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</si>
  <si>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</si>
  <si>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</si>
  <si>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</si>
  <si>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</si>
  <si>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</si>
  <si>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</si>
  <si>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</si>
  <si>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</si>
  <si>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</si>
  <si>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</si>
  <si>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</si>
  <si>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</si>
  <si>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</si>
  <si>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</si>
  <si>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</si>
  <si>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</si>
  <si>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</si>
  <si>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</si>
  <si>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</si>
  <si>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</si>
  <si>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</si>
  <si>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Fotovoltaický panel min.550Wp min. účinnost min. 21,23%, rozměr max.2285 x 1134 x 30, monokrystal - half-cut - bifaciální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</si>
  <si>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</si>
  <si>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</si>
  <si>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</si>
  <si>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</si>
  <si>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</si>
  <si>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</si>
  <si>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</si>
  <si>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</si>
  <si>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</si>
  <si>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</si>
  <si>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</si>
  <si>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</si>
  <si>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</si>
  <si>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</si>
  <si>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FOTOVOLTAICKÁ LEKTRÁRNA NA BUDOVĚ MĚSTSKÉ KNIHOVNY - FVE 60,50 kWp</t>
  </si>
  <si>
    <t xml:space="preserve">FVE ELEKTRÁRNA 60,5 kWp </t>
  </si>
  <si>
    <t>1-CXKH-V(O) 2x 1,5 FE180/P60-R /h/-/ B2cas1d0</t>
  </si>
  <si>
    <t xml:space="preserve">Příchytka kovová 5mm jednostranná </t>
  </si>
  <si>
    <t>Symetrický střídač 60kW G3 splňující dotační podmínky</t>
  </si>
  <si>
    <t>Jímač JS3m s betonovým podstavcem</t>
  </si>
  <si>
    <t>Kabelový žlab s víkem plný 100x50 vč. Příslušenství</t>
  </si>
  <si>
    <t>3</t>
  </si>
  <si>
    <t>Tyč izolační IZT-J500, včetně betonového podstavce</t>
  </si>
  <si>
    <t>2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</si>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</sst>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73" borderId="0" xfId="0" applyFill="1" applyAlignment="1">
      <alignment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L31" sqref="L31:AW32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7" t="s">
        <v>194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79"/>
    </row>
    <row r="3" spans="2:63" ht="33" customHeight="1">
      <c r="B3" s="87"/>
      <c r="C3" s="88"/>
      <c r="D3" s="88"/>
      <c r="E3" s="88"/>
      <c r="F3" s="88"/>
      <c r="G3" s="8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79"/>
    </row>
    <row r="4" spans="2:63">
      <c r="B4" s="9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86"/>
    </row>
    <row r="5" spans="2:63">
      <c r="B5" s="1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</row>
    <row r="6" spans="2:63">
      <c r="B6" s="180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</row>
    <row r="7" spans="2:63">
      <c r="B7" s="180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</row>
    <row r="8" spans="2:63">
      <c r="B8" s="91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86"/>
    </row>
    <row r="9" spans="2:63" ht="21">
      <c r="B9" s="184" t="s">
        <v>81</v>
      </c>
      <c r="C9" s="185"/>
      <c r="D9" s="185"/>
      <c r="E9" s="176"/>
      <c r="F9" s="176"/>
      <c r="G9" s="176"/>
      <c r="H9" s="176"/>
      <c r="I9" s="176"/>
      <c r="J9" s="176"/>
      <c r="K9" s="176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79"/>
    </row>
    <row r="10" spans="2:63" ht="20.25" customHeight="1">
      <c r="B10" s="184"/>
      <c r="C10" s="185"/>
      <c r="D10" s="185"/>
      <c r="E10" s="176"/>
      <c r="F10" s="176"/>
      <c r="G10" s="176"/>
      <c r="H10" s="176"/>
      <c r="I10" s="176"/>
      <c r="J10" s="176"/>
      <c r="K10" s="176"/>
      <c r="L10" s="182" t="s">
        <v>82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79"/>
    </row>
    <row r="11" spans="2:63" ht="21">
      <c r="B11" s="9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</row>
    <row r="12" spans="2:63" ht="21">
      <c r="B12" s="9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</row>
    <row r="13" spans="2:63" ht="19.2">
      <c r="B13" s="187" t="s">
        <v>88</v>
      </c>
      <c r="C13" s="188"/>
      <c r="D13" s="188"/>
      <c r="E13" s="188"/>
      <c r="F13" s="188"/>
      <c r="G13" s="188"/>
      <c r="H13" s="188"/>
      <c r="I13" s="188"/>
      <c r="J13" s="188"/>
      <c r="K13" s="98"/>
      <c r="L13" s="186" t="s">
        <v>48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86"/>
    </row>
    <row r="15" spans="2:63" ht="21">
      <c r="B15" s="92"/>
      <c r="C15" s="183"/>
      <c r="D15" s="183"/>
      <c r="E15" s="183"/>
      <c r="F15" s="183"/>
      <c r="G15" s="183"/>
      <c r="H15" s="183"/>
      <c r="I15" s="183"/>
      <c r="J15" s="183"/>
      <c r="K15" s="99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0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</row>
    <row r="17" spans="2:63"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</row>
    <row r="18" spans="2:63" ht="31.5" customHeight="1">
      <c r="B18" s="18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</row>
    <row r="19" spans="2:63">
      <c r="B19" s="180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</row>
    <row r="20" spans="2:63">
      <c r="B20" s="180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</row>
    <row r="21" spans="2:63" ht="14.4">
      <c r="B21" s="93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94"/>
    </row>
    <row r="22" spans="2:63" ht="14.4">
      <c r="B22" s="191" t="s">
        <v>43</v>
      </c>
      <c r="C22" s="192"/>
      <c r="D22" s="192"/>
      <c r="E22" s="192"/>
      <c r="F22" s="192"/>
      <c r="G22" s="192"/>
      <c r="H22" s="192"/>
      <c r="I22" s="192"/>
      <c r="J22" s="189"/>
      <c r="K22" s="189"/>
      <c r="L22" s="190" t="s">
        <v>86</v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94"/>
      <c r="BK23" s="95"/>
    </row>
    <row r="24" spans="2:63" ht="14.4">
      <c r="B24" s="93"/>
      <c r="C24" s="94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94"/>
      <c r="BK24" s="95"/>
    </row>
    <row r="25" spans="2:63" ht="14.4">
      <c r="B25" s="191" t="s">
        <v>87</v>
      </c>
      <c r="C25" s="192"/>
      <c r="D25" s="192"/>
      <c r="E25" s="192"/>
      <c r="F25" s="192"/>
      <c r="G25" s="192"/>
      <c r="H25" s="192"/>
      <c r="I25" s="192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89"/>
      <c r="E26" s="189"/>
      <c r="F26" s="189"/>
      <c r="G26" s="189"/>
      <c r="H26" s="189"/>
      <c r="I26" s="189"/>
      <c r="J26" s="189"/>
      <c r="K26" s="18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94"/>
      <c r="BK26" s="95"/>
    </row>
    <row r="27" spans="2:63" ht="14.4">
      <c r="B27" s="93"/>
      <c r="C27" s="94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94"/>
      <c r="BK27" s="95"/>
    </row>
    <row r="28" spans="2:63" ht="14.4">
      <c r="B28" s="191" t="s">
        <v>24</v>
      </c>
      <c r="C28" s="192"/>
      <c r="D28" s="192"/>
      <c r="E28" s="192"/>
      <c r="F28" s="192"/>
      <c r="G28" s="192"/>
      <c r="H28" s="192"/>
      <c r="I28" s="192"/>
      <c r="J28" s="189"/>
      <c r="K28" s="189"/>
      <c r="L28" s="193" t="s">
        <v>193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6"/>
      <c r="E29" s="176"/>
      <c r="F29" s="176"/>
      <c r="G29" s="176"/>
      <c r="H29" s="176"/>
      <c r="I29" s="176"/>
      <c r="J29" s="176"/>
      <c r="K29" s="17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94"/>
      <c r="BK30" s="95"/>
    </row>
    <row r="31" spans="2:63" ht="14.4">
      <c r="B31" s="191"/>
      <c r="C31" s="192"/>
      <c r="D31" s="192"/>
      <c r="E31" s="192"/>
      <c r="F31" s="192"/>
      <c r="G31" s="192"/>
      <c r="H31" s="189"/>
      <c r="I31" s="189"/>
      <c r="J31" s="189"/>
      <c r="K31" s="189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89"/>
      <c r="E32" s="189"/>
      <c r="F32" s="189"/>
      <c r="G32" s="189"/>
      <c r="H32" s="189"/>
      <c r="I32" s="189"/>
      <c r="J32" s="189"/>
      <c r="K32" s="189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94"/>
      <c r="BK33" s="95"/>
    </row>
    <row r="34" spans="2:63" ht="14.4">
      <c r="B34" s="191" t="s">
        <v>44</v>
      </c>
      <c r="C34" s="192"/>
      <c r="D34" s="192"/>
      <c r="E34" s="192"/>
      <c r="F34" s="189"/>
      <c r="G34" s="189"/>
      <c r="H34" s="194" t="s">
        <v>195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94"/>
      <c r="BK34" s="95"/>
    </row>
    <row r="35" spans="2:63" ht="13.8">
      <c r="B35" s="96"/>
      <c r="C35" s="94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94"/>
      <c r="BK35" s="95"/>
    </row>
    <row r="36" spans="2:63" ht="13.8">
      <c r="B36" s="96"/>
      <c r="C36" s="9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94"/>
      <c r="BK36" s="95"/>
    </row>
    <row r="37" spans="2:63">
      <c r="B37" s="195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79"/>
    </row>
    <row r="38" spans="2:63">
      <c r="B38" s="195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79"/>
    </row>
    <row r="39" spans="2:63">
      <c r="B39" s="195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79"/>
    </row>
    <row r="40" spans="2:63">
      <c r="B40" s="195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79"/>
    </row>
    <row r="41" spans="2:63">
      <c r="B41" s="19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79"/>
    </row>
    <row r="42" spans="2:63" ht="24.75" customHeight="1">
      <c r="B42" s="19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79"/>
    </row>
    <row r="43" spans="2:63">
      <c r="B43" s="195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79"/>
    </row>
    <row r="44" spans="2:63" ht="18" customHeight="1">
      <c r="B44" s="195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79"/>
    </row>
    <row r="45" spans="2:63" ht="13.8">
      <c r="B45" s="96"/>
      <c r="C45" s="94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94"/>
      <c r="BK45" s="95"/>
    </row>
    <row r="46" spans="2:63" ht="14.4">
      <c r="B46" s="196" t="s">
        <v>89</v>
      </c>
      <c r="C46" s="197"/>
      <c r="D46" s="197"/>
      <c r="E46" s="197"/>
      <c r="F46" s="198"/>
      <c r="G46" s="198"/>
      <c r="H46" s="198"/>
      <c r="I46" s="19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9"/>
      <c r="AI46" s="19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94"/>
      <c r="BK46" s="95"/>
    </row>
    <row r="47" spans="2:63" ht="14.4">
      <c r="B47" s="196"/>
      <c r="C47" s="197"/>
      <c r="D47" s="197"/>
      <c r="E47" s="197"/>
      <c r="F47" s="198"/>
      <c r="G47" s="198"/>
      <c r="H47" s="198"/>
      <c r="I47" s="198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94"/>
      <c r="BK47" s="95"/>
    </row>
    <row r="48" spans="2:63" ht="14.4">
      <c r="B48" s="196"/>
      <c r="C48" s="197"/>
      <c r="D48" s="197"/>
      <c r="E48" s="197"/>
      <c r="F48" s="198">
        <v>2023</v>
      </c>
      <c r="G48" s="198"/>
      <c r="H48" s="198"/>
      <c r="I48" s="198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4" t="s">
        <v>90</v>
      </c>
      <c r="AG48" s="194"/>
      <c r="AH48" s="194"/>
      <c r="AI48" s="194"/>
      <c r="AJ48" s="194"/>
      <c r="AK48" s="194"/>
      <c r="AL48" s="194"/>
      <c r="AM48" s="194"/>
      <c r="AN48" s="189"/>
      <c r="AO48" s="189"/>
      <c r="AP48" s="194" t="s">
        <v>169</v>
      </c>
      <c r="AQ48" s="194"/>
      <c r="AR48" s="194"/>
      <c r="AS48" s="194"/>
      <c r="AT48" s="194"/>
      <c r="AU48" s="194"/>
      <c r="AV48" s="194"/>
      <c r="AW48" s="194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1" t="str">
        <f>Titulka!H34</f>
        <v xml:space="preserve">FVE ELEKTRÁRNA 60,5 kWp </v>
      </c>
      <c r="E3" s="211"/>
      <c r="F3" s="211"/>
      <c r="G3" s="211"/>
      <c r="H3" s="7"/>
      <c r="I3" s="38"/>
      <c r="J3" s="38"/>
      <c r="K3" s="39"/>
    </row>
    <row r="4" spans="2:11" ht="25.5" customHeight="1">
      <c r="B4" s="79" t="s">
        <v>24</v>
      </c>
      <c r="C4" s="28"/>
      <c r="D4" s="214" t="str">
        <f>Titulka!$L$28</f>
        <v>Město Žďár nad Sázavou, Žižkova 227/1, 591 01 Žďár nad Sázavou</v>
      </c>
      <c r="E4" s="214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 KNIHOVNY - FVE 60,50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1" t="s">
        <v>91</v>
      </c>
      <c r="E6" s="211"/>
      <c r="F6" s="211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2" t="s">
        <v>18</v>
      </c>
      <c r="C9" s="213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5"/>
      <c r="C10" s="206"/>
      <c r="D10" s="8"/>
      <c r="E10" s="3"/>
      <c r="F10" s="58"/>
      <c r="G10" s="4"/>
      <c r="H10" s="7"/>
    </row>
    <row r="11" spans="2:11">
      <c r="B11" s="205" t="s">
        <v>20</v>
      </c>
      <c r="C11" s="206"/>
      <c r="D11" s="6" t="s">
        <v>92</v>
      </c>
      <c r="E11" s="5" t="s">
        <v>12</v>
      </c>
      <c r="F11" s="59">
        <v>1</v>
      </c>
      <c r="G11" s="63">
        <f>FVE!$I$35</f>
        <v>0</v>
      </c>
      <c r="H11" s="41"/>
      <c r="I11" s="42"/>
      <c r="J11" s="42"/>
    </row>
    <row r="12" spans="2:11">
      <c r="B12" s="205"/>
      <c r="C12" s="206"/>
      <c r="D12" s="6"/>
      <c r="E12" s="5"/>
      <c r="F12" s="59"/>
      <c r="G12" s="63"/>
      <c r="H12" s="41"/>
      <c r="I12" s="42"/>
      <c r="J12" s="42"/>
    </row>
    <row r="13" spans="2:11">
      <c r="B13" s="205" t="s">
        <v>21</v>
      </c>
      <c r="C13" s="206"/>
      <c r="D13" s="6" t="s">
        <v>93</v>
      </c>
      <c r="E13" s="5" t="s">
        <v>12</v>
      </c>
      <c r="F13" s="59">
        <v>1</v>
      </c>
      <c r="G13" s="63">
        <f>EL!I46</f>
        <v>0</v>
      </c>
      <c r="H13" s="41"/>
      <c r="I13" s="42"/>
      <c r="J13" s="42"/>
    </row>
    <row r="14" spans="2:11">
      <c r="B14" s="205"/>
      <c r="C14" s="206"/>
      <c r="D14" s="6"/>
      <c r="E14" s="5"/>
      <c r="F14" s="59"/>
      <c r="G14" s="63"/>
      <c r="H14" s="41"/>
      <c r="I14" s="42"/>
      <c r="J14" s="42"/>
    </row>
    <row r="15" spans="2:11">
      <c r="B15" s="205" t="s">
        <v>22</v>
      </c>
      <c r="C15" s="206"/>
      <c r="D15" s="6" t="s">
        <v>94</v>
      </c>
      <c r="E15" s="5" t="s">
        <v>12</v>
      </c>
      <c r="F15" s="59">
        <v>1</v>
      </c>
      <c r="G15" s="63">
        <f>OSTP!I25</f>
        <v>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5"/>
      <c r="C18" s="206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01"/>
      <c r="C19" s="202"/>
      <c r="D19" s="27"/>
      <c r="E19" s="27"/>
      <c r="F19" s="35"/>
      <c r="G19" s="27"/>
      <c r="H19" s="43"/>
    </row>
    <row r="20" spans="2:8" ht="4.5" customHeight="1">
      <c r="B20" s="203"/>
      <c r="C20" s="204"/>
      <c r="D20" s="26"/>
      <c r="E20" s="26"/>
      <c r="F20" s="36"/>
      <c r="G20" s="26"/>
    </row>
    <row r="21" spans="2:8">
      <c r="B21" s="205"/>
      <c r="C21" s="206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5"/>
      <c r="C24" s="206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01"/>
      <c r="C25" s="20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view="pageBreakPreview" topLeftCell="A10" zoomScale="80" zoomScaleNormal="100" zoomScaleSheetLayoutView="80" workbookViewId="0">
      <selection activeCell="H28" sqref="H28:H3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152"/>
      <c r="G1" s="72" t="s">
        <v>163</v>
      </c>
      <c r="H1" s="72" t="s">
        <v>164</v>
      </c>
      <c r="I1" s="72" t="s">
        <v>165</v>
      </c>
    </row>
    <row r="2" spans="2:15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106"/>
      <c r="G2" s="173">
        <f>I9+I10+I11+I12+I13+I14+I15+I17+I18+I19+I21+I22+I23+I24+I25+I26+I28+I29+I30+I31+I32</f>
        <v>0</v>
      </c>
      <c r="H2" s="168"/>
      <c r="I2" s="169">
        <f>EL!I46+OSTP!I25</f>
        <v>0</v>
      </c>
      <c r="K2" s="32"/>
    </row>
    <row r="3" spans="2:15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92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95</v>
      </c>
      <c r="E8" s="5"/>
      <c r="F8" s="109" t="s">
        <v>25</v>
      </c>
      <c r="G8" s="5"/>
      <c r="H8" s="5"/>
      <c r="I8" s="5"/>
    </row>
    <row r="9" spans="2:15" ht="39.6">
      <c r="B9" s="5"/>
      <c r="C9" s="153">
        <v>1</v>
      </c>
      <c r="D9" s="154" t="s">
        <v>179</v>
      </c>
      <c r="E9" s="5" t="s">
        <v>11</v>
      </c>
      <c r="F9" s="110">
        <v>110</v>
      </c>
      <c r="G9" s="12">
        <v>0</v>
      </c>
      <c r="H9" s="12">
        <v>0</v>
      </c>
      <c r="I9" s="85">
        <f t="shared" ref="I9:I15" si="0">F9*(G9+H9)</f>
        <v>0</v>
      </c>
    </row>
    <row r="10" spans="2:15" ht="26.4">
      <c r="B10" s="5"/>
      <c r="C10" s="153">
        <v>2</v>
      </c>
      <c r="D10" s="154" t="s">
        <v>166</v>
      </c>
      <c r="E10" s="5" t="s">
        <v>11</v>
      </c>
      <c r="F10" s="110">
        <v>110</v>
      </c>
      <c r="G10" s="12">
        <v>0</v>
      </c>
      <c r="H10" s="12">
        <v>0</v>
      </c>
      <c r="I10" s="85">
        <f t="shared" si="0"/>
        <v>0</v>
      </c>
    </row>
    <row r="11" spans="2:15" ht="26.4">
      <c r="B11" s="5"/>
      <c r="C11" s="153">
        <v>3</v>
      </c>
      <c r="D11" s="154" t="s">
        <v>180</v>
      </c>
      <c r="E11" s="5" t="s">
        <v>11</v>
      </c>
      <c r="F11" s="110">
        <v>55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>
      <c r="B12" s="5"/>
      <c r="C12" s="153">
        <v>4</v>
      </c>
      <c r="D12" s="155" t="s">
        <v>97</v>
      </c>
      <c r="E12" s="5" t="s">
        <v>11</v>
      </c>
      <c r="F12" s="110">
        <v>220</v>
      </c>
      <c r="G12" s="12">
        <v>0</v>
      </c>
      <c r="H12" s="12">
        <v>0</v>
      </c>
      <c r="I12" s="85">
        <f>F12*(G12+H12)</f>
        <v>0</v>
      </c>
      <c r="N12" s="171"/>
      <c r="O12" s="172"/>
    </row>
    <row r="13" spans="2:15" ht="14.4">
      <c r="B13" s="5"/>
      <c r="C13" s="153">
        <v>5</v>
      </c>
      <c r="D13" s="155" t="s">
        <v>167</v>
      </c>
      <c r="E13" s="5" t="s">
        <v>39</v>
      </c>
      <c r="F13" s="110">
        <v>0.1</v>
      </c>
      <c r="G13" s="12">
        <v>0</v>
      </c>
      <c r="H13" s="12">
        <v>0</v>
      </c>
      <c r="I13" s="85">
        <f>F13*(G13+H13)</f>
        <v>0</v>
      </c>
      <c r="N13" s="170"/>
      <c r="O13" s="172"/>
    </row>
    <row r="14" spans="2:15">
      <c r="B14" s="5"/>
      <c r="C14" s="153">
        <v>6</v>
      </c>
      <c r="D14" s="155" t="s">
        <v>168</v>
      </c>
      <c r="E14" s="5" t="s">
        <v>39</v>
      </c>
      <c r="F14" s="110">
        <v>0.33900000000000002</v>
      </c>
      <c r="G14" s="12">
        <v>0</v>
      </c>
      <c r="H14" s="12">
        <v>0</v>
      </c>
      <c r="I14" s="85">
        <f>F14*(G14+H14)</f>
        <v>0</v>
      </c>
      <c r="N14" s="171"/>
      <c r="O14" s="172"/>
    </row>
    <row r="15" spans="2:15" ht="14.4">
      <c r="B15" s="5"/>
      <c r="C15" s="153">
        <v>7</v>
      </c>
      <c r="D15" s="155" t="s">
        <v>98</v>
      </c>
      <c r="E15" s="5" t="s">
        <v>12</v>
      </c>
      <c r="F15" s="110">
        <v>1</v>
      </c>
      <c r="G15" s="12">
        <v>0</v>
      </c>
      <c r="H15" s="12">
        <v>0</v>
      </c>
      <c r="I15" s="85">
        <f t="shared" si="0"/>
        <v>0</v>
      </c>
      <c r="N15" s="170"/>
      <c r="O15" s="172"/>
    </row>
    <row r="16" spans="2:15">
      <c r="B16" s="5"/>
      <c r="C16" s="81">
        <v>7</v>
      </c>
      <c r="D16" s="82" t="s">
        <v>96</v>
      </c>
      <c r="E16" s="5"/>
      <c r="F16" s="111">
        <v>0</v>
      </c>
      <c r="G16" s="12">
        <v>0</v>
      </c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198</v>
      </c>
      <c r="E17" s="5" t="s">
        <v>11</v>
      </c>
      <c r="F17" s="110">
        <v>1</v>
      </c>
      <c r="G17" s="12">
        <v>0</v>
      </c>
      <c r="H17" s="12">
        <v>0</v>
      </c>
      <c r="I17" s="85">
        <f t="shared" ref="I17:I19" si="1">F17*(G17+H17)</f>
        <v>0</v>
      </c>
      <c r="N17" s="170"/>
      <c r="O17" s="172"/>
    </row>
    <row r="18" spans="2:15">
      <c r="B18" s="5"/>
      <c r="C18" s="153" t="s">
        <v>148</v>
      </c>
      <c r="D18" s="156" t="s">
        <v>113</v>
      </c>
      <c r="E18" s="5" t="s">
        <v>12</v>
      </c>
      <c r="F18" s="47">
        <v>1</v>
      </c>
      <c r="G18" s="12">
        <f>'Rozvaděč Rac'!$I$25</f>
        <v>0</v>
      </c>
      <c r="H18" s="12">
        <f t="shared" ref="H18:H19" si="2">G18*35%</f>
        <v>0</v>
      </c>
      <c r="I18" s="85">
        <f t="shared" si="1"/>
        <v>0</v>
      </c>
    </row>
    <row r="19" spans="2:15">
      <c r="B19" s="5"/>
      <c r="C19" s="153" t="s">
        <v>101</v>
      </c>
      <c r="D19" s="156" t="s">
        <v>114</v>
      </c>
      <c r="E19" s="5" t="s">
        <v>12</v>
      </c>
      <c r="F19" s="47">
        <v>1</v>
      </c>
      <c r="G19" s="12">
        <f>'Rozvaděč Rdc'!$I$22</f>
        <v>0</v>
      </c>
      <c r="H19" s="12">
        <f t="shared" si="2"/>
        <v>0</v>
      </c>
      <c r="I19" s="85">
        <f t="shared" si="1"/>
        <v>0</v>
      </c>
    </row>
    <row r="20" spans="2:15">
      <c r="B20" s="5"/>
      <c r="C20" s="81">
        <v>21</v>
      </c>
      <c r="D20" s="82" t="s">
        <v>99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102</v>
      </c>
      <c r="D21" s="155" t="s">
        <v>181</v>
      </c>
      <c r="E21" s="5" t="s">
        <v>10</v>
      </c>
      <c r="F21" s="110">
        <v>460</v>
      </c>
      <c r="G21" s="12">
        <v>0</v>
      </c>
      <c r="H21" s="12">
        <v>0</v>
      </c>
      <c r="I21" s="85">
        <f t="shared" ref="I21:I24" si="3">F21*(G21+H21)</f>
        <v>0</v>
      </c>
    </row>
    <row r="22" spans="2:15">
      <c r="B22" s="5"/>
      <c r="C22" s="153" t="s">
        <v>103</v>
      </c>
      <c r="D22" s="155" t="s">
        <v>182</v>
      </c>
      <c r="E22" s="5" t="s">
        <v>10</v>
      </c>
      <c r="F22" s="110">
        <v>460</v>
      </c>
      <c r="G22" s="12">
        <v>0</v>
      </c>
      <c r="H22" s="12">
        <v>0</v>
      </c>
      <c r="I22" s="85">
        <f t="shared" si="3"/>
        <v>0</v>
      </c>
    </row>
    <row r="23" spans="2:15">
      <c r="B23" s="5"/>
      <c r="C23" s="153" t="s">
        <v>104</v>
      </c>
      <c r="D23" s="155" t="s">
        <v>130</v>
      </c>
      <c r="E23" s="5" t="s">
        <v>11</v>
      </c>
      <c r="F23" s="110">
        <v>52</v>
      </c>
      <c r="G23" s="12">
        <v>0</v>
      </c>
      <c r="H23" s="12">
        <v>0</v>
      </c>
      <c r="I23" s="85">
        <f t="shared" si="3"/>
        <v>0</v>
      </c>
    </row>
    <row r="24" spans="2:15">
      <c r="B24" s="5"/>
      <c r="C24" s="153" t="s">
        <v>105</v>
      </c>
      <c r="D24" s="155" t="s">
        <v>45</v>
      </c>
      <c r="E24" s="5" t="s">
        <v>10</v>
      </c>
      <c r="F24" s="110">
        <v>50</v>
      </c>
      <c r="G24" s="12">
        <v>0</v>
      </c>
      <c r="H24" s="12">
        <v>0</v>
      </c>
      <c r="I24" s="85">
        <f t="shared" si="3"/>
        <v>0</v>
      </c>
    </row>
    <row r="25" spans="2:15">
      <c r="B25" s="5"/>
      <c r="C25" s="153" t="s">
        <v>106</v>
      </c>
      <c r="D25" s="155" t="s">
        <v>200</v>
      </c>
      <c r="E25" s="5" t="s">
        <v>10</v>
      </c>
      <c r="F25" s="110">
        <v>70</v>
      </c>
      <c r="G25" s="12">
        <v>0</v>
      </c>
      <c r="H25" s="12">
        <v>0</v>
      </c>
      <c r="I25" s="85">
        <f>F25*(G25+H25)</f>
        <v>0</v>
      </c>
    </row>
    <row r="26" spans="2:15" ht="12.75" customHeight="1">
      <c r="B26" s="5"/>
      <c r="C26" s="153" t="s">
        <v>107</v>
      </c>
      <c r="D26" s="155" t="s">
        <v>100</v>
      </c>
      <c r="E26" s="5" t="s">
        <v>10</v>
      </c>
      <c r="F26" s="110">
        <v>250</v>
      </c>
      <c r="G26" s="12">
        <v>0</v>
      </c>
      <c r="H26" s="12">
        <v>0</v>
      </c>
      <c r="I26" s="85">
        <f t="shared" ref="I26" si="4">F26*(G26+H26)</f>
        <v>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108</v>
      </c>
      <c r="D28" s="155" t="s">
        <v>85</v>
      </c>
      <c r="E28" s="5" t="s">
        <v>13</v>
      </c>
      <c r="F28" s="110">
        <v>8</v>
      </c>
      <c r="G28" s="12">
        <v>0</v>
      </c>
      <c r="H28" s="12">
        <v>0</v>
      </c>
      <c r="I28" s="85">
        <f t="shared" ref="I28:I32" si="5">F28*(G28+H28)</f>
        <v>0</v>
      </c>
    </row>
    <row r="29" spans="2:15">
      <c r="B29" s="5"/>
      <c r="C29" s="153" t="s">
        <v>109</v>
      </c>
      <c r="D29" s="155" t="s">
        <v>40</v>
      </c>
      <c r="E29" s="5" t="s">
        <v>12</v>
      </c>
      <c r="F29" s="110">
        <v>1</v>
      </c>
      <c r="G29" s="12">
        <v>0</v>
      </c>
      <c r="H29" s="12">
        <v>0</v>
      </c>
      <c r="I29" s="85">
        <f t="shared" si="5"/>
        <v>0</v>
      </c>
    </row>
    <row r="30" spans="2:15">
      <c r="B30" s="5"/>
      <c r="C30" s="153" t="s">
        <v>110</v>
      </c>
      <c r="D30" s="155" t="s">
        <v>47</v>
      </c>
      <c r="E30" s="5" t="s">
        <v>13</v>
      </c>
      <c r="F30" s="110">
        <v>2</v>
      </c>
      <c r="G30" s="12">
        <v>0</v>
      </c>
      <c r="H30" s="12">
        <v>0</v>
      </c>
      <c r="I30" s="85">
        <f t="shared" si="5"/>
        <v>0</v>
      </c>
    </row>
    <row r="31" spans="2:15">
      <c r="B31" s="5"/>
      <c r="C31" s="153" t="s">
        <v>131</v>
      </c>
      <c r="D31" s="155" t="s">
        <v>3</v>
      </c>
      <c r="E31" s="5" t="s">
        <v>13</v>
      </c>
      <c r="F31" s="110">
        <v>3</v>
      </c>
      <c r="G31" s="12">
        <v>0</v>
      </c>
      <c r="H31" s="12">
        <v>0</v>
      </c>
      <c r="I31" s="85">
        <f t="shared" si="5"/>
        <v>0</v>
      </c>
    </row>
    <row r="32" spans="2:15">
      <c r="B32" s="5"/>
      <c r="C32" s="153" t="s">
        <v>162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0</v>
      </c>
      <c r="I32" s="85">
        <f t="shared" si="5"/>
        <v>0</v>
      </c>
    </row>
    <row r="33" spans="2:9" ht="13.8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6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0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6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3"/>
  <sheetViews>
    <sheetView view="pageBreakPreview" zoomScaleNormal="100" zoomScaleSheetLayoutView="100" workbookViewId="0">
      <selection activeCell="H32" sqref="H32:H4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176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112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111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192</v>
      </c>
      <c r="E12" s="120" t="s">
        <v>10</v>
      </c>
      <c r="F12" s="51">
        <v>25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122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115</v>
      </c>
      <c r="E14" s="120" t="s">
        <v>10</v>
      </c>
      <c r="F14" s="51">
        <v>60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117</v>
      </c>
      <c r="E15" s="120" t="s">
        <v>10</v>
      </c>
      <c r="F15" s="51">
        <v>40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170</v>
      </c>
      <c r="E16" s="120" t="s">
        <v>10</v>
      </c>
      <c r="F16" s="51">
        <v>25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116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118</v>
      </c>
      <c r="E18" s="120" t="s">
        <v>10</v>
      </c>
      <c r="F18" s="51">
        <v>10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119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120</v>
      </c>
      <c r="E20" s="120" t="s">
        <v>10</v>
      </c>
      <c r="F20" s="51">
        <v>12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121</v>
      </c>
      <c r="E21" s="120" t="s">
        <v>10</v>
      </c>
      <c r="F21" s="51">
        <v>50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124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125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126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197</v>
      </c>
      <c r="E25" s="120" t="s">
        <v>11</v>
      </c>
      <c r="F25" s="51">
        <v>20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196</v>
      </c>
      <c r="E26" s="120" t="s">
        <v>10</v>
      </c>
      <c r="F26" s="51">
        <v>20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123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127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>
      <c r="B32" s="5"/>
      <c r="C32" s="160">
        <v>29</v>
      </c>
      <c r="D32" s="162" t="s">
        <v>84</v>
      </c>
      <c r="E32" s="5" t="s">
        <v>11</v>
      </c>
      <c r="F32" s="52">
        <v>1</v>
      </c>
      <c r="G32" s="12">
        <v>0</v>
      </c>
      <c r="H32" s="12">
        <v>0</v>
      </c>
      <c r="I32" s="85">
        <f>F32*(G32+H32)</f>
        <v>0</v>
      </c>
    </row>
    <row r="33" spans="2:9" ht="26.4">
      <c r="B33" s="5"/>
      <c r="C33" s="160" t="s">
        <v>140</v>
      </c>
      <c r="D33" s="163" t="s">
        <v>27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ref="I33:I39" si="7">F33*(G33+H33)</f>
        <v>0</v>
      </c>
    </row>
    <row r="34" spans="2:9" ht="26.4">
      <c r="B34" s="5"/>
      <c r="C34" s="160">
        <v>30</v>
      </c>
      <c r="D34" s="163" t="s">
        <v>2</v>
      </c>
      <c r="E34" s="5" t="s">
        <v>11</v>
      </c>
      <c r="F34" s="52">
        <v>4</v>
      </c>
      <c r="G34" s="12">
        <v>0</v>
      </c>
      <c r="H34" s="12">
        <v>0</v>
      </c>
      <c r="I34" s="85">
        <f t="shared" si="7"/>
        <v>0</v>
      </c>
    </row>
    <row r="35" spans="2:9" ht="26.4">
      <c r="B35" s="5"/>
      <c r="C35" s="160" t="s">
        <v>141</v>
      </c>
      <c r="D35" s="163" t="s">
        <v>26</v>
      </c>
      <c r="E35" s="5" t="s">
        <v>11</v>
      </c>
      <c r="F35" s="52">
        <v>2</v>
      </c>
      <c r="G35" s="12">
        <v>0</v>
      </c>
      <c r="H35" s="12">
        <v>0</v>
      </c>
      <c r="I35" s="85">
        <f t="shared" si="7"/>
        <v>0</v>
      </c>
    </row>
    <row r="36" spans="2:9" ht="26.4">
      <c r="B36" s="5"/>
      <c r="C36" s="160">
        <v>36</v>
      </c>
      <c r="D36" s="163" t="s">
        <v>35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6.4">
      <c r="B37" s="5"/>
      <c r="C37" s="160" t="s">
        <v>142</v>
      </c>
      <c r="D37" s="163" t="s">
        <v>36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6.4">
      <c r="B38" s="5"/>
      <c r="C38" s="160">
        <v>37</v>
      </c>
      <c r="D38" s="163" t="s">
        <v>37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 ht="26.4">
      <c r="B39" s="5"/>
      <c r="C39" s="160" t="s">
        <v>143</v>
      </c>
      <c r="D39" s="163" t="s">
        <v>38</v>
      </c>
      <c r="E39" s="5" t="s">
        <v>39</v>
      </c>
      <c r="F39" s="52">
        <v>0.5</v>
      </c>
      <c r="G39" s="12">
        <v>0</v>
      </c>
      <c r="H39" s="12">
        <v>0</v>
      </c>
      <c r="I39" s="85">
        <f t="shared" si="7"/>
        <v>0</v>
      </c>
    </row>
    <row r="40" spans="2:9">
      <c r="B40" s="5"/>
      <c r="C40" s="164">
        <v>38</v>
      </c>
      <c r="D40" s="167" t="s">
        <v>3</v>
      </c>
      <c r="E40" s="5" t="s">
        <v>13</v>
      </c>
      <c r="F40" s="52">
        <v>20</v>
      </c>
      <c r="G40" s="12">
        <v>0</v>
      </c>
      <c r="H40" s="12">
        <v>0</v>
      </c>
      <c r="I40" s="85">
        <f t="shared" ref="I40:I43" si="8">F40*(G40+H40)</f>
        <v>0</v>
      </c>
    </row>
    <row r="41" spans="2:9">
      <c r="B41" s="5"/>
      <c r="C41" s="164" t="s">
        <v>144</v>
      </c>
      <c r="D41" s="167" t="s">
        <v>157</v>
      </c>
      <c r="E41" s="5" t="s">
        <v>13</v>
      </c>
      <c r="F41" s="52">
        <v>12</v>
      </c>
      <c r="G41" s="12">
        <v>0</v>
      </c>
      <c r="H41" s="12">
        <v>0</v>
      </c>
      <c r="I41" s="85">
        <f t="shared" ref="I41" si="9">F41*(G41+H41)</f>
        <v>0</v>
      </c>
    </row>
    <row r="42" spans="2:9">
      <c r="B42" s="5"/>
      <c r="C42" s="160" t="s">
        <v>158</v>
      </c>
      <c r="D42" s="162" t="s">
        <v>4</v>
      </c>
      <c r="E42" s="5" t="s">
        <v>13</v>
      </c>
      <c r="F42" s="52">
        <v>24</v>
      </c>
      <c r="G42" s="12">
        <v>0</v>
      </c>
      <c r="H42" s="12">
        <v>0</v>
      </c>
      <c r="I42" s="85">
        <f t="shared" si="8"/>
        <v>0</v>
      </c>
    </row>
    <row r="43" spans="2:9">
      <c r="B43" s="5"/>
      <c r="C43" s="160" t="s">
        <v>159</v>
      </c>
      <c r="D43" s="162" t="s">
        <v>17</v>
      </c>
      <c r="E43" s="5" t="s">
        <v>13</v>
      </c>
      <c r="F43" s="52">
        <v>20</v>
      </c>
      <c r="G43" s="12">
        <v>0</v>
      </c>
      <c r="H43" s="12">
        <v>0</v>
      </c>
      <c r="I43" s="85">
        <f t="shared" si="8"/>
        <v>0</v>
      </c>
    </row>
    <row r="44" spans="2:9" ht="13.8" thickBot="1">
      <c r="B44" s="33"/>
      <c r="C44" s="112"/>
      <c r="D44" s="19"/>
      <c r="E44" s="20"/>
      <c r="F44" s="121">
        <v>0</v>
      </c>
      <c r="G44" s="114"/>
      <c r="H44" s="114"/>
      <c r="I44" s="21"/>
    </row>
    <row r="45" spans="2:9" ht="6" customHeight="1">
      <c r="B45" s="14"/>
      <c r="C45" s="14"/>
      <c r="D45" s="15"/>
      <c r="E45" s="16"/>
      <c r="F45" s="53">
        <v>0</v>
      </c>
      <c r="G45" s="17"/>
      <c r="H45" s="17"/>
      <c r="I45" s="18"/>
    </row>
    <row r="46" spans="2:9" ht="15.6">
      <c r="B46" s="5"/>
      <c r="C46" s="5"/>
      <c r="D46" s="24" t="s">
        <v>30</v>
      </c>
      <c r="E46" s="22"/>
      <c r="F46" s="54">
        <v>0</v>
      </c>
      <c r="G46" s="23"/>
      <c r="H46" s="23"/>
      <c r="I46" s="25">
        <f>SUM(I8:I43)</f>
        <v>0</v>
      </c>
    </row>
    <row r="47" spans="2:9" ht="6" customHeight="1" thickBot="1">
      <c r="B47" s="27"/>
      <c r="C47" s="27"/>
      <c r="D47" s="27"/>
      <c r="E47" s="27"/>
      <c r="F47" s="55">
        <v>0</v>
      </c>
      <c r="G47" s="27"/>
      <c r="H47" s="27"/>
      <c r="I47" s="27"/>
    </row>
    <row r="48" spans="2:9" ht="15.6">
      <c r="B48" s="116"/>
      <c r="C48" s="116"/>
      <c r="D48" s="116"/>
      <c r="E48" s="116"/>
      <c r="F48" s="123">
        <v>0</v>
      </c>
      <c r="G48" s="116"/>
      <c r="H48" s="116"/>
      <c r="I48" s="116"/>
    </row>
    <row r="49" spans="2:9">
      <c r="B49" s="118"/>
      <c r="C49" s="118"/>
      <c r="D49" s="124"/>
      <c r="E49" s="69"/>
      <c r="F49" s="125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  <row r="172" spans="2:9">
      <c r="B172" s="118"/>
      <c r="C172" s="118"/>
      <c r="E172" s="69"/>
      <c r="F172" s="122"/>
      <c r="G172" s="70"/>
      <c r="H172" s="70"/>
      <c r="I172" s="71"/>
    </row>
    <row r="173" spans="2:9">
      <c r="B173" s="118"/>
      <c r="C173" s="118"/>
      <c r="D173" s="68"/>
      <c r="E173" s="69"/>
      <c r="F173" s="122"/>
      <c r="G173" s="70"/>
      <c r="H173" s="70"/>
      <c r="I173" s="71"/>
    </row>
    <row r="174" spans="2:9">
      <c r="B174" s="118"/>
      <c r="C174" s="118"/>
      <c r="E174" s="69"/>
      <c r="F174" s="122"/>
      <c r="G174" s="70"/>
      <c r="H174" s="70"/>
      <c r="I174" s="71"/>
    </row>
    <row r="175" spans="2:9">
      <c r="B175" s="118"/>
      <c r="C175" s="118"/>
      <c r="D175" s="68"/>
      <c r="E175" s="69"/>
      <c r="F175" s="122"/>
      <c r="G175" s="70"/>
      <c r="H175" s="70"/>
      <c r="I175" s="71"/>
    </row>
    <row r="176" spans="2:9">
      <c r="B176" s="118"/>
      <c r="C176" s="118"/>
      <c r="E176" s="69"/>
      <c r="F176" s="122"/>
      <c r="G176" s="70"/>
      <c r="H176" s="70"/>
      <c r="I176" s="71"/>
    </row>
    <row r="177" spans="2:9">
      <c r="B177" s="118"/>
      <c r="C177" s="118"/>
      <c r="D177" s="68"/>
      <c r="E177" s="69"/>
      <c r="F177" s="122"/>
      <c r="G177" s="70"/>
      <c r="H177" s="70"/>
      <c r="I177" s="71"/>
    </row>
    <row r="178" spans="2:9">
      <c r="B178" s="118"/>
      <c r="C178" s="118"/>
      <c r="E178" s="69"/>
      <c r="F178" s="122"/>
      <c r="G178" s="70"/>
      <c r="H178" s="70"/>
      <c r="I178" s="71"/>
    </row>
    <row r="179" spans="2:9">
      <c r="B179" s="118"/>
      <c r="C179" s="118"/>
      <c r="D179" s="68"/>
      <c r="E179" s="69"/>
      <c r="F179" s="122"/>
      <c r="G179" s="70"/>
      <c r="H179" s="70"/>
      <c r="I179" s="71"/>
    </row>
    <row r="180" spans="2:9">
      <c r="B180" s="118"/>
      <c r="C180" s="118"/>
      <c r="E180" s="69"/>
      <c r="F180" s="122"/>
      <c r="G180" s="70"/>
      <c r="H180" s="70"/>
      <c r="I180" s="71"/>
    </row>
    <row r="181" spans="2:9">
      <c r="B181" s="118"/>
      <c r="C181" s="118"/>
      <c r="D181" s="68"/>
      <c r="E181" s="69"/>
      <c r="F181" s="122"/>
      <c r="G181" s="70"/>
      <c r="H181" s="70"/>
      <c r="I181" s="71"/>
    </row>
    <row r="182" spans="2:9">
      <c r="B182" s="118"/>
      <c r="C182" s="118"/>
      <c r="E182" s="69"/>
      <c r="F182" s="122"/>
      <c r="G182" s="70"/>
      <c r="H182" s="70"/>
      <c r="I182" s="71"/>
    </row>
    <row r="183" spans="2:9">
      <c r="B183" s="118"/>
      <c r="C183" s="118"/>
      <c r="D183" s="68"/>
      <c r="E183" s="69"/>
      <c r="F183" s="122"/>
      <c r="G183" s="70"/>
      <c r="H183" s="70"/>
      <c r="I183" s="71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  <row r="193" spans="6:6">
      <c r="F193"/>
    </row>
  </sheetData>
  <protectedRanges>
    <protectedRange algorithmName="SHA-512" hashValue="f70Ov32pdSeZvmYEUxF/xbc6vweoU00N/7RthR5IyHvkhxB7eQyoLZzt1kIcmMkHXnbix0iN7gA+lAmou0R+0g==" saltValue="yUFhVN/DRBJBBY+HkzzTLQ==" spinCount="100000" sqref="I1:I102 A1:F50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3"/>
  <sheetViews>
    <sheetView tabSelected="1" view="pageBreakPreview" topLeftCell="A5" zoomScaleNormal="100" zoomScaleSheetLayoutView="100" workbookViewId="0">
      <selection activeCell="O18" sqref="O18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60,5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4" t="str">
        <f>Rekapitulace!D4</f>
        <v>Město Žďár nad Sázavou, Žižkova 227/1, 591 01 Žďár nad Sázavou</v>
      </c>
      <c r="E2" s="214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4" t="str">
        <f>Rekapitulace!D5</f>
        <v>FOTOVOLTAICKÁ LEKTRÁRNA NA BUDOVĚ MĚSTSKÉ KNIHOVNY - FVE 60,50 kWp</v>
      </c>
      <c r="E3" s="214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94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128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129</v>
      </c>
      <c r="E9" s="120" t="s">
        <v>11</v>
      </c>
      <c r="F9" s="51">
        <v>12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 t="s">
        <v>203</v>
      </c>
      <c r="D10" s="165" t="s">
        <v>199</v>
      </c>
      <c r="E10" s="120" t="s">
        <v>11</v>
      </c>
      <c r="F10" s="51">
        <v>7</v>
      </c>
      <c r="G10" s="12">
        <v>0</v>
      </c>
      <c r="H10" s="12">
        <v>0</v>
      </c>
      <c r="I10" s="63">
        <f t="shared" ref="I10:I11" si="1">F10*(G10+H10)</f>
        <v>0</v>
      </c>
    </row>
    <row r="11" spans="2:9">
      <c r="B11" s="5"/>
      <c r="C11" s="164" t="s">
        <v>201</v>
      </c>
      <c r="D11" s="215" t="s">
        <v>202</v>
      </c>
      <c r="E11" s="120" t="s">
        <v>11</v>
      </c>
      <c r="F11" s="51">
        <v>8</v>
      </c>
      <c r="G11" s="12">
        <v>0</v>
      </c>
      <c r="H11" s="12">
        <v>0</v>
      </c>
      <c r="I11" s="85">
        <f t="shared" si="1"/>
        <v>0</v>
      </c>
    </row>
    <row r="12" spans="2:9">
      <c r="B12" s="5"/>
      <c r="C12" s="164" t="s">
        <v>204</v>
      </c>
      <c r="D12" s="167" t="s">
        <v>128</v>
      </c>
      <c r="E12" s="5" t="s">
        <v>13</v>
      </c>
      <c r="F12" s="52">
        <v>8</v>
      </c>
      <c r="G12" s="12">
        <v>0</v>
      </c>
      <c r="H12" s="12">
        <v>0</v>
      </c>
      <c r="I12" s="63">
        <f t="shared" ref="I12" si="2">F12*(G12+H12)</f>
        <v>0</v>
      </c>
    </row>
    <row r="13" spans="2:9">
      <c r="B13" s="5"/>
      <c r="C13" s="5"/>
      <c r="D13" s="46" t="s">
        <v>132</v>
      </c>
      <c r="E13" s="5"/>
      <c r="F13" s="50">
        <v>0</v>
      </c>
      <c r="G13" s="5"/>
      <c r="H13" s="5"/>
      <c r="I13" s="5"/>
    </row>
    <row r="14" spans="2:9">
      <c r="B14" s="5"/>
      <c r="C14" s="164" t="s">
        <v>146</v>
      </c>
      <c r="D14" s="166" t="s">
        <v>160</v>
      </c>
      <c r="E14" s="120" t="s">
        <v>12</v>
      </c>
      <c r="F14" s="51">
        <v>1</v>
      </c>
      <c r="G14" s="12">
        <v>0</v>
      </c>
      <c r="H14" s="12">
        <v>0</v>
      </c>
      <c r="I14" s="63">
        <f t="shared" ref="I14:I17" si="3">F14*(G14+H14)</f>
        <v>0</v>
      </c>
    </row>
    <row r="15" spans="2:9">
      <c r="B15" s="5"/>
      <c r="C15" s="164" t="s">
        <v>147</v>
      </c>
      <c r="D15" s="166" t="s">
        <v>135</v>
      </c>
      <c r="E15" s="120" t="s">
        <v>12</v>
      </c>
      <c r="F15" s="51">
        <v>1</v>
      </c>
      <c r="G15" s="12">
        <v>0</v>
      </c>
      <c r="H15" s="12">
        <v>0</v>
      </c>
      <c r="I15" s="63">
        <f t="shared" si="3"/>
        <v>0</v>
      </c>
    </row>
    <row r="16" spans="2:9">
      <c r="B16" s="5"/>
      <c r="C16" s="164" t="s">
        <v>148</v>
      </c>
      <c r="D16" s="166" t="s">
        <v>136</v>
      </c>
      <c r="E16" s="120" t="s">
        <v>133</v>
      </c>
      <c r="F16" s="51">
        <v>20</v>
      </c>
      <c r="G16" s="12">
        <v>0</v>
      </c>
      <c r="H16" s="12">
        <v>0</v>
      </c>
      <c r="I16" s="63">
        <f t="shared" si="3"/>
        <v>0</v>
      </c>
    </row>
    <row r="17" spans="2:9">
      <c r="B17" s="5"/>
      <c r="C17" s="164" t="s">
        <v>101</v>
      </c>
      <c r="D17" s="166" t="s">
        <v>137</v>
      </c>
      <c r="E17" s="120" t="s">
        <v>13</v>
      </c>
      <c r="F17" s="51">
        <v>16</v>
      </c>
      <c r="G17" s="12">
        <v>0</v>
      </c>
      <c r="H17" s="12">
        <v>0</v>
      </c>
      <c r="I17" s="63">
        <f t="shared" si="3"/>
        <v>0</v>
      </c>
    </row>
    <row r="18" spans="2:9">
      <c r="B18" s="5"/>
      <c r="C18" s="164" t="s">
        <v>102</v>
      </c>
      <c r="D18" s="165" t="s">
        <v>138</v>
      </c>
      <c r="E18" s="120" t="s">
        <v>12</v>
      </c>
      <c r="F18" s="51">
        <v>1</v>
      </c>
      <c r="G18" s="12">
        <v>0</v>
      </c>
      <c r="H18" s="12">
        <v>0</v>
      </c>
      <c r="I18" s="63">
        <f t="shared" ref="I18" si="4">F18*(G18+H18)</f>
        <v>0</v>
      </c>
    </row>
    <row r="19" spans="2:9">
      <c r="B19" s="5"/>
      <c r="C19" s="80">
        <v>15</v>
      </c>
      <c r="D19" s="73" t="s">
        <v>0</v>
      </c>
      <c r="E19" s="5"/>
      <c r="F19" s="50">
        <v>0</v>
      </c>
      <c r="G19" s="12"/>
      <c r="H19" s="12"/>
      <c r="I19" s="63"/>
    </row>
    <row r="20" spans="2:9">
      <c r="B20" s="5"/>
      <c r="C20" s="164">
        <v>16</v>
      </c>
      <c r="D20" s="165" t="s">
        <v>139</v>
      </c>
      <c r="E20" s="120" t="s">
        <v>13</v>
      </c>
      <c r="F20" s="51">
        <v>10</v>
      </c>
      <c r="G20" s="12">
        <v>0</v>
      </c>
      <c r="H20" s="12">
        <v>0</v>
      </c>
      <c r="I20" s="63">
        <f>F20*(G20+H20)</f>
        <v>0</v>
      </c>
    </row>
    <row r="21" spans="2:9">
      <c r="B21" s="5"/>
      <c r="C21" s="164">
        <v>17</v>
      </c>
      <c r="D21" s="167" t="s">
        <v>3</v>
      </c>
      <c r="E21" s="5" t="s">
        <v>13</v>
      </c>
      <c r="F21" s="52">
        <v>10</v>
      </c>
      <c r="G21" s="12">
        <v>0</v>
      </c>
      <c r="H21" s="12">
        <v>0</v>
      </c>
      <c r="I21" s="63">
        <f t="shared" ref="I21:I22" si="5">F21*(G21+H21)</f>
        <v>0</v>
      </c>
    </row>
    <row r="22" spans="2:9">
      <c r="B22" s="5"/>
      <c r="C22" s="164">
        <v>18</v>
      </c>
      <c r="D22" s="167" t="s">
        <v>17</v>
      </c>
      <c r="E22" s="5" t="s">
        <v>13</v>
      </c>
      <c r="F22" s="52">
        <v>20</v>
      </c>
      <c r="G22" s="12">
        <v>0</v>
      </c>
      <c r="H22" s="12">
        <v>0</v>
      </c>
      <c r="I22" s="63">
        <f t="shared" si="5"/>
        <v>0</v>
      </c>
    </row>
    <row r="23" spans="2:9" ht="13.8" thickBot="1">
      <c r="B23" s="33"/>
      <c r="C23" s="112"/>
      <c r="D23" s="19"/>
      <c r="E23" s="20"/>
      <c r="F23" s="121">
        <v>0</v>
      </c>
      <c r="G23" s="114"/>
      <c r="H23" s="114"/>
      <c r="I23" s="21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29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>
        <v>0</v>
      </c>
      <c r="G26" s="27"/>
      <c r="H26" s="27"/>
      <c r="I26" s="27"/>
    </row>
    <row r="27" spans="2:9" ht="15.6">
      <c r="B27" s="127"/>
      <c r="C27" s="128"/>
      <c r="D27" s="129"/>
      <c r="E27" s="130"/>
      <c r="F27" s="131" t="s">
        <v>25</v>
      </c>
      <c r="G27" s="130"/>
      <c r="H27" s="130"/>
      <c r="I27" s="130"/>
    </row>
    <row r="28" spans="2:9">
      <c r="B28" s="68"/>
      <c r="C28" s="68"/>
      <c r="D28" s="103"/>
      <c r="E28" s="69"/>
      <c r="F28" s="65"/>
      <c r="G28" s="70"/>
      <c r="H28" s="70"/>
      <c r="I28" s="71"/>
    </row>
    <row r="29" spans="2:9">
      <c r="B29" s="126"/>
      <c r="C29" s="126"/>
      <c r="F29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  <row r="172" spans="2:9">
      <c r="B172" s="118"/>
      <c r="C172" s="118"/>
      <c r="E172" s="69"/>
      <c r="F172" s="122"/>
      <c r="G172" s="70"/>
      <c r="H172" s="70"/>
      <c r="I172" s="71"/>
    </row>
    <row r="173" spans="2:9">
      <c r="B173" s="118"/>
      <c r="C173" s="118"/>
      <c r="D173" s="68"/>
      <c r="E173" s="69"/>
      <c r="F173" s="122"/>
      <c r="G173" s="70"/>
      <c r="H173" s="70"/>
      <c r="I173" s="71"/>
    </row>
  </sheetData>
  <protectedRanges>
    <protectedRange algorithmName="SHA-512" hashValue="3ykbKeTO5Ep1erMDTGbIccaIr529mgkB2Tj/L1WXiO00heMiglxH4mldjXl1PyLxH3pk4iuPYn3OxOM54atyCw==" saltValue="3GHUh+lUmQQz0e/GHhtCGw==" spinCount="100000" sqref="A1:F10 I1:I10 A12:F33 A11:B11 I12:I33" name="Oblast3"/>
    <protectedRange algorithmName="SHA-512" hashValue="3ykbKeTO5Ep1erMDTGbIccaIr529mgkB2Tj/L1WXiO00heMiglxH4mldjXl1PyLxH3pk4iuPYn3OxOM54atyCw==" saltValue="3GHUh+lUmQQz0e/GHhtCGw==" spinCount="100000" sqref="C11:F11 I11" name="Oblast3_1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N21" sqref="N2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178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177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0</v>
      </c>
      <c r="I13" s="85">
        <f t="shared" ref="I13" si="2">F13*(G13+H13)</f>
        <v>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H9" sqref="H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149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150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151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183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186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184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" customHeight="1">
      <c r="B16" s="5"/>
      <c r="C16" s="5">
        <v>16</v>
      </c>
      <c r="D16" s="83" t="s">
        <v>185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" customHeight="1">
      <c r="B17" s="5"/>
      <c r="C17" s="5">
        <v>17</v>
      </c>
      <c r="D17" s="83" t="s">
        <v>191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105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106</v>
      </c>
      <c r="D19" s="29" t="s">
        <v>83</v>
      </c>
      <c r="E19" s="5" t="s">
        <v>13</v>
      </c>
      <c r="F19" s="52">
        <v>6</v>
      </c>
      <c r="G19" s="12"/>
      <c r="H19" s="12">
        <v>0</v>
      </c>
      <c r="I19" s="85">
        <f t="shared" ref="I19" si="3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H9" sqref="H9:H2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151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152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172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174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171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187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134</v>
      </c>
      <c r="D16" s="174" t="s">
        <v>188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145</v>
      </c>
      <c r="D17" s="75" t="s">
        <v>175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173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0</v>
      </c>
      <c r="I22" s="85">
        <f t="shared" ref="I22" si="2">F22*(G22+H22)</f>
        <v>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H9" sqref="H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189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156</v>
      </c>
      <c r="E10" s="120" t="s">
        <v>11</v>
      </c>
      <c r="F10" s="51">
        <v>10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153</v>
      </c>
      <c r="E11" s="120" t="s">
        <v>11</v>
      </c>
      <c r="F11" s="51">
        <v>10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154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155</v>
      </c>
      <c r="E13" s="120" t="s">
        <v>11</v>
      </c>
      <c r="F13" s="51">
        <v>20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190</v>
      </c>
      <c r="E16" s="120" t="s">
        <v>11</v>
      </c>
      <c r="F16" s="51">
        <v>10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0</v>
      </c>
      <c r="I19" s="85">
        <f t="shared" ref="I19" si="2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Míra Cejpek</cp:lastModifiedBy>
  <cp:lastPrinted>2023-03-24T12:03:35Z</cp:lastPrinted>
  <dcterms:created xsi:type="dcterms:W3CDTF">2008-10-05T19:10:50Z</dcterms:created>
  <dcterms:modified xsi:type="dcterms:W3CDTF">2025-08-28T16:09:11Z</dcterms:modified>
</cp:coreProperties>
</file>