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výkazy\PD_rev2_08082025 - výkazy\1_2023 04 23 - DPS MeÚ\"/>
    </mc:Choice>
  </mc:AlternateContent>
  <xr:revisionPtr revIDLastSave="0" documentId="13_ncr:1_{439AF920-0DFD-4033-BFFA-620B4C30E600}" xr6:coauthVersionLast="47" xr6:coauthVersionMax="47" xr10:uidLastSave="{00000000-0000-0000-0000-000000000000}"/>
  <bookViews>
    <workbookView xWindow="60" yWindow="75" windowWidth="28740" windowHeight="15525" tabRatio="907" firstSheet="1" activeTab="2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EL!$F$1:$F$148</definedName>
    <definedName name="_xlnm._FilterDatabase" localSheetId="3" hidden="1">FVE!$F$1:$F$190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EL!$B$1:$I$47</definedName>
    <definedName name="_xlnm.Print_Area" localSheetId="3">FVE!$B$1:$I$35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F11" i="58" l="1"/>
  <c r="I17" i="65" l="1"/>
  <c r="I16" i="66" l="1"/>
  <c r="I40" i="28" l="1"/>
  <c r="I11" i="66"/>
  <c r="I12" i="66"/>
  <c r="I13" i="66"/>
  <c r="I14" i="66"/>
  <c r="I15" i="66"/>
  <c r="I17" i="66"/>
  <c r="I18" i="66"/>
  <c r="I11" i="29"/>
  <c r="I32" i="28"/>
  <c r="I33" i="28"/>
  <c r="I34" i="28"/>
  <c r="I35" i="28"/>
  <c r="I36" i="28"/>
  <c r="I37" i="28"/>
  <c r="I38" i="2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5" i="58" s="1"/>
  <c r="H15" i="58" s="1"/>
  <c r="I22" i="65"/>
  <c r="G10" i="28" l="1"/>
  <c r="H10" i="28" s="1"/>
  <c r="G16" i="58"/>
  <c r="H16" i="58" s="1"/>
  <c r="I15" i="58"/>
  <c r="D1" i="59"/>
  <c r="I16" i="58" l="1"/>
  <c r="I13" i="59"/>
  <c r="I9" i="59"/>
  <c r="I10" i="59"/>
  <c r="I11" i="59"/>
  <c r="I12" i="59"/>
  <c r="I16" i="59" l="1"/>
  <c r="G9" i="28" l="1"/>
  <c r="H9" i="28" s="1"/>
  <c r="D1" i="58"/>
  <c r="I9" i="58" l="1"/>
  <c r="I10" i="58"/>
  <c r="I12" i="58"/>
  <c r="I14" i="58"/>
  <c r="I11" i="58"/>
  <c r="G2" i="58" l="1"/>
  <c r="I33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13" i="29" l="1"/>
  <c r="I10" i="28" l="1"/>
  <c r="I27" i="28" l="1"/>
  <c r="D3" i="28"/>
  <c r="I39" i="28" l="1"/>
  <c r="I41" i="28"/>
  <c r="I42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5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<sst xmlns="http://schemas.openxmlformats.org/spreadsheetml/2006/main" count="422" uniqueCount="197">
  <si>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</si>
  <si>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</si>
  <si>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</si>
  <si>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</si>
  <si>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</si>
  <si>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</si>
  <si>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</si>
  <si>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</si>
  <si>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</si>
  <si>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</si>
  <si>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</si>
  <si>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</si>
  <si>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</si>
  <si>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</si>
  <si>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</si>
  <si>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</si>
  <si>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</si>
  <si>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</si>
  <si>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</si>
  <si>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</si>
  <si>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</si>
  <si>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</si>
  <si>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</si>
  <si>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</si>
  <si>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</si>
  <si>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</si>
  <si>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</si>
  <si>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</si>
  <si>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</si>
  <si>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</si>
  <si>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</si>
  <si>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</si>
  <si>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</si>
  <si>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</si>
  <si>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</si>
  <si>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</si>
  <si>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</si>
  <si>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</si>
  <si>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</si>
  <si>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</si>
  <si>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</si>
  <si>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</si>
  <si>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</si>
  <si>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</si>
  <si>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</si>
  <si>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</si>
  <si>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</si>
  <si>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</si>
  <si>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</si>
  <si>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</si>
  <si>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</si>
  <si>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</si>
  <si>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</si>
  <si>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</si>
  <si>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</si>
  <si>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</si>
  <si>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</si>
  <si>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</si>
  <si>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</si>
  <si>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</si>
  <si>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</si>
  <si>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</si>
  <si>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</si>
  <si>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</si>
  <si>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</si>
  <si>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</si>
  <si>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</si>
  <si>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</si>
  <si>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</si>
  <si>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</si>
  <si>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</si>
  <si>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</si>
  <si>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</si>
  <si>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</si>
  <si>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</si>
  <si>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</si>
  <si>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</si>
  <si>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</si>
  <si>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</si>
  <si>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</si>
  <si>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</si>
  <si>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</si>
  <si>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</si>
  <si>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</si>
  <si>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</si>
  <si>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</si>
  <si>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</si>
  <si>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</si>
  <si>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</si>
  <si>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</si>
  <si>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</si>
  <si>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</si>
  <si>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</si>
  <si>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</si>
  <si>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</si>
  <si>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</si>
  <si>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</si>
  <si>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</si>
  <si>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</si>
  <si>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</si>
  <si>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</si>
  <si>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</si>
  <si>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</si>
  <si>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</si>
  <si>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</si>
  <si>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</si>
  <si>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</si>
  <si>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</si>
  <si>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</si>
  <si>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</si>
  <si>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</si>
  <si>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Kabelový žlab drátěný 50x50 GZ vč. příslušenství</t>
  </si>
  <si>
    <t>Skříň 42201 alarm - nouzové stop tlačítko/sklo</t>
  </si>
  <si>
    <t>Parapetní kanál PK 140x70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</si>
  <si>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</si>
  <si>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</si>
  <si>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</si>
  <si>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</si>
  <si>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</si>
  <si>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</si>
  <si>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</si>
  <si>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</si>
  <si>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</si>
  <si>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</si>
  <si>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</si>
  <si>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</si>
  <si>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</si>
  <si>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</si>
  <si>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</si>
  <si>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</si>
  <si>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</si>
  <si>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</si>
  <si>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</si>
  <si>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</si>
  <si>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</si>
  <si>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</si>
  <si>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</si>
  <si>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</si>
  <si>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</si>
  <si>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</si>
  <si>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</si>
  <si>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</si>
  <si>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</si>
  <si>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</si>
  <si>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</si>
  <si>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</si>
  <si>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</si>
  <si>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</si>
  <si>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</si>
  <si>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</si>
  <si>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</si>
  <si>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</si>
  <si>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</si>
  <si>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FVE</t>
  </si>
  <si>
    <t>AKU BAT.</t>
  </si>
  <si>
    <t>VYN INV.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</si>
  <si>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</si>
  <si>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</si>
  <si>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</si>
  <si>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</si>
  <si>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</si>
  <si>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</si>
  <si>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</si>
  <si>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</si>
  <si>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</si>
  <si>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</si>
  <si>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Optimalizační jednotka/optimizér min.1400W vč. + příslušenství  1/2panely</t>
  </si>
  <si>
    <t>Řadová svorka šedá, 25mm2</t>
  </si>
  <si>
    <t>Řadová svorka modrá, 25mm2</t>
  </si>
  <si>
    <t>pomocný Instalační stykač 20-20-A230-M</t>
  </si>
  <si>
    <t>Rozvodnice nástěnná min.72M IP65 / 1000 VDC</t>
  </si>
  <si>
    <t>Řadová svorka červená, 6mm2</t>
  </si>
  <si>
    <t>Řadová svorka ZŽ, 25mm3</t>
  </si>
  <si>
    <t>Město Žďár nad Sázavou, Žižkova 227/1, 591 01 Žďár nad Sázavou</t>
  </si>
  <si>
    <t>1-CXKH-V(O) 2x 1,5 FE180/P60-R /h/-/ B2cas1d0</t>
  </si>
  <si>
    <t xml:space="preserve">Příchytka kovová 5mm jednostranná </t>
  </si>
  <si>
    <t>Trubka ohebná 23pr.BEZHALOGEN.</t>
  </si>
  <si>
    <t>Solární kabel H1Z2Z2-K 6mm2 bezhalogen.- černý</t>
  </si>
  <si>
    <t>Solární kabel H1Z2Z2-K 6mm2 bezhalogen, - červený</t>
  </si>
  <si>
    <t>FTP CAT6 lsoh bezhalogen.</t>
  </si>
  <si>
    <t>Al - konstrukce pro rovné střechy "A" sklon do 30° panel svisle vč. příslušenství  1/panel 1/panel</t>
  </si>
  <si>
    <t>Symetrický střídač 80kW G3 splňující dotační podmínky</t>
  </si>
  <si>
    <t>FOTOVOLTAICKÁ LEKTRÁRNA NA BUDOVĚ MĚSTSKÉHO ÚŘADU - FVE 96,30 kWp</t>
  </si>
  <si>
    <t xml:space="preserve">FVE ELEKTRÁRNA 96,3 kWp </t>
  </si>
  <si>
    <t>CYKY-J 5x35</t>
  </si>
  <si>
    <t>jistič DEION 10kA 160B-3</t>
  </si>
  <si>
    <t>stykač 150A 400V</t>
  </si>
  <si>
    <t>4</t>
  </si>
  <si>
    <t>5</t>
  </si>
  <si>
    <t>6</t>
  </si>
  <si>
    <t>7</t>
  </si>
  <si>
    <t>8</t>
  </si>
  <si>
    <t>Páska vulkanizační 25mm x 0,76mm x 5m</t>
  </si>
  <si>
    <t>2</t>
  </si>
  <si>
    <t>Vodič AlMIg 8 pro vyrovnání potenciálů vč. svorek</t>
  </si>
  <si>
    <t>Kabelový žlab s víkem plný 100x50 vč. Příslušenství</t>
  </si>
  <si>
    <t xml:space="preserve">Fotovoltaický panel min.450Wp min. účinnost min. 21,0%, rozměr max.1894 x 1096 x 35, monokrystal - half-cut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</si>
</sst>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3" borderId="0" xfId="0" applyFill="1" applyAlignment="1">
      <alignment vertical="center"/>
    </xf>
    <xf numFmtId="4" fontId="3" fillId="76" borderId="19" xfId="0" applyNumberFormat="1" applyFont="1" applyFill="1" applyBorder="1" applyAlignment="1" applyProtection="1">
      <alignment vertical="center"/>
      <protection locked="0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AR34" sqref="AR34:AS34"/>
    </sheetView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182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0.25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0.25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0.25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5">
      <c r="B13" s="192" t="s">
        <v>87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0.25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25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25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85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25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25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25">
      <c r="B25" s="184" t="s">
        <v>86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25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25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25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173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25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25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25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25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25">
      <c r="B34" s="184" t="s">
        <v>44</v>
      </c>
      <c r="C34" s="185"/>
      <c r="D34" s="185"/>
      <c r="E34" s="185"/>
      <c r="F34" s="176"/>
      <c r="G34" s="176"/>
      <c r="H34" s="177" t="s">
        <v>183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4.25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4.25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4.25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5">
      <c r="B46" s="180" t="s">
        <v>88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5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5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89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156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7109375" style="105" customWidth="1"/>
    <col min="2" max="2" width="104" style="105" customWidth="1"/>
    <col min="3" max="256" width="9.140625" style="105"/>
    <col min="257" max="257" width="131.7109375" style="105" customWidth="1"/>
    <col min="258" max="512" width="9.140625" style="105"/>
    <col min="513" max="513" width="131.7109375" style="105" customWidth="1"/>
    <col min="514" max="768" width="9.140625" style="105"/>
    <col min="769" max="769" width="131.7109375" style="105" customWidth="1"/>
    <col min="770" max="1024" width="9.140625" style="105"/>
    <col min="1025" max="1025" width="131.7109375" style="105" customWidth="1"/>
    <col min="1026" max="1280" width="9.140625" style="105"/>
    <col min="1281" max="1281" width="131.7109375" style="105" customWidth="1"/>
    <col min="1282" max="1536" width="9.140625" style="105"/>
    <col min="1537" max="1537" width="131.7109375" style="105" customWidth="1"/>
    <col min="1538" max="1792" width="9.140625" style="105"/>
    <col min="1793" max="1793" width="131.7109375" style="105" customWidth="1"/>
    <col min="1794" max="2048" width="9.140625" style="105"/>
    <col min="2049" max="2049" width="131.7109375" style="105" customWidth="1"/>
    <col min="2050" max="2304" width="9.140625" style="105"/>
    <col min="2305" max="2305" width="131.7109375" style="105" customWidth="1"/>
    <col min="2306" max="2560" width="9.140625" style="105"/>
    <col min="2561" max="2561" width="131.7109375" style="105" customWidth="1"/>
    <col min="2562" max="2816" width="9.140625" style="105"/>
    <col min="2817" max="2817" width="131.7109375" style="105" customWidth="1"/>
    <col min="2818" max="3072" width="9.140625" style="105"/>
    <col min="3073" max="3073" width="131.7109375" style="105" customWidth="1"/>
    <col min="3074" max="3328" width="9.140625" style="105"/>
    <col min="3329" max="3329" width="131.7109375" style="105" customWidth="1"/>
    <col min="3330" max="3584" width="9.140625" style="105"/>
    <col min="3585" max="3585" width="131.7109375" style="105" customWidth="1"/>
    <col min="3586" max="3840" width="9.140625" style="105"/>
    <col min="3841" max="3841" width="131.7109375" style="105" customWidth="1"/>
    <col min="3842" max="4096" width="9.140625" style="105"/>
    <col min="4097" max="4097" width="131.7109375" style="105" customWidth="1"/>
    <col min="4098" max="4352" width="9.140625" style="105"/>
    <col min="4353" max="4353" width="131.7109375" style="105" customWidth="1"/>
    <col min="4354" max="4608" width="9.140625" style="105"/>
    <col min="4609" max="4609" width="131.7109375" style="105" customWidth="1"/>
    <col min="4610" max="4864" width="9.140625" style="105"/>
    <col min="4865" max="4865" width="131.7109375" style="105" customWidth="1"/>
    <col min="4866" max="5120" width="9.140625" style="105"/>
    <col min="5121" max="5121" width="131.7109375" style="105" customWidth="1"/>
    <col min="5122" max="5376" width="9.140625" style="105"/>
    <col min="5377" max="5377" width="131.7109375" style="105" customWidth="1"/>
    <col min="5378" max="5632" width="9.140625" style="105"/>
    <col min="5633" max="5633" width="131.7109375" style="105" customWidth="1"/>
    <col min="5634" max="5888" width="9.140625" style="105"/>
    <col min="5889" max="5889" width="131.7109375" style="105" customWidth="1"/>
    <col min="5890" max="6144" width="9.140625" style="105"/>
    <col min="6145" max="6145" width="131.7109375" style="105" customWidth="1"/>
    <col min="6146" max="6400" width="9.140625" style="105"/>
    <col min="6401" max="6401" width="131.7109375" style="105" customWidth="1"/>
    <col min="6402" max="6656" width="9.140625" style="105"/>
    <col min="6657" max="6657" width="131.7109375" style="105" customWidth="1"/>
    <col min="6658" max="6912" width="9.140625" style="105"/>
    <col min="6913" max="6913" width="131.7109375" style="105" customWidth="1"/>
    <col min="6914" max="7168" width="9.140625" style="105"/>
    <col min="7169" max="7169" width="131.7109375" style="105" customWidth="1"/>
    <col min="7170" max="7424" width="9.140625" style="105"/>
    <col min="7425" max="7425" width="131.7109375" style="105" customWidth="1"/>
    <col min="7426" max="7680" width="9.140625" style="105"/>
    <col min="7681" max="7681" width="131.7109375" style="105" customWidth="1"/>
    <col min="7682" max="7936" width="9.140625" style="105"/>
    <col min="7937" max="7937" width="131.7109375" style="105" customWidth="1"/>
    <col min="7938" max="8192" width="9.140625" style="105"/>
    <col min="8193" max="8193" width="131.7109375" style="105" customWidth="1"/>
    <col min="8194" max="8448" width="9.140625" style="105"/>
    <col min="8449" max="8449" width="131.7109375" style="105" customWidth="1"/>
    <col min="8450" max="8704" width="9.140625" style="105"/>
    <col min="8705" max="8705" width="131.7109375" style="105" customWidth="1"/>
    <col min="8706" max="8960" width="9.140625" style="105"/>
    <col min="8961" max="8961" width="131.7109375" style="105" customWidth="1"/>
    <col min="8962" max="9216" width="9.140625" style="105"/>
    <col min="9217" max="9217" width="131.7109375" style="105" customWidth="1"/>
    <col min="9218" max="9472" width="9.140625" style="105"/>
    <col min="9473" max="9473" width="131.7109375" style="105" customWidth="1"/>
    <col min="9474" max="9728" width="9.140625" style="105"/>
    <col min="9729" max="9729" width="131.7109375" style="105" customWidth="1"/>
    <col min="9730" max="9984" width="9.140625" style="105"/>
    <col min="9985" max="9985" width="131.7109375" style="105" customWidth="1"/>
    <col min="9986" max="10240" width="9.140625" style="105"/>
    <col min="10241" max="10241" width="131.7109375" style="105" customWidth="1"/>
    <col min="10242" max="10496" width="9.140625" style="105"/>
    <col min="10497" max="10497" width="131.7109375" style="105" customWidth="1"/>
    <col min="10498" max="10752" width="9.140625" style="105"/>
    <col min="10753" max="10753" width="131.7109375" style="105" customWidth="1"/>
    <col min="10754" max="11008" width="9.140625" style="105"/>
    <col min="11009" max="11009" width="131.7109375" style="105" customWidth="1"/>
    <col min="11010" max="11264" width="9.140625" style="105"/>
    <col min="11265" max="11265" width="131.7109375" style="105" customWidth="1"/>
    <col min="11266" max="11520" width="9.140625" style="105"/>
    <col min="11521" max="11521" width="131.7109375" style="105" customWidth="1"/>
    <col min="11522" max="11776" width="9.140625" style="105"/>
    <col min="11777" max="11777" width="131.7109375" style="105" customWidth="1"/>
    <col min="11778" max="12032" width="9.140625" style="105"/>
    <col min="12033" max="12033" width="131.7109375" style="105" customWidth="1"/>
    <col min="12034" max="12288" width="9.140625" style="105"/>
    <col min="12289" max="12289" width="131.7109375" style="105" customWidth="1"/>
    <col min="12290" max="12544" width="9.140625" style="105"/>
    <col min="12545" max="12545" width="131.7109375" style="105" customWidth="1"/>
    <col min="12546" max="12800" width="9.140625" style="105"/>
    <col min="12801" max="12801" width="131.7109375" style="105" customWidth="1"/>
    <col min="12802" max="13056" width="9.140625" style="105"/>
    <col min="13057" max="13057" width="131.7109375" style="105" customWidth="1"/>
    <col min="13058" max="13312" width="9.140625" style="105"/>
    <col min="13313" max="13313" width="131.7109375" style="105" customWidth="1"/>
    <col min="13314" max="13568" width="9.140625" style="105"/>
    <col min="13569" max="13569" width="131.7109375" style="105" customWidth="1"/>
    <col min="13570" max="13824" width="9.140625" style="105"/>
    <col min="13825" max="13825" width="131.7109375" style="105" customWidth="1"/>
    <col min="13826" max="14080" width="9.140625" style="105"/>
    <col min="14081" max="14081" width="131.7109375" style="105" customWidth="1"/>
    <col min="14082" max="14336" width="9.140625" style="105"/>
    <col min="14337" max="14337" width="131.7109375" style="105" customWidth="1"/>
    <col min="14338" max="14592" width="9.140625" style="105"/>
    <col min="14593" max="14593" width="131.7109375" style="105" customWidth="1"/>
    <col min="14594" max="14848" width="9.140625" style="105"/>
    <col min="14849" max="14849" width="131.7109375" style="105" customWidth="1"/>
    <col min="14850" max="15104" width="9.140625" style="105"/>
    <col min="15105" max="15105" width="131.7109375" style="105" customWidth="1"/>
    <col min="15106" max="15360" width="9.140625" style="105"/>
    <col min="15361" max="15361" width="131.7109375" style="105" customWidth="1"/>
    <col min="15362" max="15616" width="9.140625" style="105"/>
    <col min="15617" max="15617" width="131.7109375" style="105" customWidth="1"/>
    <col min="15618" max="15872" width="9.140625" style="105"/>
    <col min="15873" max="15873" width="131.7109375" style="105" customWidth="1"/>
    <col min="15874" max="16128" width="9.140625" style="105"/>
    <col min="16129" max="16129" width="131.7109375" style="105" customWidth="1"/>
    <col min="16130" max="16384" width="9.14062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4.25">
      <c r="A4" s="138" t="s">
        <v>57</v>
      </c>
      <c r="B4" s="138" t="s">
        <v>58</v>
      </c>
    </row>
    <row r="5" spans="1:2" s="140" customFormat="1" ht="14.25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4.25">
      <c r="A7" s="141"/>
      <c r="B7" s="142"/>
    </row>
    <row r="8" spans="1:2" s="140" customFormat="1" ht="28.5">
      <c r="A8" s="141" t="s">
        <v>61</v>
      </c>
      <c r="B8" s="142" t="s">
        <v>62</v>
      </c>
    </row>
    <row r="9" spans="1:2" s="140" customFormat="1" ht="14.25">
      <c r="A9" s="141"/>
      <c r="B9" s="142"/>
    </row>
    <row r="10" spans="1:2" s="140" customFormat="1" ht="14.25">
      <c r="A10" s="141" t="s">
        <v>63</v>
      </c>
      <c r="B10" s="142" t="s">
        <v>64</v>
      </c>
    </row>
    <row r="11" spans="1:2" s="140" customFormat="1" ht="14.25">
      <c r="A11" s="141"/>
      <c r="B11" s="142"/>
    </row>
    <row r="12" spans="1:2" s="140" customFormat="1" ht="85.5">
      <c r="A12" s="141" t="s">
        <v>65</v>
      </c>
      <c r="B12" s="142" t="s">
        <v>66</v>
      </c>
    </row>
    <row r="13" spans="1:2" s="140" customFormat="1" ht="14.25">
      <c r="A13" s="141"/>
      <c r="B13" s="142"/>
    </row>
    <row r="14" spans="1:2" s="140" customFormat="1" ht="28.5">
      <c r="A14" s="141" t="s">
        <v>67</v>
      </c>
      <c r="B14" s="142" t="s">
        <v>68</v>
      </c>
    </row>
    <row r="15" spans="1:2" s="140" customFormat="1" ht="14.25">
      <c r="A15" s="141"/>
      <c r="B15" s="142"/>
    </row>
    <row r="16" spans="1:2" s="140" customFormat="1" ht="14.25">
      <c r="A16" s="141" t="s">
        <v>69</v>
      </c>
      <c r="B16" s="142" t="s">
        <v>70</v>
      </c>
    </row>
    <row r="17" spans="1:2" s="140" customFormat="1" ht="14.25">
      <c r="A17" s="141"/>
      <c r="B17" s="142"/>
    </row>
    <row r="18" spans="1:2" s="140" customFormat="1" ht="42.75">
      <c r="A18" s="141" t="s">
        <v>71</v>
      </c>
      <c r="B18" s="142" t="s">
        <v>72</v>
      </c>
    </row>
    <row r="19" spans="1:2" s="140" customFormat="1" ht="14.25">
      <c r="A19" s="141"/>
      <c r="B19" s="142"/>
    </row>
    <row r="20" spans="1:2" s="140" customFormat="1" ht="42.75">
      <c r="A20" s="141" t="s">
        <v>73</v>
      </c>
      <c r="B20" s="142" t="s">
        <v>74</v>
      </c>
    </row>
    <row r="21" spans="1:2" s="140" customFormat="1" ht="14.25">
      <c r="A21" s="141"/>
      <c r="B21" s="142"/>
    </row>
    <row r="22" spans="1:2" s="140" customFormat="1" ht="42.75">
      <c r="A22" s="141" t="s">
        <v>75</v>
      </c>
      <c r="B22" s="142" t="s">
        <v>76</v>
      </c>
    </row>
    <row r="23" spans="1:2" s="140" customFormat="1" ht="14.25">
      <c r="A23" s="141"/>
      <c r="B23" s="142"/>
    </row>
    <row r="24" spans="1:2" s="140" customFormat="1" ht="28.5">
      <c r="A24" s="141" t="s">
        <v>77</v>
      </c>
      <c r="B24" s="142" t="s">
        <v>78</v>
      </c>
    </row>
    <row r="25" spans="1:2" s="140" customFormat="1" ht="14.25">
      <c r="A25" s="141"/>
      <c r="B25" s="142"/>
    </row>
    <row r="26" spans="1:2" s="140" customFormat="1" ht="28.5">
      <c r="A26" s="141" t="s">
        <v>79</v>
      </c>
      <c r="B26" s="142" t="s">
        <v>80</v>
      </c>
    </row>
    <row r="27" spans="1:2" s="140" customFormat="1" ht="14.25">
      <c r="A27" s="143"/>
    </row>
    <row r="28" spans="1:2" s="140" customFormat="1" ht="14.25"/>
    <row r="29" spans="1:2" s="140" customFormat="1" ht="14.25"/>
    <row r="30" spans="1:2" s="140" customFormat="1" ht="14.25"/>
    <row r="31" spans="1:2" s="140" customFormat="1" ht="14.25"/>
    <row r="32" spans="1:2" s="140" customFormat="1" ht="14.25"/>
    <row r="33" s="140" customFormat="1" ht="14.25"/>
    <row r="34" s="140" customFormat="1" ht="14.25"/>
    <row r="35" s="140" customFormat="1" ht="14.25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tabSelected="1" view="pageBreakPreview" zoomScaleNormal="100" zoomScaleSheetLayoutView="100" workbookViewId="0">
      <selection activeCell="F5" sqref="F5"/>
    </sheetView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customWidth="1"/>
    <col min="9" max="9" width="14.7109375" customWidth="1"/>
    <col min="10" max="10" width="12.85546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96,3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MĚSTSKÉHO ÚŘADU - FVE 96,30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90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91</v>
      </c>
      <c r="E11" s="5" t="s">
        <v>12</v>
      </c>
      <c r="F11" s="59">
        <v>1</v>
      </c>
      <c r="G11" s="63">
        <f>FVE!$I$33</f>
        <v>0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92</v>
      </c>
      <c r="E13" s="5" t="s">
        <v>12</v>
      </c>
      <c r="F13" s="59">
        <v>1</v>
      </c>
      <c r="G13" s="63">
        <f>EL!I45</f>
        <v>0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93</v>
      </c>
      <c r="E15" s="5" t="s">
        <v>12</v>
      </c>
      <c r="F15" s="59">
        <v>1</v>
      </c>
      <c r="G15" s="63">
        <f>OSTP!I24</f>
        <v>0</v>
      </c>
      <c r="H15" s="41"/>
      <c r="I15" s="42"/>
      <c r="J15" s="42"/>
    </row>
    <row r="16" spans="2:11" ht="13.5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0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0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0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1"/>
  <sheetViews>
    <sheetView view="pageBreakPreview" topLeftCell="A4" zoomScale="80" zoomScaleNormal="100" zoomScaleSheetLayoutView="80" workbookViewId="0">
      <selection activeCell="I18" sqref="I18:I30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19" customWidth="1"/>
    <col min="7" max="7" width="12.42578125" bestFit="1" customWidth="1"/>
    <col min="8" max="8" width="12.42578125" customWidth="1"/>
    <col min="9" max="9" width="14" customWidth="1"/>
    <col min="11" max="11" width="11.7109375" bestFit="1" customWidth="1"/>
    <col min="14" max="14" width="21.5703125" customWidth="1"/>
    <col min="15" max="15" width="13.285156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152"/>
      <c r="G1" s="72" t="s">
        <v>153</v>
      </c>
      <c r="H1" s="72" t="s">
        <v>154</v>
      </c>
      <c r="I1" s="72" t="s">
        <v>155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I9+I10+I11+I12+I14+I15+I16+I18+I19+I20+I21+I23+I24+I26+I27+I28+I29+I30</f>
        <v>0</v>
      </c>
      <c r="H2" s="168">
        <v>0</v>
      </c>
      <c r="I2" s="169">
        <f>EL!I45+OSTP!I24</f>
        <v>0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91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94</v>
      </c>
      <c r="E8" s="5"/>
      <c r="F8" s="109" t="s">
        <v>25</v>
      </c>
      <c r="G8" s="5"/>
      <c r="H8" s="5"/>
      <c r="I8" s="5"/>
    </row>
    <row r="9" spans="2:15" ht="38.25">
      <c r="B9" s="5"/>
      <c r="C9" s="153">
        <v>1</v>
      </c>
      <c r="D9" s="154" t="s">
        <v>196</v>
      </c>
      <c r="E9" s="5" t="s">
        <v>11</v>
      </c>
      <c r="F9" s="110">
        <v>214</v>
      </c>
      <c r="G9" s="12">
        <v>0</v>
      </c>
      <c r="H9" s="12">
        <v>0</v>
      </c>
      <c r="I9" s="85">
        <f t="shared" ref="I9:I12" si="0">F9*(G9+H9)</f>
        <v>0</v>
      </c>
    </row>
    <row r="10" spans="2:15" ht="25.5">
      <c r="B10" s="5"/>
      <c r="C10" s="153">
        <v>2</v>
      </c>
      <c r="D10" s="154" t="s">
        <v>180</v>
      </c>
      <c r="E10" s="5" t="s">
        <v>11</v>
      </c>
      <c r="F10" s="110">
        <v>214</v>
      </c>
      <c r="G10" s="12">
        <v>0</v>
      </c>
      <c r="H10" s="12">
        <v>0</v>
      </c>
      <c r="I10" s="85">
        <f t="shared" si="0"/>
        <v>0</v>
      </c>
    </row>
    <row r="11" spans="2:15" ht="25.5">
      <c r="B11" s="5"/>
      <c r="C11" s="153">
        <v>3</v>
      </c>
      <c r="D11" s="154" t="s">
        <v>166</v>
      </c>
      <c r="E11" s="5" t="s">
        <v>11</v>
      </c>
      <c r="F11" s="110">
        <f>F10/2</f>
        <v>107</v>
      </c>
      <c r="G11" s="12">
        <v>0</v>
      </c>
      <c r="H11" s="12">
        <v>0</v>
      </c>
      <c r="I11" s="85">
        <f t="shared" si="0"/>
        <v>0</v>
      </c>
      <c r="N11" s="170"/>
      <c r="O11" s="172"/>
    </row>
    <row r="12" spans="2:15" ht="15">
      <c r="B12" s="5"/>
      <c r="C12" s="153" t="s">
        <v>187</v>
      </c>
      <c r="D12" s="155" t="s">
        <v>96</v>
      </c>
      <c r="E12" s="5" t="s">
        <v>12</v>
      </c>
      <c r="F12" s="110">
        <v>1</v>
      </c>
      <c r="G12" s="12">
        <v>0</v>
      </c>
      <c r="H12" s="12">
        <v>0</v>
      </c>
      <c r="I12" s="85">
        <f t="shared" si="0"/>
        <v>0</v>
      </c>
      <c r="N12" s="170"/>
      <c r="O12" s="172"/>
    </row>
    <row r="13" spans="2:15">
      <c r="B13" s="5"/>
      <c r="C13" s="81">
        <v>7</v>
      </c>
      <c r="D13" s="82" t="s">
        <v>95</v>
      </c>
      <c r="E13" s="5"/>
      <c r="F13" s="111">
        <v>0</v>
      </c>
      <c r="G13" s="12">
        <v>0</v>
      </c>
      <c r="H13" s="12"/>
      <c r="I13" s="85"/>
      <c r="N13" s="171"/>
      <c r="O13" s="172"/>
    </row>
    <row r="14" spans="2:15" ht="25.5">
      <c r="B14" s="5"/>
      <c r="C14" s="153" t="s">
        <v>188</v>
      </c>
      <c r="D14" s="154" t="s">
        <v>181</v>
      </c>
      <c r="E14" s="5" t="s">
        <v>11</v>
      </c>
      <c r="F14" s="110">
        <v>1</v>
      </c>
      <c r="G14" s="12">
        <v>0</v>
      </c>
      <c r="H14" s="12">
        <v>0</v>
      </c>
      <c r="I14" s="85">
        <f t="shared" ref="I14:I16" si="1">F14*(G14+H14)</f>
        <v>0</v>
      </c>
      <c r="N14" s="170"/>
      <c r="O14" s="172"/>
    </row>
    <row r="15" spans="2:15">
      <c r="B15" s="5"/>
      <c r="C15" s="153" t="s">
        <v>189</v>
      </c>
      <c r="D15" s="156" t="s">
        <v>107</v>
      </c>
      <c r="E15" s="5" t="s">
        <v>12</v>
      </c>
      <c r="F15" s="47">
        <v>1</v>
      </c>
      <c r="G15" s="175">
        <f>'Rozvaděč Rac'!$I$25</f>
        <v>0</v>
      </c>
      <c r="H15" s="175">
        <f t="shared" ref="H15:H16" si="2">G15*35%</f>
        <v>0</v>
      </c>
      <c r="I15" s="85">
        <f t="shared" si="1"/>
        <v>0</v>
      </c>
    </row>
    <row r="16" spans="2:15">
      <c r="B16" s="5"/>
      <c r="C16" s="153" t="s">
        <v>190</v>
      </c>
      <c r="D16" s="156" t="s">
        <v>108</v>
      </c>
      <c r="E16" s="5" t="s">
        <v>12</v>
      </c>
      <c r="F16" s="47">
        <v>1</v>
      </c>
      <c r="G16" s="175">
        <f>'Rozvaděč Rdc'!$I$22</f>
        <v>0</v>
      </c>
      <c r="H16" s="175">
        <f t="shared" si="2"/>
        <v>0</v>
      </c>
      <c r="I16" s="85">
        <f t="shared" si="1"/>
        <v>0</v>
      </c>
    </row>
    <row r="17" spans="2:9">
      <c r="B17" s="5"/>
      <c r="C17" s="81">
        <v>21</v>
      </c>
      <c r="D17" s="82" t="s">
        <v>97</v>
      </c>
      <c r="E17" s="5"/>
      <c r="F17" s="111">
        <v>0</v>
      </c>
      <c r="G17" s="12"/>
      <c r="H17" s="12"/>
      <c r="I17" s="85"/>
    </row>
    <row r="18" spans="2:9">
      <c r="B18" s="5"/>
      <c r="C18" s="153" t="s">
        <v>191</v>
      </c>
      <c r="D18" s="155" t="s">
        <v>177</v>
      </c>
      <c r="E18" s="5" t="s">
        <v>10</v>
      </c>
      <c r="F18" s="110">
        <v>850</v>
      </c>
      <c r="G18" s="12">
        <v>28</v>
      </c>
      <c r="H18" s="12">
        <v>0</v>
      </c>
      <c r="I18" s="85">
        <v>0</v>
      </c>
    </row>
    <row r="19" spans="2:9">
      <c r="B19" s="5"/>
      <c r="C19" s="153" t="s">
        <v>125</v>
      </c>
      <c r="D19" s="155" t="s">
        <v>178</v>
      </c>
      <c r="E19" s="5" t="s">
        <v>10</v>
      </c>
      <c r="F19" s="110">
        <v>850</v>
      </c>
      <c r="G19" s="12">
        <v>28</v>
      </c>
      <c r="H19" s="12">
        <v>0</v>
      </c>
      <c r="I19" s="85">
        <v>0</v>
      </c>
    </row>
    <row r="20" spans="2:9">
      <c r="B20" s="5"/>
      <c r="C20" s="153" t="s">
        <v>136</v>
      </c>
      <c r="D20" s="155" t="s">
        <v>122</v>
      </c>
      <c r="E20" s="5" t="s">
        <v>11</v>
      </c>
      <c r="F20" s="110">
        <v>86</v>
      </c>
      <c r="G20" s="12">
        <v>50</v>
      </c>
      <c r="H20" s="12">
        <v>0</v>
      </c>
      <c r="I20" s="85">
        <v>0</v>
      </c>
    </row>
    <row r="21" spans="2:9">
      <c r="B21" s="5"/>
      <c r="C21" s="153" t="s">
        <v>137</v>
      </c>
      <c r="D21" s="155" t="s">
        <v>45</v>
      </c>
      <c r="E21" s="5" t="s">
        <v>10</v>
      </c>
      <c r="F21" s="110">
        <v>100</v>
      </c>
      <c r="G21" s="12">
        <v>59</v>
      </c>
      <c r="H21" s="12">
        <v>0</v>
      </c>
      <c r="I21" s="85">
        <v>0</v>
      </c>
    </row>
    <row r="22" spans="2:9">
      <c r="B22" s="5"/>
      <c r="C22" s="153" t="s">
        <v>137</v>
      </c>
      <c r="D22" s="155" t="s">
        <v>195</v>
      </c>
      <c r="E22" s="5" t="s">
        <v>10</v>
      </c>
      <c r="F22" s="110">
        <v>20</v>
      </c>
      <c r="G22" s="12">
        <v>648</v>
      </c>
      <c r="H22" s="12">
        <v>0</v>
      </c>
      <c r="I22" s="85">
        <v>0</v>
      </c>
    </row>
    <row r="23" spans="2:9">
      <c r="B23" s="5"/>
      <c r="C23" s="153" t="s">
        <v>138</v>
      </c>
      <c r="D23" s="155" t="s">
        <v>98</v>
      </c>
      <c r="E23" s="5" t="s">
        <v>10</v>
      </c>
      <c r="F23" s="110">
        <v>500</v>
      </c>
      <c r="G23" s="12">
        <v>41</v>
      </c>
      <c r="H23" s="12">
        <v>0</v>
      </c>
      <c r="I23" s="85">
        <v>0</v>
      </c>
    </row>
    <row r="24" spans="2:9" ht="12.75" customHeight="1">
      <c r="B24" s="5"/>
      <c r="C24" s="153" t="s">
        <v>139</v>
      </c>
      <c r="D24" s="155" t="s">
        <v>192</v>
      </c>
      <c r="E24" s="5" t="s">
        <v>11</v>
      </c>
      <c r="F24" s="110">
        <v>10</v>
      </c>
      <c r="G24" s="12">
        <v>120</v>
      </c>
      <c r="H24" s="12">
        <v>0</v>
      </c>
      <c r="I24" s="85">
        <v>0</v>
      </c>
    </row>
    <row r="25" spans="2:9">
      <c r="B25" s="5"/>
      <c r="C25" s="5"/>
      <c r="D25" s="46" t="s">
        <v>0</v>
      </c>
      <c r="E25" s="5"/>
      <c r="F25" s="111">
        <v>0</v>
      </c>
      <c r="G25" s="12"/>
      <c r="H25" s="12"/>
      <c r="I25" s="85">
        <v>0</v>
      </c>
    </row>
    <row r="26" spans="2:9">
      <c r="B26" s="5"/>
      <c r="C26" s="153" t="s">
        <v>99</v>
      </c>
      <c r="D26" s="155" t="s">
        <v>84</v>
      </c>
      <c r="E26" s="5" t="s">
        <v>13</v>
      </c>
      <c r="F26" s="110">
        <v>12</v>
      </c>
      <c r="G26" s="12">
        <v>0</v>
      </c>
      <c r="H26" s="12">
        <v>500</v>
      </c>
      <c r="I26" s="85">
        <v>0</v>
      </c>
    </row>
    <row r="27" spans="2:9">
      <c r="B27" s="5"/>
      <c r="C27" s="153" t="s">
        <v>100</v>
      </c>
      <c r="D27" s="155" t="s">
        <v>40</v>
      </c>
      <c r="E27" s="5" t="s">
        <v>12</v>
      </c>
      <c r="F27" s="110">
        <v>1</v>
      </c>
      <c r="G27" s="12">
        <v>2000</v>
      </c>
      <c r="H27" s="12">
        <v>450</v>
      </c>
      <c r="I27" s="85">
        <v>0</v>
      </c>
    </row>
    <row r="28" spans="2:9">
      <c r="B28" s="5"/>
      <c r="C28" s="153" t="s">
        <v>101</v>
      </c>
      <c r="D28" s="155" t="s">
        <v>47</v>
      </c>
      <c r="E28" s="5" t="s">
        <v>13</v>
      </c>
      <c r="F28" s="110">
        <v>2</v>
      </c>
      <c r="G28" s="12">
        <v>0</v>
      </c>
      <c r="H28" s="12">
        <v>450</v>
      </c>
      <c r="I28" s="85">
        <v>0</v>
      </c>
    </row>
    <row r="29" spans="2:9">
      <c r="B29" s="5"/>
      <c r="C29" s="153" t="s">
        <v>102</v>
      </c>
      <c r="D29" s="155" t="s">
        <v>3</v>
      </c>
      <c r="E29" s="5" t="s">
        <v>13</v>
      </c>
      <c r="F29" s="110">
        <v>3</v>
      </c>
      <c r="G29" s="12">
        <v>0</v>
      </c>
      <c r="H29" s="12">
        <v>500</v>
      </c>
      <c r="I29" s="85">
        <v>0</v>
      </c>
    </row>
    <row r="30" spans="2:9">
      <c r="B30" s="5"/>
      <c r="C30" s="153" t="s">
        <v>103</v>
      </c>
      <c r="D30" s="155" t="s">
        <v>17</v>
      </c>
      <c r="E30" s="5" t="s">
        <v>13</v>
      </c>
      <c r="F30" s="110">
        <v>20</v>
      </c>
      <c r="G30" s="12">
        <v>0</v>
      </c>
      <c r="H30" s="12">
        <v>500</v>
      </c>
      <c r="I30" s="85">
        <v>0</v>
      </c>
    </row>
    <row r="31" spans="2:9" ht="13.5" thickBot="1">
      <c r="B31" s="33"/>
      <c r="C31" s="112"/>
      <c r="D31" s="19"/>
      <c r="E31" s="20"/>
      <c r="F31" s="113">
        <v>0</v>
      </c>
      <c r="G31" s="114"/>
      <c r="H31" s="114"/>
      <c r="I31" s="21"/>
    </row>
    <row r="32" spans="2:9" ht="6" customHeight="1">
      <c r="B32" s="14"/>
      <c r="C32" s="14"/>
      <c r="D32" s="15"/>
      <c r="E32" s="16"/>
      <c r="F32" s="115">
        <v>0</v>
      </c>
      <c r="G32" s="17"/>
      <c r="H32" s="17"/>
      <c r="I32" s="18"/>
    </row>
    <row r="33" spans="2:9" ht="15.75">
      <c r="B33" s="5"/>
      <c r="C33" s="5"/>
      <c r="D33" s="24" t="s">
        <v>1</v>
      </c>
      <c r="E33" s="22"/>
      <c r="F33" s="111">
        <v>0</v>
      </c>
      <c r="G33" s="23"/>
      <c r="H33" s="23"/>
      <c r="I33" s="25">
        <f>SUM(I9:I30)</f>
        <v>0</v>
      </c>
    </row>
    <row r="34" spans="2:9" ht="6" customHeight="1" thickBot="1">
      <c r="B34" s="27"/>
      <c r="C34" s="27"/>
      <c r="D34" s="27"/>
      <c r="E34" s="27"/>
      <c r="F34" s="113">
        <v>0</v>
      </c>
      <c r="G34" s="27"/>
      <c r="H34" s="27"/>
      <c r="I34" s="27"/>
    </row>
    <row r="35" spans="2:9" ht="15.75">
      <c r="B35" s="116"/>
      <c r="C35" s="116"/>
      <c r="D35" s="116"/>
      <c r="E35" s="116"/>
      <c r="F35" s="117">
        <v>0</v>
      </c>
      <c r="G35" s="116"/>
      <c r="H35" s="116"/>
      <c r="I35" s="116"/>
    </row>
    <row r="36" spans="2:9">
      <c r="B36" s="118"/>
      <c r="C36" s="118"/>
      <c r="E36" s="69"/>
      <c r="G36" s="70"/>
      <c r="H36" s="70"/>
      <c r="I36" s="71"/>
    </row>
    <row r="37" spans="2:9">
      <c r="B37" s="118"/>
      <c r="C37" s="118"/>
      <c r="D37" s="68"/>
      <c r="E37" s="69"/>
      <c r="G37" s="70"/>
      <c r="H37" s="70"/>
      <c r="I37" s="71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</sheetData>
  <protectedRanges>
    <protectedRange algorithmName="SHA-512" hashValue="bJibAi1FpWCYbekhLK8vmu9ZkmbSD+ex3g3Je+mCSu7eDVEHbsJ1GEmEf1SfXExMJ2nFLEyCVGsAoqg9fKKmug==" saltValue="LfiqCb8SgfUASjdxeN5UCQ==" spinCount="100000" sqref="I1:I2 C15:C16 I4:I14 B1:F14 B17:F38 I17:I37" name="vypln"/>
    <protectedRange algorithmName="SHA-512" hashValue="f70Ov32pdSeZvmYEUxF/xbc6vweoU00N/7RthR5IyHvkhxB7eQyoLZzt1kIcmMkHXnbix0iN7gA+lAmou0R+0g==" saltValue="yUFhVN/DRBJBBY+HkzzTLQ==" spinCount="100000" sqref="I15:I16 A15:B16 D15:F16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2"/>
  <sheetViews>
    <sheetView view="pageBreakPreview" topLeftCell="A13" zoomScaleNormal="100" zoomScaleSheetLayoutView="100" workbookViewId="0">
      <selection activeCell="H32" sqref="H32:H42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92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163</v>
      </c>
      <c r="E9" s="5" t="s">
        <v>12</v>
      </c>
      <c r="F9" s="47">
        <v>1</v>
      </c>
      <c r="G9" s="175">
        <f>'Rozvaděč RE'!I16</f>
        <v>0</v>
      </c>
      <c r="H9" s="175">
        <f>G9*35%</f>
        <v>0</v>
      </c>
      <c r="I9" s="85">
        <f t="shared" ref="I9:I10" si="0">F9*(G9+H9)</f>
        <v>0</v>
      </c>
    </row>
    <row r="10" spans="2:9">
      <c r="B10" s="5"/>
      <c r="C10" s="157">
        <v>2</v>
      </c>
      <c r="D10" s="158" t="s">
        <v>106</v>
      </c>
      <c r="E10" s="5" t="s">
        <v>12</v>
      </c>
      <c r="F10" s="47">
        <v>1</v>
      </c>
      <c r="G10" s="175">
        <f>'Rozvaděč RH'!I22</f>
        <v>0</v>
      </c>
      <c r="H10" s="175">
        <f t="shared" ref="H10" si="1">G10*35%</f>
        <v>0</v>
      </c>
      <c r="I10" s="85">
        <f t="shared" si="0"/>
        <v>0</v>
      </c>
    </row>
    <row r="11" spans="2:9">
      <c r="B11" s="5"/>
      <c r="C11" s="81">
        <v>6</v>
      </c>
      <c r="D11" s="46" t="s">
        <v>105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184</v>
      </c>
      <c r="E12" s="120" t="s">
        <v>10</v>
      </c>
      <c r="F12" s="51">
        <v>10</v>
      </c>
      <c r="G12" s="12">
        <v>0</v>
      </c>
      <c r="H12" s="12">
        <v>0</v>
      </c>
      <c r="I12" s="85">
        <f t="shared" ref="I12:I13" si="2">F12*(G12+H12)</f>
        <v>0</v>
      </c>
    </row>
    <row r="13" spans="2:9">
      <c r="B13" s="5"/>
      <c r="C13" s="157">
        <v>8</v>
      </c>
      <c r="D13" s="159" t="s">
        <v>114</v>
      </c>
      <c r="E13" s="120" t="s">
        <v>10</v>
      </c>
      <c r="F13" s="51">
        <v>10</v>
      </c>
      <c r="G13" s="12">
        <v>0</v>
      </c>
      <c r="H13" s="12">
        <v>0</v>
      </c>
      <c r="I13" s="85">
        <f t="shared" si="2"/>
        <v>0</v>
      </c>
    </row>
    <row r="14" spans="2:9">
      <c r="B14" s="5"/>
      <c r="C14" s="160">
        <v>9</v>
      </c>
      <c r="D14" s="159" t="s">
        <v>109</v>
      </c>
      <c r="E14" s="120" t="s">
        <v>10</v>
      </c>
      <c r="F14" s="51">
        <v>100</v>
      </c>
      <c r="G14" s="12">
        <v>0</v>
      </c>
      <c r="H14" s="12">
        <v>0</v>
      </c>
      <c r="I14" s="85">
        <f t="shared" ref="I14" si="3">F14*(G14+H14)</f>
        <v>0</v>
      </c>
    </row>
    <row r="15" spans="2:9">
      <c r="B15" s="5"/>
      <c r="C15" s="160">
        <v>10</v>
      </c>
      <c r="D15" s="159" t="s">
        <v>179</v>
      </c>
      <c r="E15" s="120" t="s">
        <v>10</v>
      </c>
      <c r="F15" s="51">
        <v>120</v>
      </c>
      <c r="G15" s="12">
        <v>0</v>
      </c>
      <c r="H15" s="12">
        <v>0</v>
      </c>
      <c r="I15" s="85">
        <f t="shared" ref="I15:I26" si="4">F15*(G15+H15)</f>
        <v>0</v>
      </c>
    </row>
    <row r="16" spans="2:9">
      <c r="B16" s="5"/>
      <c r="C16" s="160">
        <v>11</v>
      </c>
      <c r="D16" s="159" t="s">
        <v>157</v>
      </c>
      <c r="E16" s="120" t="s">
        <v>10</v>
      </c>
      <c r="F16" s="51">
        <v>10</v>
      </c>
      <c r="G16" s="12">
        <v>0</v>
      </c>
      <c r="H16" s="12">
        <v>0</v>
      </c>
      <c r="I16" s="85">
        <f t="shared" si="4"/>
        <v>0</v>
      </c>
    </row>
    <row r="17" spans="2:9">
      <c r="B17" s="5"/>
      <c r="C17" s="160">
        <v>12</v>
      </c>
      <c r="D17" s="159" t="s">
        <v>110</v>
      </c>
      <c r="E17" s="120" t="s">
        <v>10</v>
      </c>
      <c r="F17" s="51">
        <v>50</v>
      </c>
      <c r="G17" s="12">
        <v>0</v>
      </c>
      <c r="H17" s="12">
        <v>0</v>
      </c>
      <c r="I17" s="85">
        <f t="shared" si="4"/>
        <v>0</v>
      </c>
    </row>
    <row r="18" spans="2:9">
      <c r="B18" s="5"/>
      <c r="C18" s="160">
        <v>16</v>
      </c>
      <c r="D18" s="159" t="s">
        <v>111</v>
      </c>
      <c r="E18" s="120" t="s">
        <v>10</v>
      </c>
      <c r="F18" s="51">
        <v>10</v>
      </c>
      <c r="G18" s="12">
        <v>0</v>
      </c>
      <c r="H18" s="12">
        <v>0</v>
      </c>
      <c r="I18" s="85">
        <f t="shared" si="4"/>
        <v>0</v>
      </c>
    </row>
    <row r="19" spans="2:9">
      <c r="B19" s="5"/>
      <c r="C19" s="160">
        <v>17</v>
      </c>
      <c r="D19" s="159" t="s">
        <v>112</v>
      </c>
      <c r="E19" s="120" t="s">
        <v>11</v>
      </c>
      <c r="F19" s="51">
        <v>1</v>
      </c>
      <c r="G19" s="12">
        <v>0</v>
      </c>
      <c r="H19" s="12">
        <v>0</v>
      </c>
      <c r="I19" s="85">
        <f t="shared" si="4"/>
        <v>0</v>
      </c>
    </row>
    <row r="20" spans="2:9">
      <c r="B20" s="5"/>
      <c r="C20" s="160">
        <v>18</v>
      </c>
      <c r="D20" s="159" t="s">
        <v>113</v>
      </c>
      <c r="E20" s="120" t="s">
        <v>10</v>
      </c>
      <c r="F20" s="51">
        <v>10</v>
      </c>
      <c r="G20" s="12">
        <v>0</v>
      </c>
      <c r="H20" s="12">
        <v>0</v>
      </c>
      <c r="I20" s="85">
        <f t="shared" si="4"/>
        <v>0</v>
      </c>
    </row>
    <row r="21" spans="2:9">
      <c r="B21" s="5"/>
      <c r="C21" s="160">
        <v>19</v>
      </c>
      <c r="D21" s="159" t="s">
        <v>176</v>
      </c>
      <c r="E21" s="120" t="s">
        <v>10</v>
      </c>
      <c r="F21" s="51">
        <v>50</v>
      </c>
      <c r="G21" s="12">
        <v>0</v>
      </c>
      <c r="H21" s="12">
        <v>0</v>
      </c>
      <c r="I21" s="85">
        <f t="shared" si="4"/>
        <v>0</v>
      </c>
    </row>
    <row r="22" spans="2:9">
      <c r="B22" s="5"/>
      <c r="C22" s="160">
        <v>20</v>
      </c>
      <c r="D22" s="159" t="s">
        <v>116</v>
      </c>
      <c r="E22" s="120" t="s">
        <v>11</v>
      </c>
      <c r="F22" s="51">
        <v>1</v>
      </c>
      <c r="G22" s="12">
        <v>0</v>
      </c>
      <c r="H22" s="12">
        <v>0</v>
      </c>
      <c r="I22" s="85">
        <f t="shared" si="4"/>
        <v>0</v>
      </c>
    </row>
    <row r="23" spans="2:9">
      <c r="B23" s="5"/>
      <c r="C23" s="160">
        <v>21</v>
      </c>
      <c r="D23" s="159" t="s">
        <v>117</v>
      </c>
      <c r="E23" s="120" t="s">
        <v>11</v>
      </c>
      <c r="F23" s="51">
        <v>1</v>
      </c>
      <c r="G23" s="12">
        <v>0</v>
      </c>
      <c r="H23" s="12">
        <v>0</v>
      </c>
      <c r="I23" s="85">
        <f t="shared" si="4"/>
        <v>0</v>
      </c>
    </row>
    <row r="24" spans="2:9">
      <c r="B24" s="5"/>
      <c r="C24" s="160">
        <v>22</v>
      </c>
      <c r="D24" s="159" t="s">
        <v>118</v>
      </c>
      <c r="E24" s="120" t="s">
        <v>11</v>
      </c>
      <c r="F24" s="51">
        <v>2</v>
      </c>
      <c r="G24" s="12">
        <v>0</v>
      </c>
      <c r="H24" s="12">
        <v>0</v>
      </c>
      <c r="I24" s="85">
        <f t="shared" si="4"/>
        <v>0</v>
      </c>
    </row>
    <row r="25" spans="2:9">
      <c r="B25" s="5"/>
      <c r="C25" s="160">
        <v>23</v>
      </c>
      <c r="D25" s="159" t="s">
        <v>175</v>
      </c>
      <c r="E25" s="120" t="s">
        <v>11</v>
      </c>
      <c r="F25" s="51">
        <v>40</v>
      </c>
      <c r="G25" s="12">
        <v>0</v>
      </c>
      <c r="H25" s="12">
        <v>0</v>
      </c>
      <c r="I25" s="85">
        <f t="shared" si="4"/>
        <v>0</v>
      </c>
    </row>
    <row r="26" spans="2:9">
      <c r="B26" s="5"/>
      <c r="C26" s="160">
        <v>24</v>
      </c>
      <c r="D26" s="159" t="s">
        <v>174</v>
      </c>
      <c r="E26" s="120" t="s">
        <v>10</v>
      </c>
      <c r="F26" s="51">
        <v>40</v>
      </c>
      <c r="G26" s="12">
        <v>0</v>
      </c>
      <c r="H26" s="12">
        <v>0</v>
      </c>
      <c r="I26" s="85">
        <f t="shared" si="4"/>
        <v>0</v>
      </c>
    </row>
    <row r="27" spans="2:9">
      <c r="B27" s="5"/>
      <c r="C27" s="160">
        <v>25</v>
      </c>
      <c r="D27" s="161" t="s">
        <v>115</v>
      </c>
      <c r="E27" s="120" t="s">
        <v>11</v>
      </c>
      <c r="F27" s="51">
        <v>1</v>
      </c>
      <c r="G27" s="12">
        <v>0</v>
      </c>
      <c r="H27" s="12">
        <v>0</v>
      </c>
      <c r="I27" s="85">
        <f t="shared" ref="I27:I29" si="5">F27*(G27+H27)</f>
        <v>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0</v>
      </c>
      <c r="H28" s="12">
        <v>0</v>
      </c>
      <c r="I28" s="85">
        <f t="shared" si="5"/>
        <v>0</v>
      </c>
    </row>
    <row r="29" spans="2:9">
      <c r="B29" s="5"/>
      <c r="C29" s="160">
        <v>27</v>
      </c>
      <c r="D29" s="161" t="s">
        <v>119</v>
      </c>
      <c r="E29" s="120" t="s">
        <v>11</v>
      </c>
      <c r="F29" s="51">
        <v>1</v>
      </c>
      <c r="G29" s="12">
        <v>0</v>
      </c>
      <c r="H29" s="12">
        <v>0</v>
      </c>
      <c r="I29" s="85">
        <f t="shared" si="5"/>
        <v>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>
        <v>0</v>
      </c>
      <c r="H30" s="12">
        <v>0</v>
      </c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 ht="25.5">
      <c r="B32" s="5"/>
      <c r="C32" s="160" t="s">
        <v>131</v>
      </c>
      <c r="D32" s="163" t="s">
        <v>27</v>
      </c>
      <c r="E32" s="5" t="s">
        <v>11</v>
      </c>
      <c r="F32" s="52">
        <v>6</v>
      </c>
      <c r="G32" s="12">
        <v>0</v>
      </c>
      <c r="H32" s="12">
        <v>0</v>
      </c>
      <c r="I32" s="85">
        <f t="shared" ref="I32:I38" si="7">F32*(G32+H32)</f>
        <v>0</v>
      </c>
    </row>
    <row r="33" spans="2:9" ht="25.5">
      <c r="B33" s="5"/>
      <c r="C33" s="160">
        <v>30</v>
      </c>
      <c r="D33" s="163" t="s">
        <v>2</v>
      </c>
      <c r="E33" s="5" t="s">
        <v>11</v>
      </c>
      <c r="F33" s="52">
        <v>4</v>
      </c>
      <c r="G33" s="12">
        <v>0</v>
      </c>
      <c r="H33" s="12">
        <v>0</v>
      </c>
      <c r="I33" s="85">
        <f t="shared" si="7"/>
        <v>0</v>
      </c>
    </row>
    <row r="34" spans="2:9" ht="25.5">
      <c r="B34" s="5"/>
      <c r="C34" s="160" t="s">
        <v>132</v>
      </c>
      <c r="D34" s="163" t="s">
        <v>26</v>
      </c>
      <c r="E34" s="5" t="s">
        <v>11</v>
      </c>
      <c r="F34" s="52">
        <v>2</v>
      </c>
      <c r="G34" s="12">
        <v>0</v>
      </c>
      <c r="H34" s="12">
        <v>0</v>
      </c>
      <c r="I34" s="85">
        <f t="shared" si="7"/>
        <v>0</v>
      </c>
    </row>
    <row r="35" spans="2:9" ht="25.5">
      <c r="B35" s="5"/>
      <c r="C35" s="160">
        <v>36</v>
      </c>
      <c r="D35" s="163" t="s">
        <v>35</v>
      </c>
      <c r="E35" s="5" t="s">
        <v>39</v>
      </c>
      <c r="F35" s="52">
        <v>0.5</v>
      </c>
      <c r="G35" s="12">
        <v>0</v>
      </c>
      <c r="H35" s="12">
        <v>0</v>
      </c>
      <c r="I35" s="85">
        <f t="shared" si="7"/>
        <v>0</v>
      </c>
    </row>
    <row r="36" spans="2:9" ht="25.5">
      <c r="B36" s="5"/>
      <c r="C36" s="160" t="s">
        <v>133</v>
      </c>
      <c r="D36" s="163" t="s">
        <v>36</v>
      </c>
      <c r="E36" s="5" t="s">
        <v>39</v>
      </c>
      <c r="F36" s="52">
        <v>0.5</v>
      </c>
      <c r="G36" s="12">
        <v>0</v>
      </c>
      <c r="H36" s="12">
        <v>0</v>
      </c>
      <c r="I36" s="85">
        <f t="shared" si="7"/>
        <v>0</v>
      </c>
    </row>
    <row r="37" spans="2:9" ht="25.5">
      <c r="B37" s="5"/>
      <c r="C37" s="160">
        <v>37</v>
      </c>
      <c r="D37" s="163" t="s">
        <v>37</v>
      </c>
      <c r="E37" s="5" t="s">
        <v>39</v>
      </c>
      <c r="F37" s="52">
        <v>0.5</v>
      </c>
      <c r="G37" s="12">
        <v>0</v>
      </c>
      <c r="H37" s="12">
        <v>0</v>
      </c>
      <c r="I37" s="85">
        <f t="shared" si="7"/>
        <v>0</v>
      </c>
    </row>
    <row r="38" spans="2:9" ht="25.5">
      <c r="B38" s="5"/>
      <c r="C38" s="160" t="s">
        <v>134</v>
      </c>
      <c r="D38" s="163" t="s">
        <v>38</v>
      </c>
      <c r="E38" s="5" t="s">
        <v>39</v>
      </c>
      <c r="F38" s="52">
        <v>0.5</v>
      </c>
      <c r="G38" s="12">
        <v>0</v>
      </c>
      <c r="H38" s="12">
        <v>0</v>
      </c>
      <c r="I38" s="85">
        <f t="shared" si="7"/>
        <v>0</v>
      </c>
    </row>
    <row r="39" spans="2:9">
      <c r="B39" s="5"/>
      <c r="C39" s="164">
        <v>38</v>
      </c>
      <c r="D39" s="167" t="s">
        <v>3</v>
      </c>
      <c r="E39" s="5" t="s">
        <v>13</v>
      </c>
      <c r="F39" s="52">
        <v>20</v>
      </c>
      <c r="G39" s="12">
        <v>0</v>
      </c>
      <c r="H39" s="12">
        <v>0</v>
      </c>
      <c r="I39" s="85">
        <f t="shared" ref="I39:I42" si="8">F39*(G39+H39)</f>
        <v>0</v>
      </c>
    </row>
    <row r="40" spans="2:9">
      <c r="B40" s="5"/>
      <c r="C40" s="164" t="s">
        <v>135</v>
      </c>
      <c r="D40" s="167" t="s">
        <v>148</v>
      </c>
      <c r="E40" s="5" t="s">
        <v>13</v>
      </c>
      <c r="F40" s="52">
        <v>12</v>
      </c>
      <c r="G40" s="12">
        <v>0</v>
      </c>
      <c r="H40" s="12">
        <v>0</v>
      </c>
      <c r="I40" s="85">
        <f t="shared" ref="I40" si="9">F40*(G40+H40)</f>
        <v>0</v>
      </c>
    </row>
    <row r="41" spans="2:9">
      <c r="B41" s="5"/>
      <c r="C41" s="160" t="s">
        <v>149</v>
      </c>
      <c r="D41" s="162" t="s">
        <v>4</v>
      </c>
      <c r="E41" s="5" t="s">
        <v>13</v>
      </c>
      <c r="F41" s="52">
        <v>24</v>
      </c>
      <c r="G41" s="12">
        <v>0</v>
      </c>
      <c r="H41" s="12">
        <v>0</v>
      </c>
      <c r="I41" s="85">
        <f t="shared" si="8"/>
        <v>0</v>
      </c>
    </row>
    <row r="42" spans="2:9">
      <c r="B42" s="5"/>
      <c r="C42" s="160" t="s">
        <v>150</v>
      </c>
      <c r="D42" s="162" t="s">
        <v>17</v>
      </c>
      <c r="E42" s="5" t="s">
        <v>13</v>
      </c>
      <c r="F42" s="52">
        <v>20</v>
      </c>
      <c r="G42" s="12">
        <v>0</v>
      </c>
      <c r="H42" s="12">
        <v>0</v>
      </c>
      <c r="I42" s="85">
        <f t="shared" si="8"/>
        <v>0</v>
      </c>
    </row>
    <row r="43" spans="2:9" ht="13.5" thickBot="1">
      <c r="B43" s="33"/>
      <c r="C43" s="112"/>
      <c r="D43" s="19"/>
      <c r="E43" s="20"/>
      <c r="F43" s="121">
        <v>0</v>
      </c>
      <c r="G43" s="114"/>
      <c r="H43" s="114"/>
      <c r="I43" s="21"/>
    </row>
    <row r="44" spans="2:9" ht="6" customHeight="1">
      <c r="B44" s="14"/>
      <c r="C44" s="14"/>
      <c r="D44" s="15"/>
      <c r="E44" s="16"/>
      <c r="F44" s="53">
        <v>0</v>
      </c>
      <c r="G44" s="17"/>
      <c r="H44" s="17"/>
      <c r="I44" s="18"/>
    </row>
    <row r="45" spans="2:9" ht="15.75">
      <c r="B45" s="5"/>
      <c r="C45" s="5"/>
      <c r="D45" s="24" t="s">
        <v>30</v>
      </c>
      <c r="E45" s="22"/>
      <c r="F45" s="54">
        <v>0</v>
      </c>
      <c r="G45" s="23"/>
      <c r="H45" s="23"/>
      <c r="I45" s="25">
        <f>SUM(I8:I42)</f>
        <v>0</v>
      </c>
    </row>
    <row r="46" spans="2:9" ht="6" customHeight="1" thickBot="1">
      <c r="B46" s="27"/>
      <c r="C46" s="27"/>
      <c r="D46" s="27"/>
      <c r="E46" s="27"/>
      <c r="F46" s="55">
        <v>0</v>
      </c>
      <c r="G46" s="27"/>
      <c r="H46" s="27"/>
      <c r="I46" s="27"/>
    </row>
    <row r="47" spans="2:9" ht="15.75">
      <c r="B47" s="116"/>
      <c r="C47" s="116"/>
      <c r="D47" s="116"/>
      <c r="E47" s="116"/>
      <c r="F47" s="123">
        <v>0</v>
      </c>
      <c r="G47" s="116"/>
      <c r="H47" s="116"/>
      <c r="I47" s="116"/>
    </row>
    <row r="48" spans="2:9">
      <c r="B48" s="118"/>
      <c r="C48" s="118"/>
      <c r="D48" s="124"/>
      <c r="E48" s="69"/>
      <c r="F48" s="125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  <row r="173" spans="2:9">
      <c r="B173" s="118"/>
      <c r="C173" s="118"/>
      <c r="E173" s="69"/>
      <c r="F173" s="122"/>
      <c r="G173" s="70"/>
      <c r="H173" s="70"/>
      <c r="I173" s="71"/>
    </row>
    <row r="174" spans="2:9">
      <c r="B174" s="118"/>
      <c r="C174" s="118"/>
      <c r="D174" s="68"/>
      <c r="E174" s="69"/>
      <c r="F174" s="122"/>
      <c r="G174" s="70"/>
      <c r="H174" s="70"/>
      <c r="I174" s="71"/>
    </row>
    <row r="175" spans="2:9">
      <c r="B175" s="118"/>
      <c r="C175" s="118"/>
      <c r="E175" s="69"/>
      <c r="F175" s="122"/>
      <c r="G175" s="70"/>
      <c r="H175" s="70"/>
      <c r="I175" s="71"/>
    </row>
    <row r="176" spans="2:9">
      <c r="B176" s="118"/>
      <c r="C176" s="118"/>
      <c r="D176" s="68"/>
      <c r="E176" s="69"/>
      <c r="F176" s="122"/>
      <c r="G176" s="70"/>
      <c r="H176" s="70"/>
      <c r="I176" s="71"/>
    </row>
    <row r="177" spans="2:9">
      <c r="B177" s="118"/>
      <c r="C177" s="118"/>
      <c r="E177" s="69"/>
      <c r="F177" s="122"/>
      <c r="G177" s="70"/>
      <c r="H177" s="70"/>
      <c r="I177" s="71"/>
    </row>
    <row r="178" spans="2:9">
      <c r="B178" s="118"/>
      <c r="C178" s="118"/>
      <c r="D178" s="68"/>
      <c r="E178" s="69"/>
      <c r="F178" s="122"/>
      <c r="G178" s="70"/>
      <c r="H178" s="70"/>
      <c r="I178" s="71"/>
    </row>
    <row r="179" spans="2:9">
      <c r="B179" s="118"/>
      <c r="C179" s="118"/>
      <c r="E179" s="69"/>
      <c r="F179" s="122"/>
      <c r="G179" s="70"/>
      <c r="H179" s="70"/>
      <c r="I179" s="71"/>
    </row>
    <row r="180" spans="2:9">
      <c r="B180" s="118"/>
      <c r="C180" s="118"/>
      <c r="D180" s="68"/>
      <c r="E180" s="69"/>
      <c r="F180" s="122"/>
      <c r="G180" s="70"/>
      <c r="H180" s="70"/>
      <c r="I180" s="71"/>
    </row>
    <row r="181" spans="2:9">
      <c r="B181" s="118"/>
      <c r="C181" s="118"/>
      <c r="E181" s="69"/>
      <c r="F181" s="122"/>
      <c r="G181" s="70"/>
      <c r="H181" s="70"/>
      <c r="I181" s="71"/>
    </row>
    <row r="182" spans="2:9">
      <c r="B182" s="118"/>
      <c r="C182" s="118"/>
      <c r="D182" s="68"/>
      <c r="E182" s="69"/>
      <c r="F182" s="122"/>
      <c r="G182" s="70"/>
      <c r="H182" s="70"/>
      <c r="I182" s="71"/>
    </row>
    <row r="184" spans="2:9">
      <c r="F184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</sheetData>
  <protectedRanges>
    <protectedRange algorithmName="SHA-512" hashValue="f70Ov32pdSeZvmYEUxF/xbc6vweoU00N/7RthR5IyHvkhxB7eQyoLZzt1kIcmMkHXnbix0iN7gA+lAmou0R+0g==" saltValue="yUFhVN/DRBJBBY+HkzzTLQ==" spinCount="100000" sqref="A1:F49 I1:I101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view="pageBreakPreview" topLeftCell="A7" zoomScaleNormal="100" zoomScaleSheetLayoutView="100" workbookViewId="0">
      <selection activeCell="P27" sqref="P27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.85546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96,3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MĚSTSKÉHO ÚŘADU - FVE 96,30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93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120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121</v>
      </c>
      <c r="E9" s="120" t="s">
        <v>11</v>
      </c>
      <c r="F9" s="51">
        <v>4</v>
      </c>
      <c r="G9" s="12">
        <v>0</v>
      </c>
      <c r="H9" s="12">
        <v>0</v>
      </c>
      <c r="I9" s="63">
        <f t="shared" ref="I9:I10" si="0">F9*(G9+H9)</f>
        <v>0</v>
      </c>
    </row>
    <row r="10" spans="2:9">
      <c r="B10" s="5"/>
      <c r="C10" s="164" t="s">
        <v>193</v>
      </c>
      <c r="D10" s="174" t="s">
        <v>194</v>
      </c>
      <c r="E10" s="120" t="s">
        <v>10</v>
      </c>
      <c r="F10" s="51">
        <v>10</v>
      </c>
      <c r="G10" s="12">
        <v>0</v>
      </c>
      <c r="H10" s="12">
        <v>0</v>
      </c>
      <c r="I10" s="63">
        <f t="shared" si="0"/>
        <v>0</v>
      </c>
    </row>
    <row r="11" spans="2:9">
      <c r="B11" s="5"/>
      <c r="C11" s="164">
        <v>8</v>
      </c>
      <c r="D11" s="167" t="s">
        <v>120</v>
      </c>
      <c r="E11" s="5" t="s">
        <v>13</v>
      </c>
      <c r="F11" s="52">
        <v>8</v>
      </c>
      <c r="G11" s="12">
        <v>0</v>
      </c>
      <c r="H11" s="12">
        <v>0</v>
      </c>
      <c r="I11" s="63">
        <f t="shared" ref="I11" si="1">F11*(G11+H11)</f>
        <v>0</v>
      </c>
    </row>
    <row r="12" spans="2:9">
      <c r="B12" s="5"/>
      <c r="C12" s="5"/>
      <c r="D12" s="46" t="s">
        <v>123</v>
      </c>
      <c r="E12" s="5"/>
      <c r="F12" s="50">
        <v>0</v>
      </c>
      <c r="G12" s="5"/>
      <c r="H12" s="5"/>
      <c r="I12" s="5"/>
    </row>
    <row r="13" spans="2:9">
      <c r="B13" s="5"/>
      <c r="C13" s="164" t="s">
        <v>137</v>
      </c>
      <c r="D13" s="166" t="s">
        <v>151</v>
      </c>
      <c r="E13" s="120" t="s">
        <v>12</v>
      </c>
      <c r="F13" s="51">
        <v>12</v>
      </c>
      <c r="G13" s="12">
        <v>0</v>
      </c>
      <c r="H13" s="12">
        <v>0</v>
      </c>
      <c r="I13" s="63">
        <f t="shared" ref="I13:I16" si="2">F13*(G13+H13)</f>
        <v>0</v>
      </c>
    </row>
    <row r="14" spans="2:9">
      <c r="B14" s="5"/>
      <c r="C14" s="164" t="s">
        <v>138</v>
      </c>
      <c r="D14" s="166" t="s">
        <v>126</v>
      </c>
      <c r="E14" s="120" t="s">
        <v>12</v>
      </c>
      <c r="F14" s="51">
        <v>6</v>
      </c>
      <c r="G14" s="12">
        <v>0</v>
      </c>
      <c r="H14" s="12">
        <v>0</v>
      </c>
      <c r="I14" s="63">
        <f t="shared" si="2"/>
        <v>0</v>
      </c>
    </row>
    <row r="15" spans="2:9">
      <c r="B15" s="5"/>
      <c r="C15" s="164" t="s">
        <v>139</v>
      </c>
      <c r="D15" s="166" t="s">
        <v>127</v>
      </c>
      <c r="E15" s="120" t="s">
        <v>124</v>
      </c>
      <c r="F15" s="51">
        <v>20</v>
      </c>
      <c r="G15" s="12">
        <v>0</v>
      </c>
      <c r="H15" s="12">
        <v>0</v>
      </c>
      <c r="I15" s="63">
        <f t="shared" si="2"/>
        <v>0</v>
      </c>
    </row>
    <row r="16" spans="2:9">
      <c r="B16" s="5"/>
      <c r="C16" s="164" t="s">
        <v>99</v>
      </c>
      <c r="D16" s="166" t="s">
        <v>128</v>
      </c>
      <c r="E16" s="120" t="s">
        <v>13</v>
      </c>
      <c r="F16" s="51">
        <v>32</v>
      </c>
      <c r="G16" s="12">
        <v>0</v>
      </c>
      <c r="H16" s="12">
        <v>0</v>
      </c>
      <c r="I16" s="63">
        <f t="shared" si="2"/>
        <v>0</v>
      </c>
    </row>
    <row r="17" spans="2:9">
      <c r="B17" s="5"/>
      <c r="C17" s="164" t="s">
        <v>100</v>
      </c>
      <c r="D17" s="165" t="s">
        <v>129</v>
      </c>
      <c r="E17" s="120" t="s">
        <v>12</v>
      </c>
      <c r="F17" s="51">
        <v>1</v>
      </c>
      <c r="G17" s="12">
        <v>0</v>
      </c>
      <c r="H17" s="12">
        <v>0</v>
      </c>
      <c r="I17" s="63">
        <f t="shared" ref="I17" si="3">F17*(G17+H17)</f>
        <v>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130</v>
      </c>
      <c r="E19" s="120" t="s">
        <v>13</v>
      </c>
      <c r="F19" s="51">
        <v>10</v>
      </c>
      <c r="G19" s="12">
        <v>0</v>
      </c>
      <c r="H19" s="12">
        <v>0</v>
      </c>
      <c r="I19" s="63">
        <f>F19*(G19+H19)</f>
        <v>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0</v>
      </c>
      <c r="I20" s="63">
        <f t="shared" ref="I20:I21" si="4">F20*(G20+H20)</f>
        <v>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0</v>
      </c>
      <c r="I21" s="63">
        <f t="shared" si="4"/>
        <v>0</v>
      </c>
    </row>
    <row r="22" spans="2:9" ht="13.5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75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75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H9" sqref="H9:H13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163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165</v>
      </c>
      <c r="E9" s="120" t="s">
        <v>11</v>
      </c>
      <c r="F9" s="51">
        <v>0</v>
      </c>
      <c r="G9" s="12">
        <v>0</v>
      </c>
      <c r="H9" s="12">
        <v>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164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ref="I10" si="1">F10*(G10+H10)</f>
        <v>0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0</v>
      </c>
      <c r="I13" s="85">
        <f t="shared" ref="I13" si="2">F13*(G13+H13)</f>
        <v>0</v>
      </c>
    </row>
    <row r="14" spans="2:9" ht="13.5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75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75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9" sqref="H9:H19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140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141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5</v>
      </c>
      <c r="D11" s="75" t="s">
        <v>185</v>
      </c>
      <c r="E11" s="120" t="s">
        <v>11</v>
      </c>
      <c r="F11" s="51">
        <v>1</v>
      </c>
      <c r="G11" s="12">
        <v>0</v>
      </c>
      <c r="H11" s="12">
        <v>0</v>
      </c>
      <c r="I11" s="85">
        <f t="shared" ref="I11" si="1">F11*(G11+H11)</f>
        <v>0</v>
      </c>
    </row>
    <row r="12" spans="2:9" ht="14.25" customHeight="1">
      <c r="B12" s="5"/>
      <c r="C12" s="5">
        <v>11</v>
      </c>
      <c r="D12" s="75" t="s">
        <v>169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15</v>
      </c>
      <c r="D15" s="83" t="s">
        <v>167</v>
      </c>
      <c r="E15" s="120" t="s">
        <v>11</v>
      </c>
      <c r="F15" s="51">
        <v>6</v>
      </c>
      <c r="G15" s="12">
        <v>0</v>
      </c>
      <c r="H15" s="12">
        <v>0</v>
      </c>
      <c r="I15" s="85">
        <f t="shared" si="0"/>
        <v>0</v>
      </c>
    </row>
    <row r="16" spans="2:9" ht="12.6" customHeight="1">
      <c r="B16" s="5"/>
      <c r="C16" s="5">
        <v>16</v>
      </c>
      <c r="D16" s="83" t="s">
        <v>168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si="0"/>
        <v>0</v>
      </c>
    </row>
    <row r="17" spans="2:9" ht="12.6" customHeight="1">
      <c r="B17" s="5"/>
      <c r="C17" s="5">
        <v>17</v>
      </c>
      <c r="D17" s="83" t="s">
        <v>172</v>
      </c>
      <c r="E17" s="120" t="s">
        <v>11</v>
      </c>
      <c r="F17" s="51">
        <v>2</v>
      </c>
      <c r="G17" s="12">
        <v>0</v>
      </c>
      <c r="H17" s="12">
        <v>0</v>
      </c>
      <c r="I17" s="85">
        <f t="shared" ref="I17" si="2">F17*(G17+H17)</f>
        <v>0</v>
      </c>
    </row>
    <row r="18" spans="2:9">
      <c r="B18" s="5"/>
      <c r="C18" s="5" t="s">
        <v>103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 t="s">
        <v>104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3">F19*(G19+H19)</f>
        <v>0</v>
      </c>
    </row>
    <row r="20" spans="2:9" ht="13.5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7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7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H9" sqref="H9:H22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152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21" si="0">F9*(G9+H9)</f>
        <v>0</v>
      </c>
    </row>
    <row r="10" spans="2:9">
      <c r="B10" s="5"/>
      <c r="C10" s="5">
        <v>2</v>
      </c>
      <c r="D10" s="75" t="s">
        <v>142</v>
      </c>
      <c r="E10" s="120" t="s">
        <v>11</v>
      </c>
      <c r="F10" s="51">
        <v>1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143</v>
      </c>
      <c r="E11" s="120" t="s">
        <v>11</v>
      </c>
      <c r="F11" s="51">
        <v>2</v>
      </c>
      <c r="G11" s="12">
        <v>0</v>
      </c>
      <c r="H11" s="12">
        <v>0</v>
      </c>
      <c r="I11" s="85">
        <f t="shared" si="0"/>
        <v>0</v>
      </c>
    </row>
    <row r="12" spans="2:9">
      <c r="B12" s="5"/>
      <c r="C12" s="5">
        <v>4</v>
      </c>
      <c r="D12" s="75" t="s">
        <v>159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0"/>
        <v>0</v>
      </c>
    </row>
    <row r="13" spans="2:9">
      <c r="B13" s="5"/>
      <c r="C13" s="5">
        <v>5</v>
      </c>
      <c r="D13" s="75" t="s">
        <v>161</v>
      </c>
      <c r="E13" s="120" t="s">
        <v>11</v>
      </c>
      <c r="F13" s="51">
        <v>1</v>
      </c>
      <c r="G13" s="12">
        <v>0</v>
      </c>
      <c r="H13" s="12">
        <v>0</v>
      </c>
      <c r="I13" s="85">
        <f t="shared" si="0"/>
        <v>0</v>
      </c>
    </row>
    <row r="14" spans="2:9">
      <c r="B14" s="5"/>
      <c r="C14" s="5">
        <v>7</v>
      </c>
      <c r="D14" s="75" t="s">
        <v>158</v>
      </c>
      <c r="E14" s="120" t="s">
        <v>11</v>
      </c>
      <c r="F14" s="51">
        <v>1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8</v>
      </c>
      <c r="D15" s="75" t="s">
        <v>185</v>
      </c>
      <c r="E15" s="120" t="s">
        <v>11</v>
      </c>
      <c r="F15" s="51">
        <v>1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 t="s">
        <v>125</v>
      </c>
      <c r="D16" s="75" t="s">
        <v>186</v>
      </c>
      <c r="E16" s="120" t="s">
        <v>11</v>
      </c>
      <c r="F16" s="51">
        <v>2</v>
      </c>
      <c r="G16" s="12">
        <v>0</v>
      </c>
      <c r="H16" s="12">
        <v>0</v>
      </c>
      <c r="I16" s="85">
        <f t="shared" ref="I16" si="1">F16*(G16+H16)</f>
        <v>0</v>
      </c>
    </row>
    <row r="17" spans="2:9">
      <c r="B17" s="5"/>
      <c r="C17" s="5" t="s">
        <v>136</v>
      </c>
      <c r="D17" s="75" t="s">
        <v>162</v>
      </c>
      <c r="E17" s="120" t="s">
        <v>11</v>
      </c>
      <c r="F17" s="51">
        <v>1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13</v>
      </c>
      <c r="D18" s="75" t="s">
        <v>160</v>
      </c>
      <c r="E18" s="120" t="s">
        <v>11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0</v>
      </c>
      <c r="H19" s="12">
        <v>0</v>
      </c>
      <c r="I19" s="85">
        <f t="shared" si="0"/>
        <v>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0</v>
      </c>
      <c r="H20" s="12">
        <v>0</v>
      </c>
      <c r="I20" s="85">
        <f t="shared" si="0"/>
        <v>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0</v>
      </c>
      <c r="H21" s="12">
        <v>0</v>
      </c>
      <c r="I21" s="85">
        <f t="shared" si="0"/>
        <v>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0</v>
      </c>
      <c r="I22" s="85">
        <f t="shared" ref="I22" si="2">F22*(G22+H22)</f>
        <v>0</v>
      </c>
    </row>
    <row r="23" spans="2:9" ht="13.5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75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0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75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H9" sqref="H9:H19"/>
    </sheetView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56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96,3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MĚSTSKÉHO ÚŘADU - FVE 96,30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108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170</v>
      </c>
      <c r="E9" s="120" t="s">
        <v>11</v>
      </c>
      <c r="F9" s="51">
        <v>1</v>
      </c>
      <c r="G9" s="12">
        <v>0</v>
      </c>
      <c r="H9" s="12">
        <v>0</v>
      </c>
      <c r="I9" s="85">
        <f t="shared" ref="I9:I18" si="0">F9*(G9+H9)</f>
        <v>0</v>
      </c>
    </row>
    <row r="10" spans="2:9">
      <c r="B10" s="5"/>
      <c r="C10" s="5">
        <v>2</v>
      </c>
      <c r="D10" s="75" t="s">
        <v>147</v>
      </c>
      <c r="E10" s="120" t="s">
        <v>11</v>
      </c>
      <c r="F10" s="51">
        <v>14</v>
      </c>
      <c r="G10" s="12">
        <v>0</v>
      </c>
      <c r="H10" s="12">
        <v>0</v>
      </c>
      <c r="I10" s="85">
        <f t="shared" si="0"/>
        <v>0</v>
      </c>
    </row>
    <row r="11" spans="2:9">
      <c r="B11" s="5"/>
      <c r="C11" s="5">
        <v>3</v>
      </c>
      <c r="D11" s="75" t="s">
        <v>144</v>
      </c>
      <c r="E11" s="120" t="s">
        <v>11</v>
      </c>
      <c r="F11" s="51">
        <v>14</v>
      </c>
      <c r="G11" s="12">
        <v>0</v>
      </c>
      <c r="H11" s="12">
        <v>0</v>
      </c>
      <c r="I11" s="85">
        <f t="shared" ref="I11:I13" si="1">F11*(G11+H11)</f>
        <v>0</v>
      </c>
    </row>
    <row r="12" spans="2:9">
      <c r="B12" s="5"/>
      <c r="C12" s="5">
        <v>4</v>
      </c>
      <c r="D12" s="75" t="s">
        <v>145</v>
      </c>
      <c r="E12" s="120" t="s">
        <v>11</v>
      </c>
      <c r="F12" s="51">
        <v>1</v>
      </c>
      <c r="G12" s="12">
        <v>0</v>
      </c>
      <c r="H12" s="12">
        <v>0</v>
      </c>
      <c r="I12" s="85">
        <f t="shared" si="1"/>
        <v>0</v>
      </c>
    </row>
    <row r="13" spans="2:9">
      <c r="B13" s="5"/>
      <c r="C13" s="5">
        <v>5</v>
      </c>
      <c r="D13" s="75" t="s">
        <v>146</v>
      </c>
      <c r="E13" s="120" t="s">
        <v>11</v>
      </c>
      <c r="F13" s="51">
        <v>28</v>
      </c>
      <c r="G13" s="12">
        <v>0</v>
      </c>
      <c r="H13" s="12">
        <v>0</v>
      </c>
      <c r="I13" s="85">
        <f t="shared" si="1"/>
        <v>0</v>
      </c>
    </row>
    <row r="14" spans="2:9">
      <c r="B14" s="5"/>
      <c r="C14" s="5">
        <v>13</v>
      </c>
      <c r="D14" s="83" t="s">
        <v>50</v>
      </c>
      <c r="E14" s="120" t="s">
        <v>11</v>
      </c>
      <c r="F14" s="51">
        <v>14</v>
      </c>
      <c r="G14" s="12">
        <v>0</v>
      </c>
      <c r="H14" s="12">
        <v>0</v>
      </c>
      <c r="I14" s="85">
        <f t="shared" si="0"/>
        <v>0</v>
      </c>
    </row>
    <row r="15" spans="2:9">
      <c r="B15" s="5"/>
      <c r="C15" s="5">
        <v>14</v>
      </c>
      <c r="D15" s="83" t="s">
        <v>51</v>
      </c>
      <c r="E15" s="120" t="s">
        <v>11</v>
      </c>
      <c r="F15" s="51">
        <v>14</v>
      </c>
      <c r="G15" s="12">
        <v>0</v>
      </c>
      <c r="H15" s="12">
        <v>0</v>
      </c>
      <c r="I15" s="85">
        <f t="shared" si="0"/>
        <v>0</v>
      </c>
    </row>
    <row r="16" spans="2:9">
      <c r="B16" s="5"/>
      <c r="C16" s="5">
        <v>15</v>
      </c>
      <c r="D16" s="83" t="s">
        <v>171</v>
      </c>
      <c r="E16" s="120" t="s">
        <v>11</v>
      </c>
      <c r="F16" s="51">
        <v>14</v>
      </c>
      <c r="G16" s="12">
        <v>0</v>
      </c>
      <c r="H16" s="12">
        <v>0</v>
      </c>
      <c r="I16" s="85">
        <f t="shared" si="0"/>
        <v>0</v>
      </c>
    </row>
    <row r="17" spans="2:9">
      <c r="B17" s="5"/>
      <c r="C17" s="5">
        <v>16</v>
      </c>
      <c r="D17" s="83" t="s">
        <v>52</v>
      </c>
      <c r="E17" s="120" t="s">
        <v>11</v>
      </c>
      <c r="F17" s="51">
        <v>14</v>
      </c>
      <c r="G17" s="12">
        <v>0</v>
      </c>
      <c r="H17" s="12">
        <v>0</v>
      </c>
      <c r="I17" s="85">
        <f t="shared" si="0"/>
        <v>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0</v>
      </c>
      <c r="H18" s="12">
        <v>0</v>
      </c>
      <c r="I18" s="85">
        <f t="shared" si="0"/>
        <v>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0</v>
      </c>
      <c r="I19" s="85">
        <f t="shared" ref="I19" si="2">F19*(G19+H19)</f>
        <v>0</v>
      </c>
    </row>
    <row r="20" spans="2:9" ht="13.5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75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75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Iveta Kubalíková</cp:lastModifiedBy>
  <cp:lastPrinted>2023-03-24T12:03:35Z</cp:lastPrinted>
  <dcterms:created xsi:type="dcterms:W3CDTF">2008-10-05T19:10:50Z</dcterms:created>
  <dcterms:modified xsi:type="dcterms:W3CDTF">2025-08-28T13:55:05Z</dcterms:modified>
</cp:coreProperties>
</file>