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0.0.247\sri\INVESTICE\Jihlavska-cyklochodnik\VZ\stavba\02_zadavaci podminky\priloha 4_aktualiz.soupis praci_15.12\"/>
    </mc:Choice>
  </mc:AlternateContent>
  <xr:revisionPtr revIDLastSave="0" documentId="8_{B84570C1-2595-4233-907F-95F2DB024526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Rekapitulace" sheetId="15" r:id="rId1"/>
    <sheet name="01.1" sheetId="2" r:id="rId2"/>
    <sheet name="01.2" sheetId="3" r:id="rId3"/>
    <sheet name="02.1" sheetId="4" r:id="rId4"/>
    <sheet name="02.2" sheetId="5" r:id="rId5"/>
    <sheet name="101.1" sheetId="6" r:id="rId6"/>
    <sheet name="101.2" sheetId="7" r:id="rId7"/>
    <sheet name="201201.1" sheetId="8" r:id="rId8"/>
    <sheet name="201201.2" sheetId="9" r:id="rId9"/>
    <sheet name="201201.3" sheetId="10" r:id="rId10"/>
    <sheet name="401.1" sheetId="11" r:id="rId11"/>
    <sheet name="401.2" sheetId="12" r:id="rId12"/>
    <sheet name="401.3" sheetId="13" r:id="rId13"/>
    <sheet name="80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5" i="14" l="1"/>
  <c r="O225" i="14" s="1"/>
  <c r="I221" i="14"/>
  <c r="O221" i="14" s="1"/>
  <c r="O217" i="14"/>
  <c r="I217" i="14"/>
  <c r="I213" i="14"/>
  <c r="O213" i="14" s="1"/>
  <c r="O209" i="14"/>
  <c r="I209" i="14"/>
  <c r="O205" i="14"/>
  <c r="I205" i="14"/>
  <c r="I201" i="14"/>
  <c r="O201" i="14" s="1"/>
  <c r="I197" i="14"/>
  <c r="O197" i="14" s="1"/>
  <c r="O193" i="14"/>
  <c r="I193" i="14"/>
  <c r="I189" i="14"/>
  <c r="O189" i="14" s="1"/>
  <c r="O185" i="14"/>
  <c r="I185" i="14"/>
  <c r="I181" i="14"/>
  <c r="O181" i="14" s="1"/>
  <c r="I176" i="14"/>
  <c r="O176" i="14" s="1"/>
  <c r="I172" i="14"/>
  <c r="O172" i="14" s="1"/>
  <c r="I168" i="14"/>
  <c r="O168" i="14" s="1"/>
  <c r="I164" i="14"/>
  <c r="O164" i="14" s="1"/>
  <c r="O160" i="14"/>
  <c r="I160" i="14"/>
  <c r="I156" i="14"/>
  <c r="O156" i="14" s="1"/>
  <c r="O152" i="14"/>
  <c r="I152" i="14"/>
  <c r="I148" i="14"/>
  <c r="O148" i="14" s="1"/>
  <c r="I144" i="14"/>
  <c r="O144" i="14" s="1"/>
  <c r="I140" i="14"/>
  <c r="O140" i="14" s="1"/>
  <c r="I136" i="14"/>
  <c r="O136" i="14" s="1"/>
  <c r="I132" i="14"/>
  <c r="O132" i="14" s="1"/>
  <c r="I128" i="14"/>
  <c r="I18" i="14"/>
  <c r="O123" i="14"/>
  <c r="I123" i="14"/>
  <c r="I119" i="14"/>
  <c r="O119" i="14" s="1"/>
  <c r="O115" i="14"/>
  <c r="I115" i="14"/>
  <c r="O111" i="14"/>
  <c r="I111" i="14"/>
  <c r="I107" i="14"/>
  <c r="O107" i="14" s="1"/>
  <c r="I103" i="14"/>
  <c r="O103" i="14" s="1"/>
  <c r="I99" i="14"/>
  <c r="O99" i="14" s="1"/>
  <c r="I95" i="14"/>
  <c r="O95" i="14" s="1"/>
  <c r="O91" i="14"/>
  <c r="I91" i="14"/>
  <c r="I87" i="14"/>
  <c r="O87" i="14" s="1"/>
  <c r="O83" i="14"/>
  <c r="I83" i="14"/>
  <c r="O79" i="14"/>
  <c r="I79" i="14"/>
  <c r="I75" i="14"/>
  <c r="O75" i="14" s="1"/>
  <c r="I71" i="14"/>
  <c r="O71" i="14" s="1"/>
  <c r="I67" i="14"/>
  <c r="O67" i="14" s="1"/>
  <c r="I63" i="14"/>
  <c r="O63" i="14" s="1"/>
  <c r="O59" i="14"/>
  <c r="I59" i="14"/>
  <c r="I55" i="14"/>
  <c r="O55" i="14" s="1"/>
  <c r="O51" i="14"/>
  <c r="I51" i="14"/>
  <c r="O47" i="14"/>
  <c r="I47" i="14"/>
  <c r="I43" i="14"/>
  <c r="O43" i="14" s="1"/>
  <c r="I39" i="14"/>
  <c r="O39" i="14" s="1"/>
  <c r="I35" i="14"/>
  <c r="O35" i="14" s="1"/>
  <c r="I31" i="14"/>
  <c r="O31" i="14" s="1"/>
  <c r="O27" i="14"/>
  <c r="I27" i="14"/>
  <c r="I23" i="14"/>
  <c r="O23" i="14" s="1"/>
  <c r="O19" i="14"/>
  <c r="I19" i="14"/>
  <c r="I13" i="14"/>
  <c r="I14" i="14"/>
  <c r="O14" i="14" s="1"/>
  <c r="I9" i="14"/>
  <c r="I8" i="14" s="1"/>
  <c r="I16" i="13"/>
  <c r="I3" i="13" s="1"/>
  <c r="C21" i="15" s="1"/>
  <c r="O17" i="13"/>
  <c r="I17" i="13"/>
  <c r="I12" i="13"/>
  <c r="O13" i="13"/>
  <c r="I13" i="13"/>
  <c r="I8" i="13"/>
  <c r="O9" i="13"/>
  <c r="I9" i="13"/>
  <c r="I219" i="12"/>
  <c r="O219" i="12" s="1"/>
  <c r="I215" i="12"/>
  <c r="O215" i="12" s="1"/>
  <c r="I210" i="12"/>
  <c r="I209" i="12" s="1"/>
  <c r="I196" i="12"/>
  <c r="O205" i="12"/>
  <c r="I205" i="12"/>
  <c r="I201" i="12"/>
  <c r="O201" i="12" s="1"/>
  <c r="O197" i="12"/>
  <c r="I197" i="12"/>
  <c r="I192" i="12"/>
  <c r="O192" i="12" s="1"/>
  <c r="I188" i="12"/>
  <c r="O188" i="12" s="1"/>
  <c r="I183" i="12"/>
  <c r="O183" i="12" s="1"/>
  <c r="I179" i="12"/>
  <c r="O179" i="12" s="1"/>
  <c r="O176" i="12"/>
  <c r="I176" i="12"/>
  <c r="I172" i="12"/>
  <c r="O172" i="12" s="1"/>
  <c r="O168" i="12"/>
  <c r="I168" i="12"/>
  <c r="O164" i="12"/>
  <c r="I164" i="12"/>
  <c r="I160" i="12"/>
  <c r="O160" i="12" s="1"/>
  <c r="I156" i="12"/>
  <c r="O156" i="12" s="1"/>
  <c r="I152" i="12"/>
  <c r="O152" i="12" s="1"/>
  <c r="I148" i="12"/>
  <c r="O144" i="12"/>
  <c r="I144" i="12"/>
  <c r="I140" i="12"/>
  <c r="O140" i="12" s="1"/>
  <c r="O136" i="12"/>
  <c r="I136" i="12"/>
  <c r="O132" i="12"/>
  <c r="I132" i="12"/>
  <c r="I128" i="12"/>
  <c r="O128" i="12" s="1"/>
  <c r="I123" i="12"/>
  <c r="O123" i="12" s="1"/>
  <c r="I120" i="12"/>
  <c r="O120" i="12" s="1"/>
  <c r="O117" i="12"/>
  <c r="I117" i="12"/>
  <c r="I113" i="12"/>
  <c r="O113" i="12" s="1"/>
  <c r="I109" i="12"/>
  <c r="O109" i="12" s="1"/>
  <c r="I105" i="12"/>
  <c r="O105" i="12" s="1"/>
  <c r="I101" i="12"/>
  <c r="O101" i="12" s="1"/>
  <c r="I97" i="12"/>
  <c r="O97" i="12" s="1"/>
  <c r="I93" i="12"/>
  <c r="O93" i="12" s="1"/>
  <c r="I89" i="12"/>
  <c r="O89" i="12" s="1"/>
  <c r="I85" i="12"/>
  <c r="O85" i="12" s="1"/>
  <c r="I81" i="12"/>
  <c r="O81" i="12" s="1"/>
  <c r="I77" i="12"/>
  <c r="O77" i="12" s="1"/>
  <c r="I74" i="12"/>
  <c r="O74" i="12" s="1"/>
  <c r="I71" i="12"/>
  <c r="O71" i="12" s="1"/>
  <c r="I67" i="12"/>
  <c r="O67" i="12" s="1"/>
  <c r="I63" i="12"/>
  <c r="O63" i="12" s="1"/>
  <c r="I60" i="12"/>
  <c r="O60" i="12" s="1"/>
  <c r="I57" i="12"/>
  <c r="O57" i="12" s="1"/>
  <c r="I54" i="12"/>
  <c r="O54" i="12" s="1"/>
  <c r="I51" i="12"/>
  <c r="O51" i="12" s="1"/>
  <c r="I47" i="12"/>
  <c r="O47" i="12" s="1"/>
  <c r="I43" i="12"/>
  <c r="O43" i="12" s="1"/>
  <c r="I39" i="12"/>
  <c r="O39" i="12" s="1"/>
  <c r="I35" i="12"/>
  <c r="O35" i="12" s="1"/>
  <c r="I31" i="12"/>
  <c r="O31" i="12" s="1"/>
  <c r="O27" i="12"/>
  <c r="I27" i="12"/>
  <c r="I23" i="12"/>
  <c r="O23" i="12" s="1"/>
  <c r="O19" i="12"/>
  <c r="I19" i="12"/>
  <c r="O15" i="12"/>
  <c r="I15" i="12"/>
  <c r="I12" i="12"/>
  <c r="O12" i="12" s="1"/>
  <c r="I9" i="12"/>
  <c r="O9" i="12" s="1"/>
  <c r="I446" i="11"/>
  <c r="I441" i="11" s="1"/>
  <c r="O442" i="11"/>
  <c r="I442" i="11"/>
  <c r="I437" i="11"/>
  <c r="O437" i="11" s="1"/>
  <c r="O432" i="11"/>
  <c r="I432" i="11"/>
  <c r="I428" i="11"/>
  <c r="O428" i="11" s="1"/>
  <c r="I424" i="11"/>
  <c r="O424" i="11" s="1"/>
  <c r="I420" i="11"/>
  <c r="O420" i="11" s="1"/>
  <c r="I416" i="11"/>
  <c r="O416" i="11" s="1"/>
  <c r="I412" i="11"/>
  <c r="O412" i="11" s="1"/>
  <c r="I409" i="11"/>
  <c r="O409" i="11" s="1"/>
  <c r="I406" i="11"/>
  <c r="O406" i="11" s="1"/>
  <c r="I403" i="11"/>
  <c r="O403" i="11" s="1"/>
  <c r="I400" i="11"/>
  <c r="O400" i="11" s="1"/>
  <c r="I397" i="11"/>
  <c r="O397" i="11" s="1"/>
  <c r="I393" i="11"/>
  <c r="O393" i="11" s="1"/>
  <c r="O390" i="11"/>
  <c r="I390" i="11"/>
  <c r="I387" i="11"/>
  <c r="O387" i="11" s="1"/>
  <c r="I384" i="11"/>
  <c r="O384" i="11" s="1"/>
  <c r="I381" i="11"/>
  <c r="O381" i="11" s="1"/>
  <c r="I378" i="11"/>
  <c r="O378" i="11" s="1"/>
  <c r="I374" i="11"/>
  <c r="O374" i="11" s="1"/>
  <c r="I370" i="11"/>
  <c r="O370" i="11" s="1"/>
  <c r="I366" i="11"/>
  <c r="O366" i="11" s="1"/>
  <c r="I363" i="11"/>
  <c r="I356" i="11" s="1"/>
  <c r="I360" i="11"/>
  <c r="O360" i="11" s="1"/>
  <c r="I357" i="11"/>
  <c r="O357" i="11" s="1"/>
  <c r="O352" i="11"/>
  <c r="I352" i="11"/>
  <c r="I348" i="11"/>
  <c r="I347" i="11" s="1"/>
  <c r="I344" i="11"/>
  <c r="O344" i="11" s="1"/>
  <c r="I340" i="11"/>
  <c r="O340" i="11" s="1"/>
  <c r="I337" i="11"/>
  <c r="O337" i="11" s="1"/>
  <c r="I334" i="11"/>
  <c r="O334" i="11" s="1"/>
  <c r="I330" i="11"/>
  <c r="O330" i="11" s="1"/>
  <c r="I327" i="11"/>
  <c r="O327" i="11" s="1"/>
  <c r="I324" i="11"/>
  <c r="O324" i="11" s="1"/>
  <c r="I320" i="11"/>
  <c r="O320" i="11" s="1"/>
  <c r="I316" i="11"/>
  <c r="O316" i="11" s="1"/>
  <c r="I312" i="11"/>
  <c r="O312" i="11" s="1"/>
  <c r="I308" i="11"/>
  <c r="O308" i="11" s="1"/>
  <c r="I304" i="11"/>
  <c r="O304" i="11" s="1"/>
  <c r="I300" i="11"/>
  <c r="O300" i="11" s="1"/>
  <c r="I296" i="11"/>
  <c r="O296" i="11" s="1"/>
  <c r="I292" i="11"/>
  <c r="O292" i="11" s="1"/>
  <c r="I289" i="11"/>
  <c r="O289" i="11" s="1"/>
  <c r="I285" i="11"/>
  <c r="O285" i="11" s="1"/>
  <c r="I281" i="11"/>
  <c r="O281" i="11" s="1"/>
  <c r="I277" i="11"/>
  <c r="O277" i="11" s="1"/>
  <c r="I273" i="11"/>
  <c r="O273" i="11" s="1"/>
  <c r="I269" i="11"/>
  <c r="O269" i="11" s="1"/>
  <c r="I265" i="11"/>
  <c r="O265" i="11" s="1"/>
  <c r="I261" i="11"/>
  <c r="O261" i="11" s="1"/>
  <c r="I257" i="11"/>
  <c r="O257" i="11" s="1"/>
  <c r="I253" i="11"/>
  <c r="I244" i="11"/>
  <c r="I249" i="11"/>
  <c r="O249" i="11" s="1"/>
  <c r="O245" i="11"/>
  <c r="I245" i="11"/>
  <c r="I241" i="11"/>
  <c r="O241" i="11" s="1"/>
  <c r="I238" i="11"/>
  <c r="O238" i="11" s="1"/>
  <c r="I235" i="11"/>
  <c r="O235" i="11" s="1"/>
  <c r="I232" i="11"/>
  <c r="O232" i="11" s="1"/>
  <c r="I228" i="11"/>
  <c r="O228" i="11" s="1"/>
  <c r="I224" i="11"/>
  <c r="O224" i="11" s="1"/>
  <c r="I221" i="11"/>
  <c r="O221" i="11" s="1"/>
  <c r="I217" i="11"/>
  <c r="O217" i="11" s="1"/>
  <c r="I214" i="11"/>
  <c r="O214" i="11" s="1"/>
  <c r="I211" i="11"/>
  <c r="O211" i="11" s="1"/>
  <c r="I207" i="11"/>
  <c r="O207" i="11" s="1"/>
  <c r="I203" i="11"/>
  <c r="O203" i="11" s="1"/>
  <c r="I199" i="11"/>
  <c r="O199" i="11" s="1"/>
  <c r="I195" i="11"/>
  <c r="O195" i="11" s="1"/>
  <c r="I191" i="11"/>
  <c r="O191" i="11" s="1"/>
  <c r="I187" i="11"/>
  <c r="O187" i="11" s="1"/>
  <c r="I183" i="11"/>
  <c r="O183" i="11" s="1"/>
  <c r="I179" i="11"/>
  <c r="O179" i="11" s="1"/>
  <c r="I175" i="11"/>
  <c r="O175" i="11" s="1"/>
  <c r="I171" i="11"/>
  <c r="O171" i="11" s="1"/>
  <c r="I167" i="11"/>
  <c r="O167" i="11" s="1"/>
  <c r="I164" i="11"/>
  <c r="O164" i="11" s="1"/>
  <c r="O160" i="11"/>
  <c r="I160" i="11"/>
  <c r="I156" i="11"/>
  <c r="O156" i="11" s="1"/>
  <c r="I152" i="11"/>
  <c r="O152" i="11" s="1"/>
  <c r="I148" i="11"/>
  <c r="O148" i="11" s="1"/>
  <c r="I144" i="11"/>
  <c r="O144" i="11" s="1"/>
  <c r="I140" i="11"/>
  <c r="O140" i="11" s="1"/>
  <c r="I136" i="11"/>
  <c r="O136" i="11" s="1"/>
  <c r="I132" i="11"/>
  <c r="O132" i="11" s="1"/>
  <c r="I128" i="11"/>
  <c r="O128" i="11" s="1"/>
  <c r="I124" i="11"/>
  <c r="O124" i="11" s="1"/>
  <c r="I120" i="11"/>
  <c r="O120" i="11" s="1"/>
  <c r="I116" i="11"/>
  <c r="O116" i="11" s="1"/>
  <c r="I113" i="11"/>
  <c r="O113" i="11" s="1"/>
  <c r="I109" i="11"/>
  <c r="O109" i="11" s="1"/>
  <c r="I106" i="11"/>
  <c r="O106" i="11" s="1"/>
  <c r="I103" i="11"/>
  <c r="O103" i="11" s="1"/>
  <c r="I100" i="11"/>
  <c r="O100" i="11" s="1"/>
  <c r="I96" i="11"/>
  <c r="O96" i="11" s="1"/>
  <c r="I92" i="11"/>
  <c r="O92" i="11" s="1"/>
  <c r="I89" i="11"/>
  <c r="O89" i="11" s="1"/>
  <c r="I86" i="11"/>
  <c r="O86" i="11" s="1"/>
  <c r="I83" i="11"/>
  <c r="O83" i="11" s="1"/>
  <c r="I80" i="11"/>
  <c r="O80" i="11" s="1"/>
  <c r="I77" i="11"/>
  <c r="O77" i="11" s="1"/>
  <c r="I73" i="11"/>
  <c r="O73" i="11" s="1"/>
  <c r="I69" i="11"/>
  <c r="O69" i="11" s="1"/>
  <c r="I65" i="11"/>
  <c r="O65" i="11" s="1"/>
  <c r="I61" i="11"/>
  <c r="I56" i="11"/>
  <c r="O56" i="11" s="1"/>
  <c r="I52" i="11"/>
  <c r="O52" i="11" s="1"/>
  <c r="I48" i="11"/>
  <c r="O48" i="11" s="1"/>
  <c r="I45" i="11"/>
  <c r="O45" i="11" s="1"/>
  <c r="I41" i="11"/>
  <c r="O41" i="11" s="1"/>
  <c r="I37" i="11"/>
  <c r="O37" i="11" s="1"/>
  <c r="I33" i="11"/>
  <c r="O33" i="11" s="1"/>
  <c r="I29" i="11"/>
  <c r="O29" i="11" s="1"/>
  <c r="I25" i="11"/>
  <c r="O25" i="11" s="1"/>
  <c r="I21" i="11"/>
  <c r="O21" i="11" s="1"/>
  <c r="O18" i="11"/>
  <c r="I18" i="11"/>
  <c r="I15" i="11"/>
  <c r="O15" i="11" s="1"/>
  <c r="I12" i="11"/>
  <c r="O12" i="11" s="1"/>
  <c r="I9" i="11"/>
  <c r="O9" i="11" s="1"/>
  <c r="I14" i="10"/>
  <c r="O14" i="10" s="1"/>
  <c r="I10" i="10"/>
  <c r="O10" i="10" s="1"/>
  <c r="D18" i="15" s="1"/>
  <c r="I64" i="9"/>
  <c r="O64" i="9" s="1"/>
  <c r="I60" i="9"/>
  <c r="I39" i="9" s="1"/>
  <c r="I56" i="9"/>
  <c r="O56" i="9" s="1"/>
  <c r="I52" i="9"/>
  <c r="O52" i="9" s="1"/>
  <c r="I48" i="9"/>
  <c r="O48" i="9" s="1"/>
  <c r="I44" i="9"/>
  <c r="O44" i="9" s="1"/>
  <c r="I40" i="9"/>
  <c r="O40" i="9" s="1"/>
  <c r="I35" i="9"/>
  <c r="O35" i="9" s="1"/>
  <c r="I31" i="9"/>
  <c r="I26" i="9" s="1"/>
  <c r="O27" i="9"/>
  <c r="I27" i="9"/>
  <c r="I22" i="9"/>
  <c r="O22" i="9" s="1"/>
  <c r="I18" i="9"/>
  <c r="O18" i="9" s="1"/>
  <c r="I14" i="9"/>
  <c r="O14" i="9" s="1"/>
  <c r="I10" i="9"/>
  <c r="I9" i="9" s="1"/>
  <c r="I163" i="8"/>
  <c r="O163" i="8" s="1"/>
  <c r="O159" i="8"/>
  <c r="I159" i="8"/>
  <c r="I155" i="8"/>
  <c r="O155" i="8" s="1"/>
  <c r="I151" i="8"/>
  <c r="O151" i="8" s="1"/>
  <c r="I147" i="8"/>
  <c r="O147" i="8" s="1"/>
  <c r="I143" i="8"/>
  <c r="O143" i="8" s="1"/>
  <c r="I140" i="8"/>
  <c r="O140" i="8" s="1"/>
  <c r="I136" i="8"/>
  <c r="O136" i="8" s="1"/>
  <c r="I131" i="8"/>
  <c r="I118" i="8" s="1"/>
  <c r="O127" i="8"/>
  <c r="I127" i="8"/>
  <c r="I123" i="8"/>
  <c r="O123" i="8" s="1"/>
  <c r="O119" i="8"/>
  <c r="I119" i="8"/>
  <c r="I114" i="8"/>
  <c r="O114" i="8" s="1"/>
  <c r="I110" i="8"/>
  <c r="O110" i="8" s="1"/>
  <c r="I106" i="8"/>
  <c r="O106" i="8" s="1"/>
  <c r="I102" i="8"/>
  <c r="I101" i="8" s="1"/>
  <c r="O97" i="8"/>
  <c r="I97" i="8"/>
  <c r="I93" i="8"/>
  <c r="O93" i="8" s="1"/>
  <c r="O89" i="8"/>
  <c r="I89" i="8"/>
  <c r="O85" i="8"/>
  <c r="I85" i="8"/>
  <c r="I81" i="8"/>
  <c r="O81" i="8" s="1"/>
  <c r="I77" i="8"/>
  <c r="O77" i="8" s="1"/>
  <c r="I73" i="8"/>
  <c r="I68" i="8" s="1"/>
  <c r="O69" i="8"/>
  <c r="I69" i="8"/>
  <c r="I59" i="8"/>
  <c r="I64" i="8"/>
  <c r="O64" i="8" s="1"/>
  <c r="I60" i="8"/>
  <c r="O60" i="8" s="1"/>
  <c r="O55" i="8"/>
  <c r="I55" i="8"/>
  <c r="I51" i="8"/>
  <c r="O51" i="8" s="1"/>
  <c r="I47" i="8"/>
  <c r="O47" i="8" s="1"/>
  <c r="I43" i="8"/>
  <c r="O43" i="8" s="1"/>
  <c r="I39" i="8"/>
  <c r="I38" i="8" s="1"/>
  <c r="I9" i="8"/>
  <c r="I34" i="8"/>
  <c r="O34" i="8" s="1"/>
  <c r="I30" i="8"/>
  <c r="O30" i="8" s="1"/>
  <c r="I26" i="8"/>
  <c r="O26" i="8" s="1"/>
  <c r="I22" i="8"/>
  <c r="O22" i="8" s="1"/>
  <c r="I18" i="8"/>
  <c r="O18" i="8" s="1"/>
  <c r="I14" i="8"/>
  <c r="O14" i="8" s="1"/>
  <c r="I10" i="8"/>
  <c r="O10" i="8" s="1"/>
  <c r="I46" i="7"/>
  <c r="I55" i="7"/>
  <c r="O55" i="7" s="1"/>
  <c r="I51" i="7"/>
  <c r="O51" i="7" s="1"/>
  <c r="I47" i="7"/>
  <c r="O47" i="7" s="1"/>
  <c r="I42" i="7"/>
  <c r="O42" i="7" s="1"/>
  <c r="I38" i="7"/>
  <c r="O38" i="7" s="1"/>
  <c r="I34" i="7"/>
  <c r="O34" i="7" s="1"/>
  <c r="O30" i="7"/>
  <c r="I30" i="7"/>
  <c r="O26" i="7"/>
  <c r="I26" i="7"/>
  <c r="I22" i="7"/>
  <c r="O22" i="7" s="1"/>
  <c r="O18" i="7"/>
  <c r="I18" i="7"/>
  <c r="O14" i="7"/>
  <c r="I14" i="7"/>
  <c r="I9" i="7"/>
  <c r="O9" i="7" s="1"/>
  <c r="I143" i="6"/>
  <c r="O143" i="6" s="1"/>
  <c r="I139" i="6"/>
  <c r="O139" i="6" s="1"/>
  <c r="I135" i="6"/>
  <c r="O135" i="6" s="1"/>
  <c r="I131" i="6"/>
  <c r="O131" i="6" s="1"/>
  <c r="I127" i="6"/>
  <c r="O127" i="6" s="1"/>
  <c r="I123" i="6"/>
  <c r="O123" i="6" s="1"/>
  <c r="I119" i="6"/>
  <c r="O119" i="6" s="1"/>
  <c r="I115" i="6"/>
  <c r="O115" i="6" s="1"/>
  <c r="I111" i="6"/>
  <c r="O111" i="6" s="1"/>
  <c r="I107" i="6"/>
  <c r="O107" i="6" s="1"/>
  <c r="I103" i="6"/>
  <c r="O103" i="6" s="1"/>
  <c r="I99" i="6"/>
  <c r="O99" i="6" s="1"/>
  <c r="I95" i="6"/>
  <c r="O95" i="6" s="1"/>
  <c r="I91" i="6"/>
  <c r="O91" i="6" s="1"/>
  <c r="I87" i="6"/>
  <c r="O87" i="6" s="1"/>
  <c r="I83" i="6"/>
  <c r="O83" i="6" s="1"/>
  <c r="I79" i="6"/>
  <c r="I78" i="6" s="1"/>
  <c r="O74" i="6"/>
  <c r="I74" i="6"/>
  <c r="I70" i="6"/>
  <c r="O70" i="6" s="1"/>
  <c r="O66" i="6"/>
  <c r="I66" i="6"/>
  <c r="O62" i="6"/>
  <c r="I62" i="6"/>
  <c r="I58" i="6"/>
  <c r="O58" i="6" s="1"/>
  <c r="I54" i="6"/>
  <c r="O54" i="6" s="1"/>
  <c r="I50" i="6"/>
  <c r="O50" i="6" s="1"/>
  <c r="I46" i="6"/>
  <c r="O46" i="6" s="1"/>
  <c r="O42" i="6"/>
  <c r="I42" i="6"/>
  <c r="I38" i="6"/>
  <c r="O38" i="6" s="1"/>
  <c r="O34" i="6"/>
  <c r="I34" i="6"/>
  <c r="O30" i="6"/>
  <c r="I30" i="6"/>
  <c r="I26" i="6"/>
  <c r="O26" i="6" s="1"/>
  <c r="I22" i="6"/>
  <c r="O22" i="6" s="1"/>
  <c r="I18" i="6"/>
  <c r="I17" i="6" s="1"/>
  <c r="I13" i="6"/>
  <c r="I8" i="6" s="1"/>
  <c r="I3" i="6" s="1"/>
  <c r="C14" i="15" s="1"/>
  <c r="I9" i="6"/>
  <c r="O9" i="6" s="1"/>
  <c r="I51" i="5"/>
  <c r="I50" i="5" s="1"/>
  <c r="I46" i="5"/>
  <c r="O46" i="5" s="1"/>
  <c r="I42" i="5"/>
  <c r="O42" i="5" s="1"/>
  <c r="O38" i="5"/>
  <c r="I38" i="5"/>
  <c r="I34" i="5"/>
  <c r="O34" i="5" s="1"/>
  <c r="O30" i="5"/>
  <c r="I30" i="5"/>
  <c r="I26" i="5"/>
  <c r="O26" i="5" s="1"/>
  <c r="O22" i="5"/>
  <c r="I22" i="5"/>
  <c r="I21" i="5" s="1"/>
  <c r="I17" i="5"/>
  <c r="O17" i="5" s="1"/>
  <c r="I13" i="5"/>
  <c r="O13" i="5" s="1"/>
  <c r="I9" i="5"/>
  <c r="I87" i="4"/>
  <c r="I82" i="4" s="1"/>
  <c r="I83" i="4"/>
  <c r="O83" i="4" s="1"/>
  <c r="O78" i="4"/>
  <c r="I78" i="4"/>
  <c r="O74" i="4"/>
  <c r="I74" i="4"/>
  <c r="I70" i="4"/>
  <c r="O70" i="4" s="1"/>
  <c r="I66" i="4"/>
  <c r="O66" i="4" s="1"/>
  <c r="I62" i="4"/>
  <c r="O62" i="4" s="1"/>
  <c r="I58" i="4"/>
  <c r="O58" i="4" s="1"/>
  <c r="O54" i="4"/>
  <c r="I54" i="4"/>
  <c r="I50" i="4"/>
  <c r="O50" i="4" s="1"/>
  <c r="I46" i="4"/>
  <c r="O46" i="4" s="1"/>
  <c r="O42" i="4"/>
  <c r="I42" i="4"/>
  <c r="I38" i="4"/>
  <c r="O38" i="4" s="1"/>
  <c r="I34" i="4"/>
  <c r="O34" i="4" s="1"/>
  <c r="I30" i="4"/>
  <c r="I8" i="4"/>
  <c r="I25" i="4"/>
  <c r="O25" i="4" s="1"/>
  <c r="I21" i="4"/>
  <c r="O21" i="4" s="1"/>
  <c r="I17" i="4"/>
  <c r="O17" i="4" s="1"/>
  <c r="I13" i="4"/>
  <c r="O13" i="4" s="1"/>
  <c r="I9" i="4"/>
  <c r="O9" i="4" s="1"/>
  <c r="I41" i="3"/>
  <c r="O41" i="3" s="1"/>
  <c r="I37" i="3"/>
  <c r="O37" i="3" s="1"/>
  <c r="O33" i="3"/>
  <c r="I33" i="3"/>
  <c r="I29" i="3"/>
  <c r="O29" i="3" s="1"/>
  <c r="I25" i="3"/>
  <c r="O25" i="3" s="1"/>
  <c r="I21" i="3"/>
  <c r="O21" i="3" s="1"/>
  <c r="I17" i="3"/>
  <c r="O17" i="3" s="1"/>
  <c r="I13" i="3"/>
  <c r="O13" i="3" s="1"/>
  <c r="I9" i="3"/>
  <c r="I25" i="2"/>
  <c r="I8" i="2" s="1"/>
  <c r="I3" i="2" s="1"/>
  <c r="C10" i="15" s="1"/>
  <c r="I21" i="2"/>
  <c r="O21" i="2" s="1"/>
  <c r="I17" i="2"/>
  <c r="O17" i="2" s="1"/>
  <c r="I13" i="2"/>
  <c r="O13" i="2" s="1"/>
  <c r="I9" i="2"/>
  <c r="O9" i="2" s="1"/>
  <c r="I252" i="11" l="1"/>
  <c r="O253" i="11"/>
  <c r="O79" i="6"/>
  <c r="O73" i="8"/>
  <c r="I135" i="8"/>
  <c r="O39" i="8"/>
  <c r="D16" i="15" s="1"/>
  <c r="O60" i="9"/>
  <c r="O13" i="6"/>
  <c r="O363" i="11"/>
  <c r="O446" i="11"/>
  <c r="O210" i="12"/>
  <c r="O25" i="2"/>
  <c r="D15" i="15"/>
  <c r="O131" i="8"/>
  <c r="I13" i="7"/>
  <c r="I127" i="14"/>
  <c r="I3" i="14" s="1"/>
  <c r="C22" i="15" s="1"/>
  <c r="I8" i="5"/>
  <c r="I3" i="5" s="1"/>
  <c r="C13" i="15" s="1"/>
  <c r="O9" i="5"/>
  <c r="D13" i="15" s="1"/>
  <c r="I180" i="14"/>
  <c r="O18" i="6"/>
  <c r="D20" i="15"/>
  <c r="I8" i="3"/>
  <c r="I3" i="3" s="1"/>
  <c r="C11" i="15" s="1"/>
  <c r="O9" i="3"/>
  <c r="D11" i="15" s="1"/>
  <c r="D14" i="15"/>
  <c r="E14" i="15" s="1"/>
  <c r="O128" i="14"/>
  <c r="D10" i="15"/>
  <c r="E10" i="15" s="1"/>
  <c r="O87" i="4"/>
  <c r="I8" i="11"/>
  <c r="D21" i="15"/>
  <c r="E21" i="15" s="1"/>
  <c r="I29" i="4"/>
  <c r="I3" i="4" s="1"/>
  <c r="C12" i="15" s="1"/>
  <c r="O31" i="9"/>
  <c r="I127" i="12"/>
  <c r="O30" i="4"/>
  <c r="D12" i="15" s="1"/>
  <c r="O148" i="12"/>
  <c r="O102" i="8"/>
  <c r="I60" i="11"/>
  <c r="I3" i="8"/>
  <c r="C16" i="15" s="1"/>
  <c r="I3" i="9"/>
  <c r="C17" i="15" s="1"/>
  <c r="D19" i="15"/>
  <c r="I8" i="7"/>
  <c r="I3" i="7" s="1"/>
  <c r="C15" i="15" s="1"/>
  <c r="E15" i="15" s="1"/>
  <c r="O348" i="11"/>
  <c r="I51" i="11"/>
  <c r="I214" i="12"/>
  <c r="O51" i="5"/>
  <c r="O61" i="11"/>
  <c r="I423" i="11"/>
  <c r="O10" i="9"/>
  <c r="I8" i="12"/>
  <c r="I38" i="12"/>
  <c r="O9" i="14"/>
  <c r="I9" i="10"/>
  <c r="I3" i="10" s="1"/>
  <c r="C18" i="15" s="1"/>
  <c r="E18" i="15" s="1"/>
  <c r="I187" i="12"/>
  <c r="I436" i="11"/>
  <c r="E11" i="15" l="1"/>
  <c r="C7" i="15" s="1"/>
  <c r="E13" i="15"/>
  <c r="E12" i="15"/>
  <c r="I3" i="12"/>
  <c r="C20" i="15" s="1"/>
  <c r="E20" i="15" s="1"/>
  <c r="E16" i="15"/>
  <c r="D22" i="15"/>
  <c r="E22" i="15" s="1"/>
  <c r="D17" i="15"/>
  <c r="E17" i="15" s="1"/>
  <c r="I3" i="11"/>
  <c r="C19" i="15" s="1"/>
  <c r="E19" i="15" s="1"/>
  <c r="C6" i="15" l="1"/>
</calcChain>
</file>

<file path=xl/sharedStrings.xml><?xml version="1.0" encoding="utf-8"?>
<sst xmlns="http://schemas.openxmlformats.org/spreadsheetml/2006/main" count="4800" uniqueCount="1172">
  <si>
    <t>EstiCon</t>
  </si>
  <si>
    <t xml:space="preserve">Firma: </t>
  </si>
  <si>
    <t>Rekapitulace ceny</t>
  </si>
  <si>
    <t>Stavba: 106 - Cyklostezka Jihlavská, Žďár nad Sázavou_rev_2025-12-15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</si>
  <si>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</si>
  <si>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</si>
  <si>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</si>
  <si>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</si>
  <si>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</si>
  <si>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</si>
  <si>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</si>
  <si>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01.1</t>
  </si>
  <si>
    <t>Vedlejší a ostatní náklady - přímé výdaje na hlavní část projektu</t>
  </si>
  <si>
    <t>01.2</t>
  </si>
  <si>
    <t>Vedlejší a ostatní náklady - nepřímé náklady projektu</t>
  </si>
  <si>
    <t>02.1</t>
  </si>
  <si>
    <t>HTÚ - přímé výdaje na hlavní část projektu</t>
  </si>
  <si>
    <t>02.2</t>
  </si>
  <si>
    <t>HTÚ - přímé výdaje na doprovodnou část projektu</t>
  </si>
  <si>
    <t>101.1</t>
  </si>
  <si>
    <t>Stezka pro chodce a cyklisty - přímé výdaje na hlavní část projektu</t>
  </si>
  <si>
    <t>101.2</t>
  </si>
  <si>
    <t>Stezka pro chodce a cyklisty - přímé výdaje na doprovodnou část projektu</t>
  </si>
  <si>
    <t>201.1</t>
  </si>
  <si>
    <t>Oprava lávky přes železniční vlečku</t>
  </si>
  <si>
    <t>201.2</t>
  </si>
  <si>
    <t>Oprava lávky přes železniční vlečku-bourání</t>
  </si>
  <si>
    <t>201.3</t>
  </si>
  <si>
    <t>Oprava lávky přes železniční vlečku-vedlejší a ostatní náklady</t>
  </si>
  <si>
    <t>401.1</t>
  </si>
  <si>
    <t>VEŘEJNÉ OSVĚTLENÍ - přímé výdaje na hlavní část projektu</t>
  </si>
  <si>
    <t>401.2</t>
  </si>
  <si>
    <t>VEŘEJNÉ OSVĚTLENÍ - nepřímé náklady projektu</t>
  </si>
  <si>
    <t>401.3</t>
  </si>
  <si>
    <t>VEŘEJNÉ OSVĚTLENÍ - Vedlejší rozpočtové náklady</t>
  </si>
  <si>
    <t>801</t>
  </si>
  <si>
    <t>Vegetační úpravy</t>
  </si>
  <si>
    <t>Soupis prací objektu</t>
  </si>
  <si>
    <t>S</t>
  </si>
  <si>
    <t>Stavba:</t>
  </si>
  <si>
    <t>106</t>
  </si>
  <si>
    <t>Cyklostezka Jihlavská, Žďár nad Sázavou_rev_2025-12-15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</si>
  <si>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</si>
  <si>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</si>
  <si>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</si>
  <si>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</si>
  <si>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</si>
  <si>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</si>
  <si>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</si>
  <si>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</si>
  <si>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</si>
  <si>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</si>
  <si>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</si>
  <si>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</si>
  <si>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</si>
  <si>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</si>
  <si>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</si>
  <si>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</si>
  <si>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</si>
  <si>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</si>
  <si>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</si>
  <si>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</si>
  <si>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</si>
  <si>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</si>
  <si>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Zkušebnictví dle aktuálních TKP. Přesný rozsah bude stanoven v KzP. (Např. kontrolní zkoušky zhutnění podloží zemní pláně, konstrukčních vrstev vozovky).</t>
  </si>
  <si>
    <t>VV</t>
  </si>
  <si>
    <t>1 = 1,000 [A]</t>
  </si>
  <si>
    <t>TS</t>
  </si>
  <si>
    <t>Položka zahrnuje:
- veškeré náklady spojené s objednatelem požadovanými zkouškami
Položka nezahrnuje:
- x</t>
  </si>
  <si>
    <t>02710</t>
  </si>
  <si>
    <t>POMOC PRÁCE ZŘÍZ NEBO ZAJIŠŤ OBJÍŽĎKY A PŘÍSTUP CESTY</t>
  </si>
  <si>
    <t>Zabezpečení provizorních vstupů, vjezdů, vč. materiálu na zřízení provizorních přístupových cest.</t>
  </si>
  <si>
    <t>Položka zahrnuje:
- veškeré náklady spojené se zřízením nebo zajištěním objížďky a přístupové cesty
Položka nezahrnuje:
- x</t>
  </si>
  <si>
    <t>02720</t>
  </si>
  <si>
    <t>POMOC PRÁCE ZŘÍZ NEBO ZAJIŠŤ REGULACI A OCHRANU DOPRAVY</t>
  </si>
  <si>
    <t>Projekt DIO a zajištění rozhodnutí a stanovení místní úpravy, včetně IČ při realizaci stavby.  
Přechodné svislé i vodorovné dopravní značení, světelné signály, dopravní zařízení v místě stavebního pozemku a jeho okolí. Jejich pořízení, kontrolu, údržbu, přemisťování, přeznačování a manipulaci s nimi po celou dobu stavby, vč. odstranění po ukončení stavby.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</si>
  <si>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</si>
  <si>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</si>
  <si>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</si>
  <si>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>Veškerá opatření zajišťující ochranu stávajícíh sítí při výstavbě (viz. vyjádření DO).   
Položka bude čerpána se souhlasem investora a TDI.</t>
  </si>
  <si>
    <t>Položka zahrnuje:
- veškeré náklady spojené s ochranou inženýrských sítí
Položka nezahrnuje:
- x</t>
  </si>
  <si>
    <t>03100</t>
  </si>
  <si>
    <t>ZAŘÍZENÍ STAVENIŠTĚ - ZŘÍZENÍ, PROVOZ, DEMONTÁŽ</t>
  </si>
  <si>
    <t>Kompletní zařízení staveniště pro celou stavbu včetně zajištění potřebných povolení a rozhodnutí. Položka zahrnuje náklady spojené se staveništními komunikacemi, oplocením staveniště, vstupem a vjezdem na staveniště, zabezpečení provizorních vstupů, vjezdů. Staveništní přípojky vody, kanalizace, elektrické energie, zajištění dodávky elektrické energie, rozvody médií po stavbě. Zabezpečení staveniště.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stavby.</t>
  </si>
  <si>
    <t>Položka zahrnuje:
 objednatelem povolené náklady na pořízení (event. pronájem), provozování, udržování a likvidaci zhotovitelova zařízení
Položka nezahrnuje:
- x</t>
  </si>
  <si>
    <t>02821</t>
  </si>
  <si>
    <t>PRŮZKUMNÉ PRÁCE ARCHEOLOGICKÉ NA POVRCHU</t>
  </si>
  <si>
    <t>Archeologický průzkum.</t>
  </si>
  <si>
    <t>Položka zahrnuje:
- veškeré náklady spojené s objednatelem požadovanými pracemi
Položka nezahrnuje:
- x</t>
  </si>
  <si>
    <t>02910</t>
  </si>
  <si>
    <t>OSTATNÍ POŽADAVKY - ZEMĚMĚŘIČSKÁ MĚŘENÍ</t>
  </si>
  <si>
    <t>Geodetické vytyčení stavby, hranic pozemků.   
Zahrnuje veškeré náklady nutných k realizaci díla před započetím výstavby a během výstavby, vč vytyčení stáv. sítí.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</si>
  <si>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</si>
  <si>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029113</t>
  </si>
  <si>
    <t>OSTATNÍ POŽADAVKY - GEODETICKÉ ZAMĚŘENÍ - CELKY</t>
  </si>
  <si>
    <t>KUS</t>
  </si>
  <si>
    <t>Zaměření skutečného provedení stavby na podkladu katastrální mapy (včetně nových inženýrských sítí).
Aktualizace technické mapy GAD DTM.</t>
  </si>
  <si>
    <t>02920</t>
  </si>
  <si>
    <t>OSTATNÍ POŽADAVKY - OCHRANA ŽIVOTNÍHO PROSTŘEDÍ</t>
  </si>
  <si>
    <t>Čištění komunikací po dobu realizace stavby.
Ochrana životního prostředí při výstavbě - specifikace dle PD (B. SOUHRNNÁ TECHNICKÁ ZPRÁVA) a souhrnné vyjádření odboru ŽP.</t>
  </si>
  <si>
    <t>02943</t>
  </si>
  <si>
    <t>OSTATNÍ POŽADAVKY - VYPRACOVÁNÍ RDS</t>
  </si>
  <si>
    <t>Realizační dokumentace stavby – podklad pro realizaci stavby. RDS bude zpracována v takových podrobnostech, aby podle ní mohl zhotovitel dílo realizovat.</t>
  </si>
  <si>
    <t>02944</t>
  </si>
  <si>
    <t>OSTAT POŽADAVKY - DOKUMENTACE SKUTEČ PROVEDENÍ V DIGIT FORMĚ</t>
  </si>
  <si>
    <t>Dokumentace skutečného provedení stavby.</t>
  </si>
  <si>
    <t>02945</t>
  </si>
  <si>
    <t>OSTAT POŽADAVKY - GEOMETRICKÝ PLÁN</t>
  </si>
  <si>
    <t>HM</t>
  </si>
  <si>
    <t>GP pro zápis stavby do KN a GP pro zápis VB do KN.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</si>
  <si>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Položka nezahrnuje:
- x</t>
  </si>
  <si>
    <t>02950</t>
  </si>
  <si>
    <t>OSTATNÍ POŽADAVKY - POSUDKY, KONTROLY, REVIZNÍ ZPRÁVY</t>
  </si>
  <si>
    <t>Koordinační činnost (kompletační a koordinační činnost).
Pasportizace okolních pozemků a staveb před zahájením prací a po dokončení prací.  
Vypracování a aktualizace HMG a ZOV stavby.  
Vypracování TePř.
Plán BOZP na staveništi.</t>
  </si>
  <si>
    <t>02960</t>
  </si>
  <si>
    <t>OSTATNÍ POŽADAVKY - ODBORNÝ DOZOR</t>
  </si>
  <si>
    <t>Technický dozor, inženýrská činnost, dozor jiné osoby arborista s certifikací ISA, European Treewalker či Český certifikovaný arborista.</t>
  </si>
  <si>
    <t>014101</t>
  </si>
  <si>
    <t>A</t>
  </si>
  <si>
    <t>POPLATKY ZA SKLÁDKU</t>
  </si>
  <si>
    <t>M3</t>
  </si>
  <si>
    <t>Zemina.</t>
  </si>
  <si>
    <t>Dle pol.: 123938.A 178,305 = 178,305 [A]_x000D_
Dle pol.: 123938.C 1,44 = 1,440 [B]_x000D_
Mezisoučet = 179,745 [C]</t>
  </si>
  <si>
    <t>Položka zahrnuje:
- veškeré poplatky provozovateli skládky související s uložením odpadu na skládce.
Položka nezahrnuje:
- x</t>
  </si>
  <si>
    <t>B</t>
  </si>
  <si>
    <t>Zemina.
Položka bude čerpána se souhlasem TDI a investora.</t>
  </si>
  <si>
    <t>Dle pol.: 123938.B 554,14 = 554,140 [A]</t>
  </si>
  <si>
    <t>014102</t>
  </si>
  <si>
    <t>T</t>
  </si>
  <si>
    <t>Podkladní vrstvy zpevněných ploch z nestmeleného kameniva.</t>
  </si>
  <si>
    <t>Dle pol.: 113328 269.084*2.1 = 565,076 [A]</t>
  </si>
  <si>
    <t>Beton.</t>
  </si>
  <si>
    <t>Dle pol.: 113188 16.715*2.2 = 36,773 [A]_x000D_
Dle pol.: 11352B 258*0.035*2.2+1276*0.025*2.2 = 90,046 [B]_x000D_
Mezisoučet = 126,819 [C]</t>
  </si>
  <si>
    <t>C</t>
  </si>
  <si>
    <t>AC vrstvy.</t>
  </si>
  <si>
    <t>Dle pol.: 113138 105.693*2.2 = 232,525 [A]</t>
  </si>
  <si>
    <t>1</t>
  </si>
  <si>
    <t>Zemní práce</t>
  </si>
  <si>
    <t>113138</t>
  </si>
  <si>
    <t>ODSTRANĚNÍ KRYTU ZPEVNĚNÝCH PLOCH S ASFALT POJIVEM, ODVOZ DO 20KM</t>
  </si>
  <si>
    <t>OTSKP ~ 2025</t>
  </si>
  <si>
    <t>Ve výkazu výměr je odečteno množství, které je součástí soupisu prací stavby "Žďár nad Sázavou - vodovody ulice Jihlavská" (investor SVK Žďársko).</t>
  </si>
  <si>
    <t>LV krytu stáv. chodníku 1752.9507*0.05 = 87,648 [A]_x000D_
LV krytu stáv. vozovky 258*0.75*0.07 = 13,545 [B]_x000D_
PV krytu stáv. vozovky 258*0.5*0.1 = 12,900 [C]_x000D_
Odpočet z akce SVK Žďársko -168*0.05 = -8,400 [D]_x000D_
Mezisoučet = 105,693 [E]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</si>
  <si>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</si>
  <si>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113178</t>
  </si>
  <si>
    <t>ODSTRAN KRYTU ZPEVNĚNÝCH PLOCH Z DLAŽEB KOSTEK, ODVOZ DO 20KM</t>
  </si>
  <si>
    <t>Vstup KSÚS 3.9954*0.1 = 0,400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</si>
  <si>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</si>
  <si>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113188</t>
  </si>
  <si>
    <t>ODSTRANĚNÍ KRYTU ZPEVNĚNÝCH PLOCH Z DLAŽDIC, ODVOZ DO 20KM</t>
  </si>
  <si>
    <t>Bet. dlažba 353.9426*0.08 = 28,315 [A]_x000D_
Odpočet z akce SVK Žďársko -145*0.08 = -11,600 [B]_x000D_
Mezisoučet = 16,715 [C]</t>
  </si>
  <si>
    <t>113328</t>
  </si>
  <si>
    <t>ODSTRANĚNÍ PODKLADŮ ZPEVNĚNÝCH PLOCH Z KAMENIVA NESTMEL, ODVOZ DO 20KM</t>
  </si>
  <si>
    <t>Stáv. chodník - kryt AC 1752.9507*0.15 = 262,943 [A]_x000D_
Stáv. chodník - kryt bet. dlažba 353.9426*0.15 = 53,091 [B]_x000D_
Odpočet z akce SVK Žďársko -313*0.15 = -46,950 [C]_x000D_
Mezisoučet = 269,084 [D]</t>
  </si>
  <si>
    <t>11352A</t>
  </si>
  <si>
    <t>ODSTRANĚNÍ CHODNÍKOVÝCH A SILNIČNÍCH OBRUBNÍKŮ BETONOVÝCH - BEZ DOPRAVY</t>
  </si>
  <si>
    <t>M</t>
  </si>
  <si>
    <t>Silniční obruby 258 = 258,000 [A]_x000D_
Chodníkové obruby 1276 = 1276,000 [B]_x000D_
Mezisoučet = 1534,000 [C]</t>
  </si>
  <si>
    <t>Položka zahrnuje:
- veškerou manipulaci s vybouranou sutí a s vybouranými hmotami, kromě vodorovné dopravy, vč. uložení na skládku. 
Položka nezahrnuje:
- vodorovnou dopravu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</si>
  <si>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11352B</t>
  </si>
  <si>
    <t>ODSTRANĚNÍ CHODNÍKOVÝCH A SILNIČNÍCH OBRUBNÍKŮ BETONOVÝCH - DOPRAVA</t>
  </si>
  <si>
    <t>tkm</t>
  </si>
  <si>
    <t>Doprava do 20 km.</t>
  </si>
  <si>
    <t>Silniční obruby 20*258*0.035*2.2 = 397,320 [A]_x000D_
Chodníkové obruby 20*1276*0.025*2.2 = 1403,600 [B]_x000D_
Mezisoučet = 1800,920 [C]</t>
  </si>
  <si>
    <t>Položka zahrnuje:
- samostatnou dopravu suti a vybouraných hmot.
Položka nezahrnuje:
- x
Způsob měření:
- množství se určí jako součin hmotnosti [t] a požadované vzdálenosti [km].</t>
  </si>
  <si>
    <t>113728</t>
  </si>
  <si>
    <t>FRÉZOVÁNÍ ZPEVNĚNÝCH PLOCH ASFALTOVÝCH, ODVOZ DO 20KM</t>
  </si>
  <si>
    <t>Materiál bude uložen na sběrném dvoře města ZRnS.
Ve výkazu výměr je odečteno množství, které je součástí soupisu prací stavby "Žďár nad Sázavou - vodovody ulice Jihlavská" (investor SVK Žďársko).</t>
  </si>
  <si>
    <t>OV krytu stáv. chodníku 1752.9507*0.05 = 87,648 [A]_x000D_
OV krytu stáv. vozovky 217.2491*0.05 = 10,862 [B]_x000D_
Odpočet z akce SVK Žďársko -168*0.05 = -8,400 [C]_x000D_
Mezisoučet = 90,110 [D]</t>
  </si>
  <si>
    <t>12110</t>
  </si>
  <si>
    <t>SEJMUTÍ ORNICE NEBO LESNÍ PŮDY</t>
  </si>
  <si>
    <t>693.5551*0.15 = 104,033 [A]</t>
  </si>
  <si>
    <t>Položka zahrnuje:
- sejmutí ornice bez ohledu na tloušťku vrstvy
-  její vodorovnou dopravu
Položka nezahrnuje:
- uložení na trvalou skládku</t>
  </si>
  <si>
    <t>123938</t>
  </si>
  <si>
    <t>ODKOP PRO SPOD STAVBU SILNIC A ŽELEZNIC, ODVOZ DO 20KM</t>
  </si>
  <si>
    <t>OTSKP ~ 2024</t>
  </si>
  <si>
    <t>ZÚ - km 0,075 30.9598*0.25 = 7,740 [A]_x000D_
km 0,085 - 0,0214 71.2974*0.25 = 17,824 [B]_x000D_
km 0,351 - 0,372 14.6915*0.25 = 3,673 [C]_x000D_
km 0,382 - km 0,425 13.5681*0.25 = 3,392 [D]_x000D_
km 0,476 - km 0,507 21.7893*0,25 = 5,447 [E]_x000D_
km 0,630 - km 0,856 309.6148*0.25 = 77,404 [F]_x000D_
km 0,867 - km 0,927 150.4225*0.25+12.4599*0,47 = 43,462 [G]_x000D_
km 0,93 - KÚ 77.4513*0.25 = 19,363 [H]_x000D_
Mezisoučet = 178,305 [I]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</si>
  <si>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</si>
  <si>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Sanace aktivní zóny. 
Položka bude čerpána se souhlasem TDI a investora.</t>
  </si>
  <si>
    <t>ZÚ - km 0,075 224.7965*0.3 = 67,439 [A]_x000D_
km 0,085 - 0,0214 493.6192*0.3 = 148,086 [B]_x000D_
km 0,351 - 0,372 353.2857*0.3 = 105,986 [C]_x000D_
km 0,382 - km 0,425 129.0055*0.3 = 38,702 [D]_x000D_
km 0,476 - km 0,507 92.3234*0,3 = 27,697 [E]_x000D_
km 0,630 - km 0,856 309.6148*0.3 = 92,884 [F]_x000D_
km 0,867 - km 0,927 150.4225*0.3+12.4599*0,40 = 50,111 [G]_x000D_
km 0,93 - KÚ 77.4513*0.3 = 23,235 [H]_x000D_
Mezisoučet = 554,140 [I]</t>
  </si>
  <si>
    <t>Výkop pro strukturální substrát (strom u zastávky).</t>
  </si>
  <si>
    <t>Strom u zastávky 1.2*1.2*1 = 1,440 [A]</t>
  </si>
  <si>
    <t>183</t>
  </si>
  <si>
    <t>VL1</t>
  </si>
  <si>
    <t>Ochrana zkultivované plochy</t>
  </si>
  <si>
    <t>m2</t>
  </si>
  <si>
    <t>Ochrana zkultivované plochy po prokypření a homogenizace půdy do hloubky 0,7 m pro výsadby stromů.</t>
  </si>
  <si>
    <t>698.5372 = 698,537 [A]</t>
  </si>
  <si>
    <t>18331</t>
  </si>
  <si>
    <t>SADOVNICKÉ OBDĚLÁNÍ PŮDY</t>
  </si>
  <si>
    <t>M2</t>
  </si>
  <si>
    <t>Prokypření a homogenizace půdy do hloubky 0,7 m pro výsadby stromů.</t>
  </si>
  <si>
    <t>Položka zahrnuje:
- strojové obdělání nejsvrchnější vrstvy půdy původního horizontu nebo nově rozprostřené vrchní vrstvy půdy
- urovnání pozemku, zejména základní výškové úpravy terénu tak, aby povrch podkladu byl bez prohlubní a výstupků
Položka nezahrnuje:
- x</t>
  </si>
  <si>
    <t>9</t>
  </si>
  <si>
    <t>Ostatní konstrukce a práce</t>
  </si>
  <si>
    <t>919112</t>
  </si>
  <si>
    <t>ŘEZÁNÍ ASFALTOVÉHO KRYTU VOZOVEK TL DO 100MM</t>
  </si>
  <si>
    <t>řezaná spára hl. 50 mm 269 = 269,000 [A]_x000D_
řezaná spára hl. 70 mm 269 = 269,000 [B]_x000D_
řezaná spára hl. 100 mm 269 = 269,000 [C]_x000D_
Mezisoučet = 807,000 [D]</t>
  </si>
  <si>
    <t>Položka zahrnuje:
- řezání vozovkové vrstvy v předepsané tloušťce
- spotřeba vody
Položka nezahrnuje:
- x</t>
  </si>
  <si>
    <t>988</t>
  </si>
  <si>
    <t>Demontáž stávajícího zastávkového přístřešku</t>
  </si>
  <si>
    <t>Demontáž stávajícího zastávkového přístřešku, vč. odvozu na skládku a poplatku za skládku.</t>
  </si>
  <si>
    <t>Dle pol.: 113328 20.163*2.1 = 42,342 [A]</t>
  </si>
  <si>
    <t>Dle pol.: 113188 0.827*2.2 = 1,819 [A]_x000D_
Dle pol.: 11352B 20.548/20 = 1,027 [B]_x000D_
Mezisoučet = 2,846 [C]</t>
  </si>
  <si>
    <t>Dle pol.: 113138 5.769*2.2 = 12,692 [A]</t>
  </si>
  <si>
    <t>LV krytu stáv. chodníku - sjezd KSÚS 15.6713*0.05 = 0,784 [A]_x000D_
LV krytu stáv. chodníku - zastávka Hettich 99.6989*0.05 = 4,985 [B]_x000D_
Mezisoučet = 5,769 [C]</t>
  </si>
  <si>
    <t>Vstup KSÚS 8.7019*0.1 = 0,870 [A]</t>
  </si>
  <si>
    <t>Bet. dlažba - vstup, MPP Hettich 10.3416*0.08 = 0,827 [A]</t>
  </si>
  <si>
    <t>sjezd KSÚS 15.6713*0.15 = 2,351 [A]_x000D_
zastávka Hettich 99.6989*0.15 = 14,955 [B]_x000D_
Vstupy 19.0434*0.15 = 2,857 [C]_x000D_
Mezisoučet = 20,163 [D]</t>
  </si>
  <si>
    <t>Chodníkové obruby 2.8749+2.8121+3.3229+3.2474+3.2324+3.1905 = 18,680 [A]</t>
  </si>
  <si>
    <t>Chodníkové obruby 20*18.68*0.025*2.2 = 20,548 [A]</t>
  </si>
  <si>
    <t>Materiál bude uložen na sběrném dvoře města ZRnS.</t>
  </si>
  <si>
    <t>OV krytu stáv. chodníku - sjezd KSÚS 15.6713*0.05 = 0,784 [A]_x000D_
OV krytu stáv. chodníku - zastávka Hettich 99.6989*0.05 = 4,985 [B]_x000D_
Mezisoučet = 5,769 [C]</t>
  </si>
  <si>
    <t>řezaná spára hl. 100 mm 4.2 = 4,200 [A]</t>
  </si>
  <si>
    <t>17180</t>
  </si>
  <si>
    <t>ULOŽENÍ SYPANINY DO NÁSYPŮ Z NAKUPOVANÝCH MATERIÁLŮ</t>
  </si>
  <si>
    <t>Dosypávky terénu podél stezky z vhodné zeminy.</t>
  </si>
  <si>
    <t>780*0.46 = 358,800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</si>
  <si>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</si>
  <si>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18120</t>
  </si>
  <si>
    <t>ÚPRAVA PLÁNĚ SE ZHUTNĚNÍM V HORNINĚ TŘ. II</t>
  </si>
  <si>
    <t>Stezka 2519.352 = 2519,352 [A]_x000D_
Sjezd KSÚS 23.268 = 23,268 [B]_x000D_
Oprava krajnice vozovky 236.726 = 236,726 [C]_x000D_
Mezisoučet = 2779,346 [D]</t>
  </si>
  <si>
    <t>Položka zahrnuje:
- úpravu pláně včetně vyrovnání výškových rozdílů. Míru zhutnění určuje projekt.
Položka nezahrnuje:
- x</t>
  </si>
  <si>
    <t>5</t>
  </si>
  <si>
    <t>Komunikace</t>
  </si>
  <si>
    <t>56313</t>
  </si>
  <si>
    <t>VOZOVKOVÉ VRSTVY Z MECHANICKY ZPEVNĚNÉHO KAMENIVA TL. DO 150MM</t>
  </si>
  <si>
    <t>Sjezd ENPEKA 16.4102 = 16,410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</si>
  <si>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</si>
  <si>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</si>
  <si>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</si>
  <si>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Stezka. ŠD B, tl. min. 15 cm.</t>
  </si>
  <si>
    <t>ZÚ - km 0,075 224.4097 = 224,410 [A]_x000D_
km 0,085 - km 0,214 392.8479 = 392,848 [B]_x000D_
km 0,223 - km 0,319 287.3219 = 287,322 [C]_x000D_
Lávka 96.1818 = 96,182 [D]_x000D_
km 0,351 - km 0,372 61.6181 = 61,618 [E]_x000D_
km 0,382 - km 0,425 129.0055 = 129,006 [F]_x000D_
km 0,476 - km 0,507 92.3234 = 92,323 [G]_x000D_
km 0,630 - km 0,856 691.9045 = 691,905 [H]_x000D_
km 0,867 - km 0,927 131.6792 = 131,679 [I]_x000D_
km 0,93 - KÚ 405.1668 = 405,167 [J]_x000D_
Mezisoučet = 2512,460 [K]</t>
  </si>
  <si>
    <t>56334</t>
  </si>
  <si>
    <t>VOZOVKOVÉ VRSTVY ZE ŠTĚRKODRTI TL. DO 200MM</t>
  </si>
  <si>
    <t>ŠDB tl. 200 mm.</t>
  </si>
  <si>
    <t>56335</t>
  </si>
  <si>
    <t>VOZOVKOVÉ VRSTVY ZE ŠTĚRKODRTI TL. DO 250MM</t>
  </si>
  <si>
    <t>Stezka ve sjezdu. ŠD A, tl. min. 250 cm.</t>
  </si>
  <si>
    <t>Sjezd KSÚS 23.2681 = 23,268 [A]</t>
  </si>
  <si>
    <t>56336</t>
  </si>
  <si>
    <t>VOZOVKOVÉ VRSTVY ZE ŠTĚRKODRTI TL. DO 300MM</t>
  </si>
  <si>
    <t>Sanace pláně cyklo- chodníku tl. 0,3 m. 
Položka bude čerpána se souhlasem TDI a investora.  
ŠD může být nahrazena vhodným materiálem dle TKP a ČSN 73 6133!</t>
  </si>
  <si>
    <t>Stezka 689.7947 = 689,795 [A]_x000D_
Sjezd ENPEKA - sanace tl. 0,4 m 16.4102*1,3 = 21,333 [B]_x000D_
Mezisoučet = 711,128 [C]</t>
  </si>
  <si>
    <t>567316</t>
  </si>
  <si>
    <t>VRSTVY PRO OBNOVU A OPRAVY Z RECYKL MATERIÁLU TL DO 50MM</t>
  </si>
  <si>
    <t>Stezka. LV Ra tl. 5 cm.</t>
  </si>
  <si>
    <t>ZÚ - km 0,075 214.825 = 214,825 [A]_x000D_
km 0,085 - km 0,214 380.5192 = 380,519 [B]_x000D_
km 0,223 - km 0,319 284.2918 = 284,292 [C]_x000D_
Lávka 96.1818 = 96,182 [D]_x000D_
km 0,351 - km 0,372 58.4471 = 58,447 [E]_x000D_
km 0,382 - km 0,425 125.792 = 125,792 [F]_x000D_
km 0,476 - km 0,507 92.3234 = 92,323 [G]_x000D_
km 0,630 - km 0,856 685.0368 = 685,037 [H]_x000D_
km 0,867 - km 0,927 124.2074 = 124,207 [I]_x000D_
km 0,93 - KÚ 394.6492 = 394,649 [J]_x000D_
Mezisoučet = 2456,273 [K]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</si>
  <si>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</si>
  <si>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572123</t>
  </si>
  <si>
    <t>INFILTRAČNÍ POSTŘIK Z EMULZE DO 1,0KG/M2</t>
  </si>
  <si>
    <t>Infiltrační postřik emulzí PI-E 1,0 kg/m2.</t>
  </si>
  <si>
    <t>Stezka 2456.273 = 2456,273 [A]_x000D_
Sjezs KSÚS 20.1489 = 20,149 [B]_x000D_
Oprava krajnice vozovky 236.726 = 236,726 [C]_x000D_
Sjezd ENPEKA 16.2616 = 16,262 [D]_x000D_
Mezisoučet = 2729,410 [E]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</si>
  <si>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</si>
  <si>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572223</t>
  </si>
  <si>
    <t>SPOJOVACÍ POSTŘIK Z EMULZE DO 1,0KG/M2</t>
  </si>
  <si>
    <t>Spojovací postřik PS-C (CP) 0,3 - 0,6 kg/m2.</t>
  </si>
  <si>
    <t>Stezka 2456.273 = 2456,273 [A]_x000D_
Sjezs KSÚS 20.1489 = 20,149 [B]_x000D_
Oprava krajnice vozovky 2*236.726 = 473,452 [C]_x000D_
Sjezd ENPEKA 16.2616 = 16,262 [D]_x000D_
Mezisoučet = 2966,136 [E]</t>
  </si>
  <si>
    <t>574A43</t>
  </si>
  <si>
    <t>ASFALTOVÝ BETON PRO OBRUSNÉ VRSTVY ACO 11 TL. 50MM</t>
  </si>
  <si>
    <t>Stezka. ACO11 tl. 5 cm.</t>
  </si>
  <si>
    <t>Stezka 2456.273 = 2456,273 [A]_x000D_
Sjezd KSÚS 20.1489 = 20,149 [B]_x000D_
Mezisoučet = 2476,422 [C]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</si>
  <si>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</si>
  <si>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574A44</t>
  </si>
  <si>
    <t>ASFALTOVÝ BETON PRO OBRUSNÉ VRSTVY ACO 11+ TL. 50MM</t>
  </si>
  <si>
    <t>ACO 11+ tl. 50 mm.</t>
  </si>
  <si>
    <t>Oprava krajnice vozovky 236.7257 = 236,726 [A]_x000D_
Sjezd ENPEKA 16.2616 = 16,262 [B]_x000D_
Mezisoučet = 252,988 [C]</t>
  </si>
  <si>
    <t>574C66</t>
  </si>
  <si>
    <t>ASFALTOVÝ BETON PRO LOŽNÍ VRSTVY ACL 16+, 16S TL. 70MM</t>
  </si>
  <si>
    <t>ACL 16+ tl. 70 mm.</t>
  </si>
  <si>
    <t>236.726 = 236,726 [A]_x000D_
Sjezd ENPEKA 16.2616 = 16,262 [B]_x000D_
Mezisoučet = 252,988 [C]</t>
  </si>
  <si>
    <t>574E56</t>
  </si>
  <si>
    <t>ASFALTOVÝ BETON PRO PODKLADNÍ VRSTVY ACP 16+, 16S TL. 60MM</t>
  </si>
  <si>
    <t>ACP 16+ tl. 60 mm.</t>
  </si>
  <si>
    <t>Sjezd KSÚS 20.1489 = 20,149 [A]</t>
  </si>
  <si>
    <t>574E98</t>
  </si>
  <si>
    <t>ASFALTOVÝ BETON PRO PODKLADNÍ VRSTVY ACP 22+, 22S TL. 100MM</t>
  </si>
  <si>
    <t>Oprava krajnice vozovky. ACP 22+ tl. 100 mm.</t>
  </si>
  <si>
    <t>236.726 = 236,726 [A]</t>
  </si>
  <si>
    <t>58272</t>
  </si>
  <si>
    <t>DLÁŽDĚNÉ KRYTY Z DESEK Z KONGLOMER KAMENE DO LOŽE Z MC</t>
  </si>
  <si>
    <t>Signální a varovné pásy - hmatová dlažba s reliéfními výstupky reflexní k okolnímu povrchu.  
Dlažba z umělého kamene, bílá barva, tl. min. 60 mm, dle TN TZÚS 12.03.04.</t>
  </si>
  <si>
    <t>47.2266 = 47,227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</si>
  <si>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</si>
  <si>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Umělá vodící linie - hmatová dlažba s podélnými drážkami eflexní k okolnímu povrchu.  
Dlažba z umělého kamene, bílá barva, tl. min. 60 mm, dle TN TZÚS 12.03.04.</t>
  </si>
  <si>
    <t>7.1994 = 7,199 [A]</t>
  </si>
  <si>
    <t>914121</t>
  </si>
  <si>
    <t>DOPRAVNÍ ZNAČKY ZÁKLADNÍ VELIKOSTI OCELOVÉ FÓLIE TŘ 1 - DODÁVKA A MONTÁŽ</t>
  </si>
  <si>
    <t>IP7 - montáž ke značce IP6 (akce ŘSD)</t>
  </si>
  <si>
    <t>C9a 14 = 14,000 [A]_x000D_
C9b 14 = 14,000 [B]_x000D_
IP7 2 = 2,000 [C]_x000D_
Mezisoučet = 30,000 [D]</t>
  </si>
  <si>
    <t>Položka zahrnuje:
- dodávku a montáž značek v požadovaném provedení
Položka nezahrnuje:
- x</t>
  </si>
  <si>
    <t>914122</t>
  </si>
  <si>
    <t>DOPRAVNÍ ZNAČKY ZÁKLADNÍ VELIKOSTI OCELOVÉ FÓLIE TŘ 1 - MONTÁŽ S PŘEMÍSTĚNÍM</t>
  </si>
  <si>
    <t>B29+E13 1 = 1,000 [A]_x000D_
IJ4a (zast. "Hettich") 1 = 1,000 [B]_x000D_
značka mostu 1 = 1,000 [C]_x000D_
IJ4a (zast. "Jihlavská ZDAR") 1 = 1,000 [D]_x000D_
B28+E8c 1 = 1,000 [E]_x000D_
IP6 (přechod ENPEKA) 2 = 2,000 [F]_x000D_
Mezisoučet = 7,000 [G]</t>
  </si>
  <si>
    <t>Položka zahrnuje:
- dopravu demontované značky z dočasné skládky
- osazení a montáž značky na místě určeném projektem
- nutnou opravu poškozených částí
Položka nezahrnuje:
- dodávku značky</t>
  </si>
  <si>
    <t>914123</t>
  </si>
  <si>
    <t>DOPRAVNÍ ZNAČKY ZÁKLADNÍ VELIKOSTI OCELOVÉ FÓLIE TŘ 1 - DEMONTÁŽ</t>
  </si>
  <si>
    <t>Položka zahrnuje:
- odstranění, demontáž a odklizení materiálu s odvozem na předepsané místo
Položka nezahrnuje:
- x</t>
  </si>
  <si>
    <t>914921</t>
  </si>
  <si>
    <t>SLOUPKY A STOJKY DOPRAVNÍCH ZNAČEK Z OCEL TRUBEK DO PATKY - DODÁVKA A MONTÁŽ</t>
  </si>
  <si>
    <t>C9a+C9b na jeden sloupek 14 = 14,000 [A]</t>
  </si>
  <si>
    <t>Položka zahrnuje:
- sloupky
- upevňovací zařízení
- osazení (betonová patka, zemní práce)
Položka nezahrnuje:
- x</t>
  </si>
  <si>
    <t>915211</t>
  </si>
  <si>
    <t>VODOROVNÉ DOPRAVNÍ ZNAČENÍ PLASTEM HLADKÉ - DODÁVKA A POKLÁDKA</t>
  </si>
  <si>
    <t>V2a (28.1943+41.5662)*0,125 = 8,720 [A]_x000D_
V4 (79.4857+8.7589+8.9452+30.5156+43.5446)*0,25 = 42,813 [B]_x000D_
V8c 13*0,5*0,5 = 3,250 [C]_x000D_
Mezisoučet = 54,783 [D]</t>
  </si>
  <si>
    <t>Položka zahrnuje:
- dodání a pokládku nátěrového materiálu
- předznačení a reflexní úpravu
Položka nezahrnuje:
- x
Způsob měření:
- měří se pouze natíraná plocha</t>
  </si>
  <si>
    <t>915311</t>
  </si>
  <si>
    <t>VODOR DOPRAV ZNAČ Z FÓLIE TRVALÉ - DOD A POKLÁDKA</t>
  </si>
  <si>
    <t>Vodící pás přechodu.</t>
  </si>
  <si>
    <t>10,3*0,04*6 = 2,472 [A]_x000D_
 8,3*0,04*6 = 1,992 [B]_x000D_
 8,6*0,04*6 = 2,064 [C]_x000D_
 9,6*0,04*6 = 2,304 [D]_x000D_
 11*0,04*6 = 2,640 [E]_x000D_
Mezisoučet = 11,472 [F]</t>
  </si>
  <si>
    <t>Položka zahrnuje:
- dodání a pokládku předepsané fólie
- předznačení
Položka nezahrnuje:
- x</t>
  </si>
  <si>
    <t>91551</t>
  </si>
  <si>
    <t>VODOROVNÉ DOPRAVNÍ ZNAČENÍ - PŘEDEM PŘIPRAVENÉ SYMBOLY</t>
  </si>
  <si>
    <t>V14 21 = 21,000 [A]_x000D_
V15 (C7a) 13 = 13,000 [B]_x000D_
V9a 8 = 8,000 [C]_x000D_
Mezisoučet = 42,000 [D]</t>
  </si>
  <si>
    <t>Položka zahrnuje:
- dodání a pokládku předepsaného symbolu
- předznačení a reflexní úpravu
Položka nezahrnuje:
- x</t>
  </si>
  <si>
    <t>917223</t>
  </si>
  <si>
    <t>SILNIČNÍ A CHODNÍKOVÉ OBRUBY Z BETONOVÝCH OBRUBNÍKŮ ŠÍŘ 100MM</t>
  </si>
  <si>
    <t>Obrubník chodníkový ABO 14-10 1000/100/250 mm.</t>
  </si>
  <si>
    <t>Obrubník s podsádkou min. 6 cm 778.2322 = 778,232 [A]_x000D_
Obrubník bez podsádky 617.8094 = 617,809 [B]_x000D_
Mezisoučet = 1396,041 [C]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</si>
  <si>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</si>
  <si>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</si>
  <si>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</si>
  <si>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Obrubník silniční 1000/150/250 šedý do betonového lože s boční opěrou C25/30n-XF3.</t>
  </si>
  <si>
    <t>175.5783 = 175,578 [A]</t>
  </si>
  <si>
    <t>Obrubník přechodový do betonového lože s boční opěrou C25/30n-XF3.</t>
  </si>
  <si>
    <t>23 = 23,000 [A]</t>
  </si>
  <si>
    <t>Obrubník silniční nájezdový 1000/150/150 šedý do betonového lože s boční opěrou C25/30n-XF3.</t>
  </si>
  <si>
    <t>56.6512 = 56,651 [A]</t>
  </si>
  <si>
    <t>919111</t>
  </si>
  <si>
    <t>ŘEZÁNÍ ASFALTOVÉHO KRYTU VOZOVEK TL DO 50MM</t>
  </si>
  <si>
    <t>Proříznutí spáry podél obrubníků bez podsádky.</t>
  </si>
  <si>
    <t>618 = 618,000 [A]</t>
  </si>
  <si>
    <t>931325</t>
  </si>
  <si>
    <t>TĚSNĚNÍ DILATAČ SPAR ASF ZÁLIVKOU MODIFIK PRŮŘ DO 600MM2</t>
  </si>
  <si>
    <t>spára podél chodníkových obrubníků bez podsádky 618 = 618,000 [A]_x000D_
styčná spára podél nových silničních obrubníků 269 = 269,000 [B]_x000D_
Mezisoučet = 887,000 [C]</t>
  </si>
  <si>
    <t>Položka zahrnuje:
- dodávku a osazení předepsaného materiálu
- očištění ploch spáry před úpravou
- očištění okolí spáry po úpravě
Položka nezahrnuje:
- těsnící profil</t>
  </si>
  <si>
    <t>932111</t>
  </si>
  <si>
    <t>PROTIDOTYKOVÉ ZÁBRANY - ZŘÍZENÍ S DODÁNÍM</t>
  </si>
  <si>
    <t>2*17 = 34,000 [A]_x000D_
 2*9 = 18,000 [B]_x000D_
Mezisoučet = 52,000 [C]</t>
  </si>
  <si>
    <t>Položka zahrnuje:
- veškerý materiál, výrobky a polotovary
- mimostaveništní a vnitrostaveništní doprava (rovněž přesuny)
- naložení a složení, zřízení zábrany
- případné protikorozní ochrany
Položka nezahrnuje:
- x
Způsob měření:
- měří se plocha v metrech čtverečných.</t>
  </si>
  <si>
    <t>966</t>
  </si>
  <si>
    <t>Zákrytová deska šachty s pojezdným poklopem 90/60 na pantech</t>
  </si>
  <si>
    <t>Osazení zákrytové desky vodoměrné šachty s pojezdným poklopem 90/60 na pantech. Včetně dodání materiálu.</t>
  </si>
  <si>
    <t>VL2</t>
  </si>
  <si>
    <t>Osazení žebříku s vysouvacími madly</t>
  </si>
  <si>
    <t>Osazení žebříku s vysouvacími madly. Včetně dodání materiálu.</t>
  </si>
  <si>
    <t>96688</t>
  </si>
  <si>
    <t>VYBOURÁNÍ KANALIZAČ ŠACHET KOMPLETNÍCH</t>
  </si>
  <si>
    <t>Odstranění stropní desky vodoměrné šachty s poklopem. Odstranění stávajících stupňů.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</si>
  <si>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</si>
  <si>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Chodník 141.067 = 141,067 [A]_x000D_
Sjezd KSÚS 15.6236 = 15,624 [B]_x000D_
Mezisoučet = 156,691 [C]</t>
  </si>
  <si>
    <t>ŠD B, tl. min. 15 cm.</t>
  </si>
  <si>
    <t>MPP Hettich 1.918 = 1,918 [A]_x000D_
Vstup Hettich 1.9865 = 1,987 [B]_x000D_
Zastávka Hettich 100.617 = 100,617 [C]_x000D_
Vstup KSÚS 7.4836 = 7,484 [D]_x000D_
Napojení chodníku výhled. zast. "Jihlavská ZDAR" 20.5867 = 20,587 [E]_x000D_
Vstup Enpeka 8.4741 = 8,474 [F]_x000D_
Mezisoučet = 141,067 [G]</t>
  </si>
  <si>
    <t>Sjezd KSÚS 15.6236 = 15,624 [A]</t>
  </si>
  <si>
    <t>574F56</t>
  </si>
  <si>
    <t>ASFALTOVÝ BETON PRO PODKLADNÍ VRSTVY MODIFIK ACP 16+, 16S TL. 60MM</t>
  </si>
  <si>
    <t>58221</t>
  </si>
  <si>
    <t>DLÁŽDĚNÉ KRYTY Z DROBNÝCH KOSTEK DO LOŽE Z KAMENIVA</t>
  </si>
  <si>
    <t>Žulová kostka 8/12, šedá.</t>
  </si>
  <si>
    <t>Zastávka Hettich 17.4064 = 17,406 [A]_x000D_
Vstup KSÚS 7.4836 = 7,484 [B]_x000D_
Mezisoučet = 24,890 [C]</t>
  </si>
  <si>
    <t>58251</t>
  </si>
  <si>
    <t>DLÁŽDĚNÉ KRYTY Z BETONOVÝCH DLAŽDIC DO LOŽE Z KAMENIVA</t>
  </si>
  <si>
    <t>Betonová dlažba 20/20/8, přírodní.</t>
  </si>
  <si>
    <t>MPP Hettich 1.918 = 1,918 [A]_x000D_
Vstup Hettich 1.9865 = 1,987 [B]_x000D_
Zastávka Hettich 81.9402 = 81,940 [C]_x000D_
Napojení chodníku výhled. zast. "Jihlavská ZDAR" 20.5867 = 20,587 [D]_x000D_
Vstup Enpeka 8.4741 = 8,474 [E]_x000D_
Mezisoučet = 114,906 [F]</t>
  </si>
  <si>
    <t>Obrubník s podsádkou min. 6 cm 40.8168 = 40,817 [A]_x000D_
Obrubník bez podsádky 1 = 1,000 [B]_x000D_
Mezisoučet = 41,817 [C]</t>
  </si>
  <si>
    <t>Sjezd KSÚS 4.2 = 4,200 [A]</t>
  </si>
  <si>
    <t>937</t>
  </si>
  <si>
    <t>Zastávkový přístřešek</t>
  </si>
  <si>
    <t>Bude zřízen přístřešek stejného typu, jako u zastávky pro opačný směr. Bude zřízen dle standardů města Žďár nad Sázavou. Výrobek musí být odsouhlasen s odborem komunálních služeb města a městským architektem.</t>
  </si>
  <si>
    <t>Zastávka "Hettich" 1 = 1,000 [A]</t>
  </si>
  <si>
    <t>Včetně dodávky, montáže a zřízení základu.</t>
  </si>
  <si>
    <t>Objekt:</t>
  </si>
  <si>
    <t>201</t>
  </si>
  <si>
    <t>O1</t>
  </si>
  <si>
    <t>s uložením zeminy na stavbě k opětovnému rozprostření</t>
  </si>
  <si>
    <t>"plochy sejmuty vv digitálním podkladu"_x000D_
 "sejmutí vegetační vrstvy půdy v místech dotčených stavbou v tl. 150mm"_x000D_
 2*(4,9+31,6) = 73,000 [A]</t>
  </si>
  <si>
    <t>položka zahrnuje sejmutí ornice bez ohledu na tloušťku vrstvy a její vodorovnou dopravu
nezahrnuje uložení na trvalou skládku</t>
  </si>
  <si>
    <t>12273</t>
  </si>
  <si>
    <t>ODKOPÁVKY A PROKOPÁVKY OBECNÉ TŘ. I</t>
  </si>
  <si>
    <t>"výkresy 05, 06, 09"_x000D_
 "pro zpevnění podél spodní stavby mostu"_x000D_
 (1,0*5*2+1,4*1,15*2,7*2+0,6*2,7*1,15*2)*0,4 = 8,968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</si>
  <si>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</si>
  <si>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13173</t>
  </si>
  <si>
    <t>HLOUBENÍ JAM ZAPAŽ I NEPAŽ TŘ. I</t>
  </si>
  <si>
    <t>s uložením zeminy na stavbě k opětovnému použití</t>
  </si>
  <si>
    <t>"výkresy 06, 07, 11"_x000D_
 "výkop za opěrami"_x000D_
 2,25*2,2*1,84+2,25*1,82*1,89+1,84*1,84*0,5*(5,0+5,0) = 33,776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</si>
  <si>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</si>
  <si>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17411</t>
  </si>
  <si>
    <t>ZÁSYP JAM A RÝH ZEMINOU SE ZHUTNĚNÍM</t>
  </si>
  <si>
    <t>zemina vhodná do zásypů, t,j,  stěrkopísek nebo štěrkopísková zemina, frakce 0/63, třída G3</t>
  </si>
  <si>
    <t>"výkresy 06, 07"_x000D_
 "zásyp stavebních jam"_x000D_
 2,25*2,2*1,03+2,25*1,82*1,03+1,4*1,4*0,5*(3,3+3,3)+1,84*1,84*0,5*(1,84+1,84) = 22,014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</si>
  <si>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</si>
  <si>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</si>
  <si>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</si>
  <si>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"výkres 11"_x000D_
 "obsyp drenáže za rubem opěr a křídel"_x000D_
 0,4*0,4*(2,25+2,25+1,4+1,4+1,8+1,8) = 1,744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</si>
  <si>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</si>
  <si>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18214</t>
  </si>
  <si>
    <t>ÚPRAVA POVRCHŮ SROVNÁNÍM ÚZEMÍ V TL DO 0,25M</t>
  </si>
  <si>
    <t>s využitím zeminy vytěžené při zpevnění plocha podél spodní stavby mostu</t>
  </si>
  <si>
    <t>"výkresy 06, 07"_x000D_
 "navázání úpravy dotčených ploch na stávající stav"_x000D_
 2*(4,9+31,6) = 73,000 [A]</t>
  </si>
  <si>
    <t>položka zahrnuje srovnání výškových rozdílů terénu</t>
  </si>
  <si>
    <t>18222</t>
  </si>
  <si>
    <t>ROZPROSTŘENÍ ORNICE VE SVAHU V TL DO 0,15M</t>
  </si>
  <si>
    <t>zemina sejmutá</t>
  </si>
  <si>
    <t>"plochy sejmuty vv digitálním podkladu"_x000D_
 "konečné terénní úpravy v místech dotčených stavbou v tl. 150mm"_x000D_
 2*(4,9+31,6) = 73,000 [A]</t>
  </si>
  <si>
    <t>položka zahrnuje:
nutné přemístění ornice z dočasných skládek vzdálených do 50m
rozprostření ornice v předepsané tloušťce ve svahu přes 1:5</t>
  </si>
  <si>
    <t>2</t>
  </si>
  <si>
    <t>Základy</t>
  </si>
  <si>
    <t>227821</t>
  </si>
  <si>
    <t>MIKROPILOTY KOMPLET D DO 100MM NA POVRCHU</t>
  </si>
  <si>
    <t>"výkres 1"_x000D_
 10,7*3*2 = 64,200 [A]</t>
  </si>
  <si>
    <t>Položka mikropiloty obsahuje kompletní práce, které jsou nutné pro předepsanou funkci mikropilot, t.j. dodání trubek a injekčních hmot, osazení a zainjektování trubek, včetně pomocných konstrukcí (lešení, montážní plošiny a pod.). Neobsahuje vrty (uvedou se v položce 261 nebo 266).</t>
  </si>
  <si>
    <t>26123</t>
  </si>
  <si>
    <t>VRTY PRO KOTVENÍ, INJEKTÁŽ A MIKROPILOTY NA POVRCHU TŘ. II D DO 150MM</t>
  </si>
  <si>
    <t>"mikropiloty "_x000D_
 "vrty dl. 8,7m v zemině"_x000D_
 8,7*3*2 = 52,200 [A]</t>
  </si>
  <si>
    <t>položka zahrnuje:
přemístění, montáž a demontáž vrtných souprav
svislou dopravu zeminy z vrtu
vodorovnou dopravu zeminy bez uložení na skládku
případně nutné pažení dočasné (včetně odpažení) i trvalé</t>
  </si>
  <si>
    <t>26153</t>
  </si>
  <si>
    <t>VRTY PRO KOTVENÍ, INJEKTÁŽ A MIKROPILOTY NA POVRCHU TŘ. V D DO 150MM</t>
  </si>
  <si>
    <t>"mikropiloty "_x000D_
 "vrty dl. 2,0m v betonu opěr"_x000D_
 2,0*3*2 = 12,000 [A]</t>
  </si>
  <si>
    <t>285392</t>
  </si>
  <si>
    <t>DODATEČNÉ KOTVENÍ VLEPENÍM BETONÁŘSKÉ VÝZTUŽE D DO 16MM DO VRTŮ</t>
  </si>
  <si>
    <t>"kotvení nových částí opěr a křídel pruty D16mm dl. 530nn vd vývrtů hl. 150mm"_x000D_
 44*2+8*4+7*4 = 148,000 [A]</t>
  </si>
  <si>
    <t>Položka zahrnuje:
dodání výztuže předepsaného profilu a předepsané délky (do 600mm)
provedení vrtu předepsaného profilu a předepsané délky (do 300mm)
vsunutí výztuže do vyvrtaného profilu a její zalepení předepsaným pojivem
případně nutné lešení</t>
  </si>
  <si>
    <t>289971</t>
  </si>
  <si>
    <t>OPLÁŠTĚNÍ (ZPEVNĚNÍ) Z GEOTEXTILIE</t>
  </si>
  <si>
    <t>"výkres 11"_x000D_
 "drenáž ta rubem opěr a křídel"_x000D_
 (2,1+2,1+2,1+2,1+1,75+1,75)*0,6 = 7,140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</si>
  <si>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</si>
  <si>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3</t>
  </si>
  <si>
    <t>Svislé konstrukce</t>
  </si>
  <si>
    <t>333325</t>
  </si>
  <si>
    <t>MOSTNÍ OPĚRY A KŘÍDLA ZE ŽELEZOVÉHO BETONU DO C30/37</t>
  </si>
  <si>
    <t>"výkres 11"_x000D_
 "nové části opěr"_x000D_
 0,7*0,3*3,29+0,7*0,3*3,31 = 1,386 [A]_x000D_
 "nové části křídel"_x000D_
 (0,22*0,71+0,3*0,53)*(2,2+2,2+1,82+1,82) = 2,534 [B]_x000D_
 "Celkem: "A+B = 3,920 [C]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</si>
  <si>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</si>
  <si>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</si>
  <si>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</si>
  <si>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"160 kg oceli na 1m3 betonu"_x000D_
 160/1000*3,920 = 0,627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</si>
  <si>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</si>
  <si>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4</t>
  </si>
  <si>
    <t>Vodorovné konstrukce</t>
  </si>
  <si>
    <t>421325</t>
  </si>
  <si>
    <t>MOSTNÍ NOSNÉ DESKOVÉ KONSTRUKCE ZE ŽELEZOBETONU C30/37</t>
  </si>
  <si>
    <t>"výkres 12"_x000D_
 "spřažená deska "_x000D_
 3,65*0,22*28,05 = 22,524 [A]_x000D_
 "koncové příčníky"_x000D_
 0,85*0,84*3,3*2 = 4,712 [B]_x000D_
 "Celkem: "A+B = 27,237 [C]</t>
  </si>
  <si>
    <t>421365</t>
  </si>
  <si>
    <t>VÝZTUŽ MOSTNÍ DESKOVÉ KONSTRUKCE Z OCELI 10505, B500B</t>
  </si>
  <si>
    <t>"160 kg oceli na 1m3 betonu"_x000D_
 160/1000*27,237 = 4,358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</si>
  <si>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74.
- povrchovou antikorozní úpravu výztuže,
- separaci výztuže,
- osazení měřících zařízení a úpravy pro ně,
- osazení měřících skříní nebo míst pro měření bludných proudů.</t>
  </si>
  <si>
    <t>42417B</t>
  </si>
  <si>
    <t>MOSTNÍ NOSNÍKY Z OCELI S 355</t>
  </si>
  <si>
    <t>nosníky tvatu I svařené z plechů z oceli S355J2+N s inspekčním cetrifikátem 3.2 popř. 3.1</t>
  </si>
  <si>
    <t>"výkaz ocelové konstrukce"_x000D_
 19,723 = 19,723 [A]</t>
  </si>
  <si>
    <t>- dílenská dokumentace,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</t>
  </si>
  <si>
    <t>42838</t>
  </si>
  <si>
    <t>KLOUB ZE ŽELEZOBETONU VČET VÝZTUŽE</t>
  </si>
  <si>
    <t>"výkres 11"_x000D_
 "uložení nosné konstrukce na opěry"_x000D_
 2*3,3 = 6,600 [A]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</si>
  <si>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</si>
  <si>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451312</t>
  </si>
  <si>
    <t>PODKLADNÍ A VÝPLŇOVÉ VRSTVY Z PROSTÉHO BETONU C12/15</t>
  </si>
  <si>
    <t>"výkres 11"_x000D_
 "podklad pod drenáž za rubem opěr a křídel"_x000D_
 1,1*0,2*2,25*2 = 0,990 [A]_x000D_
 0,4*0,2*(0,85+0,85+1,2+1,2) = 0,328 [B]_x000D_
 "Celkem: "A+B = 1,318 [C]</t>
  </si>
  <si>
    <t>45131A</t>
  </si>
  <si>
    <t>PODKLADNÍ A VÝPLŇOVÉ VRSTVY Z PROSTÉHO BETONU C20/25</t>
  </si>
  <si>
    <t>"výkresy 06, 07"_x000D_
 "opevnění terénu pod mostními odvodňovači""tl.150mm"_x000D_
 1,0*1,0*0,15*2 = 0,300 [A]_x000D_
 "výkresy 06, 07, 09"_x000D_
 "zpevnění podél spodní stavby mostu tl. ""15""0mm"_x000D_
 (1,0*5*2+1,4*1,15*2,7*2+0,6*2,7*1,15*2*0,15) = 19,253 [B]_x000D_
 "Celkem: "A+B = 19,553 [C]</t>
  </si>
  <si>
    <t>45860</t>
  </si>
  <si>
    <t>VÝPLŇ ZA OPĚRAMI A ZDMI Z MEZEROVITÉHO BETONU</t>
  </si>
  <si>
    <t>"výkresy 06, 07"_x000D_
 "přechodové klíny"_x000D_
 2,0*(0,25+0,5)/2*2,25*2 = 3,375 [A]</t>
  </si>
  <si>
    <t>položka zahrnuje:
- dodávku mezerovitého betonu předepsané kvality a zásyp se zhutněním včetně mimostaveništní a vnitrostaveništní dopravy</t>
  </si>
  <si>
    <t>465512</t>
  </si>
  <si>
    <t>DLAŽBY Z LOMOVÉHO KAMENE NA MC</t>
  </si>
  <si>
    <t>"výkresy 06, 07"_x000D_
 "opevnění terénu pod mostními odvodňovači tl.200mm"_x000D_
 1,0*1,0*0,2*2 = 0,400 [A]_x000D_
 "výkresy 06, 07, 09"_x000D_
 "zpevnění podél spodní stavby mostu tl. 200mm"_x000D_
 (1,0*5*2+1,4*1,15*2,7*2+0,6*2,7*1,15*2)*0,2 = 4,484 [B]_x000D_
 "Celkem: "A+B = 4,884 [C]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</si>
  <si>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</si>
  <si>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7</t>
  </si>
  <si>
    <t>Přidružená stavební výroba</t>
  </si>
  <si>
    <t>711111</t>
  </si>
  <si>
    <t>IZOLACE BĚŽNÝCH KONSTRUKCÍ PROTI ZEMNÍ VLHKOSTI ASFALTOVÝMI NÁTĚRY</t>
  </si>
  <si>
    <t>"výkres 11"_x000D_
 "rub opěr a křídel"_x000D_
 1,66*2,25*2+1,66*(1,8+1,8+2,2+2,2)+1,2*2,25*2+0,4*(0,85+0,85+1,20+1,20) = 27,790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</si>
  <si>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</si>
  <si>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711509</t>
  </si>
  <si>
    <t>OCHRANA IZOLACE NA POVRCHU TEXTILIÍ 600G/M2</t>
  </si>
  <si>
    <t>položka zahrnuje:
- dodání  předepsaného ochranného materiálu
- zřízení ochrany izolace</t>
  </si>
  <si>
    <t>78382</t>
  </si>
  <si>
    <t>NÁTĚRY BETON KONSTR TYP S2 (OS-B)</t>
  </si>
  <si>
    <t>"výkres 12"_x000D_
 "dolní plochy mostovky podé okapního nosu"_x000D_
 (0,25+0,27)*31,65*2 = 32,916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</si>
  <si>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</si>
  <si>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7838D</t>
  </si>
  <si>
    <t>NÁTĚRY BETON KONSTR TYP S10</t>
  </si>
  <si>
    <t>přímo pojížděná hydroizolace betonových lávek pro pěší a cyklisty s vyloučeným pojezdem vozidel - impregance + nátěr + křemičitý posyp</t>
  </si>
  <si>
    <t>"výkres 12"_x000D_
 (0,26+3,55+0,26)*28,05 = 114,164 [A]_x000D_
 (0,26+0,65)*(2,2+1,8)*2 = 7,280 [B]_x000D_
 "Celkem: "A+B = 121,444 [C]</t>
  </si>
  <si>
    <t>8</t>
  </si>
  <si>
    <t>Potrubí</t>
  </si>
  <si>
    <t>84434</t>
  </si>
  <si>
    <t>POTRUBÍ ODPADNÍ Z TRUB SKLOLAMINÁTOVÝCH DN DO 200MM</t>
  </si>
  <si>
    <t>"DN150: "19,18+2,10+0,89+6,50+0,35 = 29,020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</si>
  <si>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</si>
  <si>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87433</t>
  </si>
  <si>
    <t>POTRUBÍ Z TRUB PLASTOVÝCH ODPADNÍCH DN DO 150MM</t>
  </si>
  <si>
    <t>"výkres 11"_x000D_
 "převedení drenáže za rubem opěr a křídel přes dříky opěr"_x000D_
 1,1+1,1 = 2,200 [A]</t>
  </si>
  <si>
    <t>875332</t>
  </si>
  <si>
    <t>POTRUBÍ DREN Z TRUB PLAST DN DO 150MM DĚROVANÝCH</t>
  </si>
  <si>
    <t>"výkres 11"_x000D_
 "drenáž ta rubem opěr a křídel"_x000D_
 2,1+2,1+2,1+2,1+1,75+1,75 = 11,900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</si>
  <si>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</si>
  <si>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87615</t>
  </si>
  <si>
    <t>CHRÁNIČKY Z TRUB PLAST DN DO 50MM</t>
  </si>
  <si>
    <t>"výkres 12"_x000D_
 "chránička kabelu VO"_x000D_
 28,05 = 28,050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</si>
  <si>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</si>
  <si>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9112B1</t>
  </si>
  <si>
    <t>ZÁBRADLÍ MOSTNÍ SE SVISLOU VÝPLNÍ - DODÁVKA A MONTÁŽ</t>
  </si>
  <si>
    <t>výšky 1,3m</t>
  </si>
  <si>
    <t>"výkresy 06, 14"_x000D_
 "na lávce"_x000D_
 31,65*2 = 63,300 [A]_x000D_
 "úprava zábradlí na mostě"_x000D_
 1,4*2 = 2,800 [B]_x000D_
 "Celkem: "A+B = 66,100 [C]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</si>
  <si>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</si>
  <si>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91355</t>
  </si>
  <si>
    <t>EVIDENČNÍ ČÍSLO MOSTU</t>
  </si>
  <si>
    <t>položka zahrnuje štítek s evidenčním číslem mostu, sloupek dopravní značky včetně osazení a nutných zemních prací a zabetonování</t>
  </si>
  <si>
    <t>"výkres 11"_x000D_
 "lemování kamenné dlažby podél spodní stavby"_x000D_
 1,0*2+0,6*4+3,6*2*1,15 "(sklon svahu)" = 12,680 [A]</t>
  </si>
  <si>
    <t>Položka zahrnuje:
dodání a pokládku betonových obrubníků o rozměrech předepsaných zadávací dokumentací
betonové lože i boční betonovou opěrku.</t>
  </si>
  <si>
    <t>"výkresy 06, 07"_x000D_
 "spáry nad konci nosné konstrukce"_x000D_
 2,25+2,25 = 4,500 [A]_x000D_
 "spáry podél křídel"_x000D_
 2,2+2,2+1,8+1,8 = 8,000 [B]_x000D_
 "Celkem: "A+B = 12,500 [C]</t>
  </si>
  <si>
    <t>položka zahrnuje řezání vozovkové vrstvy v předepsané tloušťce, včetně spotřeby vody</t>
  </si>
  <si>
    <t>931182</t>
  </si>
  <si>
    <t>VÝPLŇ DILATAČNÍCH SPAR Z POLYSTYRENU TL 20MM</t>
  </si>
  <si>
    <t>"výkres 12"_x000D_
 "spáry mezi křídly a nosnou konstrukcí"_x000D_
 (1,1*0,53+0,175*0,24)*4 = 2,500 [A]</t>
  </si>
  <si>
    <t>položka zahrnuje dodávku a osazení předepsaného materiálu, očištění ploch spáry před úpravou, očištění okolí spáry po úpravě</t>
  </si>
  <si>
    <t>931326</t>
  </si>
  <si>
    <t>TĚSNĚNÍ DILATAČ SPAR ASF ZÁLIVKOU MODIFIK PRŮŘ DO 800MM2</t>
  </si>
  <si>
    <t>položka zahrnuje dodávku a osazení předepsaného materiálu, očištění ploch spáry před úpravou, očištění okolí spáry po úpravě
nezahrnuje těsnící profil</t>
  </si>
  <si>
    <t>931336</t>
  </si>
  <si>
    <t>TĚSNĚNÍ DILATAČNÍCH SPAR POLYURETANOVÝM TMELEM PRŮŘEZU DO 800MM2</t>
  </si>
  <si>
    <t>"výkres 12"_x000D_
 "spáry mezi křídly a nosnou konstrukcí"_x000D_
 (0,7+0,26+1,1+0,9+0,25)*4 = 12,840 [A]</t>
  </si>
  <si>
    <t>936531</t>
  </si>
  <si>
    <t>MOSTNÍ ODVODŇOVACÍ SOUPRAVA 300/300</t>
  </si>
  <si>
    <t>"výkres 15"_x000D_
 2 = 2,000 [A]</t>
  </si>
  <si>
    <t>položka zahrnuje:
- výrobní dokumentaci (včetně technologického předpisu)
- dodání kompletní odvodňovací soupravy,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</t>
  </si>
  <si>
    <t>ASF</t>
  </si>
  <si>
    <t>POPLATKY ZA SKLÁDKU - RECYKLACE</t>
  </si>
  <si>
    <t>"suť  asfaltových vrstev vozovky - 2,4t/m3"_x000D_
 3,96*2,4 = 9,504 [A]</t>
  </si>
  <si>
    <t>zahrnuje veškeré poplatky provozovateli skládky související s uložením odpadu na skládce.</t>
  </si>
  <si>
    <t>BET</t>
  </si>
  <si>
    <t>"suť ze spádového betonu na nosné konstrukci - 2,3t/m3"_x000D_
 6,157*2,3 = 14,161 [A]_x000D_
 "suť z ubourání spodní stavby mostu - 2,5t/m3"_x000D_
 9,503*2,5 = 23,758 [B]_x000D_
 "suť ze zpevní svhů pod mostem - 2,3t/m3"_x000D_
 2,804*2,3 = 6,449 [C]_x000D_
 "Celkem: "A+B+C = 44,368 [D]</t>
  </si>
  <si>
    <t>KAM</t>
  </si>
  <si>
    <t>"suť z nestmelených vrstev vozovky - 2,0t/m3"_x000D_
 24,75*2,0 = 49,500 [A]</t>
  </si>
  <si>
    <t>ODP</t>
  </si>
  <si>
    <t>POPLATKY ZA SKLÁDKU ODPADU</t>
  </si>
  <si>
    <t>"odstraněná asfalotvoá izolace mostovky - 0,024t/m2"_x000D_
 81,766*0,024 = 1,962 [A]</t>
  </si>
  <si>
    <t>11120</t>
  </si>
  <si>
    <t>ODSTRANĚNÍ KŘOVIN</t>
  </si>
  <si>
    <t>"náletové dřeviny na ploše 2x 4,0m2: "2*4,0 = 8,000 [A]</t>
  </si>
  <si>
    <t>odstranění křovin a stromů do průměru 100 mm
doprava dřevin bez ohledu na vzdálenost
spálení na hromadách nebo štěpkování</t>
  </si>
  <si>
    <t>11313</t>
  </si>
  <si>
    <t>ODSTRANĚNÍ KRYTU ZPEVNĚNÝCH PLOCH S ASFALTOVÝM POJIVEM</t>
  </si>
  <si>
    <t>"kryt vozovky z LA tl. 40mm v celé ploše úpravy - plocha sejmuta v digitálním podkladu: "99,0*0,04 = 3,960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</si>
  <si>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</si>
  <si>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</si>
  <si>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</si>
  <si>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"podklad vozovky z kemeniva tl. 250mm - plocha ""sejmuta"" v digitálním podkladu: "99,0*0,25 = 24,750 [A]</t>
  </si>
  <si>
    <t>9112B3</t>
  </si>
  <si>
    <t>ZÁBRADLÍ MOSTNÍ SE SVISLOU VÝPLNÍ - DEMONTÁŽ S PŘESUNEM</t>
  </si>
  <si>
    <t>odvoz k sešrotování</t>
  </si>
  <si>
    <t>"výkresy 03, 04, 05"_x000D_
 32,33+34,45+1,67 = 68,450 [A]</t>
  </si>
  <si>
    <t>položka zahrnuje:
- demontáž a odstranění zařízení
- jeho odvoz na předepsané místo</t>
  </si>
  <si>
    <t>"na ZÚ a KÚ - vymezení odstranění vozovky: "3,3+3,3 = 6,600 [A]</t>
  </si>
  <si>
    <t>96618</t>
  </si>
  <si>
    <t>BOURÁNÍ KONSTRUKCÍ KOVOVÝCH</t>
  </si>
  <si>
    <t>"výkresy 03, 04, 05"_x000D_
 "mostní podpěry z profilů U220, UE180, 80/50, PO"_x000D_
 (25,24*16,3+29,4*3,24+5,6*16,6+11)*2/1000 = 1,221 [A]_x000D_
 "nosná konstrukce z profilů IPE400, I160, PO, TR"_x000D_
 (66,3*27,22+17,9*2,89*31+0,008*0,072*27,22*8000*7+2,715*0,01*27,22*8000+0,12*0,01*27,22*8000+0,15*0,01*27,22*8000+0,25*0,008*27,22*8000*2+0,22*0,01*27,22*8000*2+5,7*27,22)/1000 = 12,771 [B]_x000D_
 "Celkem: "A+B = 13,992 [C]</t>
  </si>
  <si>
    <t>položka zahrnuje:
- rozebrání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</si>
  <si>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96715</t>
  </si>
  <si>
    <t>VYBOURÁNÍ ČÁSTÍ KONSTRUKCÍ BETON</t>
  </si>
  <si>
    <t>"výkresy 03, 04, 05"_x000D_
 "ubourání""opevnění svahů tl. 150mm před opěrami pod mostem"_x000D_
 (1,0*5*2+1,4*1,15*2,7*2)*0,15 = 2,804 [A]</t>
  </si>
  <si>
    <t>položka zahrnuje: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</si>
  <si>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96716</t>
  </si>
  <si>
    <t>VYBOURÁNÍ ČÁSTÍ KONSTRUKCÍ ŽELEZOBET</t>
  </si>
  <si>
    <t>"výkresy 03, 04, 05"_x000D_
 "část opě a základy středních podpěr: "0,479*0,404*3,296+0,788*0,847*3,296+0,478*0,406*3,3+0,8*0,825*3,3+0,65*3,3*0,4*2 = 7,372 [A]_x000D_
 "části křídel: "0,5*0,53*(2,2+2,2+1,82+1,82) = 2,131 [B]_x000D_
 "Celkem: "A+B = 9,503 [C]</t>
  </si>
  <si>
    <t>97816</t>
  </si>
  <si>
    <t>ODSEKÁNÍ VRSTVY VYROVNÁVACÍHO BETONU NA MOSTECH</t>
  </si>
  <si>
    <t>"výkresy 03, 04, 06"_x000D_
 2,195*0,1*28,05 = 6,157 [A]</t>
  </si>
  <si>
    <t>Položka zahrnuje:
- položka zahrnuje veškeré práce plynoucí z technologického předpisu a z platných předpisů
- veškerou manipulaci s vybouranou sutí a hmotami včetně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</si>
  <si>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</si>
  <si>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</si>
  <si>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"výkresy 03, 04, 05"_x000D_
 2,915*28,05 = 81,766 [A]</t>
  </si>
  <si>
    <t>029412</t>
  </si>
  <si>
    <t>OSTATNÍ POŽADAVKY - VYPRACOVÁNÍ MOSTNÍHO LISTU</t>
  </si>
  <si>
    <t>zahrnuje veškeré náklady spojené s objednatelem požadovanými pracemi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</si>
  <si>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</si>
  <si>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</si>
  <si>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</t>
  </si>
  <si>
    <t>119002121</t>
  </si>
  <si>
    <t>Přechodová lávka délky do 2 m včetně zábradlí pro zabezpečení výkopu zřízení</t>
  </si>
  <si>
    <t>CS ÚRS 2025 02</t>
  </si>
  <si>
    <t>Pomocné konstrukce při zabezpečení výkopu vodorovné pochozí přechodová lávka délky do 2 m včetně zábradlí zřízení</t>
  </si>
  <si>
    <t>Poznámka k souboru cen: 1. V ceně zřízení -2121, -2131, -2411, -3211, -3212, -3213, -3215, -3217, -3121, -3223, -3227 jsou započteny i náklady na opotřebení. 2. V ceně zřízení mobilního oplocení -3211, -3213, -3217, -3223, -3227 je zahrnuto i opotřebení betonové patky, vzpěry, spojky. 3. Položku -2411 lze použít pouze pro šířku výkopu do 1,0 m. 4. V položce -3131 jsou započteny i náklady na dřevěný sloupek. 5. U položek -2311, -4111, -4121 je uvažováno se 100% opotřebením. Bezpečný vlez nebo výlez se zpravidla umisťuje po 20 m délky výkopu. 6. Položky tohoto souboru cen jsou určeny k ocenění pomocných konstrukcí sloužících k zabezpečení výkopů (BOZP) na veřejných prostranstvích (v obcích, na komunikacích apod.). Položky nelze užít k ocenění zařízení staveniště, pokud se toto oceňuje pomocí VRN.</t>
  </si>
  <si>
    <t>119002122</t>
  </si>
  <si>
    <t>Přechodová lávka délky do 2 m včetně zábradlí pro zabezpečení výkopu odstranění</t>
  </si>
  <si>
    <t>Pomocné konstrukce při zabezpečení výkopu vodorovné pochozí přechodová lávka délky do 2 m včetně zábradlí odstranění</t>
  </si>
  <si>
    <t>119003227</t>
  </si>
  <si>
    <t>Mobilní plotová zábrana vyplněná dráty výšky do 2,2 m pro zabezpečení výkopu zřízení</t>
  </si>
  <si>
    <t>Pomocné konstrukce při zabezpečení výkopu svislé ocelové mobilní oplocení, výšky do 2,2 m panely vyplněné dráty zřízení</t>
  </si>
  <si>
    <t>119003228</t>
  </si>
  <si>
    <t>Mobilní plotová zábrana vyplněná dráty výšky do 2,2 m pro zabezpečení výkopu odstranění</t>
  </si>
  <si>
    <t>Pomocné konstrukce při zabezpečení výkopu svislé ocelové mobilní oplocení, výšky do 2,2 m panely vyplněné dráty odstranění</t>
  </si>
  <si>
    <t>129001101</t>
  </si>
  <si>
    <t>Příplatek za ztížení odkopávky nebo prokopávky v blízkosti inženýrských sítí</t>
  </si>
  <si>
    <t>Příplatek k cenám vykopávek za ztížení vykopávky v blízkosti podzemního vedení nebo výbušnin v horninách jakékoliv třídy</t>
  </si>
  <si>
    <t>(410)*0.3*0.3 = 36,900 [A]_x000D_
 "Celkem: "A = 36,900 [B]</t>
  </si>
  <si>
    <t>162751117</t>
  </si>
  <si>
    <t>Vodorovné přemístění do 10000 m výkopku/sypaniny z horniny třídy těžitelnosti I,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</si>
  <si>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</si>
  <si>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(3+3+5+25+185+10+220+450-70)*0.35*0.3 "přebytek zeminy po výkopu v zeleni a v chodníku pro pískové lože" = 87,255 [A]_x000D_
 (10+10+6+10)*0.35*0.3 "přebytek zeminy po výkopu pod místní komunikací pro pískové lože" = 3,780 [B]_x000D_
 (4+1+10+15-2)*1.7*0.8*0.8 "přebytek zeminy po základu stožáru VO" = 30,464 [C]_x000D_
 "Celkem: "A+B+C = 121,499 [D]</t>
  </si>
  <si>
    <t>Poznámka k souboru cen: 1. Přemísťuje-li se výkopek z dočasných skládek vzdálených do 50 m, neoceňuje se nakládání výkopku, i když se provádí. Toto ustanovení neplatí, vylučuje-li projekt použití dozeru. 2. Ceny nelze použít, předepisuje-li projekt přemístit výkopek na místo nepřístupné obvyklým dopravním prostředkům; toto přemístění se oceňuje individuálně.</t>
  </si>
  <si>
    <t>162751119</t>
  </si>
  <si>
    <t>Příplatek k vodorovnému přemístění výkopku/sypaniny z horniny třídy těžitelnosti I, skupiny 1 až 3 ZKD 1000 m přes 10000 m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</si>
  <si>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</si>
  <si>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171152501</t>
  </si>
  <si>
    <t>Zhutnění podloží z hornin soudržných nebo nesoudržných pod násypy</t>
  </si>
  <si>
    <t>Zhutnění podloží pod násypy z rostlé horniny třídy těžitelnosti I a II, skupiny 1 až 4 z hornin soudružných a nesoudržných</t>
  </si>
  <si>
    <t>(25+185+10+220+450+3+3+5-70)*0.35 "pod zelení" = 290,850 [A]_x000D_
 (10+10+6+10)*0.4 "pod komunikací" = 14,400 [B]_x000D_
 "Celkem: "A+B = 305,250 [C]</t>
  </si>
  <si>
    <t>Poznámka k souboru cen: 1. Cena je určena pro zhutnění ploch vodorovných nebo ve sklonu do 1 : 5, je-li předepsáno zhutnění do hloubky 0,7 m od pláně. 2. Cenu nelze použít pro zhutnění podloží z hornin konzistence kašovité až tekoucí. 3. Množství jednotek se určí v m2 půdorysné plochy zhutněného podloží.</t>
  </si>
  <si>
    <t>171201201</t>
  </si>
  <si>
    <t>Uložení sypaniny na skládky</t>
  </si>
  <si>
    <t>Poznámka k souboru cen: 1. Cena -1201 je určena i pro: 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 b) zasypání koryt vodotečí a prohlubní v terénu bez předepsaného zhutnění sypaniny; c) uložení výkopku pod vodou do prohlubní ve dně vodotečí nebo nádrží. 2. Cenu -1201 nelze použít pro uložení výkopku nebo ornice: a) při vykopávkách pro podzemní vedení podél hrany výkopu, z něhož byl výkopek získán, a to ani tehdy, jestliže se výkopek po vyhození z výkopu na povrch území ještě dále přemisťuje na hromady podél výkopu; b) na dočasné skládky, které nejsou předepsány projektem; c) na dočasné skládky předepsané projektem tak, že na 1 m2 projektem určené plochy této skládky připadají nejvýše 2 m3 výkopku nebo ornice (viz. též poznámku č. 1 a); 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 e) na trvalé skládky s předepsaným zhutněním; toto uložení výkopku se oceňuje cenami souboru cen 171 . 0- . . Uložení sypaniny do násypů. 3. Vceně -1201 jsou započteny i náklady na rozprostření sypaniny ve vrstvách s hrubým urovnáním na skládce. 4. Vceně -1201 nejsou započteny náklady na získání skládek ani na poplatky za skládku. 5. Množství jednotek uložení výkopku (sypaniny) se určí v m3 uloženého výkopku (sypaniny),v rostlém stavu zpravidla ve výkopišti.</t>
  </si>
  <si>
    <t>181311107</t>
  </si>
  <si>
    <t>Rozprostření ornice tl vrstvy do 500 mm v rovině nebo ve svahu do 1:5 ručně</t>
  </si>
  <si>
    <t>Rozprostření a urovnání ornice v rovině nebo ve svahu sklonu do 1:5 ručně při souvislé ploše, tl. vrstvy přes 400 do 500 mm</t>
  </si>
  <si>
    <t>121.499/0.5 = 242,998 [A]_x000D_
 "Celkem: "A = 242,998 [B]</t>
  </si>
  <si>
    <t>Poznámka k souboru cen: 1. V ceně jsou započteny i náklady na případné nutné přemístění hromad nebo dočasných skládek na místo spotřeby ze vzdálenosti do 3 m. 2. V ceně nejsou započteny náklady na získání ornice.</t>
  </si>
  <si>
    <t>95250800</t>
  </si>
  <si>
    <t>nájem za 8 až 28 dnů lávky přechodové 2000x900 zábradlí v 1000mm</t>
  </si>
  <si>
    <t>95250820</t>
  </si>
  <si>
    <t>nájem kus/měsíc dílce plotové-europloty, standardní panel medium 3500x2000mm</t>
  </si>
  <si>
    <t>Zakládání</t>
  </si>
  <si>
    <t>271562211</t>
  </si>
  <si>
    <t>Podsyp pod základové konstrukce se zhutněním z drobného kameniva frakce 0 až 4 mm</t>
  </si>
  <si>
    <t>Podsyp pod základové konstrukce se zhutněním a urovnáním povrchu z kameniva drobného, frakce 4 - 8 mm</t>
  </si>
  <si>
    <t>(3+3+5)*1*0.1 = 1,100 [A]_x000D_
 "Celkem: "A = 1,100 [B]</t>
  </si>
  <si>
    <t>Poznámka k souboru cen: 1. Ceny slouží pro ocenění násypů pod základové konstrukce tloušťky vrstvy do 300 mm. 2. Násypy s tloušťkou vrstvy přesahující 300 mm se ocení cenami souboru cen 213 31-…. Polštáře zhutněné pod základy vkatalogu 800-2 Zvláštní zakládání objektů.</t>
  </si>
  <si>
    <t>58333625</t>
  </si>
  <si>
    <t>kamenivo těžené hrubé frakce 4/8</t>
  </si>
  <si>
    <t>(3+3+5)*1*0.1*2.7 = 2,970 [A]_x000D_
 "Celkem: "A = 2,970 [B]</t>
  </si>
  <si>
    <t>21-M</t>
  </si>
  <si>
    <t>Elektromontáže</t>
  </si>
  <si>
    <t>10.074.573.M01</t>
  </si>
  <si>
    <t>Stožárová elektro-výzbroj pro vodiče do prům. 25 mm2</t>
  </si>
  <si>
    <t>10+4 = 14,000 [A]_x000D_
 "Celkem: "A = 14,000 [B]</t>
  </si>
  <si>
    <t>10.074.573.M02</t>
  </si>
  <si>
    <t>Stožárová elektro-výzbroj pro vodiče do prům. 25 mm2, dva okruhy - jištění pro dvě svítidla</t>
  </si>
  <si>
    <t>15+1-2 = 14,000 [A]_x000D_
 "Celkem: "A = 14,000 [B]</t>
  </si>
  <si>
    <t>210100001</t>
  </si>
  <si>
    <t>Ukončení vodičů v rozváděči nebo na přístroji včetně zapojení průřezu žíly do 2,5 mm2</t>
  </si>
  <si>
    <t>Ukončení vodičů izolovaných s označením a zapojením v rozváděči nebo na přístroji průřezu žíly do 2,5 mm2</t>
  </si>
  <si>
    <t>(16*2+10)*3*2 "počet svítidel x6" = 252,000 [A]_x000D_
 "Celkem: "A = 252,000 [B]</t>
  </si>
  <si>
    <t>210100014</t>
  </si>
  <si>
    <t>Ukončení vodičů v rozváděči nebo na přístroji včetně zapojení průřezu žíly do 10 mm2</t>
  </si>
  <si>
    <t>Ukončení vodičů izolovaných s označením a zapojením v rozváděči nebo na přístroji průřezu žíly do 10 mm2</t>
  </si>
  <si>
    <t>(18+18-2)*4*2 = 272,000 [A]_x000D_
 "Celkem: "A = 272,000 [B]</t>
  </si>
  <si>
    <t>210202013</t>
  </si>
  <si>
    <t>Montáž svítidlo výbojkové průmyslové nebo venkovní na výložník</t>
  </si>
  <si>
    <t>Montáž svítidel výbojkových se zapojením vodičů průmyslových nebo venkovních na výložník</t>
  </si>
  <si>
    <t>210202013-D</t>
  </si>
  <si>
    <t>Demontáž svítidel výbojkových nebo venkovních na výložník včetně ekologické likvidace či dopravy do skladu investora</t>
  </si>
  <si>
    <t>210204011</t>
  </si>
  <si>
    <t>Montáž stožárů osvětlení ocelových samostatně stojících délky do 12 m</t>
  </si>
  <si>
    <t>Montáž stožárů osvětlení, bez zemních prací ocelových samostatně stojících, délky do 12 m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</si>
  <si>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</si>
  <si>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</si>
  <si>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</si>
  <si>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210204204</t>
  </si>
  <si>
    <t>Montáž elektrovýzbroje stožárů osvětlení 4 okruhy</t>
  </si>
  <si>
    <t>210220001</t>
  </si>
  <si>
    <t>Montáž uzemňovacího vedení vodičů FeZn pomocí svorek na povrchu páskou do 120 mm2</t>
  </si>
  <si>
    <t>Montáž uzemňovacího vedení s upevněním, propojením a připojením pomocí svorek na povrchu vodičů FeZn páskou průřezu do 120 mm2</t>
  </si>
  <si>
    <t>360+10+120+20 = 510,000 [A]_x000D_
 450+20-80 = 390,000 [B]_x000D_
 "Celkem: "A+B = 900,000 [C]</t>
  </si>
  <si>
    <t>210220002</t>
  </si>
  <si>
    <t>Montáž uzemňovacích vedení vodičů FeZn pomocí svorek na povrchu drátem nebo lanem do 10 mm</t>
  </si>
  <si>
    <t>Montáž uzemňovacího vedení s upevněním, propojením a připojením pomocí svorek na povrchu vodičů FeZn drátem nebo lanem průměru do 10 mm</t>
  </si>
  <si>
    <t>(4+10+1+15+1+2)*10 = 330,000 [A]_x000D_
 "Celkem: "A = 330,000 [B]</t>
  </si>
  <si>
    <t>210280003</t>
  </si>
  <si>
    <t>Zkoušky a prohlídky el rozvodů a zařízení celková prohlídka pro objem mtž prací do 1 000 000 Kč</t>
  </si>
  <si>
    <t>Zkoušky a prohlídky elektrických rozvodů a zařízení celková prohlídka, zkoušení, měření a vyhotovení revizní zprávy pro objem montážních prací přes 500 do 1000 tisíc Kč</t>
  </si>
  <si>
    <t>Poznámka k souboru cen: 1. Ceny -0001 až -0010 jsou určeny pro objem montážních prací včetně nákladů na nosný a podružný materiál.</t>
  </si>
  <si>
    <t>210812061</t>
  </si>
  <si>
    <t>Montáž kabel Cu plný kulatý do 1 kV 5x1,5 až 2,5 mm2 uložený volně nebo v liště (CYKY)</t>
  </si>
  <si>
    <t>Montáž izolovaných kabelů měděných do 1 kV bez ukončení plných a kulatých (CYKY, CHKE-R,...) uložených volně nebo v liště počtu a průřezu žil 5x1,5 až 2,5 mm2</t>
  </si>
  <si>
    <t>210813033</t>
  </si>
  <si>
    <t>Montáž kabel Cu plný kulatý do 1 kV 4x6 až 10 mm2 uložený pevně (CYKY)</t>
  </si>
  <si>
    <t>Montáž izolovaných kabelů měděných do 1 kV bez ukončení plných a kulatých (CYKY, CHKE-R,...) uložených pevně počtu a průřezu žil 4x6 až 10 mm2</t>
  </si>
  <si>
    <t>218040011</t>
  </si>
  <si>
    <t>Demontáž sloupů nn ocelových trubkových jednoduchých do 12 m</t>
  </si>
  <si>
    <t>Demontáž sloupů a stožárů venkovního vedení nn bez výstroje ocelových včetně oddělení stožáru od základu, položení a rozebrání dříku na jednotlivé díly, uříznutí základového dílu, manipulace dílů na staveništi a naložení, bez bourání betonového základu trubkových jednoduchých do 12 m</t>
  </si>
  <si>
    <t>19 = 19,000 [A]_x000D_
 "Celkem: "A = 19,000 [B]</t>
  </si>
  <si>
    <t>218204103</t>
  </si>
  <si>
    <t>Demontáž výložníků osvětlení jednoramenných sloupových hmotnosti do 35 kg</t>
  </si>
  <si>
    <t>Demontáž výložníků osvětlení jednoramenných sloupových, hmotnosti do 35 kg</t>
  </si>
  <si>
    <t>218812033</t>
  </si>
  <si>
    <t>Demontáž kabelů Cu plných nebo laněných kulatých do 1 kV žíly 4x6 až 10 mm2 (např. CYKY, CYKFY) bez odpojení vodičů uložených volně nebo v liště</t>
  </si>
  <si>
    <t>Demontáž izolovaných kabelů měděných do 1 kV bez odpojení vodičů plných nebo laněných kulatých (např. CYKY, CYKFY) uložených volně nebo v liště počtu a průřezu žil 4x6 až 10 mm2</t>
  </si>
  <si>
    <t>450+90+150+50 = 740,000 [A]_x000D_
 "Celkem: "A = 740,000 [B]</t>
  </si>
  <si>
    <t>218812061</t>
  </si>
  <si>
    <t>Demontáž kabelů Cu plných nebo laněných kulatých do 1 kV žíly 5x1,5 až 2,5 mm2 (např. CYKY, CYKFY) bez odpojení vodičů uložených volně nebo v liště</t>
  </si>
  <si>
    <t>Demontáž izolovaných kabelů měděných do 1 kV bez odpojení vodičů plných nebo laněných kulatých (např. CYKY, CYKFY) uložených volně nebo v liště počtu a průřezu žil 5x1,5 až 2,5 mm2</t>
  </si>
  <si>
    <t>19*12 = 228,000 [A]_x000D_
 "Celkem: "A = 228,000 [B]</t>
  </si>
  <si>
    <t>226411270.R01</t>
  </si>
  <si>
    <t>Montáž a dodáka tepelně smrštitelné trubičky zž pro uzemnění</t>
  </si>
  <si>
    <t>1+2 "RVO + 2x SVO" = 3,000 [A]_x000D_
 4 "přechody" = 4,000 [B]_x000D_
 13 "8 m se dvěmi svítidly" = 13,000 [C]_x000D_
 10 "8 m s jedním svítidlem" = 10,000 [D]_x000D_
 1 "dálniční" = 1,000 [E]_x000D_
 7 "montážní přídavek" = 7,000 [F]_x000D_
 "Celkem: "A+B+C+D+E+F = 38,000 [G]</t>
  </si>
  <si>
    <t>31674000.R01</t>
  </si>
  <si>
    <t>Výložník rovný atypický k přechodovým stožárům ZEBRA vyložení 2,7 x 0,3 m, ?150°, žárově zinkovaný zevnitř i vně</t>
  </si>
  <si>
    <t>1 "zebra-1.1" = 1,000 [A]_x000D_
 "Celkem: "A = 1,000 [B]</t>
  </si>
  <si>
    <t>31674001</t>
  </si>
  <si>
    <t>Výložník rovný jednoduchý k osvětlovacím stožárům uličním vyložení 1000 mm, kotveno na silniční 8m stožár ve výšce 6 m nad terénem - atypické provedení s přírub</t>
  </si>
  <si>
    <t>Výložník rovný jednoduchý k osvětlovacím stožárům uličním vyložení 1000 mm, kotveno na silniční 8m stožár ve výšce 6 m nad terénem - atypické provedení s přírubou, žárově zinkovaný zevnitř i vně</t>
  </si>
  <si>
    <t>15-2 "osvětlení cyklostezky" = 13,000 [A]_x000D_
 "Celkem: "A = 13,000 [B]</t>
  </si>
  <si>
    <t>31674001.M01</t>
  </si>
  <si>
    <t>Výložník rovný jednoduchý k osvětlovacím stožárům dálničním vyložení 1000 mm, kotveno na silniční 8m stožár ve výšce 6 m nad terénem - atypické provedení s přír</t>
  </si>
  <si>
    <t>Výložník rovný jednoduchý k osvětlovacím stožárům dálničním vyložení 1000 mm, kotveno na silniční 8m stožár ve výšce 6 m nad terénem - atypické provedení s přírubou, žárově zinkovaný zevnitř i vně</t>
  </si>
  <si>
    <t>1 "na dálniční stožár" = 1,000 [A]_x000D_
 "Celkem: "A = 1,000 [B]</t>
  </si>
  <si>
    <t>31674002</t>
  </si>
  <si>
    <t>Výložník rovný jednoduchý k osvětlovacím stožárům dálničním vyložení 1500 mm, žárově zinkovaný zevnitř i vně</t>
  </si>
  <si>
    <t>31674003</t>
  </si>
  <si>
    <t>Výložník rovný jednoduchý k osvětlovacím stožárům uličním vyložení 2000 mm, žárově zinkovaný zevnitř i vně</t>
  </si>
  <si>
    <t>15-2 "na 8m silniční stožáry s výložníkem do komunikace a do cyklostezky" = 13,000 [A]_x000D_
 "Celkem: "A = 13,000 [B]</t>
  </si>
  <si>
    <t>316740033</t>
  </si>
  <si>
    <t>Výložník rovný jednoduchý k přechodovým stožárům ZEBRA vyložení 2000 mm, žárově zinkovaný zevnitř i vně</t>
  </si>
  <si>
    <t>1 "zebra-2.2" = 1,000 [A]_x000D_
 "Celkem: "A = 1,000 [B]</t>
  </si>
  <si>
    <t>31674004</t>
  </si>
  <si>
    <t>Výložník rovný jednoduchý k osvětlovacím stožárům uličním vyložení 2500 mm, žárově zinkovaný zevnitř i vně</t>
  </si>
  <si>
    <t>10 "na stožáry se svítidlem pouze do komunikace" = 10,000 [A]_x000D_
 "Celkem: "A = 10,000 [B]</t>
  </si>
  <si>
    <t>316740055</t>
  </si>
  <si>
    <t>Výložník rovný jednoduchý k přechodovým stožárům ZEBRA vyložení 3500 mm, žárově zinkovaný zevnitř i vně</t>
  </si>
  <si>
    <t>1+1 "zebra-1.2 a zebra-2.1" = 2,000 [A]_x000D_
 "Celkem: "A = 2,000 [B]</t>
  </si>
  <si>
    <t>31674107</t>
  </si>
  <si>
    <t>stožár osvětlovací silniční, jm. výšky 8,0 m, žárově zinkovaný zevnitř i vně s termoplastovou ochranou spodní částí do spodní okraj dvířek elektro-výzbroje</t>
  </si>
  <si>
    <t>25-2 = 23,000 [A]_x000D_
 "Celkem: "A = 23,000 [B]</t>
  </si>
  <si>
    <t>31674111</t>
  </si>
  <si>
    <t>stožár osvětlovací dálniční, jm. výšky 12,0 m, žárově zinkovaný zevnitř i vně s termoplastovou ochranou spodní částí do spodní okraj dvířek elektro-výzbroje</t>
  </si>
  <si>
    <t>31674113</t>
  </si>
  <si>
    <t>stožár osvětlovací přechodový, jm. výšky 6,0 m, žárově zinkovaný zevnitř i vně s termoplastovou ochranou spodní částí do spodní okraj dvířek elektro-výzbroje</t>
  </si>
  <si>
    <t>2+2 "přechody pro chodce" = 4,000 [A]_x000D_
 "Celkem: "A = 4,000 [B]</t>
  </si>
  <si>
    <t>34111076</t>
  </si>
  <si>
    <t>kabel silový s Cu jádrem 1kV 4x10mm2</t>
  </si>
  <si>
    <t>15 "HDV" = 15,000 [A]_x000D_
 30+45+50+55+50+50+45+45+50+15 "smyčka 1" = 435,000 [B]_x000D_
 35+45 "smyčka 2" = 80,000 [C]_x000D_
 30+25 "zebra-1" = 55,000 [D]_x000D_
 55 "smyčka 3" = 55,000 [E]_x000D_
 35+20+40+40+50+20 "smyčka 4" = 205,000 [F]_x000D_
 15+30+15 "zebra-2" = 60,000 [G]_x000D_
 40+50+50+45+45+50+55+55+40 "smyčka 5" = 430,000 [H]_x000D_
 "Celkem: "A+B+C+D+E+F+G+H = 1335,000 [I]_x000D_
 I * 1.2"Koeficient množství" = 1602,000 [J]</t>
  </si>
  <si>
    <t>34111090</t>
  </si>
  <si>
    <t>kabel silový s Cu jádrem 1kV 5x1,5mm2</t>
  </si>
  <si>
    <t>15*(15+10)+20*2 = 415,000 [A]_x000D_
 "Celkem: "A = 415,000 [B]_x000D_
 B * 1.2"Koeficient množství" = 498,000 [C]</t>
  </si>
  <si>
    <t>348449220</t>
  </si>
  <si>
    <t>svítidlo venkovní LED, uchycení na dřík nebo výložník stožáru VO, 19 W, 2700 K, 2122 lm (dle specifikace PD)</t>
  </si>
  <si>
    <t>16-2 "osvětlení cyklostezky z dvouramených výložníků" = 14,000 [A]_x000D_
 "Celkem: "A = 14,000 [B]</t>
  </si>
  <si>
    <t>348449221</t>
  </si>
  <si>
    <t>svítidlo venkovní LED, uchycení na dřík nebo výložník stožáru VO, 59 W, 2700 K, 8078 lm (dle specifikace PD)</t>
  </si>
  <si>
    <t>svítidlo venkovní LED, uchycení na dřík nebo výložník stožáru VO, 59 W, 2700 K, 8078lm (dle specifikace PD)</t>
  </si>
  <si>
    <t>16-2 "osvětlení komunikace Jihlavská z dvouramených výložníků" = 14,000 [A]_x000D_
 "Celkem: "A = 14,000 [B]</t>
  </si>
  <si>
    <t>348449222</t>
  </si>
  <si>
    <t>svítidlo venkovní LED, uchycení na dřík nebo výložník stožáru VO, 66 W, 2700 K, 9052 lm (dle specifikace PD)</t>
  </si>
  <si>
    <t>8 "osvětlení komunikace Jihlavská z jednoramených výložníků kromě míst 1/7 a 1/8" = 8,000 [A]_x000D_
 "Celkem: "A = 8,000 [B]</t>
  </si>
  <si>
    <t>348449223</t>
  </si>
  <si>
    <t>svítidlo venkovní LED, uchycení na dřík nebo výložník stožáru VO, 89 W, 2700 K, 11737 lm (dle specifikace PD)</t>
  </si>
  <si>
    <t>2 "osvětlení komunikace Jihlavská z jednoramených výložníků z míst 1/7 a 1/8" = 2,000 [A]_x000D_
 "Celkem: "A = 2,000 [B]</t>
  </si>
  <si>
    <t>348449224</t>
  </si>
  <si>
    <t>svítidlo přechodové LED, uchycení na výložník přechodového stožáru (dle specifikace PD)</t>
  </si>
  <si>
    <t>2 "osvětlení přechodu zebra-1" = 2,000 [A]_x000D_
 "Celkem: "A = 2,000 [B]</t>
  </si>
  <si>
    <t>348449225</t>
  </si>
  <si>
    <t>2 "osvětlení přechodu zebra-2" = 2,000 [A]_x000D_
 "Celkem: "A = 2,000 [B]</t>
  </si>
  <si>
    <t>354410730</t>
  </si>
  <si>
    <t>drát D 10mm FeZn</t>
  </si>
  <si>
    <t>KG</t>
  </si>
  <si>
    <t>350*0.65 = 227,500 [A]_x000D_
 "Celkem: "A = 227,500 [B]_x000D_
 B * 1.2"Koeficient množství" = 273,000 [C]</t>
  </si>
  <si>
    <t>354418950</t>
  </si>
  <si>
    <t>svorka připojovací k připojení kovových částí</t>
  </si>
  <si>
    <t>10+1+15+4 = 30,000 [A]_x000D_
 1+2 "RVO + 2x SVO" = 3,000 [B]_x000D_
 8 "montážní přídavek" = 8,000 [C]_x000D_
 "Celkem: "A+B+C = 41,000 [D]</t>
  </si>
  <si>
    <t>354419860</t>
  </si>
  <si>
    <t>svorka odbočovací a spojovací pro pásek 30x4 mm, FeZn</t>
  </si>
  <si>
    <t>354419960</t>
  </si>
  <si>
    <t>svorka odbočovací a spojovací pro spojování kruhových a páskových vodičů, FeZn</t>
  </si>
  <si>
    <t>354420620</t>
  </si>
  <si>
    <t>pás zemnící 30x4mm FeZn</t>
  </si>
  <si>
    <t>900*1.05 = 945,000 [A]_x000D_
 "Celkem: "A = 945,000 [B]_x000D_
 B * 1.2"Koeficient množství" = 1134,000 [C]</t>
  </si>
  <si>
    <t>35711672</t>
  </si>
  <si>
    <t>rozvaděč elektroměrový kompaktní pilíř ER112/PKP7P     1x jednosazbový</t>
  </si>
  <si>
    <t>357117330.M</t>
  </si>
  <si>
    <t>skříň  rozváděče RVO, pilíř, termoplastové provedení, schváleného typu včetně vnitřní výzbroje (PE přípojnice apod.) - dle výkresové dokumentace</t>
  </si>
  <si>
    <t>1 "RVO" = 1,000 [A]_x000D_
 "Celkem: "A = 1,000 [B]</t>
  </si>
  <si>
    <t>357117330.M01</t>
  </si>
  <si>
    <t>skříň  pojistková pro VO, pilíř, termoplastové provedení, schváleného typu včetně vnitřní výzbroje (PE přípojnice apod.) - dle výkresové dokumentace</t>
  </si>
  <si>
    <t>2 "SVO" = 2,000 [A]_x000D_
 "Celkem: "A = 2,000 [B]</t>
  </si>
  <si>
    <t>741210102</t>
  </si>
  <si>
    <t>Montáž rozváděčů litinových, hliníkových nebo plastových sestava do 100 kg</t>
  </si>
  <si>
    <t>Montáž rozváděčů litinových, hliníkových nebo plastových bez zapojení vodičů sestavy hmotnosti do 100 kg</t>
  </si>
  <si>
    <t>741211851</t>
  </si>
  <si>
    <t>Demontáž rozvodnic kovových volně stojících s krytím do IPx4 plochou do 1 m2</t>
  </si>
  <si>
    <t>Demontáž rozvodnic kovových, uložených volně stojících (skříňových), krytí do IPx 4, plochy do 1 m2</t>
  </si>
  <si>
    <t>PM</t>
  </si>
  <si>
    <t>Přidružený materiál</t>
  </si>
  <si>
    <t>%</t>
  </si>
  <si>
    <t>PPV</t>
  </si>
  <si>
    <t>Podíl přidružených výkonů</t>
  </si>
  <si>
    <t>22-M</t>
  </si>
  <si>
    <t>Montáže technologických zařízení pro dopravní stavby</t>
  </si>
  <si>
    <t>220110346</t>
  </si>
  <si>
    <t>Montáž štítku kabelového průběžného</t>
  </si>
  <si>
    <t>Montáž kabelového štítku včetně vyražení znaku na štítek, připevnění na kabel, ovinutí štítku páskou pro označení konce kabelu</t>
  </si>
  <si>
    <t>40 "VO" = 40,000 [A]_x000D_
 15*2+4*5 "datové rozvody" = 50,000 [B]_x000D_
 10 "montážní rezerva" = 10,000 [C]_x000D_
 "Celkem: "A+B+C = 100,000 [D]</t>
  </si>
  <si>
    <t>Poznámka k souboru cen: 1. V ceně 220 11-0346 není započten náklad na dodávku štítku.</t>
  </si>
  <si>
    <t>35442110.R01</t>
  </si>
  <si>
    <t>štítek kabelový pro označení kabelu včetně kotvicího materiálu</t>
  </si>
  <si>
    <t>46-M</t>
  </si>
  <si>
    <t>Zemní práce při extr.mont.pracích</t>
  </si>
  <si>
    <t>28611205</t>
  </si>
  <si>
    <t>trubka kanalizační PPKGEM 315x9,7x3000mm SN10</t>
  </si>
  <si>
    <t>15*1.5 "silniční 8m VO - jedno svítidlo" = 22,500 [A]_x000D_
 (16-2)*1.5 "silniční 8m VO - dvě svítidla" = 21,000 [B]_x000D_
 4*1.5 "přechodové" = 6,000 [C]_x000D_
 1*1.5 "dálniční" = 1,500 [D]_x000D_
 "Celkem: "A+B+C+D = 51,000 [E]</t>
  </si>
  <si>
    <t>28619320</t>
  </si>
  <si>
    <t>trubka kanalizační PE-HD D 110mm</t>
  </si>
  <si>
    <t>90-15 = 75,000 [A]</t>
  </si>
  <si>
    <t>34571353</t>
  </si>
  <si>
    <t>trubka elektroinstalační ohebná dvouplášťová korugovaná HDPE (chránička) D 61/75mm</t>
  </si>
  <si>
    <t>5 "HDV" = 5,000 [A]_x000D_
 20+35+40+45+40+40+35+35+40+5 "smyčka 1" = 335,000 [B]_x000D_
 25+35 "smyčka 2" = 60,000 [C]_x000D_
 20+15 "zebra-1" = 35,000 [D]_x000D_
 45 "smyčka 3" = 45,000 [E]_x000D_
 25+10+30+30+40+10 "smyčka 4" = 145,000 [F]_x000D_
 5+20+5 "zebra-2" = 30,000 [G]_x000D_
 30+40+40+35+35+40+45+45+30 "smyčka 5" = 340,000 [H]_x000D_
 "Celkem: "A+B+C+D+E+F+G+H = 995,000 [I]_x000D_
 I * 1.2"Koeficient množství" = 1194,000 [J]</t>
  </si>
  <si>
    <t>34571355</t>
  </si>
  <si>
    <t>trubka elektroinstalační ohebná dvouplášťová korugovaná (chránička) D 94/110mm, HDPE+LDPE</t>
  </si>
  <si>
    <t>4*15 = 60,000 [A]_x000D_
 "Celkem: "A = 60,000 [B]_x000D_
 B * 1.2"Koeficient množství" = 72,000 [C]</t>
  </si>
  <si>
    <t>460030039</t>
  </si>
  <si>
    <t>Rozebrání dlažeb ručně z dlaždic zámkových do písku spáry nezalité</t>
  </si>
  <si>
    <t>Přípravné terénní práce vytrhání dlažby včetně ručního rozebrání, vytřídění, odhozu na hromady nebo naložení na dopravní prostředek a očistění kostek nebo dlaždic z pískového podkladu z dlaždic zámkových, spáry nezalité</t>
  </si>
  <si>
    <t>(3+3+5)*2 = 22,000 [A]_x000D_
 "Celkem: "A = 22,000 [B]</t>
  </si>
  <si>
    <t>Poznámka k souboru cen: 1. Vcenách -0001 až -0007 nejsou zahrnuty náklady na odstranění kamenů, kořenů a ostatních nevhodných přimísenin, tyto práce se oceňují individuálně. 2. U cen -0021 až -0025 se u středně hustého porostu uvažuje hustota do 3 ks/m2, u hustého porostu přes 3 ks/m2. 3. U ceny -0092 se počítá první vytržený obrubník trojnásobnou délkou.</t>
  </si>
  <si>
    <t>460050003</t>
  </si>
  <si>
    <t>Hloubení nezapažených jam pro stožáry jednoduché délky do 8 m na rovině ručně v hornině tř 3</t>
  </si>
  <si>
    <t>Hloubení nezapažených jam ručně pro stožáry s přemístěním výkopku do vzdálenosti 3 m od okraje jámy nebo naložením na dopravní prostředek, včetně zásypu, zhutnění a urovnání povrchu bez patky jednoduché na rovině, délky přes 6 do 8 m, v hornině třídy 3</t>
  </si>
  <si>
    <t>15 "silniční 8m VO - jedno svítidlo" = 15,000 [A]_x000D_
 16-2 "silniční 8m VO - dvě svítidla" = 14,000 [B]_x000D_
 4 "přechodové" = 4,000 [C]_x000D_
 1 "dálniční" = 1,000 [D]_x000D_
 "Celkem: "A+B+C+D = 34,000 [E]</t>
  </si>
  <si>
    <t>Poznámka k souboru cen: 1. Ceny hloubení jam vhornině třídy 6 a 7 jsou stanoveny za použití pneumatického kladiva.</t>
  </si>
  <si>
    <t>460080033</t>
  </si>
  <si>
    <t>Základové konstrukce ze ŽB tř. C 16/20</t>
  </si>
  <si>
    <t>Základové konstrukce základ bez bednění do rostlé zeminy z monolitického železobetonu bez výztuže tř. C 16/20</t>
  </si>
  <si>
    <t>15*1.7*0.8*0.8 "silniční 8m VO - jedno svítidlo" = 16,320 [A]_x000D_
 (16-2)*1.7*0.8*0.8 "silniční 8m VO - dvě svítidla" = 15,232 [B]_x000D_
 4*1.7*0.8*0.8 "přechodové" = 4,352 [C]_x000D_
 1*1.7*1.0*1.0 "dálniční" = 1,700 [D]_x000D_
 "Celkem: "A+B+C+D = 37,604 [E]</t>
  </si>
  <si>
    <t>460080041</t>
  </si>
  <si>
    <t>Výztuž základových konstrukcí betonářskou ocelí 10 216</t>
  </si>
  <si>
    <t>Základové konstrukce výztuž základové konstrukce z betonářské oceli 10206</t>
  </si>
  <si>
    <t>15*0.008 "silniční 8m VO - jedno svítidlo" = 0,120 [A]_x000D_
 (16-2)*0.008 "silniční 8m VO - dvě svítidla" = 0,112 [B]_x000D_
 4*0.08 "přechodové" = 0,320 [C]_x000D_
 1*0.010 "dálniční" = 0,010 [D]_x000D_
 "Celkem: "A+B+C+D = 0,562 [E]</t>
  </si>
  <si>
    <t>460141112</t>
  </si>
  <si>
    <t>Hloubení nezapažených jam při elektromontážích strojně v hornině tř I skupiny 3</t>
  </si>
  <si>
    <t>Hloubení jam strojně včetně urovnáním dna s přemístěním výkopku do vzdálenosti 3 m od okraje jámy nebo s naložením na dopravní prostředek v hornině třídy těžitelnosti I skupiny 3</t>
  </si>
  <si>
    <t>4*2.5*2*1.5 "startovací jáma protlaku" = 30,000 [A]_x000D_
 4*0.5*3*1.8 "koncová jáma protlaku" = 10,800 [B]_x000D_
 "Celkem: "A+B = 40,800 [C]</t>
  </si>
  <si>
    <t>460161172</t>
  </si>
  <si>
    <t>Hloubení kabelových rýh ručně š 35 cm hl 80 cm v hornině tř I skupiny 3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</si>
  <si>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</si>
  <si>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</si>
  <si>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</si>
  <si>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</si>
  <si>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120+125+10+110-70 "volný terén, chodníky" = 295,000 [A]_x000D_
 "Celkem: "A = 295,000 [B]</t>
  </si>
  <si>
    <t>460171332</t>
  </si>
  <si>
    <t>Hloubení kabelových nezapažených rýh strojně š 50 cm hl 130 cm v hornině tř I skupiny 3</t>
  </si>
  <si>
    <t>Hloubení kabelových rýh strojně včetně urovnání dna s přemístěním výkopku do vzdálenosti 3 m od okraje jámy nebo s naložením na dopravní prostředek šířky 50 cm hloubky 130 cm v hornině třídy těžitelnosti I skupiny 3</t>
  </si>
  <si>
    <t>10+10+6+10 "komunikace" = 36,000 [A]_x000D_
 "Celkem: "A = 36,000 [B]</t>
  </si>
  <si>
    <t>460411122</t>
  </si>
  <si>
    <t>Zásyp jam při elektromontážích strojně včetně zhutnění v hornině tř I skupiny 3</t>
  </si>
  <si>
    <t>Zásyp jam strojně s uložením výkopku ve vrstvách a urovnáním povrchu s přemístění sypaniny ze vzdálenosti do 10 m se zhutněním z horniny třídy těžitelnosti I skupiny 3</t>
  </si>
  <si>
    <t>460431182</t>
  </si>
  <si>
    <t>Zásyp kabelových rýh ručně se zhutněním š 35 cm hl 80 cm z horniny tř I skupiny 3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</si>
  <si>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</si>
  <si>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3+3+5 = 11,000 [A]_x000D_
 25+185+10+220+50 = 490,000 [B]_x000D_
 "Celkem: "A+B = 501,000 [C]</t>
  </si>
  <si>
    <t>460451182</t>
  </si>
  <si>
    <t>Zásyp kabelových rýh strojně se zhutněním š 35 cm hl 80 cm z horniny tř I skupiny 3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</si>
  <si>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</si>
  <si>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460451342</t>
  </si>
  <si>
    <t>Zásyp kabelových rýh strojně se zhutněním š 50 cm hl 130 cm z horniny tř I skupiny 3</t>
  </si>
  <si>
    <t>Zásyp kabelových rýh strojně s přemístěním sypaniny ze vzdálenosti do 10 m, s uložením výkopku ve vrstvách včetně zhutnění a urovnání povrchu šířky 50 cm hloubky 130 cm z horniny třídy těžitelnosti I skupiny 3</t>
  </si>
  <si>
    <t>460631126</t>
  </si>
  <si>
    <t>Neřízený zemní protlak při elektromontážích v hornině tř. těžitelnosti I a II skupiny 3 a 4 vnějšího průměru přes 110 do 125 mm</t>
  </si>
  <si>
    <t>Zemní protlaky neřízený zemní protlak (krtek) v hornině třídy těžitelnosti I a II skupiny 3 a 4 průměr protlaku přes 110 do 125 mm</t>
  </si>
  <si>
    <t>12+12+12+10 = 46,000 [A]_x000D_
 "Celkem: "A = 46,000 [B]</t>
  </si>
  <si>
    <t>460661512</t>
  </si>
  <si>
    <t>Kabelové lože z písku pro kabely nn kryté plastovou fólií š lože přes 25 do 50 cm</t>
  </si>
  <si>
    <t>Kabelové lože z písku včetně podsypu, zhutnění a urovnání povrchu pro kabely nn zakryté plastovou fólií, šířky přes 25 do 50 cm</t>
  </si>
  <si>
    <t>10+10+6+10 "komunikace" = 36,000 [A]_x000D_
 3+3+5 "chodníky mimo stavbu" = 11,000 [B]_x000D_
 25+185+10+220+450-70 "zeleň - chodníky v rámci stavby" = 820,000 [C]_x000D_
 "Celkem: "A+B+C = 867,000 [D]</t>
  </si>
  <si>
    <t>460791213</t>
  </si>
  <si>
    <t>Montáž trubek ochranných plastových uložených volně do rýhy ohebných přes 50 do 90 mm</t>
  </si>
  <si>
    <t>Montáž trubek ochranných uložených volně do rýhy plastových ohebných, vnitřního průměru přes 50 do 90 mm</t>
  </si>
  <si>
    <t>460791214</t>
  </si>
  <si>
    <t>Montáž trubek ochranných plastových uložených volně do rýhy ohebných přes 90 do 110 mm</t>
  </si>
  <si>
    <t>Montáž trubek ochranných uložených volně do rýhy plastových ohebných, vnitřního průměru přes 90 do 110 mm</t>
  </si>
  <si>
    <t>58156560</t>
  </si>
  <si>
    <t>písek zásypový, včetně dopravy</t>
  </si>
  <si>
    <t>(10+10+6+10)*0.4*0.4*1.7 "komunikace" = 9,792 [A]_x000D_
 (25+185+10+220+450+2+2+5-70)*0.4*0.4*1.7 "zeleň" = 225,488 [B]_x000D_
 "Celkem: "A+B = 235,280 [C]_x000D_
 C * 1.2"Koeficient množství" = 282,336 [D]</t>
  </si>
  <si>
    <t>59245018</t>
  </si>
  <si>
    <t>dlažba tvar obdélník betonová 200x100x60mm přírodní</t>
  </si>
  <si>
    <t>596211110</t>
  </si>
  <si>
    <t>Kladení zámkové dlažby komunikací pro pěší ručně tl 60 mm skupiny A pl do 50 m2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</si>
  <si>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</si>
  <si>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69311310</t>
  </si>
  <si>
    <t>pás varovný plný PE š 330mm</t>
  </si>
  <si>
    <t>1000 = 1000,000 [A]_x000D_
 A * 1.2"Koeficient množství" = 1200,000 [B]</t>
  </si>
  <si>
    <t>979054451</t>
  </si>
  <si>
    <t>Očištění vybouraných zámkových dlaždic s původním spárováním z kameniva těženého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</si>
  <si>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</si>
  <si>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564751111</t>
  </si>
  <si>
    <t>Podklad ze štěrkodratě vel. 0-63 mm tl 150 mm</t>
  </si>
  <si>
    <t>(3+3+5)*0.5 "chodníky mimo stavbu" = 5,500 [A]_x000D_
 "Celkem: "A = 5,500 [B]</t>
  </si>
  <si>
    <t>58344197</t>
  </si>
  <si>
    <t>štěrkodrť frakce 0/63</t>
  </si>
  <si>
    <t>(3+3+5)*0.5*0.15*2.7 "chodníky mimo stavbu" = 2,228 [A]_x000D_
 "Celkem: "A = 2,228 [B]</t>
  </si>
  <si>
    <t>741</t>
  </si>
  <si>
    <t>Elektroinstalace - silnoproud</t>
  </si>
  <si>
    <t>34572251</t>
  </si>
  <si>
    <t>lišta elektroinstalační nosná kovová holá DIN TS35</t>
  </si>
  <si>
    <t>35436029</t>
  </si>
  <si>
    <t>spojka kabelová smršťovaná přímá do 1kV 91ahsc-35 3-4ž.x6-35mm</t>
  </si>
  <si>
    <t>35821380</t>
  </si>
  <si>
    <t>Instalační stykač, Ith 40 A, Uc AC 230 V, 4x zapínací kontakt, s manuálním ovládáním</t>
  </si>
  <si>
    <t>35822107</t>
  </si>
  <si>
    <t>jistič 1pólový-charakteristika B 6A, 10 kA</t>
  </si>
  <si>
    <t>3 "RVO" = 3,000 [A]_x000D_
 3+3 "SVO-1" = 6,000 [B]_x000D_
 "Celkem: "A+B = 9,000 [C]</t>
  </si>
  <si>
    <t>35822109</t>
  </si>
  <si>
    <t>jistič 1pólový-charakteristika B 10A, 10 kA</t>
  </si>
  <si>
    <t>3+3 "RVO" = 6,000 [A]_x000D_
 3 "SVO-1" = 3,000 [B]_x000D_
 "Celkem: "A+B = 9,000 [C]</t>
  </si>
  <si>
    <t>35822127</t>
  </si>
  <si>
    <t>jistič 1-pólový 20 A vypínací charakteristika B vypínací schopnost 10 kA</t>
  </si>
  <si>
    <t>3+3+3 "SVO-2" = 9,000 [A]_x000D_
 "Celkem: "A = 9,000 [B]</t>
  </si>
  <si>
    <t>35822401</t>
  </si>
  <si>
    <t>jistič 3pólový-charakteristika B 16A, 10 kA</t>
  </si>
  <si>
    <t>35822925</t>
  </si>
  <si>
    <t>Astronomické spínací hodiny, 1 kanál, 230 V AC, 50 Hz, s automatickým nastavením letního a zimního času, s ručním ovládáním, režim astro</t>
  </si>
  <si>
    <t>35889521</t>
  </si>
  <si>
    <t>Kombinovaný svodič bleskových proudů a přepětí typ 1+2, Iimp 25 kA, Uc AC 350 V, zapojení 3+0, výměnné moduly, se signalizací, jiskřiště, varistor</t>
  </si>
  <si>
    <t>741136031</t>
  </si>
  <si>
    <t>Propojení kabel silový celoplastový spojkou do 1 kV 4x10 až 16 mm2</t>
  </si>
  <si>
    <t>Propojení kabelů nebo vodičů spojkou venkovní teplem smršťovací kabelů silových celoplastových počtu a průřezu žil 4x10 až 16 mm2</t>
  </si>
  <si>
    <t>741311002</t>
  </si>
  <si>
    <t>Montáž spínač soumrakový se zapojením vodičů</t>
  </si>
  <si>
    <t>Montáž spínačů speciálních se zapojením vodičů soumrakových</t>
  </si>
  <si>
    <t>741312011.R01</t>
  </si>
  <si>
    <t>Montáž DIN lišty do rozváděče do 1,0 m</t>
  </si>
  <si>
    <t>1 "RVO" = 1,000 [A]_x000D_
 1+1 "SVO" = 2,000 [B]_x000D_
 "Celkem: "A+B = 3,000 [C]</t>
  </si>
  <si>
    <t>741320105</t>
  </si>
  <si>
    <t>Montáž jistič jednopólový nn do 25 A ve skříni</t>
  </si>
  <si>
    <t>Montáž jističů se zapojením vodičů jednopólových nn do 25 A ve skříni</t>
  </si>
  <si>
    <t>741320165</t>
  </si>
  <si>
    <t>Montáž jistič třípólový nn do 25 A ve skříni</t>
  </si>
  <si>
    <t>Montáž jističů se zapojením vodičů třípólových nn do 25 A ve skříni</t>
  </si>
  <si>
    <t>741322021</t>
  </si>
  <si>
    <t>Montáž svodiče bleskových proudů nn typ 1 čtyřpólových impulzní proud do 35 kA</t>
  </si>
  <si>
    <t>Montáž přepěťových ochran nn se zapojením vodičů svodiče bleskových proudů – typ 1 čtyřpólových, pro impulsní proud do 35 kA</t>
  </si>
  <si>
    <t>741330043</t>
  </si>
  <si>
    <t>Montáž stykač střídavý vestavný třípólový do 40 A</t>
  </si>
  <si>
    <t>Montáž stykačů nn se zapojením vodičů střídavých vestavných třípólových do 40 A</t>
  </si>
  <si>
    <t>741811021</t>
  </si>
  <si>
    <t>Oživení rozvaděče se složitou výstrojí</t>
  </si>
  <si>
    <t>Zkoušky a prohlídky rozvodných zařízení oživení jednoho pole rozváděče zhotoveného subdodavatelem v podmínkách externí montáže se složitou výstrojí</t>
  </si>
  <si>
    <t>741812011</t>
  </si>
  <si>
    <t>Zkouška izolační kabelu do 1 kV počtu a průřezu žil do 4x25 mm2</t>
  </si>
  <si>
    <t>Zkoušky vodičů a kabelů izolační kabelu silového do 1 kV, počtu a průřezu žil do 4x 25 mm2</t>
  </si>
  <si>
    <t>18+18-2 "počet kabel. polí" = 34,000 [A]_x000D_
 "Celkem: "A = 34,000 [B]</t>
  </si>
  <si>
    <t>741820001</t>
  </si>
  <si>
    <t>Měření zemních odporů zemniče</t>
  </si>
  <si>
    <t>1 "RVO" = 1,000 [A]_x000D_
 2 "SVO" = 2,000 [B]_x000D_
 (12+2)+(14+2)-2 "stožáry VO" = 28,000 [C]_x000D_
 1+1 "VO-1, VO-4" = 2,000 [D]_x000D_
 "Celkem: "A+B+C+D = 33,000 [E]</t>
  </si>
  <si>
    <t>741820013</t>
  </si>
  <si>
    <t>Měření zemnící síť délky pásku do 500 m</t>
  </si>
  <si>
    <t>Měření zemních odporů zemnicí sítě délky pásku přes 200 do 500 m</t>
  </si>
  <si>
    <t>Ostatní konstrukce a práce-bourání</t>
  </si>
  <si>
    <t>783291001.R01</t>
  </si>
  <si>
    <t>Nátěry asfaltovým lakem kovových doplňkových konstrukcí jednonásobné</t>
  </si>
  <si>
    <t>0.12*150 = 18,000 [A]_x000D_
 "Celkem: "A = 18,000 [B]</t>
  </si>
  <si>
    <t>945412112</t>
  </si>
  <si>
    <t>Teleskopická hydraulická montážní plošina v zdvihu do 21 m</t>
  </si>
  <si>
    <t>DEN</t>
  </si>
  <si>
    <t>2 "montáž svítidel" = 2,000 [A]_x000D_
 4 "montáž stožárů" = 4,000 [B]_x000D_
 2 "demontáž VO" = 2,000 [C]_x000D_
 "Celkem: "A+B+C = 8,000 [D]</t>
  </si>
  <si>
    <t>945412113</t>
  </si>
  <si>
    <t>Traktorbagr - rýpadlo nakladač</t>
  </si>
  <si>
    <t>3 "přesun materiálu" = 3,000 [A]_x000D_
 3 "stavební pomocné práce při VO" = 3,000 [B]_x000D_
 "Celkem: "A+B = 6,000 [C]</t>
  </si>
  <si>
    <t>997</t>
  </si>
  <si>
    <t>Přesun sutě</t>
  </si>
  <si>
    <t>997221855</t>
  </si>
  <si>
    <t>Poplatek za uložení stavebního odpadu - zeminy a kameniva na skládce</t>
  </si>
  <si>
    <t>Poplatek za uložení stavebního odpadu na skládce (skládkovné) zeminy a kameniva zatříděného do Katalogu odpadů pod kódem 170 504</t>
  </si>
  <si>
    <t>Poznámka k souboru cen: 1. Ceny uvedené vsouboru cen lze po dohodě upravit podle místních podmínek.</t>
  </si>
  <si>
    <t>HZS</t>
  </si>
  <si>
    <t>Hodinové zúčtovací sazby</t>
  </si>
  <si>
    <t>HZS1291</t>
  </si>
  <si>
    <t>Hodinová zúčtovací sazba pomocný stavební dělník</t>
  </si>
  <si>
    <t>HOD</t>
  </si>
  <si>
    <t>Hodinové zúčtovací sazby profesí HSV zemní a pomocné práce pomocný stavební dělník</t>
  </si>
  <si>
    <t>8 "příprava pro elektromontážní práce ke stávajícímu stožáru VO-1" = 8,000 [A]_x000D_
 8 "příprava pro elektromontážní práce ke stávajícímu stožáru VO-4" = 8,000 [B]_x000D_
 8 "příprava pro elektromontážní práce ke stávajícímu stožáru VO-3" = 8,000 [C]_x000D_
 5*8 "pomocné práce pro zemní protlaky" = 40,000 [D]_x000D_
 60*4 "udržování oplocenek a dopravního značení" = 240,000 [E]_x000D_
 "Celkem: "A+B+C+D+E = 304,000 [F]</t>
  </si>
  <si>
    <t>HZS2222</t>
  </si>
  <si>
    <t>Hodinová zúčtovací sazba elektrikář odborný</t>
  </si>
  <si>
    <t>Hodinové zúčtovací sazby profesí PSV provádění stavebních instalací elektrikář odborný</t>
  </si>
  <si>
    <t>8*10 "dohled na elektromontážní práce" = 80,000 [A]_x000D_
 "Celkem: "A = 80,000 [B]</t>
  </si>
  <si>
    <t>(70)*0.35*0.3 "přebytek zeminy po výkopu v zeleni a v chodníku pro pískové lože" = 7,350 [A]_x000D_
 (2)*1.7*0.8*0.8 "přebytek zeminy po základu stožáru VO" = 2,176 [B]_x000D_
 "Celkem: "A+B = 9,526 [C]</t>
  </si>
  <si>
    <t>(70)*0.35 "pod zelení" = 24,500 [A]_x000D_
 "Celkem: "A = 24,500 [B]</t>
  </si>
  <si>
    <t>9.526/0.5 = 19,052 [A]_x000D_
 "Celkem: "A = 19,052 [B]</t>
  </si>
  <si>
    <t>2 = 2,000 [A]_x000D_
 "Celkem: "A = 2,000 [B]</t>
  </si>
  <si>
    <t>(2+2)*3*2 "počet svítidel x6" = 24,000 [A]_x000D_
 "Celkem: "A = 24,000 [B]</t>
  </si>
  <si>
    <t>(1+1)*4*2 = 16,000 [A]_x000D_
 "Celkem: "A = 16,000 [B]</t>
  </si>
  <si>
    <t>80 = 80,000 [A]_x000D_
 "Celkem: "A = 80,000 [B]</t>
  </si>
  <si>
    <t>(2)*10 = 20,000 [A]_x000D_
 "Celkem: "A = 20,000 [B]</t>
  </si>
  <si>
    <t>2 "8 m se dvěmi svítidly" = 2,000 [A]_x000D_
 "Celkem: "A = 2,000 [B]</t>
  </si>
  <si>
    <t>2 "osvětlení cyklostezky" = 2,000 [A]_x000D_
 "Celkem: "A = 2,000 [B]</t>
  </si>
  <si>
    <t>2 "na 8m silniční stožáry s výložníkem do komunikace a do cyklostezky" = 2,000 [A]_x000D_
 "Celkem: "A = 2,000 [B]</t>
  </si>
  <si>
    <t>55+55 "smyčka 3" = 110,000 [A]_x000D_
 "Celkem: "A = 110,000 [B]_x000D_
 B * 1.2"Koeficient množství" = 132,000 [C]</t>
  </si>
  <si>
    <t>15*4 = 60,000 [A]_x000D_
 A * 1.2"Koeficient množství" = 72,000 [B]</t>
  </si>
  <si>
    <t>2 "osvětlení cyklostezky z dvouramených výložníků" = 2,000 [A]_x000D_
 "Celkem: "A = 2,000 [B]</t>
  </si>
  <si>
    <t>2 "osvětlení komunikace Jihlavská z dvouramených výložníků" = 2,000 [A]_x000D_
 "Celkem: "A = 2,000 [B]</t>
  </si>
  <si>
    <t>20*0.65 = 13,000 [A]_x000D_
 "Celkem: "A = 13,000 [B]_x000D_
 B * 1.2"Koeficient množství" = 15,600 [C]</t>
  </si>
  <si>
    <t>80*1.05 = 84,000 [A]_x000D_
 "Celkem: "A = 84,000 [B]_x000D_
 B * 1.2"Koeficient množství" = 100,800 [C]</t>
  </si>
  <si>
    <t>2*1.5 "silniční 8m VO - dvě svítidla" = 3,000 [A]_x000D_
 "Celkem: "A = 3,000 [B]</t>
  </si>
  <si>
    <t>15 = 15,000 [A]</t>
  </si>
  <si>
    <t>45+45 "smyčka 3" = 90,000 [A]_x000D_
 "Celkem: "A = 90,000 [B]_x000D_
 B * 1.2"Koeficient množství" = 108,000 [C]</t>
  </si>
  <si>
    <t>2 "silniční 8m VO - dvě svítidla" = 2,000 [A]_x000D_
 "Celkem: "A = 2,000 [B]</t>
  </si>
  <si>
    <t>2*1.7*0.8*0.8 "silniční 8m VO - dvě svítidla" = 2,176 [A]_x000D_
 "Celkem: "A = 2,176 [B]</t>
  </si>
  <si>
    <t>2*0.008 "silniční 8m VO - dvě svítidla" = 0,016 [A]_x000D_
 "Celkem: "A = 0,016 [B]</t>
  </si>
  <si>
    <t>1*2.5*2*1.5 "startovací jáma protlaku" = 7,500 [A]_x000D_
 1*0.5*3*1.8 "koncová jáma protlaku" = 2,700 [B]_x000D_
 "Celkem: "A+B = 10,200 [C]</t>
  </si>
  <si>
    <t>70 "volný terén, chodníky" = 70,000 [A]_x000D_
 "Celkem: "A = 70,000 [B]</t>
  </si>
  <si>
    <t>12 = 12,000 [A]_x000D_
 "Celkem: "A = 12,000 [B]</t>
  </si>
  <si>
    <t>80 "zeleň - chodníky v rámci stavby" = 80,000 [A]_x000D_
 "Celkem: "A = 80,000 [B]</t>
  </si>
  <si>
    <t>(80)*0.4*0.4*1.7 "zeleň" = 21,760 [A]_x000D_
 "Celkem: "A = 21,760 [B]_x000D_
 B * 1.2"Koeficient množství" = 26,112 [C]</t>
  </si>
  <si>
    <t>100 = 100,000 [A]_x000D_
 "Celkem: "A = 100,000 [B]_x000D_
 B * 1.2"Koeficient množství" = 120,000 [C]</t>
  </si>
  <si>
    <t>2 "počet kabel. polí" = 2,000 [A]_x000D_
 "Celkem: "A = 2,000 [B]</t>
  </si>
  <si>
    <t>2 "stožáry VO" = 2,000 [A]_x000D_
 "Celkem: "A = 2,000 [B]</t>
  </si>
  <si>
    <t>0.12*10 = 1,200 [A]_x000D_
 "Celkem: "A = 1,200 [B]</t>
  </si>
  <si>
    <t>1 "montáž svítidel" = 1,000 [A]_x000D_
 1 "montáž stožárů" = 1,000 [B]_x000D_
 "Celkem: "A+B = 2,000 [C]</t>
  </si>
  <si>
    <t>1 "přesun materiálu" = 1,000 [A]_x000D_
 1 "stavební pomocné práce při VO" = 1,000 [B]_x000D_
 "Celkem: "A+B = 2,000 [C]</t>
  </si>
  <si>
    <t>(70)*0.35*0.3 "přebytek zeminy po výkopu v zeleni a v chodníku pro pískové lože" = 7,350 [A]_x000D_
 "Celkem: "A = 7,350 [B]</t>
  </si>
  <si>
    <t>1*8 "pomocné práce pro zemní protlaky" = 8,000 [A]_x000D_
 5*4 "udržování oplocenek a dopravního značení" = 20,000 [B]_x000D_
 "Celkem: "A+B = 28,000 [C]</t>
  </si>
  <si>
    <t>8 "dohled na elektromontážní práce" = 8,000 [A]_x000D_
 "Celkem: "A = 8,000 [B]</t>
  </si>
  <si>
    <t>VRN - Inženýrská činnost</t>
  </si>
  <si>
    <t>044002000</t>
  </si>
  <si>
    <t>Revize elektro - veřejné osvětlení</t>
  </si>
  <si>
    <t>SOUBOR</t>
  </si>
  <si>
    <t>VRN1</t>
  </si>
  <si>
    <t>Průzkumné, geodetické a projektové práce</t>
  </si>
  <si>
    <t>013294000</t>
  </si>
  <si>
    <t>Ostatní dokumentace - výrobní dokumentace - stožárů, rozváděčů, skříní, apod.</t>
  </si>
  <si>
    <t>VRN6 - Úze</t>
  </si>
  <si>
    <t>VRN - Územní vlivy</t>
  </si>
  <si>
    <t>065002000</t>
  </si>
  <si>
    <t>Mimostaveništní doprava materiálů</t>
  </si>
  <si>
    <t>998</t>
  </si>
  <si>
    <t>Přesun hmot</t>
  </si>
  <si>
    <t>998231311</t>
  </si>
  <si>
    <t>Přesun hmot pro sadovnické a krajinářské úpravy strojně dopravní vzdálenost do 5000 m</t>
  </si>
  <si>
    <t>t</t>
  </si>
  <si>
    <t>&lt;vv&gt;&lt;/vv&gt; 79.161000 = 79,161 [A]</t>
  </si>
  <si>
    <t>G</t>
  </si>
  <si>
    <t>R001</t>
  </si>
  <si>
    <t>&lt;vv&gt;&lt;/vv&gt; 1067.000000 = 1067,000 [A]</t>
  </si>
  <si>
    <t>G.1.</t>
  </si>
  <si>
    <t>VÝSADBA ALEJOVÉHO STROMU DO STRUKTURÁLNÍHO SUBSTRÁTU</t>
  </si>
  <si>
    <t>174211101</t>
  </si>
  <si>
    <t>Zásyp sypaninou z jakékoliv horniny ručně s uložením výkopku ve vrstvách bez zhutnění jam, šachet, rýh nebo kolem objektů v těchto vykopávkách</t>
  </si>
  <si>
    <t>m3</t>
  </si>
  <si>
    <t>0,6 "substrát S2"_x000D_
0,6*1,08 'Přepočtené koeficientem množství 0.648000 = 0,648 [A]</t>
  </si>
  <si>
    <t>174251_R</t>
  </si>
  <si>
    <t>Zásyp sypaninou z jakékoliv horniny strojně s uložením výkopku ve vrstvách bez zhutnění jam, šachet, rýh nebo kolem objektů v těchto vykopávkách</t>
  </si>
  <si>
    <t>14,4*1,2 'Přepočtené koeficientem množství 17.280000 = 17,280 [A]</t>
  </si>
  <si>
    <t>183402121</t>
  </si>
  <si>
    <t>Rozrušení půdy na hloubku přes 50 do 150 mm souvislé plochy do 500 m2 v rovině nebo na svahu do 1:5</t>
  </si>
  <si>
    <t>&lt;vv&gt;&lt;/vv&gt; 18.000000 = 18,000 [A]</t>
  </si>
  <si>
    <t>184102115</t>
  </si>
  <si>
    <t>Výsadba dřeviny s balem do předem vyhloubené jamky se zalitím v rovině nebo na svahu do 1:5, při průměru balu přes 500 do 600 mm</t>
  </si>
  <si>
    <t>kus</t>
  </si>
  <si>
    <t>1.000000 = 1,000 [A]</t>
  </si>
  <si>
    <t>184215231</t>
  </si>
  <si>
    <t>Ukotvení dřeviny podzemním kotvením na konstrukci, obvodu kmene do 200 mm, výšky do 5 m</t>
  </si>
  <si>
    <t>&lt;vv&gt;&lt;/vv&gt; 1.000000 = 1,000 [A]</t>
  </si>
  <si>
    <t>184813161</t>
  </si>
  <si>
    <t>Zřízení ochranného nátěru kmene stromu do výšky 1 m, obvodu kmene do 180 mm</t>
  </si>
  <si>
    <t>184814211</t>
  </si>
  <si>
    <t>Míchání vegetačních substrátů ručně přehozením přes síto</t>
  </si>
  <si>
    <t>14,4*1,2"substrát S1 - slehnutí 20 %"_x000D_
0,6*1,08 "substrát S2 - slehnutí 8 %"_x000D_
Součet 17.928000 = 17,928 [A]</t>
  </si>
  <si>
    <t>1848523_R</t>
  </si>
  <si>
    <t>Řez stromů výchovný (S-RV) alejové stromy, výšky přes 4 do 6 m</t>
  </si>
  <si>
    <t>184911161</t>
  </si>
  <si>
    <t>Mulčování záhonů kačírkem nebo drceným kamenivem tloušťky mulče přes 50 do 100 mm v rovině nebo na svahu do 1:5</t>
  </si>
  <si>
    <t>185804311</t>
  </si>
  <si>
    <t>Zalití rostlin vodou plochy záhonů jednotlivě do 20 m2</t>
  </si>
  <si>
    <t>(0,1*1)*5 0.500000 = 0,500 [A]</t>
  </si>
  <si>
    <t>185851121</t>
  </si>
  <si>
    <t>Dovoz vody pro zálivku rostlin na vzdálenost do 1000 m</t>
  </si>
  <si>
    <t>0,1*1 "na výsadbu"_x000D_
(0,1*1)*5"do předání" 0.600000 = 0,600 [A]</t>
  </si>
  <si>
    <t>564710001</t>
  </si>
  <si>
    <t>Podklad nebo kryt z kameniva hrubého drceného vel. 8-16 mm s rozprostřením a zhutněním plochy jednotlivě do 100 m2, po zhutnění tl. 50 mm</t>
  </si>
  <si>
    <t>1,2*1,2 1.440000 = 1,440 [A]</t>
  </si>
  <si>
    <t>58343872</t>
  </si>
  <si>
    <t>kamenivo drcené hrubé frakce 8/16</t>
  </si>
  <si>
    <t>1*0,25 'Přepočtené koeficientem množství 0.250000 = 0,250 [A]</t>
  </si>
  <si>
    <t>712771_R</t>
  </si>
  <si>
    <t>Provedení filtrační vrstvy z textilií kladených volně</t>
  </si>
  <si>
    <t>712771751</t>
  </si>
  <si>
    <t>Ukotvení dřevin na vegetační střeše kotevní konstrukce z KARI sítě</t>
  </si>
  <si>
    <t>9163711_R</t>
  </si>
  <si>
    <t>Obruba z L-profilu 80x60x8, kotvený ocelovými tyčemi</t>
  </si>
  <si>
    <t>m</t>
  </si>
  <si>
    <t>&lt;vv&gt;&lt;/vv&gt; 4.000000 = 4,000 [A]</t>
  </si>
  <si>
    <t>M01</t>
  </si>
  <si>
    <t>substrát S1</t>
  </si>
  <si>
    <t>M02</t>
  </si>
  <si>
    <t>filtrační geotextilií 300 g/m2</t>
  </si>
  <si>
    <t>18*1,03 'Přepočtené koeficientem množství 18.540000 = 18,540 [A]</t>
  </si>
  <si>
    <t>M03</t>
  </si>
  <si>
    <t>substrát S2</t>
  </si>
  <si>
    <t>0,6*1,08 'Přepočtené koeficientem množství 0.648000 = 0,648 [A]</t>
  </si>
  <si>
    <t>M09</t>
  </si>
  <si>
    <t>podkladová báze</t>
  </si>
  <si>
    <t>kg</t>
  </si>
  <si>
    <t>0,068*1_x000D_
0,068*1,02 'Přepočtené koeficientem množství 0.069000 = 0,069 [A]</t>
  </si>
  <si>
    <t>M10</t>
  </si>
  <si>
    <t>ochranný nátěr typu Arboflex</t>
  </si>
  <si>
    <t>(0,34*2)*1_x000D_
0,68*1,02 'Přepočtené koeficientem množství 0.694000 = 0,694 [A]</t>
  </si>
  <si>
    <t>M11</t>
  </si>
  <si>
    <t>podzemní kotvení typu kotvos</t>
  </si>
  <si>
    <t>M12</t>
  </si>
  <si>
    <t>L-profil: 80x60x8</t>
  </si>
  <si>
    <t>4*1,03 'Přepočtené koeficientem množství 4.120000 = 4,120 [A]</t>
  </si>
  <si>
    <t>M13</t>
  </si>
  <si>
    <t>ocelové tyče, tl. 8 mm</t>
  </si>
  <si>
    <t>2*1,03 'Přepočtené koeficientem množství 2.060000 = 2,060 [A]</t>
  </si>
  <si>
    <t>PHI</t>
  </si>
  <si>
    <t>Platanus x hispanica 3x, Vk 260, ok 16-18, bal</t>
  </si>
  <si>
    <t>R002</t>
  </si>
  <si>
    <t>Hutnění strukturálního substrátu ve vrstvách</t>
  </si>
  <si>
    <t>18*3 54.000000 = 54,000 [A]</t>
  </si>
  <si>
    <t>R003</t>
  </si>
  <si>
    <t>Zhotovení bednění pro výsadbovou jámu</t>
  </si>
  <si>
    <t>kpl.</t>
  </si>
  <si>
    <t>G.2.</t>
  </si>
  <si>
    <t>VÝSADBA ALEJOVÉHO STROMU VE VEGETAČNÍ PLOŠE</t>
  </si>
  <si>
    <t>183101121</t>
  </si>
  <si>
    <t>Hloubení jamek pro vysazování rostlin v zemině skupiny 1 až 4 bez výměny půdy v rovině nebo na svahu do 1:5, objemu přes 0,40 do 1,00 m3</t>
  </si>
  <si>
    <t>&lt;vv&gt;&lt;/vv&gt; 50.000000 = 50,000 [A]</t>
  </si>
  <si>
    <t>184215133</t>
  </si>
  <si>
    <t>Ukotvení dřeviny kůly v rovině nebo na svahu do 1:5 třemi kůly, délky přes 2 do 3 m</t>
  </si>
  <si>
    <t>18421541_R</t>
  </si>
  <si>
    <t>Zhotovení závlahové mísy u solitérních dřevin v rovině nebo na svahu do 1:5, o průměru mísy 1 m</t>
  </si>
  <si>
    <t>184852_R</t>
  </si>
  <si>
    <t>Řez stromů výchovný (S-RV)</t>
  </si>
  <si>
    <t>184911421</t>
  </si>
  <si>
    <t>Mulčování vysazených rostlin mulčovací kůrou, tl. do 100 mm v rovině nebo na svahu do 1:5</t>
  </si>
  <si>
    <t>(0,1*50)*5 25.000000 = 25,000 [A]</t>
  </si>
  <si>
    <t>0,1*50"na výsadbu"_x000D_
(0,1*50)*5"do předání" 30.000000 = 30,000 [A]</t>
  </si>
  <si>
    <t>60591257</t>
  </si>
  <si>
    <t>kůl vyvazovací dřevěný impregnovaný D 8cm dl 3m</t>
  </si>
  <si>
    <t>50*3 'Přepočtené koeficientem množství 150.000000 = 150,000 [A]</t>
  </si>
  <si>
    <t>M14</t>
  </si>
  <si>
    <t>dřevěné příčky - půlkulatina, prům. 80 mm, d. 600 mm.</t>
  </si>
  <si>
    <t>&lt;vv&gt;&lt;/vv&gt; 600.000000 = 600,000 [A]</t>
  </si>
  <si>
    <t>M15</t>
  </si>
  <si>
    <t>jemně drcená mulčovací dřevní štěpka - fermentovaná</t>
  </si>
  <si>
    <t>5*1,05 'Přepočtené koeficientem množství 5.250000 = 5,250 [A]</t>
  </si>
  <si>
    <t>M19</t>
  </si>
  <si>
    <t>závlahový lem včetně spojky</t>
  </si>
  <si>
    <t>155*1,03 'Přepočtené koeficientem množství 159.650000 = 159,650 [A]</t>
  </si>
  <si>
    <t>QRO</t>
  </si>
  <si>
    <t>Quercus robur 3x, Vk 260, ok 16-18, bal</t>
  </si>
  <si>
    <t>G.3.</t>
  </si>
  <si>
    <t>ZALOŽENÍ TRÁVNÍKU S DVOUDĚLOŽNÝMI ROSTLINAMI</t>
  </si>
  <si>
    <t>111151131</t>
  </si>
  <si>
    <t>Pokosení trávníku při souvislé ploše do 1000 m2 lučního v rovině nebo svahu do 1:5</t>
  </si>
  <si>
    <t>1067*3 3201.000000 = 3201,000 [A]</t>
  </si>
  <si>
    <t>181451121</t>
  </si>
  <si>
    <t>Založení trávníku na půdě předem připravené plochy přes 1000 m2 výsevem včetně utažení lučního v rovině nebo na svahu do 1:5</t>
  </si>
  <si>
    <t>1823031_R</t>
  </si>
  <si>
    <t>Doplnění zeminy nebo substrátu tloušťky do 50 mm v rovině nebo na svahu do 1:5</t>
  </si>
  <si>
    <t>183402131</t>
  </si>
  <si>
    <t>Rozrušení půdy na hloubku přes 50 do 150 mm souvislé plochy přes 500 m2 v rovině nebo na svahu do 1:5</t>
  </si>
  <si>
    <t>183403153</t>
  </si>
  <si>
    <t>Obdělání půdy hrabáním v rovině nebo na svahu do 1:5</t>
  </si>
  <si>
    <t>1067*2 2134.000000 = 2134,000 [A]</t>
  </si>
  <si>
    <t>183403161</t>
  </si>
  <si>
    <t>Obdělání půdy válením v rovině nebo na svahu do 1:5</t>
  </si>
  <si>
    <t>184854215</t>
  </si>
  <si>
    <t>Zapracování příměsí do půdy frézováním do hloubky 150 mm v rovině nebo na svahu do 1:5 přes 500 m2</t>
  </si>
  <si>
    <t>185804312</t>
  </si>
  <si>
    <t>Zalití rostlin vodou plochy záhonů jednotlivě přes 20 m2</t>
  </si>
  <si>
    <t>(1067*0,01)*5 53.350000 = 53,350 [A]</t>
  </si>
  <si>
    <t>1067*0,01"na výsev"_x000D_
(1067*0,01)*5"do předání" 64.020000 = 64,020 [A]</t>
  </si>
  <si>
    <t>M16</t>
  </si>
  <si>
    <t>substrát S3</t>
  </si>
  <si>
    <t>53*1,05 'Přepočtené koeficientem množství 55.650000 = 55,650 [A]</t>
  </si>
  <si>
    <t>M17</t>
  </si>
  <si>
    <t>osevní směs - bylinný trávník</t>
  </si>
  <si>
    <t>&lt;vv&gt;&lt;/vv&gt; 21.340000 = 21,340 [A]</t>
  </si>
  <si>
    <t>M18</t>
  </si>
  <si>
    <t>písek fr. 2/4</t>
  </si>
  <si>
    <t>0,118*1,03 'Přepočtené koeficientem množství 0.122000 = 0,122 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</si>
</sst>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6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workbookViewId="0"/>
  </sheetViews>
  <sheetFormatPr defaultRowHeight="14.4" x14ac:dyDescent="0.3"/>
  <cols>
    <col min="1" max="1" width="7.109375" bestFit="1" customWidth="1"/>
    <col min="2" max="2" width="126" customWidth="1"/>
    <col min="3" max="5" width="18.88671875" customWidth="1"/>
  </cols>
  <sheetData>
    <row r="1" spans="1:5" x14ac:dyDescent="0.3">
      <c r="A1" s="1" t="s">
        <v>0</v>
      </c>
      <c r="B1" s="2" t="s">
        <v>1</v>
      </c>
      <c r="C1" s="3"/>
      <c r="D1" s="3"/>
      <c r="E1" s="3"/>
    </row>
    <row r="2" spans="1:5" x14ac:dyDescent="0.3">
      <c r="A2" s="1"/>
      <c r="B2" s="48" t="s">
        <v>2</v>
      </c>
      <c r="C2" s="3"/>
      <c r="D2" s="3"/>
      <c r="E2" s="3"/>
    </row>
    <row r="3" spans="1:5" x14ac:dyDescent="0.3">
      <c r="A3" s="3"/>
      <c r="B3" s="49"/>
      <c r="C3" s="3"/>
      <c r="D3" s="3"/>
      <c r="E3" s="3"/>
    </row>
    <row r="4" spans="1:5" x14ac:dyDescent="0.3">
      <c r="A4" s="3"/>
      <c r="B4" s="48" t="s">
        <v>3</v>
      </c>
      <c r="C4" s="49"/>
      <c r="D4" s="49"/>
      <c r="E4" s="49"/>
    </row>
    <row r="5" spans="1:5" x14ac:dyDescent="0.3">
      <c r="A5" s="3"/>
      <c r="B5" s="3"/>
      <c r="C5" s="3"/>
      <c r="D5" s="3"/>
      <c r="E5" s="3"/>
    </row>
    <row r="6" spans="1:5" x14ac:dyDescent="0.3">
      <c r="A6" s="3"/>
      <c r="B6" s="4" t="s">
        <v>4</v>
      </c>
      <c r="C6" s="5">
        <f>SUM(C10:C22)</f>
        <v>0</v>
      </c>
      <c r="D6" s="3"/>
      <c r="E6" s="3"/>
    </row>
    <row r="7" spans="1:5" x14ac:dyDescent="0.3">
      <c r="A7" s="3"/>
      <c r="B7" s="4" t="s">
        <v>5</v>
      </c>
      <c r="C7" s="5">
        <f>SUM(E10:E22)</f>
        <v>0</v>
      </c>
      <c r="D7" s="3"/>
      <c r="E7" s="3"/>
    </row>
    <row r="8" spans="1:5" x14ac:dyDescent="0.3">
      <c r="A8" s="3"/>
      <c r="B8" s="3"/>
      <c r="C8" s="3"/>
      <c r="D8" s="3"/>
      <c r="E8" s="3"/>
    </row>
    <row r="9" spans="1:5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3">
      <c r="A10" s="7" t="s">
        <v>11</v>
      </c>
      <c r="B10" s="7" t="s">
        <v>12</v>
      </c>
      <c r="C10" s="8">
        <f>'01.1'!I3</f>
        <v>0</v>
      </c>
      <c r="D10" s="8">
        <f>SUMIFS('01.1'!O:O,'01.1'!A:A,"P")</f>
        <v>0</v>
      </c>
      <c r="E10" s="8">
        <f t="shared" ref="E10:E22" si="0">C10+D10</f>
        <v>0</v>
      </c>
    </row>
    <row r="11" spans="1:5" x14ac:dyDescent="0.3">
      <c r="A11" s="7" t="s">
        <v>13</v>
      </c>
      <c r="B11" s="7" t="s">
        <v>14</v>
      </c>
      <c r="C11" s="8">
        <f>'01.2'!I3</f>
        <v>0</v>
      </c>
      <c r="D11" s="8">
        <f>SUMIFS('01.2'!O:O,'01.2'!A:A,"P")</f>
        <v>0</v>
      </c>
      <c r="E11" s="8">
        <f t="shared" si="0"/>
        <v>0</v>
      </c>
    </row>
    <row r="12" spans="1:5" x14ac:dyDescent="0.3">
      <c r="A12" s="7" t="s">
        <v>15</v>
      </c>
      <c r="B12" s="7" t="s">
        <v>16</v>
      </c>
      <c r="C12" s="8">
        <f>'02.1'!I3</f>
        <v>0</v>
      </c>
      <c r="D12" s="8">
        <f>SUMIFS('02.1'!O:O,'02.1'!A:A,"P")</f>
        <v>0</v>
      </c>
      <c r="E12" s="8">
        <f t="shared" si="0"/>
        <v>0</v>
      </c>
    </row>
    <row r="13" spans="1:5" x14ac:dyDescent="0.3">
      <c r="A13" s="7" t="s">
        <v>17</v>
      </c>
      <c r="B13" s="7" t="s">
        <v>18</v>
      </c>
      <c r="C13" s="8">
        <f>'02.2'!I3</f>
        <v>0</v>
      </c>
      <c r="D13" s="8">
        <f>SUMIFS('02.2'!O:O,'02.2'!A:A,"P")</f>
        <v>0</v>
      </c>
      <c r="E13" s="8">
        <f t="shared" si="0"/>
        <v>0</v>
      </c>
    </row>
    <row r="14" spans="1:5" x14ac:dyDescent="0.3">
      <c r="A14" s="7" t="s">
        <v>19</v>
      </c>
      <c r="B14" s="7" t="s">
        <v>20</v>
      </c>
      <c r="C14" s="8">
        <f>'101.1'!I3</f>
        <v>0</v>
      </c>
      <c r="D14" s="8">
        <f>SUMIFS('101.1'!O:O,'101.1'!A:A,"P")</f>
        <v>0</v>
      </c>
      <c r="E14" s="8">
        <f t="shared" si="0"/>
        <v>0</v>
      </c>
    </row>
    <row r="15" spans="1:5" x14ac:dyDescent="0.3">
      <c r="A15" s="7" t="s">
        <v>21</v>
      </c>
      <c r="B15" s="7" t="s">
        <v>22</v>
      </c>
      <c r="C15" s="8">
        <f>'101.2'!I3</f>
        <v>0</v>
      </c>
      <c r="D15" s="8">
        <f>SUMIFS('101.2'!O:O,'101.2'!A:A,"P")</f>
        <v>0</v>
      </c>
      <c r="E15" s="8">
        <f t="shared" si="0"/>
        <v>0</v>
      </c>
    </row>
    <row r="16" spans="1:5" x14ac:dyDescent="0.3">
      <c r="A16" s="7" t="s">
        <v>23</v>
      </c>
      <c r="B16" s="7" t="s">
        <v>24</v>
      </c>
      <c r="C16" s="8">
        <f>'201201.1'!I3</f>
        <v>0</v>
      </c>
      <c r="D16" s="8">
        <f>SUMIFS('201201.1'!O:O,'201201.1'!A:A,"P")</f>
        <v>0</v>
      </c>
      <c r="E16" s="8">
        <f t="shared" si="0"/>
        <v>0</v>
      </c>
    </row>
    <row r="17" spans="1:5" x14ac:dyDescent="0.3">
      <c r="A17" s="7" t="s">
        <v>25</v>
      </c>
      <c r="B17" s="7" t="s">
        <v>26</v>
      </c>
      <c r="C17" s="8">
        <f>'201201.2'!I3</f>
        <v>0</v>
      </c>
      <c r="D17" s="8">
        <f>SUMIFS('201201.2'!O:O,'201201.2'!A:A,"P")</f>
        <v>0</v>
      </c>
      <c r="E17" s="8">
        <f t="shared" si="0"/>
        <v>0</v>
      </c>
    </row>
    <row r="18" spans="1:5" x14ac:dyDescent="0.3">
      <c r="A18" s="7" t="s">
        <v>27</v>
      </c>
      <c r="B18" s="7" t="s">
        <v>28</v>
      </c>
      <c r="C18" s="8">
        <f>'201201.3'!I3</f>
        <v>0</v>
      </c>
      <c r="D18" s="8">
        <f>SUMIFS('201201.3'!O:O,'201201.3'!A:A,"P")</f>
        <v>0</v>
      </c>
      <c r="E18" s="8">
        <f t="shared" si="0"/>
        <v>0</v>
      </c>
    </row>
    <row r="19" spans="1:5" x14ac:dyDescent="0.3">
      <c r="A19" s="7" t="s">
        <v>29</v>
      </c>
      <c r="B19" s="7" t="s">
        <v>30</v>
      </c>
      <c r="C19" s="8">
        <f>'401.1'!I3</f>
        <v>0</v>
      </c>
      <c r="D19" s="8">
        <f>SUMIFS('401.1'!O:O,'401.1'!A:A,"P")</f>
        <v>0</v>
      </c>
      <c r="E19" s="8">
        <f t="shared" si="0"/>
        <v>0</v>
      </c>
    </row>
    <row r="20" spans="1:5" x14ac:dyDescent="0.3">
      <c r="A20" s="7" t="s">
        <v>31</v>
      </c>
      <c r="B20" s="7" t="s">
        <v>32</v>
      </c>
      <c r="C20" s="8">
        <f>'401.2'!I3</f>
        <v>0</v>
      </c>
      <c r="D20" s="8">
        <f>SUMIFS('401.2'!O:O,'401.2'!A:A,"P")</f>
        <v>0</v>
      </c>
      <c r="E20" s="8">
        <f t="shared" si="0"/>
        <v>0</v>
      </c>
    </row>
    <row r="21" spans="1:5" x14ac:dyDescent="0.3">
      <c r="A21" s="7" t="s">
        <v>33</v>
      </c>
      <c r="B21" s="7" t="s">
        <v>34</v>
      </c>
      <c r="C21" s="8">
        <f>'401.3'!I3</f>
        <v>0</v>
      </c>
      <c r="D21" s="8">
        <f>SUMIFS('401.3'!O:O,'401.3'!A:A,"P")</f>
        <v>0</v>
      </c>
      <c r="E21" s="8">
        <f t="shared" si="0"/>
        <v>0</v>
      </c>
    </row>
    <row r="22" spans="1:5" x14ac:dyDescent="0.3">
      <c r="A22" s="7" t="s">
        <v>35</v>
      </c>
      <c r="B22" s="7" t="s">
        <v>36</v>
      </c>
      <c r="C22" s="8">
        <f>'801'!I3</f>
        <v>0</v>
      </c>
      <c r="D22" s="8">
        <f>SUMIFS('801'!O:O,'801'!A:A,"P")</f>
        <v>0</v>
      </c>
      <c r="E22" s="8">
        <f t="shared" si="0"/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6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27</v>
      </c>
      <c r="I3" s="20">
        <f>SUMIFS(I9:I16,A9:A16,"SD")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371</v>
      </c>
      <c r="C4" s="50" t="s">
        <v>372</v>
      </c>
      <c r="D4" s="51"/>
      <c r="E4" s="18" t="s">
        <v>24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3" t="s">
        <v>373</v>
      </c>
      <c r="B5" s="17" t="s">
        <v>43</v>
      </c>
      <c r="C5" s="50" t="s">
        <v>27</v>
      </c>
      <c r="D5" s="51"/>
      <c r="E5" s="18" t="s">
        <v>28</v>
      </c>
      <c r="F5" s="14"/>
      <c r="G5" s="14"/>
      <c r="H5" s="14"/>
      <c r="I5" s="14"/>
      <c r="J5" s="16"/>
      <c r="O5">
        <v>0.21</v>
      </c>
    </row>
    <row r="6" spans="1:16" x14ac:dyDescent="0.3">
      <c r="A6" s="52" t="s">
        <v>44</v>
      </c>
      <c r="B6" s="53" t="s">
        <v>45</v>
      </c>
      <c r="C6" s="54" t="s">
        <v>46</v>
      </c>
      <c r="D6" s="54" t="s">
        <v>47</v>
      </c>
      <c r="E6" s="54" t="s">
        <v>48</v>
      </c>
      <c r="F6" s="54" t="s">
        <v>49</v>
      </c>
      <c r="G6" s="54" t="s">
        <v>50</v>
      </c>
      <c r="H6" s="54" t="s">
        <v>51</v>
      </c>
      <c r="I6" s="54"/>
      <c r="J6" s="55" t="s">
        <v>52</v>
      </c>
    </row>
    <row r="7" spans="1:16" x14ac:dyDescent="0.3">
      <c r="A7" s="52"/>
      <c r="B7" s="53"/>
      <c r="C7" s="54"/>
      <c r="D7" s="54"/>
      <c r="E7" s="54"/>
      <c r="F7" s="54"/>
      <c r="G7" s="54"/>
      <c r="H7" s="6" t="s">
        <v>53</v>
      </c>
      <c r="I7" s="6" t="s">
        <v>54</v>
      </c>
      <c r="J7" s="55"/>
    </row>
    <row r="8" spans="1:16" x14ac:dyDescent="0.3">
      <c r="A8" s="23">
        <v>0</v>
      </c>
      <c r="B8" s="21">
        <v>1</v>
      </c>
      <c r="C8" s="24">
        <v>2</v>
      </c>
      <c r="D8" s="6">
        <v>3</v>
      </c>
      <c r="E8" s="24">
        <v>4</v>
      </c>
      <c r="F8" s="6">
        <v>5</v>
      </c>
      <c r="G8" s="6">
        <v>6</v>
      </c>
      <c r="H8" s="6">
        <v>7</v>
      </c>
      <c r="I8" s="24">
        <v>8</v>
      </c>
      <c r="J8" s="22">
        <v>9</v>
      </c>
    </row>
    <row r="9" spans="1:16" x14ac:dyDescent="0.3">
      <c r="A9" s="25" t="s">
        <v>55</v>
      </c>
      <c r="B9" s="26"/>
      <c r="C9" s="27" t="s">
        <v>56</v>
      </c>
      <c r="D9" s="28"/>
      <c r="E9" s="25" t="s">
        <v>57</v>
      </c>
      <c r="F9" s="28"/>
      <c r="G9" s="28"/>
      <c r="H9" s="28"/>
      <c r="I9" s="29">
        <f>SUMIFS(I10:I16,A10:A16,"P")</f>
        <v>0</v>
      </c>
      <c r="J9" s="30"/>
    </row>
    <row r="10" spans="1:16" x14ac:dyDescent="0.3">
      <c r="A10" s="31" t="s">
        <v>58</v>
      </c>
      <c r="B10" s="31">
        <v>1</v>
      </c>
      <c r="C10" s="32" t="s">
        <v>574</v>
      </c>
      <c r="D10" s="31" t="s">
        <v>60</v>
      </c>
      <c r="E10" s="33" t="s">
        <v>575</v>
      </c>
      <c r="F10" s="34" t="s">
        <v>95</v>
      </c>
      <c r="G10" s="35">
        <v>1</v>
      </c>
      <c r="H10" s="36">
        <v>0</v>
      </c>
      <c r="I10" s="37">
        <f>ROUND(G10*H10,P4)</f>
        <v>0</v>
      </c>
      <c r="J10" s="31"/>
      <c r="O10" s="38">
        <f>I10*0.21</f>
        <v>0</v>
      </c>
      <c r="P10">
        <v>3</v>
      </c>
    </row>
    <row r="11" spans="1:16" x14ac:dyDescent="0.3">
      <c r="A11" s="31" t="s">
        <v>63</v>
      </c>
      <c r="B11" s="39"/>
      <c r="C11" s="40"/>
      <c r="D11" s="40"/>
      <c r="E11" s="46" t="s">
        <v>60</v>
      </c>
      <c r="F11" s="40"/>
      <c r="G11" s="40"/>
      <c r="H11" s="40"/>
      <c r="I11" s="40"/>
      <c r="J11" s="41"/>
    </row>
    <row r="12" spans="1:16" x14ac:dyDescent="0.3">
      <c r="A12" s="31" t="s">
        <v>65</v>
      </c>
      <c r="B12" s="39"/>
      <c r="C12" s="40"/>
      <c r="D12" s="40"/>
      <c r="E12" s="42" t="s">
        <v>66</v>
      </c>
      <c r="F12" s="40"/>
      <c r="G12" s="40"/>
      <c r="H12" s="40"/>
      <c r="I12" s="40"/>
      <c r="J12" s="41"/>
    </row>
    <row r="13" spans="1:16" x14ac:dyDescent="0.3">
      <c r="A13" s="31" t="s">
        <v>67</v>
      </c>
      <c r="B13" s="39"/>
      <c r="C13" s="40"/>
      <c r="D13" s="40"/>
      <c r="E13" s="33" t="s">
        <v>576</v>
      </c>
      <c r="F13" s="40"/>
      <c r="G13" s="40"/>
      <c r="H13" s="40"/>
      <c r="I13" s="40"/>
      <c r="J13" s="41"/>
    </row>
    <row r="14" spans="1:16" x14ac:dyDescent="0.3">
      <c r="A14" s="31" t="s">
        <v>58</v>
      </c>
      <c r="B14" s="31">
        <v>2</v>
      </c>
      <c r="C14" s="32" t="s">
        <v>577</v>
      </c>
      <c r="D14" s="31" t="s">
        <v>60</v>
      </c>
      <c r="E14" s="33" t="s">
        <v>578</v>
      </c>
      <c r="F14" s="34" t="s">
        <v>95</v>
      </c>
      <c r="G14" s="35">
        <v>1</v>
      </c>
      <c r="H14" s="36">
        <v>0</v>
      </c>
      <c r="I14" s="37">
        <f>ROUND(G14*H14,P4)</f>
        <v>0</v>
      </c>
      <c r="J14" s="31"/>
      <c r="O14" s="38">
        <f>I14*0.21</f>
        <v>0</v>
      </c>
      <c r="P14">
        <v>3</v>
      </c>
    </row>
    <row r="15" spans="1:16" x14ac:dyDescent="0.3">
      <c r="A15" s="31" t="s">
        <v>63</v>
      </c>
      <c r="B15" s="39"/>
      <c r="C15" s="40"/>
      <c r="D15" s="40"/>
      <c r="E15" s="46" t="s">
        <v>60</v>
      </c>
      <c r="F15" s="40"/>
      <c r="G15" s="40"/>
      <c r="H15" s="40"/>
      <c r="I15" s="40"/>
      <c r="J15" s="41"/>
    </row>
    <row r="16" spans="1:16" ht="72" x14ac:dyDescent="0.3">
      <c r="A16" s="31" t="s">
        <v>67</v>
      </c>
      <c r="B16" s="43"/>
      <c r="C16" s="44"/>
      <c r="D16" s="44"/>
      <c r="E16" s="33" t="s">
        <v>579</v>
      </c>
      <c r="F16" s="44"/>
      <c r="G16" s="44"/>
      <c r="H16" s="44"/>
      <c r="I16" s="44"/>
      <c r="J16" s="45"/>
    </row>
  </sheetData>
  <sheetProtection algorithmName="SHA-512" hashValue="vr3eBO04q8wP7cP7z/fSbG5060pyZkphUq9Lojgy1EhuZqnQMab2DfpHoLk6NzvN83NP0ZdhwjaM0i0rJYKluA==" saltValue="4nvLatXQP9X3IA7zeZGzv+qLylrrW8OTPChJPGQ9VT/YmJxKrn7K/LPo/36VVyKdxvQHUkywFue/Yx1kao4Gwg==" spinCount="100000" sheet="1" objects="1" scenarios="1"/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49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29</v>
      </c>
      <c r="I3" s="20">
        <f>SUMIFS(I8:I449,A8:A449,"SD")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29</v>
      </c>
      <c r="D4" s="51"/>
      <c r="E4" s="18" t="s">
        <v>30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136</v>
      </c>
      <c r="D8" s="28"/>
      <c r="E8" s="25" t="s">
        <v>137</v>
      </c>
      <c r="F8" s="28"/>
      <c r="G8" s="28"/>
      <c r="H8" s="28"/>
      <c r="I8" s="29">
        <f>SUMIFS(I9:I50,A9:A50,"P")</f>
        <v>0</v>
      </c>
      <c r="J8" s="30"/>
    </row>
    <row r="9" spans="1:16" ht="28.8" x14ac:dyDescent="0.3">
      <c r="A9" s="31" t="s">
        <v>58</v>
      </c>
      <c r="B9" s="31">
        <v>1</v>
      </c>
      <c r="C9" s="32" t="s">
        <v>580</v>
      </c>
      <c r="D9" s="31" t="s">
        <v>60</v>
      </c>
      <c r="E9" s="33" t="s">
        <v>581</v>
      </c>
      <c r="F9" s="34" t="s">
        <v>95</v>
      </c>
      <c r="G9" s="35">
        <v>8</v>
      </c>
      <c r="H9" s="36">
        <v>0</v>
      </c>
      <c r="I9" s="37">
        <f>ROUND(G9*H9,P4)</f>
        <v>0</v>
      </c>
      <c r="J9" s="34" t="s">
        <v>582</v>
      </c>
      <c r="O9" s="38">
        <f>I9*0.21</f>
        <v>0</v>
      </c>
      <c r="P9">
        <v>3</v>
      </c>
    </row>
    <row r="10" spans="1:16" ht="28.8" x14ac:dyDescent="0.3">
      <c r="A10" s="31" t="s">
        <v>63</v>
      </c>
      <c r="B10" s="39"/>
      <c r="C10" s="40"/>
      <c r="D10" s="40"/>
      <c r="E10" s="33" t="s">
        <v>583</v>
      </c>
      <c r="F10" s="40"/>
      <c r="G10" s="40"/>
      <c r="H10" s="40"/>
      <c r="I10" s="40"/>
      <c r="J10" s="41"/>
    </row>
    <row r="11" spans="1:16" ht="172.8" x14ac:dyDescent="0.3">
      <c r="A11" s="31" t="s">
        <v>67</v>
      </c>
      <c r="B11" s="39"/>
      <c r="C11" s="40"/>
      <c r="D11" s="40"/>
      <c r="E11" s="33" t="s">
        <v>584</v>
      </c>
      <c r="F11" s="40"/>
      <c r="G11" s="40"/>
      <c r="H11" s="40"/>
      <c r="I11" s="40"/>
      <c r="J11" s="41"/>
    </row>
    <row r="12" spans="1:16" ht="28.8" x14ac:dyDescent="0.3">
      <c r="A12" s="31" t="s">
        <v>58</v>
      </c>
      <c r="B12" s="31">
        <v>2</v>
      </c>
      <c r="C12" s="32" t="s">
        <v>585</v>
      </c>
      <c r="D12" s="31" t="s">
        <v>60</v>
      </c>
      <c r="E12" s="33" t="s">
        <v>586</v>
      </c>
      <c r="F12" s="34" t="s">
        <v>95</v>
      </c>
      <c r="G12" s="35">
        <v>8</v>
      </c>
      <c r="H12" s="36">
        <v>0</v>
      </c>
      <c r="I12" s="37">
        <f>ROUND(G12*H12,P4)</f>
        <v>0</v>
      </c>
      <c r="J12" s="34" t="s">
        <v>582</v>
      </c>
      <c r="O12" s="38">
        <f>I12*0.21</f>
        <v>0</v>
      </c>
      <c r="P12">
        <v>3</v>
      </c>
    </row>
    <row r="13" spans="1:16" ht="28.8" x14ac:dyDescent="0.3">
      <c r="A13" s="31" t="s">
        <v>63</v>
      </c>
      <c r="B13" s="39"/>
      <c r="C13" s="40"/>
      <c r="D13" s="40"/>
      <c r="E13" s="33" t="s">
        <v>587</v>
      </c>
      <c r="F13" s="40"/>
      <c r="G13" s="40"/>
      <c r="H13" s="40"/>
      <c r="I13" s="40"/>
      <c r="J13" s="41"/>
    </row>
    <row r="14" spans="1:16" ht="172.8" x14ac:dyDescent="0.3">
      <c r="A14" s="31" t="s">
        <v>67</v>
      </c>
      <c r="B14" s="39"/>
      <c r="C14" s="40"/>
      <c r="D14" s="40"/>
      <c r="E14" s="33" t="s">
        <v>584</v>
      </c>
      <c r="F14" s="40"/>
      <c r="G14" s="40"/>
      <c r="H14" s="40"/>
      <c r="I14" s="40"/>
      <c r="J14" s="41"/>
    </row>
    <row r="15" spans="1:16" ht="28.8" x14ac:dyDescent="0.3">
      <c r="A15" s="31" t="s">
        <v>58</v>
      </c>
      <c r="B15" s="31">
        <v>3</v>
      </c>
      <c r="C15" s="32" t="s">
        <v>588</v>
      </c>
      <c r="D15" s="31" t="s">
        <v>60</v>
      </c>
      <c r="E15" s="33" t="s">
        <v>589</v>
      </c>
      <c r="F15" s="34" t="s">
        <v>156</v>
      </c>
      <c r="G15" s="35">
        <v>350</v>
      </c>
      <c r="H15" s="36">
        <v>0</v>
      </c>
      <c r="I15" s="37">
        <f>ROUND(G15*H15,P4)</f>
        <v>0</v>
      </c>
      <c r="J15" s="34" t="s">
        <v>582</v>
      </c>
      <c r="O15" s="38">
        <f>I15*0.21</f>
        <v>0</v>
      </c>
      <c r="P15">
        <v>3</v>
      </c>
    </row>
    <row r="16" spans="1:16" ht="28.8" x14ac:dyDescent="0.3">
      <c r="A16" s="31" t="s">
        <v>63</v>
      </c>
      <c r="B16" s="39"/>
      <c r="C16" s="40"/>
      <c r="D16" s="40"/>
      <c r="E16" s="33" t="s">
        <v>590</v>
      </c>
      <c r="F16" s="40"/>
      <c r="G16" s="40"/>
      <c r="H16" s="40"/>
      <c r="I16" s="40"/>
      <c r="J16" s="41"/>
    </row>
    <row r="17" spans="1:16" ht="172.8" x14ac:dyDescent="0.3">
      <c r="A17" s="31" t="s">
        <v>67</v>
      </c>
      <c r="B17" s="39"/>
      <c r="C17" s="40"/>
      <c r="D17" s="40"/>
      <c r="E17" s="33" t="s">
        <v>584</v>
      </c>
      <c r="F17" s="40"/>
      <c r="G17" s="40"/>
      <c r="H17" s="40"/>
      <c r="I17" s="40"/>
      <c r="J17" s="41"/>
    </row>
    <row r="18" spans="1:16" ht="28.8" x14ac:dyDescent="0.3">
      <c r="A18" s="31" t="s">
        <v>58</v>
      </c>
      <c r="B18" s="31">
        <v>4</v>
      </c>
      <c r="C18" s="32" t="s">
        <v>591</v>
      </c>
      <c r="D18" s="31" t="s">
        <v>60</v>
      </c>
      <c r="E18" s="33" t="s">
        <v>592</v>
      </c>
      <c r="F18" s="34" t="s">
        <v>156</v>
      </c>
      <c r="G18" s="35">
        <v>350</v>
      </c>
      <c r="H18" s="36">
        <v>0</v>
      </c>
      <c r="I18" s="37">
        <f>ROUND(G18*H18,P4)</f>
        <v>0</v>
      </c>
      <c r="J18" s="34" t="s">
        <v>582</v>
      </c>
      <c r="O18" s="38">
        <f>I18*0.21</f>
        <v>0</v>
      </c>
      <c r="P18">
        <v>3</v>
      </c>
    </row>
    <row r="19" spans="1:16" ht="28.8" x14ac:dyDescent="0.3">
      <c r="A19" s="31" t="s">
        <v>63</v>
      </c>
      <c r="B19" s="39"/>
      <c r="C19" s="40"/>
      <c r="D19" s="40"/>
      <c r="E19" s="33" t="s">
        <v>593</v>
      </c>
      <c r="F19" s="40"/>
      <c r="G19" s="40"/>
      <c r="H19" s="40"/>
      <c r="I19" s="40"/>
      <c r="J19" s="41"/>
    </row>
    <row r="20" spans="1:16" ht="172.8" x14ac:dyDescent="0.3">
      <c r="A20" s="31" t="s">
        <v>67</v>
      </c>
      <c r="B20" s="39"/>
      <c r="C20" s="40"/>
      <c r="D20" s="40"/>
      <c r="E20" s="33" t="s">
        <v>584</v>
      </c>
      <c r="F20" s="40"/>
      <c r="G20" s="40"/>
      <c r="H20" s="40"/>
      <c r="I20" s="40"/>
      <c r="J20" s="41"/>
    </row>
    <row r="21" spans="1:16" x14ac:dyDescent="0.3">
      <c r="A21" s="31" t="s">
        <v>58</v>
      </c>
      <c r="B21" s="31">
        <v>5</v>
      </c>
      <c r="C21" s="32" t="s">
        <v>594</v>
      </c>
      <c r="D21" s="31" t="s">
        <v>60</v>
      </c>
      <c r="E21" s="33" t="s">
        <v>595</v>
      </c>
      <c r="F21" s="34" t="s">
        <v>120</v>
      </c>
      <c r="G21" s="35">
        <v>36.9</v>
      </c>
      <c r="H21" s="36">
        <v>0</v>
      </c>
      <c r="I21" s="37">
        <f>ROUND(G21*H21,P4)</f>
        <v>0</v>
      </c>
      <c r="J21" s="34" t="s">
        <v>582</v>
      </c>
      <c r="O21" s="38">
        <f>I21*0.21</f>
        <v>0</v>
      </c>
      <c r="P21">
        <v>3</v>
      </c>
    </row>
    <row r="22" spans="1:16" ht="28.8" x14ac:dyDescent="0.3">
      <c r="A22" s="31" t="s">
        <v>63</v>
      </c>
      <c r="B22" s="39"/>
      <c r="C22" s="40"/>
      <c r="D22" s="40"/>
      <c r="E22" s="33" t="s">
        <v>596</v>
      </c>
      <c r="F22" s="40"/>
      <c r="G22" s="40"/>
      <c r="H22" s="40"/>
      <c r="I22" s="40"/>
      <c r="J22" s="41"/>
    </row>
    <row r="23" spans="1:16" ht="28.8" x14ac:dyDescent="0.3">
      <c r="A23" s="31" t="s">
        <v>65</v>
      </c>
      <c r="B23" s="39"/>
      <c r="C23" s="40"/>
      <c r="D23" s="40"/>
      <c r="E23" s="42" t="s">
        <v>597</v>
      </c>
      <c r="F23" s="40"/>
      <c r="G23" s="40"/>
      <c r="H23" s="40"/>
      <c r="I23" s="40"/>
      <c r="J23" s="41"/>
    </row>
    <row r="24" spans="1:16" x14ac:dyDescent="0.3">
      <c r="A24" s="31" t="s">
        <v>67</v>
      </c>
      <c r="B24" s="39"/>
      <c r="C24" s="40"/>
      <c r="D24" s="40"/>
      <c r="E24" s="46" t="s">
        <v>60</v>
      </c>
      <c r="F24" s="40"/>
      <c r="G24" s="40"/>
      <c r="H24" s="40"/>
      <c r="I24" s="40"/>
      <c r="J24" s="41"/>
    </row>
    <row r="25" spans="1:16" ht="28.8" x14ac:dyDescent="0.3">
      <c r="A25" s="31" t="s">
        <v>58</v>
      </c>
      <c r="B25" s="31">
        <v>6</v>
      </c>
      <c r="C25" s="32" t="s">
        <v>598</v>
      </c>
      <c r="D25" s="31" t="s">
        <v>60</v>
      </c>
      <c r="E25" s="33" t="s">
        <v>599</v>
      </c>
      <c r="F25" s="34" t="s">
        <v>120</v>
      </c>
      <c r="G25" s="35">
        <v>121.499</v>
      </c>
      <c r="H25" s="36">
        <v>0</v>
      </c>
      <c r="I25" s="37">
        <f>ROUND(G25*H25,P4)</f>
        <v>0</v>
      </c>
      <c r="J25" s="34" t="s">
        <v>582</v>
      </c>
      <c r="O25" s="38">
        <f>I25*0.21</f>
        <v>0</v>
      </c>
      <c r="P25">
        <v>3</v>
      </c>
    </row>
    <row r="26" spans="1:16" ht="57.6" x14ac:dyDescent="0.3">
      <c r="A26" s="31" t="s">
        <v>63</v>
      </c>
      <c r="B26" s="39"/>
      <c r="C26" s="40"/>
      <c r="D26" s="40"/>
      <c r="E26" s="33" t="s">
        <v>600</v>
      </c>
      <c r="F26" s="40"/>
      <c r="G26" s="40"/>
      <c r="H26" s="40"/>
      <c r="I26" s="40"/>
      <c r="J26" s="41"/>
    </row>
    <row r="27" spans="1:16" ht="100.8" x14ac:dyDescent="0.3">
      <c r="A27" s="31" t="s">
        <v>65</v>
      </c>
      <c r="B27" s="39"/>
      <c r="C27" s="40"/>
      <c r="D27" s="40"/>
      <c r="E27" s="42" t="s">
        <v>601</v>
      </c>
      <c r="F27" s="40"/>
      <c r="G27" s="40"/>
      <c r="H27" s="40"/>
      <c r="I27" s="40"/>
      <c r="J27" s="41"/>
    </row>
    <row r="28" spans="1:16" ht="86.4" x14ac:dyDescent="0.3">
      <c r="A28" s="31" t="s">
        <v>67</v>
      </c>
      <c r="B28" s="39"/>
      <c r="C28" s="40"/>
      <c r="D28" s="40"/>
      <c r="E28" s="33" t="s">
        <v>602</v>
      </c>
      <c r="F28" s="40"/>
      <c r="G28" s="40"/>
      <c r="H28" s="40"/>
      <c r="I28" s="40"/>
      <c r="J28" s="41"/>
    </row>
    <row r="29" spans="1:16" ht="28.8" x14ac:dyDescent="0.3">
      <c r="A29" s="31" t="s">
        <v>58</v>
      </c>
      <c r="B29" s="31">
        <v>7</v>
      </c>
      <c r="C29" s="32" t="s">
        <v>603</v>
      </c>
      <c r="D29" s="31" t="s">
        <v>60</v>
      </c>
      <c r="E29" s="33" t="s">
        <v>604</v>
      </c>
      <c r="F29" s="34" t="s">
        <v>120</v>
      </c>
      <c r="G29" s="35">
        <v>121.499</v>
      </c>
      <c r="H29" s="36">
        <v>0</v>
      </c>
      <c r="I29" s="37">
        <f>ROUND(G29*H29,P4)</f>
        <v>0</v>
      </c>
      <c r="J29" s="34" t="s">
        <v>582</v>
      </c>
      <c r="O29" s="38">
        <f>I29*0.21</f>
        <v>0</v>
      </c>
      <c r="P29">
        <v>3</v>
      </c>
    </row>
    <row r="30" spans="1:16" ht="57.6" x14ac:dyDescent="0.3">
      <c r="A30" s="31" t="s">
        <v>63</v>
      </c>
      <c r="B30" s="39"/>
      <c r="C30" s="40"/>
      <c r="D30" s="40"/>
      <c r="E30" s="33" t="s">
        <v>605</v>
      </c>
      <c r="F30" s="40"/>
      <c r="G30" s="40"/>
      <c r="H30" s="40"/>
      <c r="I30" s="40"/>
      <c r="J30" s="41"/>
    </row>
    <row r="31" spans="1:16" ht="100.8" x14ac:dyDescent="0.3">
      <c r="A31" s="31" t="s">
        <v>65</v>
      </c>
      <c r="B31" s="39"/>
      <c r="C31" s="40"/>
      <c r="D31" s="40"/>
      <c r="E31" s="42" t="s">
        <v>601</v>
      </c>
      <c r="F31" s="40"/>
      <c r="G31" s="40"/>
      <c r="H31" s="40"/>
      <c r="I31" s="40"/>
      <c r="J31" s="41"/>
    </row>
    <row r="32" spans="1:16" ht="86.4" x14ac:dyDescent="0.3">
      <c r="A32" s="31" t="s">
        <v>67</v>
      </c>
      <c r="B32" s="39"/>
      <c r="C32" s="40"/>
      <c r="D32" s="40"/>
      <c r="E32" s="33" t="s">
        <v>602</v>
      </c>
      <c r="F32" s="40"/>
      <c r="G32" s="40"/>
      <c r="H32" s="40"/>
      <c r="I32" s="40"/>
      <c r="J32" s="41"/>
    </row>
    <row r="33" spans="1:16" x14ac:dyDescent="0.3">
      <c r="A33" s="31" t="s">
        <v>58</v>
      </c>
      <c r="B33" s="31">
        <v>8</v>
      </c>
      <c r="C33" s="32" t="s">
        <v>606</v>
      </c>
      <c r="D33" s="31" t="s">
        <v>60</v>
      </c>
      <c r="E33" s="33" t="s">
        <v>607</v>
      </c>
      <c r="F33" s="34" t="s">
        <v>190</v>
      </c>
      <c r="G33" s="35">
        <v>305.25</v>
      </c>
      <c r="H33" s="36">
        <v>0</v>
      </c>
      <c r="I33" s="37">
        <f>ROUND(G33*H33,P4)</f>
        <v>0</v>
      </c>
      <c r="J33" s="34" t="s">
        <v>582</v>
      </c>
      <c r="O33" s="38">
        <f>I33*0.21</f>
        <v>0</v>
      </c>
      <c r="P33">
        <v>3</v>
      </c>
    </row>
    <row r="34" spans="1:16" ht="28.8" x14ac:dyDescent="0.3">
      <c r="A34" s="31" t="s">
        <v>63</v>
      </c>
      <c r="B34" s="39"/>
      <c r="C34" s="40"/>
      <c r="D34" s="40"/>
      <c r="E34" s="33" t="s">
        <v>608</v>
      </c>
      <c r="F34" s="40"/>
      <c r="G34" s="40"/>
      <c r="H34" s="40"/>
      <c r="I34" s="40"/>
      <c r="J34" s="41"/>
    </row>
    <row r="35" spans="1:16" ht="43.2" x14ac:dyDescent="0.3">
      <c r="A35" s="31" t="s">
        <v>65</v>
      </c>
      <c r="B35" s="39"/>
      <c r="C35" s="40"/>
      <c r="D35" s="40"/>
      <c r="E35" s="42" t="s">
        <v>609</v>
      </c>
      <c r="F35" s="40"/>
      <c r="G35" s="40"/>
      <c r="H35" s="40"/>
      <c r="I35" s="40"/>
      <c r="J35" s="41"/>
    </row>
    <row r="36" spans="1:16" ht="72" x14ac:dyDescent="0.3">
      <c r="A36" s="31" t="s">
        <v>67</v>
      </c>
      <c r="B36" s="39"/>
      <c r="C36" s="40"/>
      <c r="D36" s="40"/>
      <c r="E36" s="33" t="s">
        <v>610</v>
      </c>
      <c r="F36" s="40"/>
      <c r="G36" s="40"/>
      <c r="H36" s="40"/>
      <c r="I36" s="40"/>
      <c r="J36" s="41"/>
    </row>
    <row r="37" spans="1:16" x14ac:dyDescent="0.3">
      <c r="A37" s="31" t="s">
        <v>58</v>
      </c>
      <c r="B37" s="31">
        <v>9</v>
      </c>
      <c r="C37" s="32" t="s">
        <v>611</v>
      </c>
      <c r="D37" s="31" t="s">
        <v>60</v>
      </c>
      <c r="E37" s="33" t="s">
        <v>612</v>
      </c>
      <c r="F37" s="34" t="s">
        <v>120</v>
      </c>
      <c r="G37" s="35">
        <v>121.499</v>
      </c>
      <c r="H37" s="36">
        <v>0</v>
      </c>
      <c r="I37" s="37">
        <f>ROUND(G37*H37,P4)</f>
        <v>0</v>
      </c>
      <c r="J37" s="34" t="s">
        <v>582</v>
      </c>
      <c r="O37" s="38">
        <f>I37*0.21</f>
        <v>0</v>
      </c>
      <c r="P37">
        <v>3</v>
      </c>
    </row>
    <row r="38" spans="1:16" x14ac:dyDescent="0.3">
      <c r="A38" s="31" t="s">
        <v>63</v>
      </c>
      <c r="B38" s="39"/>
      <c r="C38" s="40"/>
      <c r="D38" s="40"/>
      <c r="E38" s="33" t="s">
        <v>612</v>
      </c>
      <c r="F38" s="40"/>
      <c r="G38" s="40"/>
      <c r="H38" s="40"/>
      <c r="I38" s="40"/>
      <c r="J38" s="41"/>
    </row>
    <row r="39" spans="1:16" ht="100.8" x14ac:dyDescent="0.3">
      <c r="A39" s="31" t="s">
        <v>65</v>
      </c>
      <c r="B39" s="39"/>
      <c r="C39" s="40"/>
      <c r="D39" s="40"/>
      <c r="E39" s="42" t="s">
        <v>601</v>
      </c>
      <c r="F39" s="40"/>
      <c r="G39" s="40"/>
      <c r="H39" s="40"/>
      <c r="I39" s="40"/>
      <c r="J39" s="41"/>
    </row>
    <row r="40" spans="1:16" ht="374.4" x14ac:dyDescent="0.3">
      <c r="A40" s="31" t="s">
        <v>67</v>
      </c>
      <c r="B40" s="39"/>
      <c r="C40" s="40"/>
      <c r="D40" s="40"/>
      <c r="E40" s="33" t="s">
        <v>613</v>
      </c>
      <c r="F40" s="40"/>
      <c r="G40" s="40"/>
      <c r="H40" s="40"/>
      <c r="I40" s="40"/>
      <c r="J40" s="41"/>
    </row>
    <row r="41" spans="1:16" ht="28.8" x14ac:dyDescent="0.3">
      <c r="A41" s="31" t="s">
        <v>58</v>
      </c>
      <c r="B41" s="31">
        <v>10</v>
      </c>
      <c r="C41" s="32" t="s">
        <v>614</v>
      </c>
      <c r="D41" s="31" t="s">
        <v>60</v>
      </c>
      <c r="E41" s="33" t="s">
        <v>615</v>
      </c>
      <c r="F41" s="34" t="s">
        <v>190</v>
      </c>
      <c r="G41" s="35">
        <v>242.99799999999999</v>
      </c>
      <c r="H41" s="36">
        <v>0</v>
      </c>
      <c r="I41" s="37">
        <f>ROUND(G41*H41,P4)</f>
        <v>0</v>
      </c>
      <c r="J41" s="34" t="s">
        <v>582</v>
      </c>
      <c r="O41" s="38">
        <f>I41*0.21</f>
        <v>0</v>
      </c>
      <c r="P41">
        <v>3</v>
      </c>
    </row>
    <row r="42" spans="1:16" ht="28.8" x14ac:dyDescent="0.3">
      <c r="A42" s="31" t="s">
        <v>63</v>
      </c>
      <c r="B42" s="39"/>
      <c r="C42" s="40"/>
      <c r="D42" s="40"/>
      <c r="E42" s="33" t="s">
        <v>616</v>
      </c>
      <c r="F42" s="40"/>
      <c r="G42" s="40"/>
      <c r="H42" s="40"/>
      <c r="I42" s="40"/>
      <c r="J42" s="41"/>
    </row>
    <row r="43" spans="1:16" ht="28.8" x14ac:dyDescent="0.3">
      <c r="A43" s="31" t="s">
        <v>65</v>
      </c>
      <c r="B43" s="39"/>
      <c r="C43" s="40"/>
      <c r="D43" s="40"/>
      <c r="E43" s="42" t="s">
        <v>617</v>
      </c>
      <c r="F43" s="40"/>
      <c r="G43" s="40"/>
      <c r="H43" s="40"/>
      <c r="I43" s="40"/>
      <c r="J43" s="41"/>
    </row>
    <row r="44" spans="1:16" ht="43.2" x14ac:dyDescent="0.3">
      <c r="A44" s="31" t="s">
        <v>67</v>
      </c>
      <c r="B44" s="39"/>
      <c r="C44" s="40"/>
      <c r="D44" s="40"/>
      <c r="E44" s="33" t="s">
        <v>618</v>
      </c>
      <c r="F44" s="40"/>
      <c r="G44" s="40"/>
      <c r="H44" s="40"/>
      <c r="I44" s="40"/>
      <c r="J44" s="41"/>
    </row>
    <row r="45" spans="1:16" x14ac:dyDescent="0.3">
      <c r="A45" s="31" t="s">
        <v>58</v>
      </c>
      <c r="B45" s="31">
        <v>11</v>
      </c>
      <c r="C45" s="32" t="s">
        <v>619</v>
      </c>
      <c r="D45" s="31" t="s">
        <v>60</v>
      </c>
      <c r="E45" s="33" t="s">
        <v>620</v>
      </c>
      <c r="F45" s="34" t="s">
        <v>95</v>
      </c>
      <c r="G45" s="35">
        <v>56</v>
      </c>
      <c r="H45" s="36">
        <v>0</v>
      </c>
      <c r="I45" s="37">
        <f>ROUND(G45*H45,P4)</f>
        <v>0</v>
      </c>
      <c r="J45" s="34" t="s">
        <v>582</v>
      </c>
      <c r="O45" s="38">
        <f>I45*0.21</f>
        <v>0</v>
      </c>
      <c r="P45">
        <v>3</v>
      </c>
    </row>
    <row r="46" spans="1:16" x14ac:dyDescent="0.3">
      <c r="A46" s="31" t="s">
        <v>63</v>
      </c>
      <c r="B46" s="39"/>
      <c r="C46" s="40"/>
      <c r="D46" s="40"/>
      <c r="E46" s="33" t="s">
        <v>620</v>
      </c>
      <c r="F46" s="40"/>
      <c r="G46" s="40"/>
      <c r="H46" s="40"/>
      <c r="I46" s="40"/>
      <c r="J46" s="41"/>
    </row>
    <row r="47" spans="1:16" x14ac:dyDescent="0.3">
      <c r="A47" s="31" t="s">
        <v>67</v>
      </c>
      <c r="B47" s="39"/>
      <c r="C47" s="40"/>
      <c r="D47" s="40"/>
      <c r="E47" s="46" t="s">
        <v>60</v>
      </c>
      <c r="F47" s="40"/>
      <c r="G47" s="40"/>
      <c r="H47" s="40"/>
      <c r="I47" s="40"/>
      <c r="J47" s="41"/>
    </row>
    <row r="48" spans="1:16" ht="28.8" x14ac:dyDescent="0.3">
      <c r="A48" s="31" t="s">
        <v>58</v>
      </c>
      <c r="B48" s="31">
        <v>12</v>
      </c>
      <c r="C48" s="32" t="s">
        <v>621</v>
      </c>
      <c r="D48" s="31" t="s">
        <v>60</v>
      </c>
      <c r="E48" s="33" t="s">
        <v>622</v>
      </c>
      <c r="F48" s="34" t="s">
        <v>95</v>
      </c>
      <c r="G48" s="35">
        <v>100</v>
      </c>
      <c r="H48" s="36">
        <v>0</v>
      </c>
      <c r="I48" s="37">
        <f>ROUND(G48*H48,P4)</f>
        <v>0</v>
      </c>
      <c r="J48" s="34" t="s">
        <v>582</v>
      </c>
      <c r="O48" s="38">
        <f>I48*0.21</f>
        <v>0</v>
      </c>
      <c r="P48">
        <v>3</v>
      </c>
    </row>
    <row r="49" spans="1:16" ht="28.8" x14ac:dyDescent="0.3">
      <c r="A49" s="31" t="s">
        <v>63</v>
      </c>
      <c r="B49" s="39"/>
      <c r="C49" s="40"/>
      <c r="D49" s="40"/>
      <c r="E49" s="33" t="s">
        <v>622</v>
      </c>
      <c r="F49" s="40"/>
      <c r="G49" s="40"/>
      <c r="H49" s="40"/>
      <c r="I49" s="40"/>
      <c r="J49" s="41"/>
    </row>
    <row r="50" spans="1:16" x14ac:dyDescent="0.3">
      <c r="A50" s="31" t="s">
        <v>67</v>
      </c>
      <c r="B50" s="39"/>
      <c r="C50" s="40"/>
      <c r="D50" s="40"/>
      <c r="E50" s="46" t="s">
        <v>60</v>
      </c>
      <c r="F50" s="40"/>
      <c r="G50" s="40"/>
      <c r="H50" s="40"/>
      <c r="I50" s="40"/>
      <c r="J50" s="41"/>
    </row>
    <row r="51" spans="1:16" x14ac:dyDescent="0.3">
      <c r="A51" s="25" t="s">
        <v>55</v>
      </c>
      <c r="B51" s="26"/>
      <c r="C51" s="27" t="s">
        <v>405</v>
      </c>
      <c r="D51" s="28"/>
      <c r="E51" s="25" t="s">
        <v>623</v>
      </c>
      <c r="F51" s="28"/>
      <c r="G51" s="28"/>
      <c r="H51" s="28"/>
      <c r="I51" s="29">
        <f>SUMIFS(I52:I59,A52:A59,"P")</f>
        <v>0</v>
      </c>
      <c r="J51" s="30"/>
    </row>
    <row r="52" spans="1:16" ht="28.8" x14ac:dyDescent="0.3">
      <c r="A52" s="31" t="s">
        <v>58</v>
      </c>
      <c r="B52" s="31">
        <v>13</v>
      </c>
      <c r="C52" s="32" t="s">
        <v>624</v>
      </c>
      <c r="D52" s="31" t="s">
        <v>60</v>
      </c>
      <c r="E52" s="33" t="s">
        <v>625</v>
      </c>
      <c r="F52" s="34" t="s">
        <v>120</v>
      </c>
      <c r="G52" s="35">
        <v>1.1000000000000001</v>
      </c>
      <c r="H52" s="36">
        <v>0</v>
      </c>
      <c r="I52" s="37">
        <f>ROUND(G52*H52,P4)</f>
        <v>0</v>
      </c>
      <c r="J52" s="34" t="s">
        <v>582</v>
      </c>
      <c r="O52" s="38">
        <f>I52*0.21</f>
        <v>0</v>
      </c>
      <c r="P52">
        <v>3</v>
      </c>
    </row>
    <row r="53" spans="1:16" ht="28.8" x14ac:dyDescent="0.3">
      <c r="A53" s="31" t="s">
        <v>63</v>
      </c>
      <c r="B53" s="39"/>
      <c r="C53" s="40"/>
      <c r="D53" s="40"/>
      <c r="E53" s="33" t="s">
        <v>626</v>
      </c>
      <c r="F53" s="40"/>
      <c r="G53" s="40"/>
      <c r="H53" s="40"/>
      <c r="I53" s="40"/>
      <c r="J53" s="41"/>
    </row>
    <row r="54" spans="1:16" ht="28.8" x14ac:dyDescent="0.3">
      <c r="A54" s="31" t="s">
        <v>65</v>
      </c>
      <c r="B54" s="39"/>
      <c r="C54" s="40"/>
      <c r="D54" s="40"/>
      <c r="E54" s="42" t="s">
        <v>627</v>
      </c>
      <c r="F54" s="40"/>
      <c r="G54" s="40"/>
      <c r="H54" s="40"/>
      <c r="I54" s="40"/>
      <c r="J54" s="41"/>
    </row>
    <row r="55" spans="1:16" ht="57.6" x14ac:dyDescent="0.3">
      <c r="A55" s="31" t="s">
        <v>67</v>
      </c>
      <c r="B55" s="39"/>
      <c r="C55" s="40"/>
      <c r="D55" s="40"/>
      <c r="E55" s="33" t="s">
        <v>628</v>
      </c>
      <c r="F55" s="40"/>
      <c r="G55" s="40"/>
      <c r="H55" s="40"/>
      <c r="I55" s="40"/>
      <c r="J55" s="41"/>
    </row>
    <row r="56" spans="1:16" x14ac:dyDescent="0.3">
      <c r="A56" s="31" t="s">
        <v>58</v>
      </c>
      <c r="B56" s="31">
        <v>14</v>
      </c>
      <c r="C56" s="32" t="s">
        <v>629</v>
      </c>
      <c r="D56" s="31" t="s">
        <v>60</v>
      </c>
      <c r="E56" s="33" t="s">
        <v>630</v>
      </c>
      <c r="F56" s="34" t="s">
        <v>128</v>
      </c>
      <c r="G56" s="35">
        <v>2.97</v>
      </c>
      <c r="H56" s="36">
        <v>0</v>
      </c>
      <c r="I56" s="37">
        <f>ROUND(G56*H56,P4)</f>
        <v>0</v>
      </c>
      <c r="J56" s="34" t="s">
        <v>582</v>
      </c>
      <c r="O56" s="38">
        <f>I56*0.21</f>
        <v>0</v>
      </c>
      <c r="P56">
        <v>3</v>
      </c>
    </row>
    <row r="57" spans="1:16" x14ac:dyDescent="0.3">
      <c r="A57" s="31" t="s">
        <v>63</v>
      </c>
      <c r="B57" s="39"/>
      <c r="C57" s="40"/>
      <c r="D57" s="40"/>
      <c r="E57" s="33" t="s">
        <v>630</v>
      </c>
      <c r="F57" s="40"/>
      <c r="G57" s="40"/>
      <c r="H57" s="40"/>
      <c r="I57" s="40"/>
      <c r="J57" s="41"/>
    </row>
    <row r="58" spans="1:16" ht="28.8" x14ac:dyDescent="0.3">
      <c r="A58" s="31" t="s">
        <v>65</v>
      </c>
      <c r="B58" s="39"/>
      <c r="C58" s="40"/>
      <c r="D58" s="40"/>
      <c r="E58" s="42" t="s">
        <v>631</v>
      </c>
      <c r="F58" s="40"/>
      <c r="G58" s="40"/>
      <c r="H58" s="40"/>
      <c r="I58" s="40"/>
      <c r="J58" s="41"/>
    </row>
    <row r="59" spans="1:16" x14ac:dyDescent="0.3">
      <c r="A59" s="31" t="s">
        <v>67</v>
      </c>
      <c r="B59" s="39"/>
      <c r="C59" s="40"/>
      <c r="D59" s="40"/>
      <c r="E59" s="46" t="s">
        <v>60</v>
      </c>
      <c r="F59" s="40"/>
      <c r="G59" s="40"/>
      <c r="H59" s="40"/>
      <c r="I59" s="40"/>
      <c r="J59" s="41"/>
    </row>
    <row r="60" spans="1:16" x14ac:dyDescent="0.3">
      <c r="A60" s="25" t="s">
        <v>55</v>
      </c>
      <c r="B60" s="26"/>
      <c r="C60" s="27" t="s">
        <v>632</v>
      </c>
      <c r="D60" s="28"/>
      <c r="E60" s="25" t="s">
        <v>633</v>
      </c>
      <c r="F60" s="28"/>
      <c r="G60" s="28"/>
      <c r="H60" s="28"/>
      <c r="I60" s="29">
        <f>SUMIFS(I61:I243,A61:A243,"P")</f>
        <v>0</v>
      </c>
      <c r="J60" s="30"/>
    </row>
    <row r="61" spans="1:16" x14ac:dyDescent="0.3">
      <c r="A61" s="31" t="s">
        <v>58</v>
      </c>
      <c r="B61" s="31">
        <v>15</v>
      </c>
      <c r="C61" s="32" t="s">
        <v>634</v>
      </c>
      <c r="D61" s="31" t="s">
        <v>60</v>
      </c>
      <c r="E61" s="33" t="s">
        <v>635</v>
      </c>
      <c r="F61" s="34" t="s">
        <v>95</v>
      </c>
      <c r="G61" s="35">
        <v>14</v>
      </c>
      <c r="H61" s="36">
        <v>0</v>
      </c>
      <c r="I61" s="37">
        <f>ROUND(G61*H61,P4)</f>
        <v>0</v>
      </c>
      <c r="J61" s="31"/>
      <c r="O61" s="38">
        <f>I61*0.21</f>
        <v>0</v>
      </c>
      <c r="P61">
        <v>3</v>
      </c>
    </row>
    <row r="62" spans="1:16" x14ac:dyDescent="0.3">
      <c r="A62" s="31" t="s">
        <v>63</v>
      </c>
      <c r="B62" s="39"/>
      <c r="C62" s="40"/>
      <c r="D62" s="40"/>
      <c r="E62" s="33" t="s">
        <v>635</v>
      </c>
      <c r="F62" s="40"/>
      <c r="G62" s="40"/>
      <c r="H62" s="40"/>
      <c r="I62" s="40"/>
      <c r="J62" s="41"/>
    </row>
    <row r="63" spans="1:16" ht="28.8" x14ac:dyDescent="0.3">
      <c r="A63" s="31" t="s">
        <v>65</v>
      </c>
      <c r="B63" s="39"/>
      <c r="C63" s="40"/>
      <c r="D63" s="40"/>
      <c r="E63" s="42" t="s">
        <v>636</v>
      </c>
      <c r="F63" s="40"/>
      <c r="G63" s="40"/>
      <c r="H63" s="40"/>
      <c r="I63" s="40"/>
      <c r="J63" s="41"/>
    </row>
    <row r="64" spans="1:16" x14ac:dyDescent="0.3">
      <c r="A64" s="31" t="s">
        <v>67</v>
      </c>
      <c r="B64" s="39"/>
      <c r="C64" s="40"/>
      <c r="D64" s="40"/>
      <c r="E64" s="46" t="s">
        <v>60</v>
      </c>
      <c r="F64" s="40"/>
      <c r="G64" s="40"/>
      <c r="H64" s="40"/>
      <c r="I64" s="40"/>
      <c r="J64" s="41"/>
    </row>
    <row r="65" spans="1:16" ht="28.8" x14ac:dyDescent="0.3">
      <c r="A65" s="31" t="s">
        <v>58</v>
      </c>
      <c r="B65" s="31">
        <v>16</v>
      </c>
      <c r="C65" s="32" t="s">
        <v>637</v>
      </c>
      <c r="D65" s="31" t="s">
        <v>60</v>
      </c>
      <c r="E65" s="33" t="s">
        <v>638</v>
      </c>
      <c r="F65" s="34" t="s">
        <v>95</v>
      </c>
      <c r="G65" s="35">
        <v>14</v>
      </c>
      <c r="H65" s="36">
        <v>0</v>
      </c>
      <c r="I65" s="37">
        <f>ROUND(G65*H65,P4)</f>
        <v>0</v>
      </c>
      <c r="J65" s="31"/>
      <c r="O65" s="38">
        <f>I65*0.21</f>
        <v>0</v>
      </c>
      <c r="P65">
        <v>3</v>
      </c>
    </row>
    <row r="66" spans="1:16" ht="28.8" x14ac:dyDescent="0.3">
      <c r="A66" s="31" t="s">
        <v>63</v>
      </c>
      <c r="B66" s="39"/>
      <c r="C66" s="40"/>
      <c r="D66" s="40"/>
      <c r="E66" s="33" t="s">
        <v>638</v>
      </c>
      <c r="F66" s="40"/>
      <c r="G66" s="40"/>
      <c r="H66" s="40"/>
      <c r="I66" s="40"/>
      <c r="J66" s="41"/>
    </row>
    <row r="67" spans="1:16" ht="28.8" x14ac:dyDescent="0.3">
      <c r="A67" s="31" t="s">
        <v>65</v>
      </c>
      <c r="B67" s="39"/>
      <c r="C67" s="40"/>
      <c r="D67" s="40"/>
      <c r="E67" s="42" t="s">
        <v>639</v>
      </c>
      <c r="F67" s="40"/>
      <c r="G67" s="40"/>
      <c r="H67" s="40"/>
      <c r="I67" s="40"/>
      <c r="J67" s="41"/>
    </row>
    <row r="68" spans="1:16" x14ac:dyDescent="0.3">
      <c r="A68" s="31" t="s">
        <v>67</v>
      </c>
      <c r="B68" s="39"/>
      <c r="C68" s="40"/>
      <c r="D68" s="40"/>
      <c r="E68" s="46" t="s">
        <v>60</v>
      </c>
      <c r="F68" s="40"/>
      <c r="G68" s="40"/>
      <c r="H68" s="40"/>
      <c r="I68" s="40"/>
      <c r="J68" s="41"/>
    </row>
    <row r="69" spans="1:16" ht="28.8" x14ac:dyDescent="0.3">
      <c r="A69" s="31" t="s">
        <v>58</v>
      </c>
      <c r="B69" s="31">
        <v>17</v>
      </c>
      <c r="C69" s="32" t="s">
        <v>640</v>
      </c>
      <c r="D69" s="31" t="s">
        <v>60</v>
      </c>
      <c r="E69" s="33" t="s">
        <v>641</v>
      </c>
      <c r="F69" s="34" t="s">
        <v>95</v>
      </c>
      <c r="G69" s="35">
        <v>252</v>
      </c>
      <c r="H69" s="36">
        <v>0</v>
      </c>
      <c r="I69" s="37">
        <f>ROUND(G69*H69,P4)</f>
        <v>0</v>
      </c>
      <c r="J69" s="34" t="s">
        <v>582</v>
      </c>
      <c r="O69" s="38">
        <f>I69*0.21</f>
        <v>0</v>
      </c>
      <c r="P69">
        <v>3</v>
      </c>
    </row>
    <row r="70" spans="1:16" ht="28.8" x14ac:dyDescent="0.3">
      <c r="A70" s="31" t="s">
        <v>63</v>
      </c>
      <c r="B70" s="39"/>
      <c r="C70" s="40"/>
      <c r="D70" s="40"/>
      <c r="E70" s="33" t="s">
        <v>642</v>
      </c>
      <c r="F70" s="40"/>
      <c r="G70" s="40"/>
      <c r="H70" s="40"/>
      <c r="I70" s="40"/>
      <c r="J70" s="41"/>
    </row>
    <row r="71" spans="1:16" ht="28.8" x14ac:dyDescent="0.3">
      <c r="A71" s="31" t="s">
        <v>65</v>
      </c>
      <c r="B71" s="39"/>
      <c r="C71" s="40"/>
      <c r="D71" s="40"/>
      <c r="E71" s="42" t="s">
        <v>643</v>
      </c>
      <c r="F71" s="40"/>
      <c r="G71" s="40"/>
      <c r="H71" s="40"/>
      <c r="I71" s="40"/>
      <c r="J71" s="41"/>
    </row>
    <row r="72" spans="1:16" x14ac:dyDescent="0.3">
      <c r="A72" s="31" t="s">
        <v>67</v>
      </c>
      <c r="B72" s="39"/>
      <c r="C72" s="40"/>
      <c r="D72" s="40"/>
      <c r="E72" s="46" t="s">
        <v>60</v>
      </c>
      <c r="F72" s="40"/>
      <c r="G72" s="40"/>
      <c r="H72" s="40"/>
      <c r="I72" s="40"/>
      <c r="J72" s="41"/>
    </row>
    <row r="73" spans="1:16" ht="28.8" x14ac:dyDescent="0.3">
      <c r="A73" s="31" t="s">
        <v>58</v>
      </c>
      <c r="B73" s="31">
        <v>18</v>
      </c>
      <c r="C73" s="32" t="s">
        <v>644</v>
      </c>
      <c r="D73" s="31" t="s">
        <v>60</v>
      </c>
      <c r="E73" s="33" t="s">
        <v>645</v>
      </c>
      <c r="F73" s="34" t="s">
        <v>95</v>
      </c>
      <c r="G73" s="35">
        <v>272</v>
      </c>
      <c r="H73" s="36">
        <v>0</v>
      </c>
      <c r="I73" s="37">
        <f>ROUND(G73*H73,P4)</f>
        <v>0</v>
      </c>
      <c r="J73" s="34" t="s">
        <v>582</v>
      </c>
      <c r="O73" s="38">
        <f>I73*0.21</f>
        <v>0</v>
      </c>
      <c r="P73">
        <v>3</v>
      </c>
    </row>
    <row r="74" spans="1:16" ht="28.8" x14ac:dyDescent="0.3">
      <c r="A74" s="31" t="s">
        <v>63</v>
      </c>
      <c r="B74" s="39"/>
      <c r="C74" s="40"/>
      <c r="D74" s="40"/>
      <c r="E74" s="33" t="s">
        <v>646</v>
      </c>
      <c r="F74" s="40"/>
      <c r="G74" s="40"/>
      <c r="H74" s="40"/>
      <c r="I74" s="40"/>
      <c r="J74" s="41"/>
    </row>
    <row r="75" spans="1:16" ht="28.8" x14ac:dyDescent="0.3">
      <c r="A75" s="31" t="s">
        <v>65</v>
      </c>
      <c r="B75" s="39"/>
      <c r="C75" s="40"/>
      <c r="D75" s="40"/>
      <c r="E75" s="42" t="s">
        <v>647</v>
      </c>
      <c r="F75" s="40"/>
      <c r="G75" s="40"/>
      <c r="H75" s="40"/>
      <c r="I75" s="40"/>
      <c r="J75" s="41"/>
    </row>
    <row r="76" spans="1:16" x14ac:dyDescent="0.3">
      <c r="A76" s="31" t="s">
        <v>67</v>
      </c>
      <c r="B76" s="39"/>
      <c r="C76" s="40"/>
      <c r="D76" s="40"/>
      <c r="E76" s="46" t="s">
        <v>60</v>
      </c>
      <c r="F76" s="40"/>
      <c r="G76" s="40"/>
      <c r="H76" s="40"/>
      <c r="I76" s="40"/>
      <c r="J76" s="41"/>
    </row>
    <row r="77" spans="1:16" x14ac:dyDescent="0.3">
      <c r="A77" s="31" t="s">
        <v>58</v>
      </c>
      <c r="B77" s="31">
        <v>19</v>
      </c>
      <c r="C77" s="32" t="s">
        <v>648</v>
      </c>
      <c r="D77" s="31" t="s">
        <v>60</v>
      </c>
      <c r="E77" s="33" t="s">
        <v>649</v>
      </c>
      <c r="F77" s="34" t="s">
        <v>95</v>
      </c>
      <c r="G77" s="35">
        <v>42</v>
      </c>
      <c r="H77" s="36">
        <v>0</v>
      </c>
      <c r="I77" s="37">
        <f>ROUND(G77*H77,P4)</f>
        <v>0</v>
      </c>
      <c r="J77" s="34" t="s">
        <v>582</v>
      </c>
      <c r="O77" s="38">
        <f>I77*0.21</f>
        <v>0</v>
      </c>
      <c r="P77">
        <v>3</v>
      </c>
    </row>
    <row r="78" spans="1:16" ht="28.8" x14ac:dyDescent="0.3">
      <c r="A78" s="31" t="s">
        <v>63</v>
      </c>
      <c r="B78" s="39"/>
      <c r="C78" s="40"/>
      <c r="D78" s="40"/>
      <c r="E78" s="33" t="s">
        <v>650</v>
      </c>
      <c r="F78" s="40"/>
      <c r="G78" s="40"/>
      <c r="H78" s="40"/>
      <c r="I78" s="40"/>
      <c r="J78" s="41"/>
    </row>
    <row r="79" spans="1:16" x14ac:dyDescent="0.3">
      <c r="A79" s="31" t="s">
        <v>67</v>
      </c>
      <c r="B79" s="39"/>
      <c r="C79" s="40"/>
      <c r="D79" s="40"/>
      <c r="E79" s="46" t="s">
        <v>60</v>
      </c>
      <c r="F79" s="40"/>
      <c r="G79" s="40"/>
      <c r="H79" s="40"/>
      <c r="I79" s="40"/>
      <c r="J79" s="41"/>
    </row>
    <row r="80" spans="1:16" ht="28.8" x14ac:dyDescent="0.3">
      <c r="A80" s="31" t="s">
        <v>58</v>
      </c>
      <c r="B80" s="31">
        <v>20</v>
      </c>
      <c r="C80" s="32" t="s">
        <v>651</v>
      </c>
      <c r="D80" s="31" t="s">
        <v>60</v>
      </c>
      <c r="E80" s="33" t="s">
        <v>652</v>
      </c>
      <c r="F80" s="34" t="s">
        <v>95</v>
      </c>
      <c r="G80" s="35">
        <v>19</v>
      </c>
      <c r="H80" s="36">
        <v>0</v>
      </c>
      <c r="I80" s="37">
        <f>ROUND(G80*H80,P4)</f>
        <v>0</v>
      </c>
      <c r="J80" s="31"/>
      <c r="O80" s="38">
        <f>I80*0.21</f>
        <v>0</v>
      </c>
      <c r="P80">
        <v>3</v>
      </c>
    </row>
    <row r="81" spans="1:16" ht="28.8" x14ac:dyDescent="0.3">
      <c r="A81" s="31" t="s">
        <v>63</v>
      </c>
      <c r="B81" s="39"/>
      <c r="C81" s="40"/>
      <c r="D81" s="40"/>
      <c r="E81" s="33" t="s">
        <v>652</v>
      </c>
      <c r="F81" s="40"/>
      <c r="G81" s="40"/>
      <c r="H81" s="40"/>
      <c r="I81" s="40"/>
      <c r="J81" s="41"/>
    </row>
    <row r="82" spans="1:16" x14ac:dyDescent="0.3">
      <c r="A82" s="31" t="s">
        <v>67</v>
      </c>
      <c r="B82" s="39"/>
      <c r="C82" s="40"/>
      <c r="D82" s="40"/>
      <c r="E82" s="46" t="s">
        <v>60</v>
      </c>
      <c r="F82" s="40"/>
      <c r="G82" s="40"/>
      <c r="H82" s="40"/>
      <c r="I82" s="40"/>
      <c r="J82" s="41"/>
    </row>
    <row r="83" spans="1:16" x14ac:dyDescent="0.3">
      <c r="A83" s="31" t="s">
        <v>58</v>
      </c>
      <c r="B83" s="31">
        <v>21</v>
      </c>
      <c r="C83" s="32" t="s">
        <v>653</v>
      </c>
      <c r="D83" s="31" t="s">
        <v>60</v>
      </c>
      <c r="E83" s="33" t="s">
        <v>654</v>
      </c>
      <c r="F83" s="34" t="s">
        <v>95</v>
      </c>
      <c r="G83" s="35">
        <v>28</v>
      </c>
      <c r="H83" s="36">
        <v>0</v>
      </c>
      <c r="I83" s="37">
        <f>ROUND(G83*H83,P4)</f>
        <v>0</v>
      </c>
      <c r="J83" s="34" t="s">
        <v>582</v>
      </c>
      <c r="O83" s="38">
        <f>I83*0.21</f>
        <v>0</v>
      </c>
      <c r="P83">
        <v>3</v>
      </c>
    </row>
    <row r="84" spans="1:16" ht="28.8" x14ac:dyDescent="0.3">
      <c r="A84" s="31" t="s">
        <v>63</v>
      </c>
      <c r="B84" s="39"/>
      <c r="C84" s="40"/>
      <c r="D84" s="40"/>
      <c r="E84" s="33" t="s">
        <v>655</v>
      </c>
      <c r="F84" s="40"/>
      <c r="G84" s="40"/>
      <c r="H84" s="40"/>
      <c r="I84" s="40"/>
      <c r="J84" s="41"/>
    </row>
    <row r="85" spans="1:16" x14ac:dyDescent="0.3">
      <c r="A85" s="31" t="s">
        <v>67</v>
      </c>
      <c r="B85" s="39"/>
      <c r="C85" s="40"/>
      <c r="D85" s="40"/>
      <c r="E85" s="46" t="s">
        <v>60</v>
      </c>
      <c r="F85" s="40"/>
      <c r="G85" s="40"/>
      <c r="H85" s="40"/>
      <c r="I85" s="40"/>
      <c r="J85" s="41"/>
    </row>
    <row r="86" spans="1:16" ht="28.8" x14ac:dyDescent="0.3">
      <c r="A86" s="31" t="s">
        <v>58</v>
      </c>
      <c r="B86" s="31">
        <v>22</v>
      </c>
      <c r="C86" s="32" t="s">
        <v>656</v>
      </c>
      <c r="D86" s="31" t="s">
        <v>60</v>
      </c>
      <c r="E86" s="33" t="s">
        <v>657</v>
      </c>
      <c r="F86" s="34" t="s">
        <v>95</v>
      </c>
      <c r="G86" s="35">
        <v>42</v>
      </c>
      <c r="H86" s="36">
        <v>0</v>
      </c>
      <c r="I86" s="37">
        <f>ROUND(G86*H86,P4)</f>
        <v>0</v>
      </c>
      <c r="J86" s="34" t="s">
        <v>582</v>
      </c>
      <c r="O86" s="38">
        <f>I86*0.21</f>
        <v>0</v>
      </c>
      <c r="P86">
        <v>3</v>
      </c>
    </row>
    <row r="87" spans="1:16" ht="28.8" x14ac:dyDescent="0.3">
      <c r="A87" s="31" t="s">
        <v>63</v>
      </c>
      <c r="B87" s="39"/>
      <c r="C87" s="40"/>
      <c r="D87" s="40"/>
      <c r="E87" s="33" t="s">
        <v>658</v>
      </c>
      <c r="F87" s="40"/>
      <c r="G87" s="40"/>
      <c r="H87" s="40"/>
      <c r="I87" s="40"/>
      <c r="J87" s="41"/>
    </row>
    <row r="88" spans="1:16" x14ac:dyDescent="0.3">
      <c r="A88" s="31" t="s">
        <v>67</v>
      </c>
      <c r="B88" s="39"/>
      <c r="C88" s="40"/>
      <c r="D88" s="40"/>
      <c r="E88" s="46" t="s">
        <v>60</v>
      </c>
      <c r="F88" s="40"/>
      <c r="G88" s="40"/>
      <c r="H88" s="40"/>
      <c r="I88" s="40"/>
      <c r="J88" s="41"/>
    </row>
    <row r="89" spans="1:16" x14ac:dyDescent="0.3">
      <c r="A89" s="31" t="s">
        <v>58</v>
      </c>
      <c r="B89" s="31">
        <v>23</v>
      </c>
      <c r="C89" s="32" t="s">
        <v>659</v>
      </c>
      <c r="D89" s="31" t="s">
        <v>60</v>
      </c>
      <c r="E89" s="33" t="s">
        <v>660</v>
      </c>
      <c r="F89" s="34" t="s">
        <v>95</v>
      </c>
      <c r="G89" s="35">
        <v>28</v>
      </c>
      <c r="H89" s="36">
        <v>0</v>
      </c>
      <c r="I89" s="37">
        <f>ROUND(G89*H89,P4)</f>
        <v>0</v>
      </c>
      <c r="J89" s="34" t="s">
        <v>582</v>
      </c>
      <c r="O89" s="38">
        <f>I89*0.21</f>
        <v>0</v>
      </c>
      <c r="P89">
        <v>3</v>
      </c>
    </row>
    <row r="90" spans="1:16" x14ac:dyDescent="0.3">
      <c r="A90" s="31" t="s">
        <v>63</v>
      </c>
      <c r="B90" s="39"/>
      <c r="C90" s="40"/>
      <c r="D90" s="40"/>
      <c r="E90" s="33" t="s">
        <v>660</v>
      </c>
      <c r="F90" s="40"/>
      <c r="G90" s="40"/>
      <c r="H90" s="40"/>
      <c r="I90" s="40"/>
      <c r="J90" s="41"/>
    </row>
    <row r="91" spans="1:16" x14ac:dyDescent="0.3">
      <c r="A91" s="31" t="s">
        <v>67</v>
      </c>
      <c r="B91" s="39"/>
      <c r="C91" s="40"/>
      <c r="D91" s="40"/>
      <c r="E91" s="46" t="s">
        <v>60</v>
      </c>
      <c r="F91" s="40"/>
      <c r="G91" s="40"/>
      <c r="H91" s="40"/>
      <c r="I91" s="40"/>
      <c r="J91" s="41"/>
    </row>
    <row r="92" spans="1:16" ht="28.8" x14ac:dyDescent="0.3">
      <c r="A92" s="31" t="s">
        <v>58</v>
      </c>
      <c r="B92" s="31">
        <v>24</v>
      </c>
      <c r="C92" s="32" t="s">
        <v>661</v>
      </c>
      <c r="D92" s="31" t="s">
        <v>60</v>
      </c>
      <c r="E92" s="33" t="s">
        <v>662</v>
      </c>
      <c r="F92" s="34" t="s">
        <v>156</v>
      </c>
      <c r="G92" s="35">
        <v>900</v>
      </c>
      <c r="H92" s="36">
        <v>0</v>
      </c>
      <c r="I92" s="37">
        <f>ROUND(G92*H92,P4)</f>
        <v>0</v>
      </c>
      <c r="J92" s="34" t="s">
        <v>582</v>
      </c>
      <c r="O92" s="38">
        <f>I92*0.21</f>
        <v>0</v>
      </c>
      <c r="P92">
        <v>3</v>
      </c>
    </row>
    <row r="93" spans="1:16" ht="28.8" x14ac:dyDescent="0.3">
      <c r="A93" s="31" t="s">
        <v>63</v>
      </c>
      <c r="B93" s="39"/>
      <c r="C93" s="40"/>
      <c r="D93" s="40"/>
      <c r="E93" s="33" t="s">
        <v>663</v>
      </c>
      <c r="F93" s="40"/>
      <c r="G93" s="40"/>
      <c r="H93" s="40"/>
      <c r="I93" s="40"/>
      <c r="J93" s="41"/>
    </row>
    <row r="94" spans="1:16" ht="43.2" x14ac:dyDescent="0.3">
      <c r="A94" s="31" t="s">
        <v>65</v>
      </c>
      <c r="B94" s="39"/>
      <c r="C94" s="40"/>
      <c r="D94" s="40"/>
      <c r="E94" s="42" t="s">
        <v>664</v>
      </c>
      <c r="F94" s="40"/>
      <c r="G94" s="40"/>
      <c r="H94" s="40"/>
      <c r="I94" s="40"/>
      <c r="J94" s="41"/>
    </row>
    <row r="95" spans="1:16" x14ac:dyDescent="0.3">
      <c r="A95" s="31" t="s">
        <v>67</v>
      </c>
      <c r="B95" s="39"/>
      <c r="C95" s="40"/>
      <c r="D95" s="40"/>
      <c r="E95" s="46" t="s">
        <v>60</v>
      </c>
      <c r="F95" s="40"/>
      <c r="G95" s="40"/>
      <c r="H95" s="40"/>
      <c r="I95" s="40"/>
      <c r="J95" s="41"/>
    </row>
    <row r="96" spans="1:16" ht="28.8" x14ac:dyDescent="0.3">
      <c r="A96" s="31" t="s">
        <v>58</v>
      </c>
      <c r="B96" s="31">
        <v>25</v>
      </c>
      <c r="C96" s="32" t="s">
        <v>665</v>
      </c>
      <c r="D96" s="31" t="s">
        <v>60</v>
      </c>
      <c r="E96" s="33" t="s">
        <v>666</v>
      </c>
      <c r="F96" s="34" t="s">
        <v>156</v>
      </c>
      <c r="G96" s="35">
        <v>330</v>
      </c>
      <c r="H96" s="36">
        <v>0</v>
      </c>
      <c r="I96" s="37">
        <f>ROUND(G96*H96,P4)</f>
        <v>0</v>
      </c>
      <c r="J96" s="34" t="s">
        <v>582</v>
      </c>
      <c r="O96" s="38">
        <f>I96*0.21</f>
        <v>0</v>
      </c>
      <c r="P96">
        <v>3</v>
      </c>
    </row>
    <row r="97" spans="1:16" ht="43.2" x14ac:dyDescent="0.3">
      <c r="A97" s="31" t="s">
        <v>63</v>
      </c>
      <c r="B97" s="39"/>
      <c r="C97" s="40"/>
      <c r="D97" s="40"/>
      <c r="E97" s="33" t="s">
        <v>667</v>
      </c>
      <c r="F97" s="40"/>
      <c r="G97" s="40"/>
      <c r="H97" s="40"/>
      <c r="I97" s="40"/>
      <c r="J97" s="41"/>
    </row>
    <row r="98" spans="1:16" ht="28.8" x14ac:dyDescent="0.3">
      <c r="A98" s="31" t="s">
        <v>65</v>
      </c>
      <c r="B98" s="39"/>
      <c r="C98" s="40"/>
      <c r="D98" s="40"/>
      <c r="E98" s="42" t="s">
        <v>668</v>
      </c>
      <c r="F98" s="40"/>
      <c r="G98" s="40"/>
      <c r="H98" s="40"/>
      <c r="I98" s="40"/>
      <c r="J98" s="41"/>
    </row>
    <row r="99" spans="1:16" x14ac:dyDescent="0.3">
      <c r="A99" s="31" t="s">
        <v>67</v>
      </c>
      <c r="B99" s="39"/>
      <c r="C99" s="40"/>
      <c r="D99" s="40"/>
      <c r="E99" s="46" t="s">
        <v>60</v>
      </c>
      <c r="F99" s="40"/>
      <c r="G99" s="40"/>
      <c r="H99" s="40"/>
      <c r="I99" s="40"/>
      <c r="J99" s="41"/>
    </row>
    <row r="100" spans="1:16" ht="28.8" x14ac:dyDescent="0.3">
      <c r="A100" s="31" t="s">
        <v>58</v>
      </c>
      <c r="B100" s="31">
        <v>26</v>
      </c>
      <c r="C100" s="32" t="s">
        <v>669</v>
      </c>
      <c r="D100" s="31" t="s">
        <v>60</v>
      </c>
      <c r="E100" s="33" t="s">
        <v>670</v>
      </c>
      <c r="F100" s="34" t="s">
        <v>95</v>
      </c>
      <c r="G100" s="35">
        <v>1</v>
      </c>
      <c r="H100" s="36">
        <v>0</v>
      </c>
      <c r="I100" s="37">
        <f>ROUND(G100*H100,P4)</f>
        <v>0</v>
      </c>
      <c r="J100" s="34" t="s">
        <v>582</v>
      </c>
      <c r="O100" s="38">
        <f>I100*0.21</f>
        <v>0</v>
      </c>
      <c r="P100">
        <v>3</v>
      </c>
    </row>
    <row r="101" spans="1:16" ht="43.2" x14ac:dyDescent="0.3">
      <c r="A101" s="31" t="s">
        <v>63</v>
      </c>
      <c r="B101" s="39"/>
      <c r="C101" s="40"/>
      <c r="D101" s="40"/>
      <c r="E101" s="33" t="s">
        <v>671</v>
      </c>
      <c r="F101" s="40"/>
      <c r="G101" s="40"/>
      <c r="H101" s="40"/>
      <c r="I101" s="40"/>
      <c r="J101" s="41"/>
    </row>
    <row r="102" spans="1:16" ht="28.8" x14ac:dyDescent="0.3">
      <c r="A102" s="31" t="s">
        <v>67</v>
      </c>
      <c r="B102" s="39"/>
      <c r="C102" s="40"/>
      <c r="D102" s="40"/>
      <c r="E102" s="33" t="s">
        <v>672</v>
      </c>
      <c r="F102" s="40"/>
      <c r="G102" s="40"/>
      <c r="H102" s="40"/>
      <c r="I102" s="40"/>
      <c r="J102" s="41"/>
    </row>
    <row r="103" spans="1:16" ht="28.8" x14ac:dyDescent="0.3">
      <c r="A103" s="31" t="s">
        <v>58</v>
      </c>
      <c r="B103" s="31">
        <v>27</v>
      </c>
      <c r="C103" s="32" t="s">
        <v>673</v>
      </c>
      <c r="D103" s="31" t="s">
        <v>60</v>
      </c>
      <c r="E103" s="33" t="s">
        <v>674</v>
      </c>
      <c r="F103" s="34" t="s">
        <v>156</v>
      </c>
      <c r="G103" s="35">
        <v>415</v>
      </c>
      <c r="H103" s="36">
        <v>0</v>
      </c>
      <c r="I103" s="37">
        <f>ROUND(G103*H103,P4)</f>
        <v>0</v>
      </c>
      <c r="J103" s="34" t="s">
        <v>582</v>
      </c>
      <c r="O103" s="38">
        <f>I103*0.21</f>
        <v>0</v>
      </c>
      <c r="P103">
        <v>3</v>
      </c>
    </row>
    <row r="104" spans="1:16" ht="43.2" x14ac:dyDescent="0.3">
      <c r="A104" s="31" t="s">
        <v>63</v>
      </c>
      <c r="B104" s="39"/>
      <c r="C104" s="40"/>
      <c r="D104" s="40"/>
      <c r="E104" s="33" t="s">
        <v>675</v>
      </c>
      <c r="F104" s="40"/>
      <c r="G104" s="40"/>
      <c r="H104" s="40"/>
      <c r="I104" s="40"/>
      <c r="J104" s="41"/>
    </row>
    <row r="105" spans="1:16" x14ac:dyDescent="0.3">
      <c r="A105" s="31" t="s">
        <v>67</v>
      </c>
      <c r="B105" s="39"/>
      <c r="C105" s="40"/>
      <c r="D105" s="40"/>
      <c r="E105" s="46" t="s">
        <v>60</v>
      </c>
      <c r="F105" s="40"/>
      <c r="G105" s="40"/>
      <c r="H105" s="40"/>
      <c r="I105" s="40"/>
      <c r="J105" s="41"/>
    </row>
    <row r="106" spans="1:16" x14ac:dyDescent="0.3">
      <c r="A106" s="31" t="s">
        <v>58</v>
      </c>
      <c r="B106" s="31">
        <v>28</v>
      </c>
      <c r="C106" s="32" t="s">
        <v>676</v>
      </c>
      <c r="D106" s="31" t="s">
        <v>60</v>
      </c>
      <c r="E106" s="33" t="s">
        <v>677</v>
      </c>
      <c r="F106" s="34" t="s">
        <v>156</v>
      </c>
      <c r="G106" s="35">
        <v>1335</v>
      </c>
      <c r="H106" s="36">
        <v>0</v>
      </c>
      <c r="I106" s="37">
        <f>ROUND(G106*H106,P4)</f>
        <v>0</v>
      </c>
      <c r="J106" s="34" t="s">
        <v>582</v>
      </c>
      <c r="O106" s="38">
        <f>I106*0.21</f>
        <v>0</v>
      </c>
      <c r="P106">
        <v>3</v>
      </c>
    </row>
    <row r="107" spans="1:16" ht="43.2" x14ac:dyDescent="0.3">
      <c r="A107" s="31" t="s">
        <v>63</v>
      </c>
      <c r="B107" s="39"/>
      <c r="C107" s="40"/>
      <c r="D107" s="40"/>
      <c r="E107" s="33" t="s">
        <v>678</v>
      </c>
      <c r="F107" s="40"/>
      <c r="G107" s="40"/>
      <c r="H107" s="40"/>
      <c r="I107" s="40"/>
      <c r="J107" s="41"/>
    </row>
    <row r="108" spans="1:16" x14ac:dyDescent="0.3">
      <c r="A108" s="31" t="s">
        <v>67</v>
      </c>
      <c r="B108" s="39"/>
      <c r="C108" s="40"/>
      <c r="D108" s="40"/>
      <c r="E108" s="46" t="s">
        <v>60</v>
      </c>
      <c r="F108" s="40"/>
      <c r="G108" s="40"/>
      <c r="H108" s="40"/>
      <c r="I108" s="40"/>
      <c r="J108" s="41"/>
    </row>
    <row r="109" spans="1:16" x14ac:dyDescent="0.3">
      <c r="A109" s="31" t="s">
        <v>58</v>
      </c>
      <c r="B109" s="31">
        <v>29</v>
      </c>
      <c r="C109" s="32" t="s">
        <v>679</v>
      </c>
      <c r="D109" s="31" t="s">
        <v>60</v>
      </c>
      <c r="E109" s="33" t="s">
        <v>680</v>
      </c>
      <c r="F109" s="34" t="s">
        <v>95</v>
      </c>
      <c r="G109" s="35">
        <v>19</v>
      </c>
      <c r="H109" s="36">
        <v>0</v>
      </c>
      <c r="I109" s="37">
        <f>ROUND(G109*H109,P4)</f>
        <v>0</v>
      </c>
      <c r="J109" s="34" t="s">
        <v>582</v>
      </c>
      <c r="O109" s="38">
        <f>I109*0.21</f>
        <v>0</v>
      </c>
      <c r="P109">
        <v>3</v>
      </c>
    </row>
    <row r="110" spans="1:16" ht="72" x14ac:dyDescent="0.3">
      <c r="A110" s="31" t="s">
        <v>63</v>
      </c>
      <c r="B110" s="39"/>
      <c r="C110" s="40"/>
      <c r="D110" s="40"/>
      <c r="E110" s="33" t="s">
        <v>681</v>
      </c>
      <c r="F110" s="40"/>
      <c r="G110" s="40"/>
      <c r="H110" s="40"/>
      <c r="I110" s="40"/>
      <c r="J110" s="41"/>
    </row>
    <row r="111" spans="1:16" ht="28.8" x14ac:dyDescent="0.3">
      <c r="A111" s="31" t="s">
        <v>65</v>
      </c>
      <c r="B111" s="39"/>
      <c r="C111" s="40"/>
      <c r="D111" s="40"/>
      <c r="E111" s="42" t="s">
        <v>682</v>
      </c>
      <c r="F111" s="40"/>
      <c r="G111" s="40"/>
      <c r="H111" s="40"/>
      <c r="I111" s="40"/>
      <c r="J111" s="41"/>
    </row>
    <row r="112" spans="1:16" x14ac:dyDescent="0.3">
      <c r="A112" s="31" t="s">
        <v>67</v>
      </c>
      <c r="B112" s="39"/>
      <c r="C112" s="40"/>
      <c r="D112" s="40"/>
      <c r="E112" s="46" t="s">
        <v>60</v>
      </c>
      <c r="F112" s="40"/>
      <c r="G112" s="40"/>
      <c r="H112" s="40"/>
      <c r="I112" s="40"/>
      <c r="J112" s="41"/>
    </row>
    <row r="113" spans="1:16" ht="28.8" x14ac:dyDescent="0.3">
      <c r="A113" s="31" t="s">
        <v>58</v>
      </c>
      <c r="B113" s="31">
        <v>30</v>
      </c>
      <c r="C113" s="32" t="s">
        <v>683</v>
      </c>
      <c r="D113" s="31" t="s">
        <v>60</v>
      </c>
      <c r="E113" s="33" t="s">
        <v>684</v>
      </c>
      <c r="F113" s="34" t="s">
        <v>95</v>
      </c>
      <c r="G113" s="35">
        <v>19</v>
      </c>
      <c r="H113" s="36">
        <v>0</v>
      </c>
      <c r="I113" s="37">
        <f>ROUND(G113*H113,P4)</f>
        <v>0</v>
      </c>
      <c r="J113" s="34" t="s">
        <v>582</v>
      </c>
      <c r="O113" s="38">
        <f>I113*0.21</f>
        <v>0</v>
      </c>
      <c r="P113">
        <v>3</v>
      </c>
    </row>
    <row r="114" spans="1:16" ht="28.8" x14ac:dyDescent="0.3">
      <c r="A114" s="31" t="s">
        <v>63</v>
      </c>
      <c r="B114" s="39"/>
      <c r="C114" s="40"/>
      <c r="D114" s="40"/>
      <c r="E114" s="33" t="s">
        <v>685</v>
      </c>
      <c r="F114" s="40"/>
      <c r="G114" s="40"/>
      <c r="H114" s="40"/>
      <c r="I114" s="40"/>
      <c r="J114" s="41"/>
    </row>
    <row r="115" spans="1:16" x14ac:dyDescent="0.3">
      <c r="A115" s="31" t="s">
        <v>67</v>
      </c>
      <c r="B115" s="39"/>
      <c r="C115" s="40"/>
      <c r="D115" s="40"/>
      <c r="E115" s="46" t="s">
        <v>60</v>
      </c>
      <c r="F115" s="40"/>
      <c r="G115" s="40"/>
      <c r="H115" s="40"/>
      <c r="I115" s="40"/>
      <c r="J115" s="41"/>
    </row>
    <row r="116" spans="1:16" ht="28.8" x14ac:dyDescent="0.3">
      <c r="A116" s="31" t="s">
        <v>58</v>
      </c>
      <c r="B116" s="31">
        <v>31</v>
      </c>
      <c r="C116" s="32" t="s">
        <v>686</v>
      </c>
      <c r="D116" s="31" t="s">
        <v>60</v>
      </c>
      <c r="E116" s="33" t="s">
        <v>687</v>
      </c>
      <c r="F116" s="34" t="s">
        <v>156</v>
      </c>
      <c r="G116" s="35">
        <v>740</v>
      </c>
      <c r="H116" s="36">
        <v>0</v>
      </c>
      <c r="I116" s="37">
        <f>ROUND(G116*H116,P4)</f>
        <v>0</v>
      </c>
      <c r="J116" s="34" t="s">
        <v>582</v>
      </c>
      <c r="O116" s="38">
        <f>I116*0.21</f>
        <v>0</v>
      </c>
      <c r="P116">
        <v>3</v>
      </c>
    </row>
    <row r="117" spans="1:16" ht="43.2" x14ac:dyDescent="0.3">
      <c r="A117" s="31" t="s">
        <v>63</v>
      </c>
      <c r="B117" s="39"/>
      <c r="C117" s="40"/>
      <c r="D117" s="40"/>
      <c r="E117" s="33" t="s">
        <v>688</v>
      </c>
      <c r="F117" s="40"/>
      <c r="G117" s="40"/>
      <c r="H117" s="40"/>
      <c r="I117" s="40"/>
      <c r="J117" s="41"/>
    </row>
    <row r="118" spans="1:16" ht="28.8" x14ac:dyDescent="0.3">
      <c r="A118" s="31" t="s">
        <v>65</v>
      </c>
      <c r="B118" s="39"/>
      <c r="C118" s="40"/>
      <c r="D118" s="40"/>
      <c r="E118" s="42" t="s">
        <v>689</v>
      </c>
      <c r="F118" s="40"/>
      <c r="G118" s="40"/>
      <c r="H118" s="40"/>
      <c r="I118" s="40"/>
      <c r="J118" s="41"/>
    </row>
    <row r="119" spans="1:16" x14ac:dyDescent="0.3">
      <c r="A119" s="31" t="s">
        <v>67</v>
      </c>
      <c r="B119" s="39"/>
      <c r="C119" s="40"/>
      <c r="D119" s="40"/>
      <c r="E119" s="46" t="s">
        <v>60</v>
      </c>
      <c r="F119" s="40"/>
      <c r="G119" s="40"/>
      <c r="H119" s="40"/>
      <c r="I119" s="40"/>
      <c r="J119" s="41"/>
    </row>
    <row r="120" spans="1:16" ht="43.2" x14ac:dyDescent="0.3">
      <c r="A120" s="31" t="s">
        <v>58</v>
      </c>
      <c r="B120" s="31">
        <v>32</v>
      </c>
      <c r="C120" s="32" t="s">
        <v>690</v>
      </c>
      <c r="D120" s="31" t="s">
        <v>60</v>
      </c>
      <c r="E120" s="33" t="s">
        <v>691</v>
      </c>
      <c r="F120" s="34" t="s">
        <v>156</v>
      </c>
      <c r="G120" s="35">
        <v>228</v>
      </c>
      <c r="H120" s="36">
        <v>0</v>
      </c>
      <c r="I120" s="37">
        <f>ROUND(G120*H120,P4)</f>
        <v>0</v>
      </c>
      <c r="J120" s="34" t="s">
        <v>582</v>
      </c>
      <c r="O120" s="38">
        <f>I120*0.21</f>
        <v>0</v>
      </c>
      <c r="P120">
        <v>3</v>
      </c>
    </row>
    <row r="121" spans="1:16" ht="43.2" x14ac:dyDescent="0.3">
      <c r="A121" s="31" t="s">
        <v>63</v>
      </c>
      <c r="B121" s="39"/>
      <c r="C121" s="40"/>
      <c r="D121" s="40"/>
      <c r="E121" s="33" t="s">
        <v>692</v>
      </c>
      <c r="F121" s="40"/>
      <c r="G121" s="40"/>
      <c r="H121" s="40"/>
      <c r="I121" s="40"/>
      <c r="J121" s="41"/>
    </row>
    <row r="122" spans="1:16" ht="28.8" x14ac:dyDescent="0.3">
      <c r="A122" s="31" t="s">
        <v>65</v>
      </c>
      <c r="B122" s="39"/>
      <c r="C122" s="40"/>
      <c r="D122" s="40"/>
      <c r="E122" s="42" t="s">
        <v>693</v>
      </c>
      <c r="F122" s="40"/>
      <c r="G122" s="40"/>
      <c r="H122" s="40"/>
      <c r="I122" s="40"/>
      <c r="J122" s="41"/>
    </row>
    <row r="123" spans="1:16" x14ac:dyDescent="0.3">
      <c r="A123" s="31" t="s">
        <v>67</v>
      </c>
      <c r="B123" s="39"/>
      <c r="C123" s="40"/>
      <c r="D123" s="40"/>
      <c r="E123" s="46" t="s">
        <v>60</v>
      </c>
      <c r="F123" s="40"/>
      <c r="G123" s="40"/>
      <c r="H123" s="40"/>
      <c r="I123" s="40"/>
      <c r="J123" s="41"/>
    </row>
    <row r="124" spans="1:16" x14ac:dyDescent="0.3">
      <c r="A124" s="31" t="s">
        <v>58</v>
      </c>
      <c r="B124" s="31">
        <v>33</v>
      </c>
      <c r="C124" s="32" t="s">
        <v>694</v>
      </c>
      <c r="D124" s="31" t="s">
        <v>60</v>
      </c>
      <c r="E124" s="33" t="s">
        <v>695</v>
      </c>
      <c r="F124" s="34" t="s">
        <v>95</v>
      </c>
      <c r="G124" s="35">
        <v>38</v>
      </c>
      <c r="H124" s="36">
        <v>0</v>
      </c>
      <c r="I124" s="37">
        <f>ROUND(G124*H124,P4)</f>
        <v>0</v>
      </c>
      <c r="J124" s="31"/>
      <c r="O124" s="38">
        <f>I124*0.21</f>
        <v>0</v>
      </c>
      <c r="P124">
        <v>3</v>
      </c>
    </row>
    <row r="125" spans="1:16" x14ac:dyDescent="0.3">
      <c r="A125" s="31" t="s">
        <v>63</v>
      </c>
      <c r="B125" s="39"/>
      <c r="C125" s="40"/>
      <c r="D125" s="40"/>
      <c r="E125" s="33" t="s">
        <v>695</v>
      </c>
      <c r="F125" s="40"/>
      <c r="G125" s="40"/>
      <c r="H125" s="40"/>
      <c r="I125" s="40"/>
      <c r="J125" s="41"/>
    </row>
    <row r="126" spans="1:16" ht="100.8" x14ac:dyDescent="0.3">
      <c r="A126" s="31" t="s">
        <v>65</v>
      </c>
      <c r="B126" s="39"/>
      <c r="C126" s="40"/>
      <c r="D126" s="40"/>
      <c r="E126" s="42" t="s">
        <v>696</v>
      </c>
      <c r="F126" s="40"/>
      <c r="G126" s="40"/>
      <c r="H126" s="40"/>
      <c r="I126" s="40"/>
      <c r="J126" s="41"/>
    </row>
    <row r="127" spans="1:16" x14ac:dyDescent="0.3">
      <c r="A127" s="31" t="s">
        <v>67</v>
      </c>
      <c r="B127" s="39"/>
      <c r="C127" s="40"/>
      <c r="D127" s="40"/>
      <c r="E127" s="46" t="s">
        <v>60</v>
      </c>
      <c r="F127" s="40"/>
      <c r="G127" s="40"/>
      <c r="H127" s="40"/>
      <c r="I127" s="40"/>
      <c r="J127" s="41"/>
    </row>
    <row r="128" spans="1:16" ht="28.8" x14ac:dyDescent="0.3">
      <c r="A128" s="31" t="s">
        <v>58</v>
      </c>
      <c r="B128" s="31">
        <v>34</v>
      </c>
      <c r="C128" s="32" t="s">
        <v>697</v>
      </c>
      <c r="D128" s="31" t="s">
        <v>60</v>
      </c>
      <c r="E128" s="33" t="s">
        <v>698</v>
      </c>
      <c r="F128" s="34" t="s">
        <v>95</v>
      </c>
      <c r="G128" s="35">
        <v>1</v>
      </c>
      <c r="H128" s="36">
        <v>0</v>
      </c>
      <c r="I128" s="37">
        <f>ROUND(G128*H128,P4)</f>
        <v>0</v>
      </c>
      <c r="J128" s="31"/>
      <c r="O128" s="38">
        <f>I128*0.21</f>
        <v>0</v>
      </c>
      <c r="P128">
        <v>3</v>
      </c>
    </row>
    <row r="129" spans="1:16" ht="28.8" x14ac:dyDescent="0.3">
      <c r="A129" s="31" t="s">
        <v>63</v>
      </c>
      <c r="B129" s="39"/>
      <c r="C129" s="40"/>
      <c r="D129" s="40"/>
      <c r="E129" s="33" t="s">
        <v>698</v>
      </c>
      <c r="F129" s="40"/>
      <c r="G129" s="40"/>
      <c r="H129" s="40"/>
      <c r="I129" s="40"/>
      <c r="J129" s="41"/>
    </row>
    <row r="130" spans="1:16" ht="28.8" x14ac:dyDescent="0.3">
      <c r="A130" s="31" t="s">
        <v>65</v>
      </c>
      <c r="B130" s="39"/>
      <c r="C130" s="40"/>
      <c r="D130" s="40"/>
      <c r="E130" s="42" t="s">
        <v>699</v>
      </c>
      <c r="F130" s="40"/>
      <c r="G130" s="40"/>
      <c r="H130" s="40"/>
      <c r="I130" s="40"/>
      <c r="J130" s="41"/>
    </row>
    <row r="131" spans="1:16" x14ac:dyDescent="0.3">
      <c r="A131" s="31" t="s">
        <v>67</v>
      </c>
      <c r="B131" s="39"/>
      <c r="C131" s="40"/>
      <c r="D131" s="40"/>
      <c r="E131" s="46" t="s">
        <v>60</v>
      </c>
      <c r="F131" s="40"/>
      <c r="G131" s="40"/>
      <c r="H131" s="40"/>
      <c r="I131" s="40"/>
      <c r="J131" s="41"/>
    </row>
    <row r="132" spans="1:16" ht="43.2" x14ac:dyDescent="0.3">
      <c r="A132" s="31" t="s">
        <v>58</v>
      </c>
      <c r="B132" s="31">
        <v>35</v>
      </c>
      <c r="C132" s="32" t="s">
        <v>700</v>
      </c>
      <c r="D132" s="31" t="s">
        <v>60</v>
      </c>
      <c r="E132" s="33" t="s">
        <v>701</v>
      </c>
      <c r="F132" s="34" t="s">
        <v>95</v>
      </c>
      <c r="G132" s="35">
        <v>13</v>
      </c>
      <c r="H132" s="36">
        <v>0</v>
      </c>
      <c r="I132" s="37">
        <f>ROUND(G132*H132,P4)</f>
        <v>0</v>
      </c>
      <c r="J132" s="34" t="s">
        <v>582</v>
      </c>
      <c r="O132" s="38">
        <f>I132*0.21</f>
        <v>0</v>
      </c>
      <c r="P132">
        <v>3</v>
      </c>
    </row>
    <row r="133" spans="1:16" ht="43.2" x14ac:dyDescent="0.3">
      <c r="A133" s="31" t="s">
        <v>63</v>
      </c>
      <c r="B133" s="39"/>
      <c r="C133" s="40"/>
      <c r="D133" s="40"/>
      <c r="E133" s="33" t="s">
        <v>702</v>
      </c>
      <c r="F133" s="40"/>
      <c r="G133" s="40"/>
      <c r="H133" s="40"/>
      <c r="I133" s="40"/>
      <c r="J133" s="41"/>
    </row>
    <row r="134" spans="1:16" ht="28.8" x14ac:dyDescent="0.3">
      <c r="A134" s="31" t="s">
        <v>65</v>
      </c>
      <c r="B134" s="39"/>
      <c r="C134" s="40"/>
      <c r="D134" s="40"/>
      <c r="E134" s="42" t="s">
        <v>703</v>
      </c>
      <c r="F134" s="40"/>
      <c r="G134" s="40"/>
      <c r="H134" s="40"/>
      <c r="I134" s="40"/>
      <c r="J134" s="41"/>
    </row>
    <row r="135" spans="1:16" x14ac:dyDescent="0.3">
      <c r="A135" s="31" t="s">
        <v>67</v>
      </c>
      <c r="B135" s="39"/>
      <c r="C135" s="40"/>
      <c r="D135" s="40"/>
      <c r="E135" s="46" t="s">
        <v>60</v>
      </c>
      <c r="F135" s="40"/>
      <c r="G135" s="40"/>
      <c r="H135" s="40"/>
      <c r="I135" s="40"/>
      <c r="J135" s="41"/>
    </row>
    <row r="136" spans="1:16" ht="43.2" x14ac:dyDescent="0.3">
      <c r="A136" s="31" t="s">
        <v>58</v>
      </c>
      <c r="B136" s="31">
        <v>36</v>
      </c>
      <c r="C136" s="32" t="s">
        <v>704</v>
      </c>
      <c r="D136" s="31" t="s">
        <v>60</v>
      </c>
      <c r="E136" s="33" t="s">
        <v>705</v>
      </c>
      <c r="F136" s="34" t="s">
        <v>95</v>
      </c>
      <c r="G136" s="35">
        <v>1</v>
      </c>
      <c r="H136" s="36">
        <v>0</v>
      </c>
      <c r="I136" s="37">
        <f>ROUND(G136*H136,P4)</f>
        <v>0</v>
      </c>
      <c r="J136" s="31"/>
      <c r="O136" s="38">
        <f>I136*0.21</f>
        <v>0</v>
      </c>
      <c r="P136">
        <v>3</v>
      </c>
    </row>
    <row r="137" spans="1:16" ht="43.2" x14ac:dyDescent="0.3">
      <c r="A137" s="31" t="s">
        <v>63</v>
      </c>
      <c r="B137" s="39"/>
      <c r="C137" s="40"/>
      <c r="D137" s="40"/>
      <c r="E137" s="33" t="s">
        <v>706</v>
      </c>
      <c r="F137" s="40"/>
      <c r="G137" s="40"/>
      <c r="H137" s="40"/>
      <c r="I137" s="40"/>
      <c r="J137" s="41"/>
    </row>
    <row r="138" spans="1:16" ht="28.8" x14ac:dyDescent="0.3">
      <c r="A138" s="31" t="s">
        <v>65</v>
      </c>
      <c r="B138" s="39"/>
      <c r="C138" s="40"/>
      <c r="D138" s="40"/>
      <c r="E138" s="42" t="s">
        <v>707</v>
      </c>
      <c r="F138" s="40"/>
      <c r="G138" s="40"/>
      <c r="H138" s="40"/>
      <c r="I138" s="40"/>
      <c r="J138" s="41"/>
    </row>
    <row r="139" spans="1:16" x14ac:dyDescent="0.3">
      <c r="A139" s="31" t="s">
        <v>67</v>
      </c>
      <c r="B139" s="39"/>
      <c r="C139" s="40"/>
      <c r="D139" s="40"/>
      <c r="E139" s="46" t="s">
        <v>60</v>
      </c>
      <c r="F139" s="40"/>
      <c r="G139" s="40"/>
      <c r="H139" s="40"/>
      <c r="I139" s="40"/>
      <c r="J139" s="41"/>
    </row>
    <row r="140" spans="1:16" ht="28.8" x14ac:dyDescent="0.3">
      <c r="A140" s="31" t="s">
        <v>58</v>
      </c>
      <c r="B140" s="31">
        <v>37</v>
      </c>
      <c r="C140" s="32" t="s">
        <v>708</v>
      </c>
      <c r="D140" s="31" t="s">
        <v>60</v>
      </c>
      <c r="E140" s="33" t="s">
        <v>709</v>
      </c>
      <c r="F140" s="34" t="s">
        <v>95</v>
      </c>
      <c r="G140" s="35">
        <v>1</v>
      </c>
      <c r="H140" s="36">
        <v>0</v>
      </c>
      <c r="I140" s="37">
        <f>ROUND(G140*H140,P4)</f>
        <v>0</v>
      </c>
      <c r="J140" s="34" t="s">
        <v>582</v>
      </c>
      <c r="O140" s="38">
        <f>I140*0.21</f>
        <v>0</v>
      </c>
      <c r="P140">
        <v>3</v>
      </c>
    </row>
    <row r="141" spans="1:16" ht="28.8" x14ac:dyDescent="0.3">
      <c r="A141" s="31" t="s">
        <v>63</v>
      </c>
      <c r="B141" s="39"/>
      <c r="C141" s="40"/>
      <c r="D141" s="40"/>
      <c r="E141" s="33" t="s">
        <v>709</v>
      </c>
      <c r="F141" s="40"/>
      <c r="G141" s="40"/>
      <c r="H141" s="40"/>
      <c r="I141" s="40"/>
      <c r="J141" s="41"/>
    </row>
    <row r="142" spans="1:16" ht="28.8" x14ac:dyDescent="0.3">
      <c r="A142" s="31" t="s">
        <v>65</v>
      </c>
      <c r="B142" s="39"/>
      <c r="C142" s="40"/>
      <c r="D142" s="40"/>
      <c r="E142" s="42" t="s">
        <v>707</v>
      </c>
      <c r="F142" s="40"/>
      <c r="G142" s="40"/>
      <c r="H142" s="40"/>
      <c r="I142" s="40"/>
      <c r="J142" s="41"/>
    </row>
    <row r="143" spans="1:16" x14ac:dyDescent="0.3">
      <c r="A143" s="31" t="s">
        <v>67</v>
      </c>
      <c r="B143" s="39"/>
      <c r="C143" s="40"/>
      <c r="D143" s="40"/>
      <c r="E143" s="46" t="s">
        <v>60</v>
      </c>
      <c r="F143" s="40"/>
      <c r="G143" s="40"/>
      <c r="H143" s="40"/>
      <c r="I143" s="40"/>
      <c r="J143" s="41"/>
    </row>
    <row r="144" spans="1:16" ht="28.8" x14ac:dyDescent="0.3">
      <c r="A144" s="31" t="s">
        <v>58</v>
      </c>
      <c r="B144" s="31">
        <v>38</v>
      </c>
      <c r="C144" s="32" t="s">
        <v>710</v>
      </c>
      <c r="D144" s="31" t="s">
        <v>60</v>
      </c>
      <c r="E144" s="33" t="s">
        <v>711</v>
      </c>
      <c r="F144" s="34" t="s">
        <v>95</v>
      </c>
      <c r="G144" s="35">
        <v>13</v>
      </c>
      <c r="H144" s="36">
        <v>0</v>
      </c>
      <c r="I144" s="37">
        <f>ROUND(G144*H144,P4)</f>
        <v>0</v>
      </c>
      <c r="J144" s="34" t="s">
        <v>582</v>
      </c>
      <c r="O144" s="38">
        <f>I144*0.21</f>
        <v>0</v>
      </c>
      <c r="P144">
        <v>3</v>
      </c>
    </row>
    <row r="145" spans="1:16" ht="28.8" x14ac:dyDescent="0.3">
      <c r="A145" s="31" t="s">
        <v>63</v>
      </c>
      <c r="B145" s="39"/>
      <c r="C145" s="40"/>
      <c r="D145" s="40"/>
      <c r="E145" s="33" t="s">
        <v>711</v>
      </c>
      <c r="F145" s="40"/>
      <c r="G145" s="40"/>
      <c r="H145" s="40"/>
      <c r="I145" s="40"/>
      <c r="J145" s="41"/>
    </row>
    <row r="146" spans="1:16" ht="43.2" x14ac:dyDescent="0.3">
      <c r="A146" s="31" t="s">
        <v>65</v>
      </c>
      <c r="B146" s="39"/>
      <c r="C146" s="40"/>
      <c r="D146" s="40"/>
      <c r="E146" s="42" t="s">
        <v>712</v>
      </c>
      <c r="F146" s="40"/>
      <c r="G146" s="40"/>
      <c r="H146" s="40"/>
      <c r="I146" s="40"/>
      <c r="J146" s="41"/>
    </row>
    <row r="147" spans="1:16" x14ac:dyDescent="0.3">
      <c r="A147" s="31" t="s">
        <v>67</v>
      </c>
      <c r="B147" s="39"/>
      <c r="C147" s="40"/>
      <c r="D147" s="40"/>
      <c r="E147" s="46" t="s">
        <v>60</v>
      </c>
      <c r="F147" s="40"/>
      <c r="G147" s="40"/>
      <c r="H147" s="40"/>
      <c r="I147" s="40"/>
      <c r="J147" s="41"/>
    </row>
    <row r="148" spans="1:16" ht="28.8" x14ac:dyDescent="0.3">
      <c r="A148" s="31" t="s">
        <v>58</v>
      </c>
      <c r="B148" s="31">
        <v>39</v>
      </c>
      <c r="C148" s="32" t="s">
        <v>713</v>
      </c>
      <c r="D148" s="31" t="s">
        <v>60</v>
      </c>
      <c r="E148" s="33" t="s">
        <v>714</v>
      </c>
      <c r="F148" s="34" t="s">
        <v>95</v>
      </c>
      <c r="G148" s="35">
        <v>1</v>
      </c>
      <c r="H148" s="36">
        <v>0</v>
      </c>
      <c r="I148" s="37">
        <f>ROUND(G148*H148,P4)</f>
        <v>0</v>
      </c>
      <c r="J148" s="31"/>
      <c r="O148" s="38">
        <f>I148*0.21</f>
        <v>0</v>
      </c>
      <c r="P148">
        <v>3</v>
      </c>
    </row>
    <row r="149" spans="1:16" ht="28.8" x14ac:dyDescent="0.3">
      <c r="A149" s="31" t="s">
        <v>63</v>
      </c>
      <c r="B149" s="39"/>
      <c r="C149" s="40"/>
      <c r="D149" s="40"/>
      <c r="E149" s="33" t="s">
        <v>714</v>
      </c>
      <c r="F149" s="40"/>
      <c r="G149" s="40"/>
      <c r="H149" s="40"/>
      <c r="I149" s="40"/>
      <c r="J149" s="41"/>
    </row>
    <row r="150" spans="1:16" ht="28.8" x14ac:dyDescent="0.3">
      <c r="A150" s="31" t="s">
        <v>65</v>
      </c>
      <c r="B150" s="39"/>
      <c r="C150" s="40"/>
      <c r="D150" s="40"/>
      <c r="E150" s="42" t="s">
        <v>715</v>
      </c>
      <c r="F150" s="40"/>
      <c r="G150" s="40"/>
      <c r="H150" s="40"/>
      <c r="I150" s="40"/>
      <c r="J150" s="41"/>
    </row>
    <row r="151" spans="1:16" x14ac:dyDescent="0.3">
      <c r="A151" s="31" t="s">
        <v>67</v>
      </c>
      <c r="B151" s="39"/>
      <c r="C151" s="40"/>
      <c r="D151" s="40"/>
      <c r="E151" s="46" t="s">
        <v>60</v>
      </c>
      <c r="F151" s="40"/>
      <c r="G151" s="40"/>
      <c r="H151" s="40"/>
      <c r="I151" s="40"/>
      <c r="J151" s="41"/>
    </row>
    <row r="152" spans="1:16" ht="28.8" x14ac:dyDescent="0.3">
      <c r="A152" s="31" t="s">
        <v>58</v>
      </c>
      <c r="B152" s="31">
        <v>40</v>
      </c>
      <c r="C152" s="32" t="s">
        <v>716</v>
      </c>
      <c r="D152" s="31" t="s">
        <v>60</v>
      </c>
      <c r="E152" s="33" t="s">
        <v>717</v>
      </c>
      <c r="F152" s="34" t="s">
        <v>95</v>
      </c>
      <c r="G152" s="35">
        <v>10</v>
      </c>
      <c r="H152" s="36">
        <v>0</v>
      </c>
      <c r="I152" s="37">
        <f>ROUND(G152*H152,P4)</f>
        <v>0</v>
      </c>
      <c r="J152" s="34" t="s">
        <v>582</v>
      </c>
      <c r="O152" s="38">
        <f>I152*0.21</f>
        <v>0</v>
      </c>
      <c r="P152">
        <v>3</v>
      </c>
    </row>
    <row r="153" spans="1:16" ht="28.8" x14ac:dyDescent="0.3">
      <c r="A153" s="31" t="s">
        <v>63</v>
      </c>
      <c r="B153" s="39"/>
      <c r="C153" s="40"/>
      <c r="D153" s="40"/>
      <c r="E153" s="33" t="s">
        <v>717</v>
      </c>
      <c r="F153" s="40"/>
      <c r="G153" s="40"/>
      <c r="H153" s="40"/>
      <c r="I153" s="40"/>
      <c r="J153" s="41"/>
    </row>
    <row r="154" spans="1:16" ht="28.8" x14ac:dyDescent="0.3">
      <c r="A154" s="31" t="s">
        <v>65</v>
      </c>
      <c r="B154" s="39"/>
      <c r="C154" s="40"/>
      <c r="D154" s="40"/>
      <c r="E154" s="42" t="s">
        <v>718</v>
      </c>
      <c r="F154" s="40"/>
      <c r="G154" s="40"/>
      <c r="H154" s="40"/>
      <c r="I154" s="40"/>
      <c r="J154" s="41"/>
    </row>
    <row r="155" spans="1:16" x14ac:dyDescent="0.3">
      <c r="A155" s="31" t="s">
        <v>67</v>
      </c>
      <c r="B155" s="39"/>
      <c r="C155" s="40"/>
      <c r="D155" s="40"/>
      <c r="E155" s="46" t="s">
        <v>60</v>
      </c>
      <c r="F155" s="40"/>
      <c r="G155" s="40"/>
      <c r="H155" s="40"/>
      <c r="I155" s="40"/>
      <c r="J155" s="41"/>
    </row>
    <row r="156" spans="1:16" ht="28.8" x14ac:dyDescent="0.3">
      <c r="A156" s="31" t="s">
        <v>58</v>
      </c>
      <c r="B156" s="31">
        <v>41</v>
      </c>
      <c r="C156" s="32" t="s">
        <v>719</v>
      </c>
      <c r="D156" s="31" t="s">
        <v>60</v>
      </c>
      <c r="E156" s="33" t="s">
        <v>720</v>
      </c>
      <c r="F156" s="34" t="s">
        <v>95</v>
      </c>
      <c r="G156" s="35">
        <v>2</v>
      </c>
      <c r="H156" s="36">
        <v>0</v>
      </c>
      <c r="I156" s="37">
        <f>ROUND(G156*H156,P4)</f>
        <v>0</v>
      </c>
      <c r="J156" s="31"/>
      <c r="O156" s="38">
        <f>I156*0.21</f>
        <v>0</v>
      </c>
      <c r="P156">
        <v>3</v>
      </c>
    </row>
    <row r="157" spans="1:16" ht="28.8" x14ac:dyDescent="0.3">
      <c r="A157" s="31" t="s">
        <v>63</v>
      </c>
      <c r="B157" s="39"/>
      <c r="C157" s="40"/>
      <c r="D157" s="40"/>
      <c r="E157" s="33" t="s">
        <v>720</v>
      </c>
      <c r="F157" s="40"/>
      <c r="G157" s="40"/>
      <c r="H157" s="40"/>
      <c r="I157" s="40"/>
      <c r="J157" s="41"/>
    </row>
    <row r="158" spans="1:16" ht="28.8" x14ac:dyDescent="0.3">
      <c r="A158" s="31" t="s">
        <v>65</v>
      </c>
      <c r="B158" s="39"/>
      <c r="C158" s="40"/>
      <c r="D158" s="40"/>
      <c r="E158" s="42" t="s">
        <v>721</v>
      </c>
      <c r="F158" s="40"/>
      <c r="G158" s="40"/>
      <c r="H158" s="40"/>
      <c r="I158" s="40"/>
      <c r="J158" s="41"/>
    </row>
    <row r="159" spans="1:16" x14ac:dyDescent="0.3">
      <c r="A159" s="31" t="s">
        <v>67</v>
      </c>
      <c r="B159" s="39"/>
      <c r="C159" s="40"/>
      <c r="D159" s="40"/>
      <c r="E159" s="46" t="s">
        <v>60</v>
      </c>
      <c r="F159" s="40"/>
      <c r="G159" s="40"/>
      <c r="H159" s="40"/>
      <c r="I159" s="40"/>
      <c r="J159" s="41"/>
    </row>
    <row r="160" spans="1:16" ht="43.2" x14ac:dyDescent="0.3">
      <c r="A160" s="31" t="s">
        <v>58</v>
      </c>
      <c r="B160" s="31">
        <v>42</v>
      </c>
      <c r="C160" s="32" t="s">
        <v>722</v>
      </c>
      <c r="D160" s="31" t="s">
        <v>60</v>
      </c>
      <c r="E160" s="33" t="s">
        <v>723</v>
      </c>
      <c r="F160" s="34" t="s">
        <v>95</v>
      </c>
      <c r="G160" s="35">
        <v>23</v>
      </c>
      <c r="H160" s="36">
        <v>0</v>
      </c>
      <c r="I160" s="37">
        <f>ROUND(G160*H160,P4)</f>
        <v>0</v>
      </c>
      <c r="J160" s="34" t="s">
        <v>582</v>
      </c>
      <c r="O160" s="38">
        <f>I160*0.21</f>
        <v>0</v>
      </c>
      <c r="P160">
        <v>3</v>
      </c>
    </row>
    <row r="161" spans="1:16" ht="43.2" x14ac:dyDescent="0.3">
      <c r="A161" s="31" t="s">
        <v>63</v>
      </c>
      <c r="B161" s="39"/>
      <c r="C161" s="40"/>
      <c r="D161" s="40"/>
      <c r="E161" s="33" t="s">
        <v>723</v>
      </c>
      <c r="F161" s="40"/>
      <c r="G161" s="40"/>
      <c r="H161" s="40"/>
      <c r="I161" s="40"/>
      <c r="J161" s="41"/>
    </row>
    <row r="162" spans="1:16" ht="28.8" x14ac:dyDescent="0.3">
      <c r="A162" s="31" t="s">
        <v>65</v>
      </c>
      <c r="B162" s="39"/>
      <c r="C162" s="40"/>
      <c r="D162" s="40"/>
      <c r="E162" s="42" t="s">
        <v>724</v>
      </c>
      <c r="F162" s="40"/>
      <c r="G162" s="40"/>
      <c r="H162" s="40"/>
      <c r="I162" s="40"/>
      <c r="J162" s="41"/>
    </row>
    <row r="163" spans="1:16" x14ac:dyDescent="0.3">
      <c r="A163" s="31" t="s">
        <v>67</v>
      </c>
      <c r="B163" s="39"/>
      <c r="C163" s="40"/>
      <c r="D163" s="40"/>
      <c r="E163" s="46" t="s">
        <v>60</v>
      </c>
      <c r="F163" s="40"/>
      <c r="G163" s="40"/>
      <c r="H163" s="40"/>
      <c r="I163" s="40"/>
      <c r="J163" s="41"/>
    </row>
    <row r="164" spans="1:16" ht="43.2" x14ac:dyDescent="0.3">
      <c r="A164" s="31" t="s">
        <v>58</v>
      </c>
      <c r="B164" s="31">
        <v>43</v>
      </c>
      <c r="C164" s="32" t="s">
        <v>725</v>
      </c>
      <c r="D164" s="31" t="s">
        <v>60</v>
      </c>
      <c r="E164" s="33" t="s">
        <v>726</v>
      </c>
      <c r="F164" s="34" t="s">
        <v>95</v>
      </c>
      <c r="G164" s="35">
        <v>1</v>
      </c>
      <c r="H164" s="36">
        <v>0</v>
      </c>
      <c r="I164" s="37">
        <f>ROUND(G164*H164,P4)</f>
        <v>0</v>
      </c>
      <c r="J164" s="34" t="s">
        <v>582</v>
      </c>
      <c r="O164" s="38">
        <f>I164*0.21</f>
        <v>0</v>
      </c>
      <c r="P164">
        <v>3</v>
      </c>
    </row>
    <row r="165" spans="1:16" ht="43.2" x14ac:dyDescent="0.3">
      <c r="A165" s="31" t="s">
        <v>63</v>
      </c>
      <c r="B165" s="39"/>
      <c r="C165" s="40"/>
      <c r="D165" s="40"/>
      <c r="E165" s="33" t="s">
        <v>726</v>
      </c>
      <c r="F165" s="40"/>
      <c r="G165" s="40"/>
      <c r="H165" s="40"/>
      <c r="I165" s="40"/>
      <c r="J165" s="41"/>
    </row>
    <row r="166" spans="1:16" x14ac:dyDescent="0.3">
      <c r="A166" s="31" t="s">
        <v>67</v>
      </c>
      <c r="B166" s="39"/>
      <c r="C166" s="40"/>
      <c r="D166" s="40"/>
      <c r="E166" s="46" t="s">
        <v>60</v>
      </c>
      <c r="F166" s="40"/>
      <c r="G166" s="40"/>
      <c r="H166" s="40"/>
      <c r="I166" s="40"/>
      <c r="J166" s="41"/>
    </row>
    <row r="167" spans="1:16" ht="43.2" x14ac:dyDescent="0.3">
      <c r="A167" s="31" t="s">
        <v>58</v>
      </c>
      <c r="B167" s="31">
        <v>44</v>
      </c>
      <c r="C167" s="32" t="s">
        <v>727</v>
      </c>
      <c r="D167" s="31" t="s">
        <v>60</v>
      </c>
      <c r="E167" s="33" t="s">
        <v>728</v>
      </c>
      <c r="F167" s="34" t="s">
        <v>95</v>
      </c>
      <c r="G167" s="35">
        <v>4</v>
      </c>
      <c r="H167" s="36">
        <v>0</v>
      </c>
      <c r="I167" s="37">
        <f>ROUND(G167*H167,P4)</f>
        <v>0</v>
      </c>
      <c r="J167" s="34" t="s">
        <v>582</v>
      </c>
      <c r="O167" s="38">
        <f>I167*0.21</f>
        <v>0</v>
      </c>
      <c r="P167">
        <v>3</v>
      </c>
    </row>
    <row r="168" spans="1:16" ht="43.2" x14ac:dyDescent="0.3">
      <c r="A168" s="31" t="s">
        <v>63</v>
      </c>
      <c r="B168" s="39"/>
      <c r="C168" s="40"/>
      <c r="D168" s="40"/>
      <c r="E168" s="33" t="s">
        <v>728</v>
      </c>
      <c r="F168" s="40"/>
      <c r="G168" s="40"/>
      <c r="H168" s="40"/>
      <c r="I168" s="40"/>
      <c r="J168" s="41"/>
    </row>
    <row r="169" spans="1:16" ht="28.8" x14ac:dyDescent="0.3">
      <c r="A169" s="31" t="s">
        <v>65</v>
      </c>
      <c r="B169" s="39"/>
      <c r="C169" s="40"/>
      <c r="D169" s="40"/>
      <c r="E169" s="42" t="s">
        <v>729</v>
      </c>
      <c r="F169" s="40"/>
      <c r="G169" s="40"/>
      <c r="H169" s="40"/>
      <c r="I169" s="40"/>
      <c r="J169" s="41"/>
    </row>
    <row r="170" spans="1:16" x14ac:dyDescent="0.3">
      <c r="A170" s="31" t="s">
        <v>67</v>
      </c>
      <c r="B170" s="39"/>
      <c r="C170" s="40"/>
      <c r="D170" s="40"/>
      <c r="E170" s="46" t="s">
        <v>60</v>
      </c>
      <c r="F170" s="40"/>
      <c r="G170" s="40"/>
      <c r="H170" s="40"/>
      <c r="I170" s="40"/>
      <c r="J170" s="41"/>
    </row>
    <row r="171" spans="1:16" x14ac:dyDescent="0.3">
      <c r="A171" s="31" t="s">
        <v>58</v>
      </c>
      <c r="B171" s="31">
        <v>45</v>
      </c>
      <c r="C171" s="32" t="s">
        <v>730</v>
      </c>
      <c r="D171" s="31" t="s">
        <v>60</v>
      </c>
      <c r="E171" s="33" t="s">
        <v>731</v>
      </c>
      <c r="F171" s="34" t="s">
        <v>156</v>
      </c>
      <c r="G171" s="35">
        <v>1602</v>
      </c>
      <c r="H171" s="36">
        <v>0</v>
      </c>
      <c r="I171" s="37">
        <f>ROUND(G171*H171,P4)</f>
        <v>0</v>
      </c>
      <c r="J171" s="34" t="s">
        <v>582</v>
      </c>
      <c r="O171" s="38">
        <f>I171*0.21</f>
        <v>0</v>
      </c>
      <c r="P171">
        <v>3</v>
      </c>
    </row>
    <row r="172" spans="1:16" x14ac:dyDescent="0.3">
      <c r="A172" s="31" t="s">
        <v>63</v>
      </c>
      <c r="B172" s="39"/>
      <c r="C172" s="40"/>
      <c r="D172" s="40"/>
      <c r="E172" s="33" t="s">
        <v>731</v>
      </c>
      <c r="F172" s="40"/>
      <c r="G172" s="40"/>
      <c r="H172" s="40"/>
      <c r="I172" s="40"/>
      <c r="J172" s="41"/>
    </row>
    <row r="173" spans="1:16" ht="144" x14ac:dyDescent="0.3">
      <c r="A173" s="31" t="s">
        <v>65</v>
      </c>
      <c r="B173" s="39"/>
      <c r="C173" s="40"/>
      <c r="D173" s="40"/>
      <c r="E173" s="42" t="s">
        <v>732</v>
      </c>
      <c r="F173" s="40"/>
      <c r="G173" s="40"/>
      <c r="H173" s="40"/>
      <c r="I173" s="40"/>
      <c r="J173" s="41"/>
    </row>
    <row r="174" spans="1:16" x14ac:dyDescent="0.3">
      <c r="A174" s="31" t="s">
        <v>67</v>
      </c>
      <c r="B174" s="39"/>
      <c r="C174" s="40"/>
      <c r="D174" s="40"/>
      <c r="E174" s="46" t="s">
        <v>60</v>
      </c>
      <c r="F174" s="40"/>
      <c r="G174" s="40"/>
      <c r="H174" s="40"/>
      <c r="I174" s="40"/>
      <c r="J174" s="41"/>
    </row>
    <row r="175" spans="1:16" x14ac:dyDescent="0.3">
      <c r="A175" s="31" t="s">
        <v>58</v>
      </c>
      <c r="B175" s="31">
        <v>46</v>
      </c>
      <c r="C175" s="32" t="s">
        <v>733</v>
      </c>
      <c r="D175" s="31" t="s">
        <v>60</v>
      </c>
      <c r="E175" s="33" t="s">
        <v>734</v>
      </c>
      <c r="F175" s="34" t="s">
        <v>156</v>
      </c>
      <c r="G175" s="35">
        <v>498</v>
      </c>
      <c r="H175" s="36">
        <v>0</v>
      </c>
      <c r="I175" s="37">
        <f>ROUND(G175*H175,P4)</f>
        <v>0</v>
      </c>
      <c r="J175" s="34" t="s">
        <v>582</v>
      </c>
      <c r="O175" s="38">
        <f>I175*0.21</f>
        <v>0</v>
      </c>
      <c r="P175">
        <v>3</v>
      </c>
    </row>
    <row r="176" spans="1:16" x14ac:dyDescent="0.3">
      <c r="A176" s="31" t="s">
        <v>63</v>
      </c>
      <c r="B176" s="39"/>
      <c r="C176" s="40"/>
      <c r="D176" s="40"/>
      <c r="E176" s="33" t="s">
        <v>734</v>
      </c>
      <c r="F176" s="40"/>
      <c r="G176" s="40"/>
      <c r="H176" s="40"/>
      <c r="I176" s="40"/>
      <c r="J176" s="41"/>
    </row>
    <row r="177" spans="1:16" ht="43.2" x14ac:dyDescent="0.3">
      <c r="A177" s="31" t="s">
        <v>65</v>
      </c>
      <c r="B177" s="39"/>
      <c r="C177" s="40"/>
      <c r="D177" s="40"/>
      <c r="E177" s="42" t="s">
        <v>735</v>
      </c>
      <c r="F177" s="40"/>
      <c r="G177" s="40"/>
      <c r="H177" s="40"/>
      <c r="I177" s="40"/>
      <c r="J177" s="41"/>
    </row>
    <row r="178" spans="1:16" x14ac:dyDescent="0.3">
      <c r="A178" s="31" t="s">
        <v>67</v>
      </c>
      <c r="B178" s="39"/>
      <c r="C178" s="40"/>
      <c r="D178" s="40"/>
      <c r="E178" s="46" t="s">
        <v>60</v>
      </c>
      <c r="F178" s="40"/>
      <c r="G178" s="40"/>
      <c r="H178" s="40"/>
      <c r="I178" s="40"/>
      <c r="J178" s="41"/>
    </row>
    <row r="179" spans="1:16" ht="28.8" x14ac:dyDescent="0.3">
      <c r="A179" s="31" t="s">
        <v>58</v>
      </c>
      <c r="B179" s="31">
        <v>47</v>
      </c>
      <c r="C179" s="32" t="s">
        <v>736</v>
      </c>
      <c r="D179" s="31" t="s">
        <v>60</v>
      </c>
      <c r="E179" s="33" t="s">
        <v>737</v>
      </c>
      <c r="F179" s="34" t="s">
        <v>95</v>
      </c>
      <c r="G179" s="35">
        <v>14</v>
      </c>
      <c r="H179" s="36">
        <v>0</v>
      </c>
      <c r="I179" s="37">
        <f>ROUND(G179*H179,P4)</f>
        <v>0</v>
      </c>
      <c r="J179" s="31"/>
      <c r="O179" s="38">
        <f>I179*0.21</f>
        <v>0</v>
      </c>
      <c r="P179">
        <v>3</v>
      </c>
    </row>
    <row r="180" spans="1:16" ht="28.8" x14ac:dyDescent="0.3">
      <c r="A180" s="31" t="s">
        <v>63</v>
      </c>
      <c r="B180" s="39"/>
      <c r="C180" s="40"/>
      <c r="D180" s="40"/>
      <c r="E180" s="33" t="s">
        <v>737</v>
      </c>
      <c r="F180" s="40"/>
      <c r="G180" s="40"/>
      <c r="H180" s="40"/>
      <c r="I180" s="40"/>
      <c r="J180" s="41"/>
    </row>
    <row r="181" spans="1:16" ht="28.8" x14ac:dyDescent="0.3">
      <c r="A181" s="31" t="s">
        <v>65</v>
      </c>
      <c r="B181" s="39"/>
      <c r="C181" s="40"/>
      <c r="D181" s="40"/>
      <c r="E181" s="42" t="s">
        <v>738</v>
      </c>
      <c r="F181" s="40"/>
      <c r="G181" s="40"/>
      <c r="H181" s="40"/>
      <c r="I181" s="40"/>
      <c r="J181" s="41"/>
    </row>
    <row r="182" spans="1:16" x14ac:dyDescent="0.3">
      <c r="A182" s="31" t="s">
        <v>67</v>
      </c>
      <c r="B182" s="39"/>
      <c r="C182" s="40"/>
      <c r="D182" s="40"/>
      <c r="E182" s="46" t="s">
        <v>60</v>
      </c>
      <c r="F182" s="40"/>
      <c r="G182" s="40"/>
      <c r="H182" s="40"/>
      <c r="I182" s="40"/>
      <c r="J182" s="41"/>
    </row>
    <row r="183" spans="1:16" ht="28.8" x14ac:dyDescent="0.3">
      <c r="A183" s="31" t="s">
        <v>58</v>
      </c>
      <c r="B183" s="31">
        <v>48</v>
      </c>
      <c r="C183" s="32" t="s">
        <v>739</v>
      </c>
      <c r="D183" s="31" t="s">
        <v>60</v>
      </c>
      <c r="E183" s="33" t="s">
        <v>740</v>
      </c>
      <c r="F183" s="34" t="s">
        <v>95</v>
      </c>
      <c r="G183" s="35">
        <v>14</v>
      </c>
      <c r="H183" s="36">
        <v>0</v>
      </c>
      <c r="I183" s="37">
        <f>ROUND(G183*H183,P4)</f>
        <v>0</v>
      </c>
      <c r="J183" s="31"/>
      <c r="O183" s="38">
        <f>I183*0.21</f>
        <v>0</v>
      </c>
      <c r="P183">
        <v>3</v>
      </c>
    </row>
    <row r="184" spans="1:16" ht="28.8" x14ac:dyDescent="0.3">
      <c r="A184" s="31" t="s">
        <v>63</v>
      </c>
      <c r="B184" s="39"/>
      <c r="C184" s="40"/>
      <c r="D184" s="40"/>
      <c r="E184" s="33" t="s">
        <v>741</v>
      </c>
      <c r="F184" s="40"/>
      <c r="G184" s="40"/>
      <c r="H184" s="40"/>
      <c r="I184" s="40"/>
      <c r="J184" s="41"/>
    </row>
    <row r="185" spans="1:16" ht="43.2" x14ac:dyDescent="0.3">
      <c r="A185" s="31" t="s">
        <v>65</v>
      </c>
      <c r="B185" s="39"/>
      <c r="C185" s="40"/>
      <c r="D185" s="40"/>
      <c r="E185" s="42" t="s">
        <v>742</v>
      </c>
      <c r="F185" s="40"/>
      <c r="G185" s="40"/>
      <c r="H185" s="40"/>
      <c r="I185" s="40"/>
      <c r="J185" s="41"/>
    </row>
    <row r="186" spans="1:16" x14ac:dyDescent="0.3">
      <c r="A186" s="31" t="s">
        <v>67</v>
      </c>
      <c r="B186" s="39"/>
      <c r="C186" s="40"/>
      <c r="D186" s="40"/>
      <c r="E186" s="46" t="s">
        <v>60</v>
      </c>
      <c r="F186" s="40"/>
      <c r="G186" s="40"/>
      <c r="H186" s="40"/>
      <c r="I186" s="40"/>
      <c r="J186" s="41"/>
    </row>
    <row r="187" spans="1:16" ht="28.8" x14ac:dyDescent="0.3">
      <c r="A187" s="31" t="s">
        <v>58</v>
      </c>
      <c r="B187" s="31">
        <v>49</v>
      </c>
      <c r="C187" s="32" t="s">
        <v>743</v>
      </c>
      <c r="D187" s="31" t="s">
        <v>60</v>
      </c>
      <c r="E187" s="33" t="s">
        <v>744</v>
      </c>
      <c r="F187" s="34" t="s">
        <v>95</v>
      </c>
      <c r="G187" s="35">
        <v>8</v>
      </c>
      <c r="H187" s="36">
        <v>0</v>
      </c>
      <c r="I187" s="37">
        <f>ROUND(G187*H187,P4)</f>
        <v>0</v>
      </c>
      <c r="J187" s="31"/>
      <c r="O187" s="38">
        <f>I187*0.21</f>
        <v>0</v>
      </c>
      <c r="P187">
        <v>3</v>
      </c>
    </row>
    <row r="188" spans="1:16" ht="28.8" x14ac:dyDescent="0.3">
      <c r="A188" s="31" t="s">
        <v>63</v>
      </c>
      <c r="B188" s="39"/>
      <c r="C188" s="40"/>
      <c r="D188" s="40"/>
      <c r="E188" s="33" t="s">
        <v>744</v>
      </c>
      <c r="F188" s="40"/>
      <c r="G188" s="40"/>
      <c r="H188" s="40"/>
      <c r="I188" s="40"/>
      <c r="J188" s="41"/>
    </row>
    <row r="189" spans="1:16" ht="43.2" x14ac:dyDescent="0.3">
      <c r="A189" s="31" t="s">
        <v>65</v>
      </c>
      <c r="B189" s="39"/>
      <c r="C189" s="40"/>
      <c r="D189" s="40"/>
      <c r="E189" s="42" t="s">
        <v>745</v>
      </c>
      <c r="F189" s="40"/>
      <c r="G189" s="40"/>
      <c r="H189" s="40"/>
      <c r="I189" s="40"/>
      <c r="J189" s="41"/>
    </row>
    <row r="190" spans="1:16" x14ac:dyDescent="0.3">
      <c r="A190" s="31" t="s">
        <v>67</v>
      </c>
      <c r="B190" s="39"/>
      <c r="C190" s="40"/>
      <c r="D190" s="40"/>
      <c r="E190" s="46" t="s">
        <v>60</v>
      </c>
      <c r="F190" s="40"/>
      <c r="G190" s="40"/>
      <c r="H190" s="40"/>
      <c r="I190" s="40"/>
      <c r="J190" s="41"/>
    </row>
    <row r="191" spans="1:16" ht="28.8" x14ac:dyDescent="0.3">
      <c r="A191" s="31" t="s">
        <v>58</v>
      </c>
      <c r="B191" s="31">
        <v>50</v>
      </c>
      <c r="C191" s="32" t="s">
        <v>746</v>
      </c>
      <c r="D191" s="31" t="s">
        <v>60</v>
      </c>
      <c r="E191" s="33" t="s">
        <v>747</v>
      </c>
      <c r="F191" s="34" t="s">
        <v>95</v>
      </c>
      <c r="G191" s="35">
        <v>2</v>
      </c>
      <c r="H191" s="36">
        <v>0</v>
      </c>
      <c r="I191" s="37">
        <f>ROUND(G191*H191,P4)</f>
        <v>0</v>
      </c>
      <c r="J191" s="31"/>
      <c r="O191" s="38">
        <f>I191*0.21</f>
        <v>0</v>
      </c>
      <c r="P191">
        <v>3</v>
      </c>
    </row>
    <row r="192" spans="1:16" ht="28.8" x14ac:dyDescent="0.3">
      <c r="A192" s="31" t="s">
        <v>63</v>
      </c>
      <c r="B192" s="39"/>
      <c r="C192" s="40"/>
      <c r="D192" s="40"/>
      <c r="E192" s="33" t="s">
        <v>747</v>
      </c>
      <c r="F192" s="40"/>
      <c r="G192" s="40"/>
      <c r="H192" s="40"/>
      <c r="I192" s="40"/>
      <c r="J192" s="41"/>
    </row>
    <row r="193" spans="1:16" ht="43.2" x14ac:dyDescent="0.3">
      <c r="A193" s="31" t="s">
        <v>65</v>
      </c>
      <c r="B193" s="39"/>
      <c r="C193" s="40"/>
      <c r="D193" s="40"/>
      <c r="E193" s="42" t="s">
        <v>748</v>
      </c>
      <c r="F193" s="40"/>
      <c r="G193" s="40"/>
      <c r="H193" s="40"/>
      <c r="I193" s="40"/>
      <c r="J193" s="41"/>
    </row>
    <row r="194" spans="1:16" x14ac:dyDescent="0.3">
      <c r="A194" s="31" t="s">
        <v>67</v>
      </c>
      <c r="B194" s="39"/>
      <c r="C194" s="40"/>
      <c r="D194" s="40"/>
      <c r="E194" s="46" t="s">
        <v>60</v>
      </c>
      <c r="F194" s="40"/>
      <c r="G194" s="40"/>
      <c r="H194" s="40"/>
      <c r="I194" s="40"/>
      <c r="J194" s="41"/>
    </row>
    <row r="195" spans="1:16" ht="28.8" x14ac:dyDescent="0.3">
      <c r="A195" s="31" t="s">
        <v>58</v>
      </c>
      <c r="B195" s="31">
        <v>51</v>
      </c>
      <c r="C195" s="32" t="s">
        <v>749</v>
      </c>
      <c r="D195" s="31" t="s">
        <v>60</v>
      </c>
      <c r="E195" s="33" t="s">
        <v>750</v>
      </c>
      <c r="F195" s="34" t="s">
        <v>95</v>
      </c>
      <c r="G195" s="35">
        <v>2</v>
      </c>
      <c r="H195" s="36">
        <v>0</v>
      </c>
      <c r="I195" s="37">
        <f>ROUND(G195*H195,P4)</f>
        <v>0</v>
      </c>
      <c r="J195" s="31"/>
      <c r="O195" s="38">
        <f>I195*0.21</f>
        <v>0</v>
      </c>
      <c r="P195">
        <v>3</v>
      </c>
    </row>
    <row r="196" spans="1:16" ht="28.8" x14ac:dyDescent="0.3">
      <c r="A196" s="31" t="s">
        <v>63</v>
      </c>
      <c r="B196" s="39"/>
      <c r="C196" s="40"/>
      <c r="D196" s="40"/>
      <c r="E196" s="33" t="s">
        <v>750</v>
      </c>
      <c r="F196" s="40"/>
      <c r="G196" s="40"/>
      <c r="H196" s="40"/>
      <c r="I196" s="40"/>
      <c r="J196" s="41"/>
    </row>
    <row r="197" spans="1:16" ht="28.8" x14ac:dyDescent="0.3">
      <c r="A197" s="31" t="s">
        <v>65</v>
      </c>
      <c r="B197" s="39"/>
      <c r="C197" s="40"/>
      <c r="D197" s="40"/>
      <c r="E197" s="42" t="s">
        <v>751</v>
      </c>
      <c r="F197" s="40"/>
      <c r="G197" s="40"/>
      <c r="H197" s="40"/>
      <c r="I197" s="40"/>
      <c r="J197" s="41"/>
    </row>
    <row r="198" spans="1:16" x14ac:dyDescent="0.3">
      <c r="A198" s="31" t="s">
        <v>67</v>
      </c>
      <c r="B198" s="39"/>
      <c r="C198" s="40"/>
      <c r="D198" s="40"/>
      <c r="E198" s="46" t="s">
        <v>60</v>
      </c>
      <c r="F198" s="40"/>
      <c r="G198" s="40"/>
      <c r="H198" s="40"/>
      <c r="I198" s="40"/>
      <c r="J198" s="41"/>
    </row>
    <row r="199" spans="1:16" ht="28.8" x14ac:dyDescent="0.3">
      <c r="A199" s="31" t="s">
        <v>58</v>
      </c>
      <c r="B199" s="31">
        <v>52</v>
      </c>
      <c r="C199" s="32" t="s">
        <v>752</v>
      </c>
      <c r="D199" s="31" t="s">
        <v>60</v>
      </c>
      <c r="E199" s="33" t="s">
        <v>750</v>
      </c>
      <c r="F199" s="34" t="s">
        <v>95</v>
      </c>
      <c r="G199" s="35">
        <v>2</v>
      </c>
      <c r="H199" s="36">
        <v>0</v>
      </c>
      <c r="I199" s="37">
        <f>ROUND(G199*H199,P4)</f>
        <v>0</v>
      </c>
      <c r="J199" s="31"/>
      <c r="O199" s="38">
        <f>I199*0.21</f>
        <v>0</v>
      </c>
      <c r="P199">
        <v>3</v>
      </c>
    </row>
    <row r="200" spans="1:16" ht="28.8" x14ac:dyDescent="0.3">
      <c r="A200" s="31" t="s">
        <v>63</v>
      </c>
      <c r="B200" s="39"/>
      <c r="C200" s="40"/>
      <c r="D200" s="40"/>
      <c r="E200" s="33" t="s">
        <v>750</v>
      </c>
      <c r="F200" s="40"/>
      <c r="G200" s="40"/>
      <c r="H200" s="40"/>
      <c r="I200" s="40"/>
      <c r="J200" s="41"/>
    </row>
    <row r="201" spans="1:16" ht="28.8" x14ac:dyDescent="0.3">
      <c r="A201" s="31" t="s">
        <v>65</v>
      </c>
      <c r="B201" s="39"/>
      <c r="C201" s="40"/>
      <c r="D201" s="40"/>
      <c r="E201" s="42" t="s">
        <v>753</v>
      </c>
      <c r="F201" s="40"/>
      <c r="G201" s="40"/>
      <c r="H201" s="40"/>
      <c r="I201" s="40"/>
      <c r="J201" s="41"/>
    </row>
    <row r="202" spans="1:16" x14ac:dyDescent="0.3">
      <c r="A202" s="31" t="s">
        <v>67</v>
      </c>
      <c r="B202" s="39"/>
      <c r="C202" s="40"/>
      <c r="D202" s="40"/>
      <c r="E202" s="46" t="s">
        <v>60</v>
      </c>
      <c r="F202" s="40"/>
      <c r="G202" s="40"/>
      <c r="H202" s="40"/>
      <c r="I202" s="40"/>
      <c r="J202" s="41"/>
    </row>
    <row r="203" spans="1:16" x14ac:dyDescent="0.3">
      <c r="A203" s="31" t="s">
        <v>58</v>
      </c>
      <c r="B203" s="31">
        <v>53</v>
      </c>
      <c r="C203" s="32" t="s">
        <v>754</v>
      </c>
      <c r="D203" s="31" t="s">
        <v>60</v>
      </c>
      <c r="E203" s="33" t="s">
        <v>755</v>
      </c>
      <c r="F203" s="34" t="s">
        <v>756</v>
      </c>
      <c r="G203" s="35">
        <v>273</v>
      </c>
      <c r="H203" s="36">
        <v>0</v>
      </c>
      <c r="I203" s="37">
        <f>ROUND(G203*H203,P4)</f>
        <v>0</v>
      </c>
      <c r="J203" s="34" t="s">
        <v>582</v>
      </c>
      <c r="O203" s="38">
        <f>I203*0.21</f>
        <v>0</v>
      </c>
      <c r="P203">
        <v>3</v>
      </c>
    </row>
    <row r="204" spans="1:16" x14ac:dyDescent="0.3">
      <c r="A204" s="31" t="s">
        <v>63</v>
      </c>
      <c r="B204" s="39"/>
      <c r="C204" s="40"/>
      <c r="D204" s="40"/>
      <c r="E204" s="33" t="s">
        <v>755</v>
      </c>
      <c r="F204" s="40"/>
      <c r="G204" s="40"/>
      <c r="H204" s="40"/>
      <c r="I204" s="40"/>
      <c r="J204" s="41"/>
    </row>
    <row r="205" spans="1:16" ht="43.2" x14ac:dyDescent="0.3">
      <c r="A205" s="31" t="s">
        <v>65</v>
      </c>
      <c r="B205" s="39"/>
      <c r="C205" s="40"/>
      <c r="D205" s="40"/>
      <c r="E205" s="42" t="s">
        <v>757</v>
      </c>
      <c r="F205" s="40"/>
      <c r="G205" s="40"/>
      <c r="H205" s="40"/>
      <c r="I205" s="40"/>
      <c r="J205" s="41"/>
    </row>
    <row r="206" spans="1:16" x14ac:dyDescent="0.3">
      <c r="A206" s="31" t="s">
        <v>67</v>
      </c>
      <c r="B206" s="39"/>
      <c r="C206" s="40"/>
      <c r="D206" s="40"/>
      <c r="E206" s="46" t="s">
        <v>60</v>
      </c>
      <c r="F206" s="40"/>
      <c r="G206" s="40"/>
      <c r="H206" s="40"/>
      <c r="I206" s="40"/>
      <c r="J206" s="41"/>
    </row>
    <row r="207" spans="1:16" x14ac:dyDescent="0.3">
      <c r="A207" s="31" t="s">
        <v>58</v>
      </c>
      <c r="B207" s="31">
        <v>54</v>
      </c>
      <c r="C207" s="32" t="s">
        <v>758</v>
      </c>
      <c r="D207" s="31" t="s">
        <v>60</v>
      </c>
      <c r="E207" s="33" t="s">
        <v>759</v>
      </c>
      <c r="F207" s="34" t="s">
        <v>95</v>
      </c>
      <c r="G207" s="35">
        <v>41</v>
      </c>
      <c r="H207" s="36">
        <v>0</v>
      </c>
      <c r="I207" s="37">
        <f>ROUND(G207*H207,P4)</f>
        <v>0</v>
      </c>
      <c r="J207" s="34" t="s">
        <v>582</v>
      </c>
      <c r="O207" s="38">
        <f>I207*0.21</f>
        <v>0</v>
      </c>
      <c r="P207">
        <v>3</v>
      </c>
    </row>
    <row r="208" spans="1:16" x14ac:dyDescent="0.3">
      <c r="A208" s="31" t="s">
        <v>63</v>
      </c>
      <c r="B208" s="39"/>
      <c r="C208" s="40"/>
      <c r="D208" s="40"/>
      <c r="E208" s="33" t="s">
        <v>759</v>
      </c>
      <c r="F208" s="40"/>
      <c r="G208" s="40"/>
      <c r="H208" s="40"/>
      <c r="I208" s="40"/>
      <c r="J208" s="41"/>
    </row>
    <row r="209" spans="1:16" ht="57.6" x14ac:dyDescent="0.3">
      <c r="A209" s="31" t="s">
        <v>65</v>
      </c>
      <c r="B209" s="39"/>
      <c r="C209" s="40"/>
      <c r="D209" s="40"/>
      <c r="E209" s="42" t="s">
        <v>760</v>
      </c>
      <c r="F209" s="40"/>
      <c r="G209" s="40"/>
      <c r="H209" s="40"/>
      <c r="I209" s="40"/>
      <c r="J209" s="41"/>
    </row>
    <row r="210" spans="1:16" x14ac:dyDescent="0.3">
      <c r="A210" s="31" t="s">
        <v>67</v>
      </c>
      <c r="B210" s="39"/>
      <c r="C210" s="40"/>
      <c r="D210" s="40"/>
      <c r="E210" s="46" t="s">
        <v>60</v>
      </c>
      <c r="F210" s="40"/>
      <c r="G210" s="40"/>
      <c r="H210" s="40"/>
      <c r="I210" s="40"/>
      <c r="J210" s="41"/>
    </row>
    <row r="211" spans="1:16" x14ac:dyDescent="0.3">
      <c r="A211" s="31" t="s">
        <v>58</v>
      </c>
      <c r="B211" s="31">
        <v>55</v>
      </c>
      <c r="C211" s="32" t="s">
        <v>761</v>
      </c>
      <c r="D211" s="31" t="s">
        <v>60</v>
      </c>
      <c r="E211" s="33" t="s">
        <v>762</v>
      </c>
      <c r="F211" s="34" t="s">
        <v>95</v>
      </c>
      <c r="G211" s="35">
        <v>140</v>
      </c>
      <c r="H211" s="36">
        <v>0</v>
      </c>
      <c r="I211" s="37">
        <f>ROUND(G211*H211,P4)</f>
        <v>0</v>
      </c>
      <c r="J211" s="34" t="s">
        <v>582</v>
      </c>
      <c r="O211" s="38">
        <f>I211*0.21</f>
        <v>0</v>
      </c>
      <c r="P211">
        <v>3</v>
      </c>
    </row>
    <row r="212" spans="1:16" x14ac:dyDescent="0.3">
      <c r="A212" s="31" t="s">
        <v>63</v>
      </c>
      <c r="B212" s="39"/>
      <c r="C212" s="40"/>
      <c r="D212" s="40"/>
      <c r="E212" s="33" t="s">
        <v>762</v>
      </c>
      <c r="F212" s="40"/>
      <c r="G212" s="40"/>
      <c r="H212" s="40"/>
      <c r="I212" s="40"/>
      <c r="J212" s="41"/>
    </row>
    <row r="213" spans="1:16" x14ac:dyDescent="0.3">
      <c r="A213" s="31" t="s">
        <v>67</v>
      </c>
      <c r="B213" s="39"/>
      <c r="C213" s="40"/>
      <c r="D213" s="40"/>
      <c r="E213" s="46" t="s">
        <v>60</v>
      </c>
      <c r="F213" s="40"/>
      <c r="G213" s="40"/>
      <c r="H213" s="40"/>
      <c r="I213" s="40"/>
      <c r="J213" s="41"/>
    </row>
    <row r="214" spans="1:16" ht="28.8" x14ac:dyDescent="0.3">
      <c r="A214" s="31" t="s">
        <v>58</v>
      </c>
      <c r="B214" s="31">
        <v>56</v>
      </c>
      <c r="C214" s="32" t="s">
        <v>763</v>
      </c>
      <c r="D214" s="31" t="s">
        <v>60</v>
      </c>
      <c r="E214" s="33" t="s">
        <v>764</v>
      </c>
      <c r="F214" s="34" t="s">
        <v>95</v>
      </c>
      <c r="G214" s="35">
        <v>90</v>
      </c>
      <c r="H214" s="36">
        <v>0</v>
      </c>
      <c r="I214" s="37">
        <f>ROUND(G214*H214,P4)</f>
        <v>0</v>
      </c>
      <c r="J214" s="34" t="s">
        <v>582</v>
      </c>
      <c r="O214" s="38">
        <f>I214*0.21</f>
        <v>0</v>
      </c>
      <c r="P214">
        <v>3</v>
      </c>
    </row>
    <row r="215" spans="1:16" ht="28.8" x14ac:dyDescent="0.3">
      <c r="A215" s="31" t="s">
        <v>63</v>
      </c>
      <c r="B215" s="39"/>
      <c r="C215" s="40"/>
      <c r="D215" s="40"/>
      <c r="E215" s="33" t="s">
        <v>764</v>
      </c>
      <c r="F215" s="40"/>
      <c r="G215" s="40"/>
      <c r="H215" s="40"/>
      <c r="I215" s="40"/>
      <c r="J215" s="41"/>
    </row>
    <row r="216" spans="1:16" x14ac:dyDescent="0.3">
      <c r="A216" s="31" t="s">
        <v>67</v>
      </c>
      <c r="B216" s="39"/>
      <c r="C216" s="40"/>
      <c r="D216" s="40"/>
      <c r="E216" s="46" t="s">
        <v>60</v>
      </c>
      <c r="F216" s="40"/>
      <c r="G216" s="40"/>
      <c r="H216" s="40"/>
      <c r="I216" s="40"/>
      <c r="J216" s="41"/>
    </row>
    <row r="217" spans="1:16" x14ac:dyDescent="0.3">
      <c r="A217" s="31" t="s">
        <v>58</v>
      </c>
      <c r="B217" s="31">
        <v>57</v>
      </c>
      <c r="C217" s="32" t="s">
        <v>765</v>
      </c>
      <c r="D217" s="31" t="s">
        <v>60</v>
      </c>
      <c r="E217" s="33" t="s">
        <v>766</v>
      </c>
      <c r="F217" s="34" t="s">
        <v>756</v>
      </c>
      <c r="G217" s="35">
        <v>1134</v>
      </c>
      <c r="H217" s="36">
        <v>0</v>
      </c>
      <c r="I217" s="37">
        <f>ROUND(G217*H217,P4)</f>
        <v>0</v>
      </c>
      <c r="J217" s="34" t="s">
        <v>582</v>
      </c>
      <c r="O217" s="38">
        <f>I217*0.21</f>
        <v>0</v>
      </c>
      <c r="P217">
        <v>3</v>
      </c>
    </row>
    <row r="218" spans="1:16" x14ac:dyDescent="0.3">
      <c r="A218" s="31" t="s">
        <v>63</v>
      </c>
      <c r="B218" s="39"/>
      <c r="C218" s="40"/>
      <c r="D218" s="40"/>
      <c r="E218" s="33" t="s">
        <v>766</v>
      </c>
      <c r="F218" s="40"/>
      <c r="G218" s="40"/>
      <c r="H218" s="40"/>
      <c r="I218" s="40"/>
      <c r="J218" s="41"/>
    </row>
    <row r="219" spans="1:16" ht="43.2" x14ac:dyDescent="0.3">
      <c r="A219" s="31" t="s">
        <v>65</v>
      </c>
      <c r="B219" s="39"/>
      <c r="C219" s="40"/>
      <c r="D219" s="40"/>
      <c r="E219" s="42" t="s">
        <v>767</v>
      </c>
      <c r="F219" s="40"/>
      <c r="G219" s="40"/>
      <c r="H219" s="40"/>
      <c r="I219" s="40"/>
      <c r="J219" s="41"/>
    </row>
    <row r="220" spans="1:16" x14ac:dyDescent="0.3">
      <c r="A220" s="31" t="s">
        <v>67</v>
      </c>
      <c r="B220" s="39"/>
      <c r="C220" s="40"/>
      <c r="D220" s="40"/>
      <c r="E220" s="46" t="s">
        <v>60</v>
      </c>
      <c r="F220" s="40"/>
      <c r="G220" s="40"/>
      <c r="H220" s="40"/>
      <c r="I220" s="40"/>
      <c r="J220" s="41"/>
    </row>
    <row r="221" spans="1:16" x14ac:dyDescent="0.3">
      <c r="A221" s="31" t="s">
        <v>58</v>
      </c>
      <c r="B221" s="31">
        <v>58</v>
      </c>
      <c r="C221" s="32" t="s">
        <v>768</v>
      </c>
      <c r="D221" s="31" t="s">
        <v>60</v>
      </c>
      <c r="E221" s="33" t="s">
        <v>769</v>
      </c>
      <c r="F221" s="34" t="s">
        <v>95</v>
      </c>
      <c r="G221" s="35">
        <v>1</v>
      </c>
      <c r="H221" s="36">
        <v>0</v>
      </c>
      <c r="I221" s="37">
        <f>ROUND(G221*H221,P4)</f>
        <v>0</v>
      </c>
      <c r="J221" s="34" t="s">
        <v>582</v>
      </c>
      <c r="O221" s="38">
        <f>I221*0.21</f>
        <v>0</v>
      </c>
      <c r="P221">
        <v>3</v>
      </c>
    </row>
    <row r="222" spans="1:16" x14ac:dyDescent="0.3">
      <c r="A222" s="31" t="s">
        <v>63</v>
      </c>
      <c r="B222" s="39"/>
      <c r="C222" s="40"/>
      <c r="D222" s="40"/>
      <c r="E222" s="33" t="s">
        <v>769</v>
      </c>
      <c r="F222" s="40"/>
      <c r="G222" s="40"/>
      <c r="H222" s="40"/>
      <c r="I222" s="40"/>
      <c r="J222" s="41"/>
    </row>
    <row r="223" spans="1:16" x14ac:dyDescent="0.3">
      <c r="A223" s="31" t="s">
        <v>67</v>
      </c>
      <c r="B223" s="39"/>
      <c r="C223" s="40"/>
      <c r="D223" s="40"/>
      <c r="E223" s="46" t="s">
        <v>60</v>
      </c>
      <c r="F223" s="40"/>
      <c r="G223" s="40"/>
      <c r="H223" s="40"/>
      <c r="I223" s="40"/>
      <c r="J223" s="41"/>
    </row>
    <row r="224" spans="1:16" ht="28.8" x14ac:dyDescent="0.3">
      <c r="A224" s="31" t="s">
        <v>58</v>
      </c>
      <c r="B224" s="31">
        <v>59</v>
      </c>
      <c r="C224" s="32" t="s">
        <v>770</v>
      </c>
      <c r="D224" s="31" t="s">
        <v>60</v>
      </c>
      <c r="E224" s="33" t="s">
        <v>771</v>
      </c>
      <c r="F224" s="34" t="s">
        <v>95</v>
      </c>
      <c r="G224" s="35">
        <v>1</v>
      </c>
      <c r="H224" s="36">
        <v>0</v>
      </c>
      <c r="I224" s="37">
        <f>ROUND(G224*H224,P4)</f>
        <v>0</v>
      </c>
      <c r="J224" s="31"/>
      <c r="O224" s="38">
        <f>I224*0.21</f>
        <v>0</v>
      </c>
      <c r="P224">
        <v>3</v>
      </c>
    </row>
    <row r="225" spans="1:16" ht="28.8" x14ac:dyDescent="0.3">
      <c r="A225" s="31" t="s">
        <v>63</v>
      </c>
      <c r="B225" s="39"/>
      <c r="C225" s="40"/>
      <c r="D225" s="40"/>
      <c r="E225" s="33" t="s">
        <v>771</v>
      </c>
      <c r="F225" s="40"/>
      <c r="G225" s="40"/>
      <c r="H225" s="40"/>
      <c r="I225" s="40"/>
      <c r="J225" s="41"/>
    </row>
    <row r="226" spans="1:16" ht="28.8" x14ac:dyDescent="0.3">
      <c r="A226" s="31" t="s">
        <v>65</v>
      </c>
      <c r="B226" s="39"/>
      <c r="C226" s="40"/>
      <c r="D226" s="40"/>
      <c r="E226" s="42" t="s">
        <v>772</v>
      </c>
      <c r="F226" s="40"/>
      <c r="G226" s="40"/>
      <c r="H226" s="40"/>
      <c r="I226" s="40"/>
      <c r="J226" s="41"/>
    </row>
    <row r="227" spans="1:16" x14ac:dyDescent="0.3">
      <c r="A227" s="31" t="s">
        <v>67</v>
      </c>
      <c r="B227" s="39"/>
      <c r="C227" s="40"/>
      <c r="D227" s="40"/>
      <c r="E227" s="46" t="s">
        <v>60</v>
      </c>
      <c r="F227" s="40"/>
      <c r="G227" s="40"/>
      <c r="H227" s="40"/>
      <c r="I227" s="40"/>
      <c r="J227" s="41"/>
    </row>
    <row r="228" spans="1:16" ht="28.8" x14ac:dyDescent="0.3">
      <c r="A228" s="31" t="s">
        <v>58</v>
      </c>
      <c r="B228" s="31">
        <v>60</v>
      </c>
      <c r="C228" s="32" t="s">
        <v>773</v>
      </c>
      <c r="D228" s="31" t="s">
        <v>60</v>
      </c>
      <c r="E228" s="33" t="s">
        <v>774</v>
      </c>
      <c r="F228" s="34" t="s">
        <v>95</v>
      </c>
      <c r="G228" s="35">
        <v>2</v>
      </c>
      <c r="H228" s="36">
        <v>0</v>
      </c>
      <c r="I228" s="37">
        <f>ROUND(G228*H228,P4)</f>
        <v>0</v>
      </c>
      <c r="J228" s="31"/>
      <c r="O228" s="38">
        <f>I228*0.21</f>
        <v>0</v>
      </c>
      <c r="P228">
        <v>3</v>
      </c>
    </row>
    <row r="229" spans="1:16" ht="28.8" x14ac:dyDescent="0.3">
      <c r="A229" s="31" t="s">
        <v>63</v>
      </c>
      <c r="B229" s="39"/>
      <c r="C229" s="40"/>
      <c r="D229" s="40"/>
      <c r="E229" s="33" t="s">
        <v>774</v>
      </c>
      <c r="F229" s="40"/>
      <c r="G229" s="40"/>
      <c r="H229" s="40"/>
      <c r="I229" s="40"/>
      <c r="J229" s="41"/>
    </row>
    <row r="230" spans="1:16" ht="28.8" x14ac:dyDescent="0.3">
      <c r="A230" s="31" t="s">
        <v>65</v>
      </c>
      <c r="B230" s="39"/>
      <c r="C230" s="40"/>
      <c r="D230" s="40"/>
      <c r="E230" s="42" t="s">
        <v>775</v>
      </c>
      <c r="F230" s="40"/>
      <c r="G230" s="40"/>
      <c r="H230" s="40"/>
      <c r="I230" s="40"/>
      <c r="J230" s="41"/>
    </row>
    <row r="231" spans="1:16" x14ac:dyDescent="0.3">
      <c r="A231" s="31" t="s">
        <v>67</v>
      </c>
      <c r="B231" s="39"/>
      <c r="C231" s="40"/>
      <c r="D231" s="40"/>
      <c r="E231" s="46" t="s">
        <v>60</v>
      </c>
      <c r="F231" s="40"/>
      <c r="G231" s="40"/>
      <c r="H231" s="40"/>
      <c r="I231" s="40"/>
      <c r="J231" s="41"/>
    </row>
    <row r="232" spans="1:16" ht="28.8" x14ac:dyDescent="0.3">
      <c r="A232" s="31" t="s">
        <v>58</v>
      </c>
      <c r="B232" s="31">
        <v>61</v>
      </c>
      <c r="C232" s="32" t="s">
        <v>776</v>
      </c>
      <c r="D232" s="31" t="s">
        <v>60</v>
      </c>
      <c r="E232" s="33" t="s">
        <v>777</v>
      </c>
      <c r="F232" s="34" t="s">
        <v>95</v>
      </c>
      <c r="G232" s="35">
        <v>4</v>
      </c>
      <c r="H232" s="36">
        <v>0</v>
      </c>
      <c r="I232" s="37">
        <f>ROUND(G232*H232,P4)</f>
        <v>0</v>
      </c>
      <c r="J232" s="34" t="s">
        <v>582</v>
      </c>
      <c r="O232" s="38">
        <f>I232*0.21</f>
        <v>0</v>
      </c>
      <c r="P232">
        <v>3</v>
      </c>
    </row>
    <row r="233" spans="1:16" ht="28.8" x14ac:dyDescent="0.3">
      <c r="A233" s="31" t="s">
        <v>63</v>
      </c>
      <c r="B233" s="39"/>
      <c r="C233" s="40"/>
      <c r="D233" s="40"/>
      <c r="E233" s="33" t="s">
        <v>778</v>
      </c>
      <c r="F233" s="40"/>
      <c r="G233" s="40"/>
      <c r="H233" s="40"/>
      <c r="I233" s="40"/>
      <c r="J233" s="41"/>
    </row>
    <row r="234" spans="1:16" x14ac:dyDescent="0.3">
      <c r="A234" s="31" t="s">
        <v>67</v>
      </c>
      <c r="B234" s="39"/>
      <c r="C234" s="40"/>
      <c r="D234" s="40"/>
      <c r="E234" s="46" t="s">
        <v>60</v>
      </c>
      <c r="F234" s="40"/>
      <c r="G234" s="40"/>
      <c r="H234" s="40"/>
      <c r="I234" s="40"/>
      <c r="J234" s="41"/>
    </row>
    <row r="235" spans="1:16" ht="28.8" x14ac:dyDescent="0.3">
      <c r="A235" s="31" t="s">
        <v>58</v>
      </c>
      <c r="B235" s="31">
        <v>62</v>
      </c>
      <c r="C235" s="32" t="s">
        <v>779</v>
      </c>
      <c r="D235" s="31" t="s">
        <v>60</v>
      </c>
      <c r="E235" s="33" t="s">
        <v>780</v>
      </c>
      <c r="F235" s="34" t="s">
        <v>95</v>
      </c>
      <c r="G235" s="35">
        <v>1</v>
      </c>
      <c r="H235" s="36">
        <v>0</v>
      </c>
      <c r="I235" s="37">
        <f>ROUND(G235*H235,P4)</f>
        <v>0</v>
      </c>
      <c r="J235" s="34" t="s">
        <v>582</v>
      </c>
      <c r="O235" s="38">
        <f>I235*0.21</f>
        <v>0</v>
      </c>
      <c r="P235">
        <v>3</v>
      </c>
    </row>
    <row r="236" spans="1:16" ht="28.8" x14ac:dyDescent="0.3">
      <c r="A236" s="31" t="s">
        <v>63</v>
      </c>
      <c r="B236" s="39"/>
      <c r="C236" s="40"/>
      <c r="D236" s="40"/>
      <c r="E236" s="33" t="s">
        <v>781</v>
      </c>
      <c r="F236" s="40"/>
      <c r="G236" s="40"/>
      <c r="H236" s="40"/>
      <c r="I236" s="40"/>
      <c r="J236" s="41"/>
    </row>
    <row r="237" spans="1:16" x14ac:dyDescent="0.3">
      <c r="A237" s="31" t="s">
        <v>67</v>
      </c>
      <c r="B237" s="39"/>
      <c r="C237" s="40"/>
      <c r="D237" s="40"/>
      <c r="E237" s="46" t="s">
        <v>60</v>
      </c>
      <c r="F237" s="40"/>
      <c r="G237" s="40"/>
      <c r="H237" s="40"/>
      <c r="I237" s="40"/>
      <c r="J237" s="41"/>
    </row>
    <row r="238" spans="1:16" x14ac:dyDescent="0.3">
      <c r="A238" s="31" t="s">
        <v>58</v>
      </c>
      <c r="B238" s="31">
        <v>63</v>
      </c>
      <c r="C238" s="32" t="s">
        <v>782</v>
      </c>
      <c r="D238" s="31" t="s">
        <v>60</v>
      </c>
      <c r="E238" s="33" t="s">
        <v>783</v>
      </c>
      <c r="F238" s="34" t="s">
        <v>784</v>
      </c>
      <c r="G238" s="35">
        <v>3</v>
      </c>
      <c r="H238" s="36">
        <v>0</v>
      </c>
      <c r="I238" s="37">
        <f>ROUND(G238*H238,P4)</f>
        <v>0</v>
      </c>
      <c r="J238" s="31"/>
      <c r="O238" s="38">
        <f>I238*0.21</f>
        <v>0</v>
      </c>
      <c r="P238">
        <v>3</v>
      </c>
    </row>
    <row r="239" spans="1:16" x14ac:dyDescent="0.3">
      <c r="A239" s="31" t="s">
        <v>63</v>
      </c>
      <c r="B239" s="39"/>
      <c r="C239" s="40"/>
      <c r="D239" s="40"/>
      <c r="E239" s="33" t="s">
        <v>783</v>
      </c>
      <c r="F239" s="40"/>
      <c r="G239" s="40"/>
      <c r="H239" s="40"/>
      <c r="I239" s="40"/>
      <c r="J239" s="41"/>
    </row>
    <row r="240" spans="1:16" x14ac:dyDescent="0.3">
      <c r="A240" s="31" t="s">
        <v>67</v>
      </c>
      <c r="B240" s="39"/>
      <c r="C240" s="40"/>
      <c r="D240" s="40"/>
      <c r="E240" s="46" t="s">
        <v>60</v>
      </c>
      <c r="F240" s="40"/>
      <c r="G240" s="40"/>
      <c r="H240" s="40"/>
      <c r="I240" s="40"/>
      <c r="J240" s="41"/>
    </row>
    <row r="241" spans="1:16" x14ac:dyDescent="0.3">
      <c r="A241" s="31" t="s">
        <v>58</v>
      </c>
      <c r="B241" s="31">
        <v>64</v>
      </c>
      <c r="C241" s="32" t="s">
        <v>785</v>
      </c>
      <c r="D241" s="31" t="s">
        <v>60</v>
      </c>
      <c r="E241" s="33" t="s">
        <v>786</v>
      </c>
      <c r="F241" s="34" t="s">
        <v>784</v>
      </c>
      <c r="G241" s="35">
        <v>3</v>
      </c>
      <c r="H241" s="36">
        <v>0</v>
      </c>
      <c r="I241" s="37">
        <f>ROUND(G241*H241,P4)</f>
        <v>0</v>
      </c>
      <c r="J241" s="31"/>
      <c r="O241" s="38">
        <f>I241*0.21</f>
        <v>0</v>
      </c>
      <c r="P241">
        <v>3</v>
      </c>
    </row>
    <row r="242" spans="1:16" x14ac:dyDescent="0.3">
      <c r="A242" s="31" t="s">
        <v>63</v>
      </c>
      <c r="B242" s="39"/>
      <c r="C242" s="40"/>
      <c r="D242" s="40"/>
      <c r="E242" s="33" t="s">
        <v>786</v>
      </c>
      <c r="F242" s="40"/>
      <c r="G242" s="40"/>
      <c r="H242" s="40"/>
      <c r="I242" s="40"/>
      <c r="J242" s="41"/>
    </row>
    <row r="243" spans="1:16" x14ac:dyDescent="0.3">
      <c r="A243" s="31" t="s">
        <v>67</v>
      </c>
      <c r="B243" s="39"/>
      <c r="C243" s="40"/>
      <c r="D243" s="40"/>
      <c r="E243" s="46" t="s">
        <v>60</v>
      </c>
      <c r="F243" s="40"/>
      <c r="G243" s="40"/>
      <c r="H243" s="40"/>
      <c r="I243" s="40"/>
      <c r="J243" s="41"/>
    </row>
    <row r="244" spans="1:16" x14ac:dyDescent="0.3">
      <c r="A244" s="25" t="s">
        <v>55</v>
      </c>
      <c r="B244" s="26"/>
      <c r="C244" s="27" t="s">
        <v>787</v>
      </c>
      <c r="D244" s="28"/>
      <c r="E244" s="25" t="s">
        <v>788</v>
      </c>
      <c r="F244" s="28"/>
      <c r="G244" s="28"/>
      <c r="H244" s="28"/>
      <c r="I244" s="29">
        <f>SUMIFS(I245:I251,A245:A251,"P")</f>
        <v>0</v>
      </c>
      <c r="J244" s="30"/>
    </row>
    <row r="245" spans="1:16" x14ac:dyDescent="0.3">
      <c r="A245" s="31" t="s">
        <v>58</v>
      </c>
      <c r="B245" s="31">
        <v>65</v>
      </c>
      <c r="C245" s="32" t="s">
        <v>789</v>
      </c>
      <c r="D245" s="31" t="s">
        <v>60</v>
      </c>
      <c r="E245" s="33" t="s">
        <v>790</v>
      </c>
      <c r="F245" s="34" t="s">
        <v>95</v>
      </c>
      <c r="G245" s="35">
        <v>100</v>
      </c>
      <c r="H245" s="36">
        <v>0</v>
      </c>
      <c r="I245" s="37">
        <f>ROUND(G245*H245,P4)</f>
        <v>0</v>
      </c>
      <c r="J245" s="34" t="s">
        <v>582</v>
      </c>
      <c r="O245" s="38">
        <f>I245*0.21</f>
        <v>0</v>
      </c>
      <c r="P245">
        <v>3</v>
      </c>
    </row>
    <row r="246" spans="1:16" ht="28.8" x14ac:dyDescent="0.3">
      <c r="A246" s="31" t="s">
        <v>63</v>
      </c>
      <c r="B246" s="39"/>
      <c r="C246" s="40"/>
      <c r="D246" s="40"/>
      <c r="E246" s="33" t="s">
        <v>791</v>
      </c>
      <c r="F246" s="40"/>
      <c r="G246" s="40"/>
      <c r="H246" s="40"/>
      <c r="I246" s="40"/>
      <c r="J246" s="41"/>
    </row>
    <row r="247" spans="1:16" ht="57.6" x14ac:dyDescent="0.3">
      <c r="A247" s="31" t="s">
        <v>65</v>
      </c>
      <c r="B247" s="39"/>
      <c r="C247" s="40"/>
      <c r="D247" s="40"/>
      <c r="E247" s="42" t="s">
        <v>792</v>
      </c>
      <c r="F247" s="40"/>
      <c r="G247" s="40"/>
      <c r="H247" s="40"/>
      <c r="I247" s="40"/>
      <c r="J247" s="41"/>
    </row>
    <row r="248" spans="1:16" ht="28.8" x14ac:dyDescent="0.3">
      <c r="A248" s="31" t="s">
        <v>67</v>
      </c>
      <c r="B248" s="39"/>
      <c r="C248" s="40"/>
      <c r="D248" s="40"/>
      <c r="E248" s="33" t="s">
        <v>793</v>
      </c>
      <c r="F248" s="40"/>
      <c r="G248" s="40"/>
      <c r="H248" s="40"/>
      <c r="I248" s="40"/>
      <c r="J248" s="41"/>
    </row>
    <row r="249" spans="1:16" x14ac:dyDescent="0.3">
      <c r="A249" s="31" t="s">
        <v>58</v>
      </c>
      <c r="B249" s="31">
        <v>66</v>
      </c>
      <c r="C249" s="32" t="s">
        <v>794</v>
      </c>
      <c r="D249" s="31" t="s">
        <v>60</v>
      </c>
      <c r="E249" s="33" t="s">
        <v>795</v>
      </c>
      <c r="F249" s="34" t="s">
        <v>95</v>
      </c>
      <c r="G249" s="35">
        <v>100</v>
      </c>
      <c r="H249" s="36">
        <v>0</v>
      </c>
      <c r="I249" s="37">
        <f>ROUND(G249*H249,P4)</f>
        <v>0</v>
      </c>
      <c r="J249" s="34" t="s">
        <v>582</v>
      </c>
      <c r="O249" s="38">
        <f>I249*0.21</f>
        <v>0</v>
      </c>
      <c r="P249">
        <v>3</v>
      </c>
    </row>
    <row r="250" spans="1:16" x14ac:dyDescent="0.3">
      <c r="A250" s="31" t="s">
        <v>63</v>
      </c>
      <c r="B250" s="39"/>
      <c r="C250" s="40"/>
      <c r="D250" s="40"/>
      <c r="E250" s="33" t="s">
        <v>795</v>
      </c>
      <c r="F250" s="40"/>
      <c r="G250" s="40"/>
      <c r="H250" s="40"/>
      <c r="I250" s="40"/>
      <c r="J250" s="41"/>
    </row>
    <row r="251" spans="1:16" x14ac:dyDescent="0.3">
      <c r="A251" s="31" t="s">
        <v>67</v>
      </c>
      <c r="B251" s="39"/>
      <c r="C251" s="40"/>
      <c r="D251" s="40"/>
      <c r="E251" s="46" t="s">
        <v>60</v>
      </c>
      <c r="F251" s="40"/>
      <c r="G251" s="40"/>
      <c r="H251" s="40"/>
      <c r="I251" s="40"/>
      <c r="J251" s="41"/>
    </row>
    <row r="252" spans="1:16" x14ac:dyDescent="0.3">
      <c r="A252" s="25" t="s">
        <v>55</v>
      </c>
      <c r="B252" s="26"/>
      <c r="C252" s="27" t="s">
        <v>796</v>
      </c>
      <c r="D252" s="28"/>
      <c r="E252" s="25" t="s">
        <v>797</v>
      </c>
      <c r="F252" s="28"/>
      <c r="G252" s="28"/>
      <c r="H252" s="28"/>
      <c r="I252" s="29">
        <f>SUMIFS(I253:I346,A253:A346,"P")</f>
        <v>0</v>
      </c>
      <c r="J252" s="30"/>
    </row>
    <row r="253" spans="1:16" x14ac:dyDescent="0.3">
      <c r="A253" s="31" t="s">
        <v>58</v>
      </c>
      <c r="B253" s="31">
        <v>67</v>
      </c>
      <c r="C253" s="32" t="s">
        <v>798</v>
      </c>
      <c r="D253" s="31" t="s">
        <v>60</v>
      </c>
      <c r="E253" s="33" t="s">
        <v>799</v>
      </c>
      <c r="F253" s="34" t="s">
        <v>156</v>
      </c>
      <c r="G253" s="35">
        <v>51</v>
      </c>
      <c r="H253" s="36">
        <v>0</v>
      </c>
      <c r="I253" s="37">
        <f>ROUND(G253*H253,P4)</f>
        <v>0</v>
      </c>
      <c r="J253" s="34" t="s">
        <v>582</v>
      </c>
      <c r="O253" s="38">
        <f>I253*0.21</f>
        <v>0</v>
      </c>
      <c r="P253">
        <v>3</v>
      </c>
    </row>
    <row r="254" spans="1:16" x14ac:dyDescent="0.3">
      <c r="A254" s="31" t="s">
        <v>63</v>
      </c>
      <c r="B254" s="39"/>
      <c r="C254" s="40"/>
      <c r="D254" s="40"/>
      <c r="E254" s="33" t="s">
        <v>799</v>
      </c>
      <c r="F254" s="40"/>
      <c r="G254" s="40"/>
      <c r="H254" s="40"/>
      <c r="I254" s="40"/>
      <c r="J254" s="41"/>
    </row>
    <row r="255" spans="1:16" ht="72" x14ac:dyDescent="0.3">
      <c r="A255" s="31" t="s">
        <v>65</v>
      </c>
      <c r="B255" s="39"/>
      <c r="C255" s="40"/>
      <c r="D255" s="40"/>
      <c r="E255" s="42" t="s">
        <v>800</v>
      </c>
      <c r="F255" s="40"/>
      <c r="G255" s="40"/>
      <c r="H255" s="40"/>
      <c r="I255" s="40"/>
      <c r="J255" s="41"/>
    </row>
    <row r="256" spans="1:16" x14ac:dyDescent="0.3">
      <c r="A256" s="31" t="s">
        <v>67</v>
      </c>
      <c r="B256" s="39"/>
      <c r="C256" s="40"/>
      <c r="D256" s="40"/>
      <c r="E256" s="46" t="s">
        <v>60</v>
      </c>
      <c r="F256" s="40"/>
      <c r="G256" s="40"/>
      <c r="H256" s="40"/>
      <c r="I256" s="40"/>
      <c r="J256" s="41"/>
    </row>
    <row r="257" spans="1:16" x14ac:dyDescent="0.3">
      <c r="A257" s="31" t="s">
        <v>58</v>
      </c>
      <c r="B257" s="31">
        <v>68</v>
      </c>
      <c r="C257" s="32" t="s">
        <v>801</v>
      </c>
      <c r="D257" s="31" t="s">
        <v>60</v>
      </c>
      <c r="E257" s="33" t="s">
        <v>802</v>
      </c>
      <c r="F257" s="34" t="s">
        <v>156</v>
      </c>
      <c r="G257" s="35">
        <v>75</v>
      </c>
      <c r="H257" s="36">
        <v>0</v>
      </c>
      <c r="I257" s="37">
        <f>ROUND(G257*H257,P4)</f>
        <v>0</v>
      </c>
      <c r="J257" s="34" t="s">
        <v>582</v>
      </c>
      <c r="O257" s="38">
        <f>I257*0.21</f>
        <v>0</v>
      </c>
      <c r="P257">
        <v>3</v>
      </c>
    </row>
    <row r="258" spans="1:16" x14ac:dyDescent="0.3">
      <c r="A258" s="31" t="s">
        <v>63</v>
      </c>
      <c r="B258" s="39"/>
      <c r="C258" s="40"/>
      <c r="D258" s="40"/>
      <c r="E258" s="33" t="s">
        <v>802</v>
      </c>
      <c r="F258" s="40"/>
      <c r="G258" s="40"/>
      <c r="H258" s="40"/>
      <c r="I258" s="40"/>
      <c r="J258" s="41"/>
    </row>
    <row r="259" spans="1:16" x14ac:dyDescent="0.3">
      <c r="A259" s="31" t="s">
        <v>65</v>
      </c>
      <c r="B259" s="39"/>
      <c r="C259" s="40"/>
      <c r="D259" s="40"/>
      <c r="E259" s="42" t="s">
        <v>803</v>
      </c>
      <c r="F259" s="40"/>
      <c r="G259" s="40"/>
      <c r="H259" s="40"/>
      <c r="I259" s="40"/>
      <c r="J259" s="41"/>
    </row>
    <row r="260" spans="1:16" x14ac:dyDescent="0.3">
      <c r="A260" s="31" t="s">
        <v>67</v>
      </c>
      <c r="B260" s="39"/>
      <c r="C260" s="40"/>
      <c r="D260" s="40"/>
      <c r="E260" s="46" t="s">
        <v>60</v>
      </c>
      <c r="F260" s="40"/>
      <c r="G260" s="40"/>
      <c r="H260" s="40"/>
      <c r="I260" s="40"/>
      <c r="J260" s="41"/>
    </row>
    <row r="261" spans="1:16" ht="28.8" x14ac:dyDescent="0.3">
      <c r="A261" s="31" t="s">
        <v>58</v>
      </c>
      <c r="B261" s="31">
        <v>69</v>
      </c>
      <c r="C261" s="32" t="s">
        <v>804</v>
      </c>
      <c r="D261" s="31" t="s">
        <v>60</v>
      </c>
      <c r="E261" s="33" t="s">
        <v>805</v>
      </c>
      <c r="F261" s="34" t="s">
        <v>156</v>
      </c>
      <c r="G261" s="35">
        <v>1194</v>
      </c>
      <c r="H261" s="36">
        <v>0</v>
      </c>
      <c r="I261" s="37">
        <f>ROUND(G261*H261,P4)</f>
        <v>0</v>
      </c>
      <c r="J261" s="34" t="s">
        <v>582</v>
      </c>
      <c r="O261" s="38">
        <f>I261*0.21</f>
        <v>0</v>
      </c>
      <c r="P261">
        <v>3</v>
      </c>
    </row>
    <row r="262" spans="1:16" ht="28.8" x14ac:dyDescent="0.3">
      <c r="A262" s="31" t="s">
        <v>63</v>
      </c>
      <c r="B262" s="39"/>
      <c r="C262" s="40"/>
      <c r="D262" s="40"/>
      <c r="E262" s="33" t="s">
        <v>805</v>
      </c>
      <c r="F262" s="40"/>
      <c r="G262" s="40"/>
      <c r="H262" s="40"/>
      <c r="I262" s="40"/>
      <c r="J262" s="41"/>
    </row>
    <row r="263" spans="1:16" ht="144" x14ac:dyDescent="0.3">
      <c r="A263" s="31" t="s">
        <v>65</v>
      </c>
      <c r="B263" s="39"/>
      <c r="C263" s="40"/>
      <c r="D263" s="40"/>
      <c r="E263" s="42" t="s">
        <v>806</v>
      </c>
      <c r="F263" s="40"/>
      <c r="G263" s="40"/>
      <c r="H263" s="40"/>
      <c r="I263" s="40"/>
      <c r="J263" s="41"/>
    </row>
    <row r="264" spans="1:16" x14ac:dyDescent="0.3">
      <c r="A264" s="31" t="s">
        <v>67</v>
      </c>
      <c r="B264" s="39"/>
      <c r="C264" s="40"/>
      <c r="D264" s="40"/>
      <c r="E264" s="46" t="s">
        <v>60</v>
      </c>
      <c r="F264" s="40"/>
      <c r="G264" s="40"/>
      <c r="H264" s="40"/>
      <c r="I264" s="40"/>
      <c r="J264" s="41"/>
    </row>
    <row r="265" spans="1:16" ht="28.8" x14ac:dyDescent="0.3">
      <c r="A265" s="31" t="s">
        <v>58</v>
      </c>
      <c r="B265" s="31">
        <v>70</v>
      </c>
      <c r="C265" s="32" t="s">
        <v>807</v>
      </c>
      <c r="D265" s="31" t="s">
        <v>60</v>
      </c>
      <c r="E265" s="33" t="s">
        <v>808</v>
      </c>
      <c r="F265" s="34" t="s">
        <v>156</v>
      </c>
      <c r="G265" s="35">
        <v>72</v>
      </c>
      <c r="H265" s="36">
        <v>0</v>
      </c>
      <c r="I265" s="37">
        <f>ROUND(G265*H265,P4)</f>
        <v>0</v>
      </c>
      <c r="J265" s="34" t="s">
        <v>582</v>
      </c>
      <c r="O265" s="38">
        <f>I265*0.21</f>
        <v>0</v>
      </c>
      <c r="P265">
        <v>3</v>
      </c>
    </row>
    <row r="266" spans="1:16" ht="28.8" x14ac:dyDescent="0.3">
      <c r="A266" s="31" t="s">
        <v>63</v>
      </c>
      <c r="B266" s="39"/>
      <c r="C266" s="40"/>
      <c r="D266" s="40"/>
      <c r="E266" s="33" t="s">
        <v>808</v>
      </c>
      <c r="F266" s="40"/>
      <c r="G266" s="40"/>
      <c r="H266" s="40"/>
      <c r="I266" s="40"/>
      <c r="J266" s="41"/>
    </row>
    <row r="267" spans="1:16" ht="43.2" x14ac:dyDescent="0.3">
      <c r="A267" s="31" t="s">
        <v>65</v>
      </c>
      <c r="B267" s="39"/>
      <c r="C267" s="40"/>
      <c r="D267" s="40"/>
      <c r="E267" s="42" t="s">
        <v>809</v>
      </c>
      <c r="F267" s="40"/>
      <c r="G267" s="40"/>
      <c r="H267" s="40"/>
      <c r="I267" s="40"/>
      <c r="J267" s="41"/>
    </row>
    <row r="268" spans="1:16" x14ac:dyDescent="0.3">
      <c r="A268" s="31" t="s">
        <v>67</v>
      </c>
      <c r="B268" s="39"/>
      <c r="C268" s="40"/>
      <c r="D268" s="40"/>
      <c r="E268" s="46" t="s">
        <v>60</v>
      </c>
      <c r="F268" s="40"/>
      <c r="G268" s="40"/>
      <c r="H268" s="40"/>
      <c r="I268" s="40"/>
      <c r="J268" s="41"/>
    </row>
    <row r="269" spans="1:16" x14ac:dyDescent="0.3">
      <c r="A269" s="31" t="s">
        <v>58</v>
      </c>
      <c r="B269" s="31">
        <v>71</v>
      </c>
      <c r="C269" s="32" t="s">
        <v>810</v>
      </c>
      <c r="D269" s="31" t="s">
        <v>60</v>
      </c>
      <c r="E269" s="33" t="s">
        <v>811</v>
      </c>
      <c r="F269" s="34" t="s">
        <v>190</v>
      </c>
      <c r="G269" s="35">
        <v>22</v>
      </c>
      <c r="H269" s="36">
        <v>0</v>
      </c>
      <c r="I269" s="37">
        <f>ROUND(G269*H269,P4)</f>
        <v>0</v>
      </c>
      <c r="J269" s="34" t="s">
        <v>582</v>
      </c>
      <c r="O269" s="38">
        <f>I269*0.21</f>
        <v>0</v>
      </c>
      <c r="P269">
        <v>3</v>
      </c>
    </row>
    <row r="270" spans="1:16" ht="57.6" x14ac:dyDescent="0.3">
      <c r="A270" s="31" t="s">
        <v>63</v>
      </c>
      <c r="B270" s="39"/>
      <c r="C270" s="40"/>
      <c r="D270" s="40"/>
      <c r="E270" s="33" t="s">
        <v>812</v>
      </c>
      <c r="F270" s="40"/>
      <c r="G270" s="40"/>
      <c r="H270" s="40"/>
      <c r="I270" s="40"/>
      <c r="J270" s="41"/>
    </row>
    <row r="271" spans="1:16" ht="28.8" x14ac:dyDescent="0.3">
      <c r="A271" s="31" t="s">
        <v>65</v>
      </c>
      <c r="B271" s="39"/>
      <c r="C271" s="40"/>
      <c r="D271" s="40"/>
      <c r="E271" s="42" t="s">
        <v>813</v>
      </c>
      <c r="F271" s="40"/>
      <c r="G271" s="40"/>
      <c r="H271" s="40"/>
      <c r="I271" s="40"/>
      <c r="J271" s="41"/>
    </row>
    <row r="272" spans="1:16" ht="86.4" x14ac:dyDescent="0.3">
      <c r="A272" s="31" t="s">
        <v>67</v>
      </c>
      <c r="B272" s="39"/>
      <c r="C272" s="40"/>
      <c r="D272" s="40"/>
      <c r="E272" s="33" t="s">
        <v>814</v>
      </c>
      <c r="F272" s="40"/>
      <c r="G272" s="40"/>
      <c r="H272" s="40"/>
      <c r="I272" s="40"/>
      <c r="J272" s="41"/>
    </row>
    <row r="273" spans="1:16" ht="28.8" x14ac:dyDescent="0.3">
      <c r="A273" s="31" t="s">
        <v>58</v>
      </c>
      <c r="B273" s="31">
        <v>72</v>
      </c>
      <c r="C273" s="32" t="s">
        <v>815</v>
      </c>
      <c r="D273" s="31" t="s">
        <v>60</v>
      </c>
      <c r="E273" s="33" t="s">
        <v>816</v>
      </c>
      <c r="F273" s="34" t="s">
        <v>95</v>
      </c>
      <c r="G273" s="35">
        <v>34</v>
      </c>
      <c r="H273" s="36">
        <v>0</v>
      </c>
      <c r="I273" s="37">
        <f>ROUND(G273*H273,P4)</f>
        <v>0</v>
      </c>
      <c r="J273" s="34" t="s">
        <v>582</v>
      </c>
      <c r="O273" s="38">
        <f>I273*0.21</f>
        <v>0</v>
      </c>
      <c r="P273">
        <v>3</v>
      </c>
    </row>
    <row r="274" spans="1:16" ht="57.6" x14ac:dyDescent="0.3">
      <c r="A274" s="31" t="s">
        <v>63</v>
      </c>
      <c r="B274" s="39"/>
      <c r="C274" s="40"/>
      <c r="D274" s="40"/>
      <c r="E274" s="33" t="s">
        <v>817</v>
      </c>
      <c r="F274" s="40"/>
      <c r="G274" s="40"/>
      <c r="H274" s="40"/>
      <c r="I274" s="40"/>
      <c r="J274" s="41"/>
    </row>
    <row r="275" spans="1:16" ht="72" x14ac:dyDescent="0.3">
      <c r="A275" s="31" t="s">
        <v>65</v>
      </c>
      <c r="B275" s="39"/>
      <c r="C275" s="40"/>
      <c r="D275" s="40"/>
      <c r="E275" s="42" t="s">
        <v>818</v>
      </c>
      <c r="F275" s="40"/>
      <c r="G275" s="40"/>
      <c r="H275" s="40"/>
      <c r="I275" s="40"/>
      <c r="J275" s="41"/>
    </row>
    <row r="276" spans="1:16" ht="28.8" x14ac:dyDescent="0.3">
      <c r="A276" s="31" t="s">
        <v>67</v>
      </c>
      <c r="B276" s="39"/>
      <c r="C276" s="40"/>
      <c r="D276" s="40"/>
      <c r="E276" s="33" t="s">
        <v>819</v>
      </c>
      <c r="F276" s="40"/>
      <c r="G276" s="40"/>
      <c r="H276" s="40"/>
      <c r="I276" s="40"/>
      <c r="J276" s="41"/>
    </row>
    <row r="277" spans="1:16" x14ac:dyDescent="0.3">
      <c r="A277" s="31" t="s">
        <v>58</v>
      </c>
      <c r="B277" s="31">
        <v>73</v>
      </c>
      <c r="C277" s="32" t="s">
        <v>820</v>
      </c>
      <c r="D277" s="31" t="s">
        <v>60</v>
      </c>
      <c r="E277" s="33" t="s">
        <v>821</v>
      </c>
      <c r="F277" s="34" t="s">
        <v>120</v>
      </c>
      <c r="G277" s="35">
        <v>37.603999999999999</v>
      </c>
      <c r="H277" s="36">
        <v>0</v>
      </c>
      <c r="I277" s="37">
        <f>ROUND(G277*H277,P4)</f>
        <v>0</v>
      </c>
      <c r="J277" s="34" t="s">
        <v>582</v>
      </c>
      <c r="O277" s="38">
        <f>I277*0.21</f>
        <v>0</v>
      </c>
      <c r="P277">
        <v>3</v>
      </c>
    </row>
    <row r="278" spans="1:16" ht="28.8" x14ac:dyDescent="0.3">
      <c r="A278" s="31" t="s">
        <v>63</v>
      </c>
      <c r="B278" s="39"/>
      <c r="C278" s="40"/>
      <c r="D278" s="40"/>
      <c r="E278" s="33" t="s">
        <v>822</v>
      </c>
      <c r="F278" s="40"/>
      <c r="G278" s="40"/>
      <c r="H278" s="40"/>
      <c r="I278" s="40"/>
      <c r="J278" s="41"/>
    </row>
    <row r="279" spans="1:16" ht="72" x14ac:dyDescent="0.3">
      <c r="A279" s="31" t="s">
        <v>65</v>
      </c>
      <c r="B279" s="39"/>
      <c r="C279" s="40"/>
      <c r="D279" s="40"/>
      <c r="E279" s="42" t="s">
        <v>823</v>
      </c>
      <c r="F279" s="40"/>
      <c r="G279" s="40"/>
      <c r="H279" s="40"/>
      <c r="I279" s="40"/>
      <c r="J279" s="41"/>
    </row>
    <row r="280" spans="1:16" x14ac:dyDescent="0.3">
      <c r="A280" s="31" t="s">
        <v>67</v>
      </c>
      <c r="B280" s="39"/>
      <c r="C280" s="40"/>
      <c r="D280" s="40"/>
      <c r="E280" s="46" t="s">
        <v>60</v>
      </c>
      <c r="F280" s="40"/>
      <c r="G280" s="40"/>
      <c r="H280" s="40"/>
      <c r="I280" s="40"/>
      <c r="J280" s="41"/>
    </row>
    <row r="281" spans="1:16" x14ac:dyDescent="0.3">
      <c r="A281" s="31" t="s">
        <v>58</v>
      </c>
      <c r="B281" s="31">
        <v>74</v>
      </c>
      <c r="C281" s="32" t="s">
        <v>824</v>
      </c>
      <c r="D281" s="31" t="s">
        <v>60</v>
      </c>
      <c r="E281" s="33" t="s">
        <v>825</v>
      </c>
      <c r="F281" s="34" t="s">
        <v>128</v>
      </c>
      <c r="G281" s="35">
        <v>0.56200000000000006</v>
      </c>
      <c r="H281" s="36">
        <v>0</v>
      </c>
      <c r="I281" s="37">
        <f>ROUND(G281*H281,P4)</f>
        <v>0</v>
      </c>
      <c r="J281" s="34" t="s">
        <v>582</v>
      </c>
      <c r="O281" s="38">
        <f>I281*0.21</f>
        <v>0</v>
      </c>
      <c r="P281">
        <v>3</v>
      </c>
    </row>
    <row r="282" spans="1:16" ht="28.8" x14ac:dyDescent="0.3">
      <c r="A282" s="31" t="s">
        <v>63</v>
      </c>
      <c r="B282" s="39"/>
      <c r="C282" s="40"/>
      <c r="D282" s="40"/>
      <c r="E282" s="33" t="s">
        <v>826</v>
      </c>
      <c r="F282" s="40"/>
      <c r="G282" s="40"/>
      <c r="H282" s="40"/>
      <c r="I282" s="40"/>
      <c r="J282" s="41"/>
    </row>
    <row r="283" spans="1:16" ht="72" x14ac:dyDescent="0.3">
      <c r="A283" s="31" t="s">
        <v>65</v>
      </c>
      <c r="B283" s="39"/>
      <c r="C283" s="40"/>
      <c r="D283" s="40"/>
      <c r="E283" s="42" t="s">
        <v>827</v>
      </c>
      <c r="F283" s="40"/>
      <c r="G283" s="40"/>
      <c r="H283" s="40"/>
      <c r="I283" s="40"/>
      <c r="J283" s="41"/>
    </row>
    <row r="284" spans="1:16" x14ac:dyDescent="0.3">
      <c r="A284" s="31" t="s">
        <v>67</v>
      </c>
      <c r="B284" s="39"/>
      <c r="C284" s="40"/>
      <c r="D284" s="40"/>
      <c r="E284" s="46" t="s">
        <v>60</v>
      </c>
      <c r="F284" s="40"/>
      <c r="G284" s="40"/>
      <c r="H284" s="40"/>
      <c r="I284" s="40"/>
      <c r="J284" s="41"/>
    </row>
    <row r="285" spans="1:16" ht="28.8" x14ac:dyDescent="0.3">
      <c r="A285" s="31" t="s">
        <v>58</v>
      </c>
      <c r="B285" s="31">
        <v>75</v>
      </c>
      <c r="C285" s="32" t="s">
        <v>828</v>
      </c>
      <c r="D285" s="31" t="s">
        <v>60</v>
      </c>
      <c r="E285" s="33" t="s">
        <v>829</v>
      </c>
      <c r="F285" s="34" t="s">
        <v>120</v>
      </c>
      <c r="G285" s="35">
        <v>40.799999999999997</v>
      </c>
      <c r="H285" s="36">
        <v>0</v>
      </c>
      <c r="I285" s="37">
        <f>ROUND(G285*H285,P4)</f>
        <v>0</v>
      </c>
      <c r="J285" s="34" t="s">
        <v>582</v>
      </c>
      <c r="O285" s="38">
        <f>I285*0.21</f>
        <v>0</v>
      </c>
      <c r="P285">
        <v>3</v>
      </c>
    </row>
    <row r="286" spans="1:16" ht="43.2" x14ac:dyDescent="0.3">
      <c r="A286" s="31" t="s">
        <v>63</v>
      </c>
      <c r="B286" s="39"/>
      <c r="C286" s="40"/>
      <c r="D286" s="40"/>
      <c r="E286" s="33" t="s">
        <v>830</v>
      </c>
      <c r="F286" s="40"/>
      <c r="G286" s="40"/>
      <c r="H286" s="40"/>
      <c r="I286" s="40"/>
      <c r="J286" s="41"/>
    </row>
    <row r="287" spans="1:16" ht="43.2" x14ac:dyDescent="0.3">
      <c r="A287" s="31" t="s">
        <v>65</v>
      </c>
      <c r="B287" s="39"/>
      <c r="C287" s="40"/>
      <c r="D287" s="40"/>
      <c r="E287" s="42" t="s">
        <v>831</v>
      </c>
      <c r="F287" s="40"/>
      <c r="G287" s="40"/>
      <c r="H287" s="40"/>
      <c r="I287" s="40"/>
      <c r="J287" s="41"/>
    </row>
    <row r="288" spans="1:16" x14ac:dyDescent="0.3">
      <c r="A288" s="31" t="s">
        <v>67</v>
      </c>
      <c r="B288" s="39"/>
      <c r="C288" s="40"/>
      <c r="D288" s="40"/>
      <c r="E288" s="46" t="s">
        <v>60</v>
      </c>
      <c r="F288" s="40"/>
      <c r="G288" s="40"/>
      <c r="H288" s="40"/>
      <c r="I288" s="40"/>
      <c r="J288" s="41"/>
    </row>
    <row r="289" spans="1:16" x14ac:dyDescent="0.3">
      <c r="A289" s="31" t="s">
        <v>58</v>
      </c>
      <c r="B289" s="31">
        <v>76</v>
      </c>
      <c r="C289" s="32" t="s">
        <v>832</v>
      </c>
      <c r="D289" s="31" t="s">
        <v>60</v>
      </c>
      <c r="E289" s="33" t="s">
        <v>833</v>
      </c>
      <c r="F289" s="34" t="s">
        <v>156</v>
      </c>
      <c r="G289" s="35">
        <v>501</v>
      </c>
      <c r="H289" s="36">
        <v>0</v>
      </c>
      <c r="I289" s="37">
        <f>ROUND(G289*H289,P4)</f>
        <v>0</v>
      </c>
      <c r="J289" s="34" t="s">
        <v>582</v>
      </c>
      <c r="O289" s="38">
        <f>I289*0.21</f>
        <v>0</v>
      </c>
      <c r="P289">
        <v>3</v>
      </c>
    </row>
    <row r="290" spans="1:16" ht="57.6" x14ac:dyDescent="0.3">
      <c r="A290" s="31" t="s">
        <v>63</v>
      </c>
      <c r="B290" s="39"/>
      <c r="C290" s="40"/>
      <c r="D290" s="40"/>
      <c r="E290" s="33" t="s">
        <v>834</v>
      </c>
      <c r="F290" s="40"/>
      <c r="G290" s="40"/>
      <c r="H290" s="40"/>
      <c r="I290" s="40"/>
      <c r="J290" s="41"/>
    </row>
    <row r="291" spans="1:16" x14ac:dyDescent="0.3">
      <c r="A291" s="31" t="s">
        <v>67</v>
      </c>
      <c r="B291" s="39"/>
      <c r="C291" s="40"/>
      <c r="D291" s="40"/>
      <c r="E291" s="46" t="s">
        <v>60</v>
      </c>
      <c r="F291" s="40"/>
      <c r="G291" s="40"/>
      <c r="H291" s="40"/>
      <c r="I291" s="40"/>
      <c r="J291" s="41"/>
    </row>
    <row r="292" spans="1:16" ht="28.8" x14ac:dyDescent="0.3">
      <c r="A292" s="31" t="s">
        <v>58</v>
      </c>
      <c r="B292" s="31">
        <v>77</v>
      </c>
      <c r="C292" s="32" t="s">
        <v>835</v>
      </c>
      <c r="D292" s="31" t="s">
        <v>60</v>
      </c>
      <c r="E292" s="33" t="s">
        <v>836</v>
      </c>
      <c r="F292" s="34" t="s">
        <v>156</v>
      </c>
      <c r="G292" s="35">
        <v>295</v>
      </c>
      <c r="H292" s="36">
        <v>0</v>
      </c>
      <c r="I292" s="37">
        <f>ROUND(G292*H292,P4)</f>
        <v>0</v>
      </c>
      <c r="J292" s="34" t="s">
        <v>582</v>
      </c>
      <c r="O292" s="38">
        <f>I292*0.21</f>
        <v>0</v>
      </c>
      <c r="P292">
        <v>3</v>
      </c>
    </row>
    <row r="293" spans="1:16" ht="57.6" x14ac:dyDescent="0.3">
      <c r="A293" s="31" t="s">
        <v>63</v>
      </c>
      <c r="B293" s="39"/>
      <c r="C293" s="40"/>
      <c r="D293" s="40"/>
      <c r="E293" s="33" t="s">
        <v>837</v>
      </c>
      <c r="F293" s="40"/>
      <c r="G293" s="40"/>
      <c r="H293" s="40"/>
      <c r="I293" s="40"/>
      <c r="J293" s="41"/>
    </row>
    <row r="294" spans="1:16" ht="28.8" x14ac:dyDescent="0.3">
      <c r="A294" s="31" t="s">
        <v>65</v>
      </c>
      <c r="B294" s="39"/>
      <c r="C294" s="40"/>
      <c r="D294" s="40"/>
      <c r="E294" s="42" t="s">
        <v>838</v>
      </c>
      <c r="F294" s="40"/>
      <c r="G294" s="40"/>
      <c r="H294" s="40"/>
      <c r="I294" s="40"/>
      <c r="J294" s="41"/>
    </row>
    <row r="295" spans="1:16" x14ac:dyDescent="0.3">
      <c r="A295" s="31" t="s">
        <v>67</v>
      </c>
      <c r="B295" s="39"/>
      <c r="C295" s="40"/>
      <c r="D295" s="40"/>
      <c r="E295" s="46" t="s">
        <v>60</v>
      </c>
      <c r="F295" s="40"/>
      <c r="G295" s="40"/>
      <c r="H295" s="40"/>
      <c r="I295" s="40"/>
      <c r="J295" s="41"/>
    </row>
    <row r="296" spans="1:16" ht="28.8" x14ac:dyDescent="0.3">
      <c r="A296" s="31" t="s">
        <v>58</v>
      </c>
      <c r="B296" s="31">
        <v>78</v>
      </c>
      <c r="C296" s="32" t="s">
        <v>839</v>
      </c>
      <c r="D296" s="31" t="s">
        <v>60</v>
      </c>
      <c r="E296" s="33" t="s">
        <v>840</v>
      </c>
      <c r="F296" s="34" t="s">
        <v>156</v>
      </c>
      <c r="G296" s="35">
        <v>36</v>
      </c>
      <c r="H296" s="36">
        <v>0</v>
      </c>
      <c r="I296" s="37">
        <f>ROUND(G296*H296,P4)</f>
        <v>0</v>
      </c>
      <c r="J296" s="34" t="s">
        <v>582</v>
      </c>
      <c r="O296" s="38">
        <f>I296*0.21</f>
        <v>0</v>
      </c>
      <c r="P296">
        <v>3</v>
      </c>
    </row>
    <row r="297" spans="1:16" ht="57.6" x14ac:dyDescent="0.3">
      <c r="A297" s="31" t="s">
        <v>63</v>
      </c>
      <c r="B297" s="39"/>
      <c r="C297" s="40"/>
      <c r="D297" s="40"/>
      <c r="E297" s="33" t="s">
        <v>841</v>
      </c>
      <c r="F297" s="40"/>
      <c r="G297" s="40"/>
      <c r="H297" s="40"/>
      <c r="I297" s="40"/>
      <c r="J297" s="41"/>
    </row>
    <row r="298" spans="1:16" ht="28.8" x14ac:dyDescent="0.3">
      <c r="A298" s="31" t="s">
        <v>65</v>
      </c>
      <c r="B298" s="39"/>
      <c r="C298" s="40"/>
      <c r="D298" s="40"/>
      <c r="E298" s="42" t="s">
        <v>842</v>
      </c>
      <c r="F298" s="40"/>
      <c r="G298" s="40"/>
      <c r="H298" s="40"/>
      <c r="I298" s="40"/>
      <c r="J298" s="41"/>
    </row>
    <row r="299" spans="1:16" x14ac:dyDescent="0.3">
      <c r="A299" s="31" t="s">
        <v>67</v>
      </c>
      <c r="B299" s="39"/>
      <c r="C299" s="40"/>
      <c r="D299" s="40"/>
      <c r="E299" s="46" t="s">
        <v>60</v>
      </c>
      <c r="F299" s="40"/>
      <c r="G299" s="40"/>
      <c r="H299" s="40"/>
      <c r="I299" s="40"/>
      <c r="J299" s="41"/>
    </row>
    <row r="300" spans="1:16" ht="28.8" x14ac:dyDescent="0.3">
      <c r="A300" s="31" t="s">
        <v>58</v>
      </c>
      <c r="B300" s="31">
        <v>79</v>
      </c>
      <c r="C300" s="32" t="s">
        <v>843</v>
      </c>
      <c r="D300" s="31" t="s">
        <v>60</v>
      </c>
      <c r="E300" s="33" t="s">
        <v>844</v>
      </c>
      <c r="F300" s="34" t="s">
        <v>120</v>
      </c>
      <c r="G300" s="35">
        <v>40.799999999999997</v>
      </c>
      <c r="H300" s="36">
        <v>0</v>
      </c>
      <c r="I300" s="37">
        <f>ROUND(G300*H300,P4)</f>
        <v>0</v>
      </c>
      <c r="J300" s="34" t="s">
        <v>582</v>
      </c>
      <c r="O300" s="38">
        <f>I300*0.21</f>
        <v>0</v>
      </c>
      <c r="P300">
        <v>3</v>
      </c>
    </row>
    <row r="301" spans="1:16" ht="43.2" x14ac:dyDescent="0.3">
      <c r="A301" s="31" t="s">
        <v>63</v>
      </c>
      <c r="B301" s="39"/>
      <c r="C301" s="40"/>
      <c r="D301" s="40"/>
      <c r="E301" s="33" t="s">
        <v>845</v>
      </c>
      <c r="F301" s="40"/>
      <c r="G301" s="40"/>
      <c r="H301" s="40"/>
      <c r="I301" s="40"/>
      <c r="J301" s="41"/>
    </row>
    <row r="302" spans="1:16" ht="43.2" x14ac:dyDescent="0.3">
      <c r="A302" s="31" t="s">
        <v>65</v>
      </c>
      <c r="B302" s="39"/>
      <c r="C302" s="40"/>
      <c r="D302" s="40"/>
      <c r="E302" s="42" t="s">
        <v>831</v>
      </c>
      <c r="F302" s="40"/>
      <c r="G302" s="40"/>
      <c r="H302" s="40"/>
      <c r="I302" s="40"/>
      <c r="J302" s="41"/>
    </row>
    <row r="303" spans="1:16" x14ac:dyDescent="0.3">
      <c r="A303" s="31" t="s">
        <v>67</v>
      </c>
      <c r="B303" s="39"/>
      <c r="C303" s="40"/>
      <c r="D303" s="40"/>
      <c r="E303" s="46" t="s">
        <v>60</v>
      </c>
      <c r="F303" s="40"/>
      <c r="G303" s="40"/>
      <c r="H303" s="40"/>
      <c r="I303" s="40"/>
      <c r="J303" s="41"/>
    </row>
    <row r="304" spans="1:16" ht="28.8" x14ac:dyDescent="0.3">
      <c r="A304" s="31" t="s">
        <v>58</v>
      </c>
      <c r="B304" s="31">
        <v>80</v>
      </c>
      <c r="C304" s="32" t="s">
        <v>846</v>
      </c>
      <c r="D304" s="31" t="s">
        <v>60</v>
      </c>
      <c r="E304" s="33" t="s">
        <v>847</v>
      </c>
      <c r="F304" s="34" t="s">
        <v>156</v>
      </c>
      <c r="G304" s="35">
        <v>501</v>
      </c>
      <c r="H304" s="36">
        <v>0</v>
      </c>
      <c r="I304" s="37">
        <f>ROUND(G304*H304,P4)</f>
        <v>0</v>
      </c>
      <c r="J304" s="34" t="s">
        <v>582</v>
      </c>
      <c r="O304" s="38">
        <f>I304*0.21</f>
        <v>0</v>
      </c>
      <c r="P304">
        <v>3</v>
      </c>
    </row>
    <row r="305" spans="1:16" ht="43.2" x14ac:dyDescent="0.3">
      <c r="A305" s="31" t="s">
        <v>63</v>
      </c>
      <c r="B305" s="39"/>
      <c r="C305" s="40"/>
      <c r="D305" s="40"/>
      <c r="E305" s="33" t="s">
        <v>848</v>
      </c>
      <c r="F305" s="40"/>
      <c r="G305" s="40"/>
      <c r="H305" s="40"/>
      <c r="I305" s="40"/>
      <c r="J305" s="41"/>
    </row>
    <row r="306" spans="1:16" ht="43.2" x14ac:dyDescent="0.3">
      <c r="A306" s="31" t="s">
        <v>65</v>
      </c>
      <c r="B306" s="39"/>
      <c r="C306" s="40"/>
      <c r="D306" s="40"/>
      <c r="E306" s="42" t="s">
        <v>849</v>
      </c>
      <c r="F306" s="40"/>
      <c r="G306" s="40"/>
      <c r="H306" s="40"/>
      <c r="I306" s="40"/>
      <c r="J306" s="41"/>
    </row>
    <row r="307" spans="1:16" x14ac:dyDescent="0.3">
      <c r="A307" s="31" t="s">
        <v>67</v>
      </c>
      <c r="B307" s="39"/>
      <c r="C307" s="40"/>
      <c r="D307" s="40"/>
      <c r="E307" s="46" t="s">
        <v>60</v>
      </c>
      <c r="F307" s="40"/>
      <c r="G307" s="40"/>
      <c r="H307" s="40"/>
      <c r="I307" s="40"/>
      <c r="J307" s="41"/>
    </row>
    <row r="308" spans="1:16" ht="28.8" x14ac:dyDescent="0.3">
      <c r="A308" s="31" t="s">
        <v>58</v>
      </c>
      <c r="B308" s="31">
        <v>81</v>
      </c>
      <c r="C308" s="32" t="s">
        <v>850</v>
      </c>
      <c r="D308" s="31" t="s">
        <v>60</v>
      </c>
      <c r="E308" s="33" t="s">
        <v>851</v>
      </c>
      <c r="F308" s="34" t="s">
        <v>156</v>
      </c>
      <c r="G308" s="35">
        <v>295</v>
      </c>
      <c r="H308" s="36">
        <v>0</v>
      </c>
      <c r="I308" s="37">
        <f>ROUND(G308*H308,P4)</f>
        <v>0</v>
      </c>
      <c r="J308" s="34" t="s">
        <v>582</v>
      </c>
      <c r="O308" s="38">
        <f>I308*0.21</f>
        <v>0</v>
      </c>
      <c r="P308">
        <v>3</v>
      </c>
    </row>
    <row r="309" spans="1:16" ht="43.2" x14ac:dyDescent="0.3">
      <c r="A309" s="31" t="s">
        <v>63</v>
      </c>
      <c r="B309" s="39"/>
      <c r="C309" s="40"/>
      <c r="D309" s="40"/>
      <c r="E309" s="33" t="s">
        <v>852</v>
      </c>
      <c r="F309" s="40"/>
      <c r="G309" s="40"/>
      <c r="H309" s="40"/>
      <c r="I309" s="40"/>
      <c r="J309" s="41"/>
    </row>
    <row r="310" spans="1:16" ht="28.8" x14ac:dyDescent="0.3">
      <c r="A310" s="31" t="s">
        <v>65</v>
      </c>
      <c r="B310" s="39"/>
      <c r="C310" s="40"/>
      <c r="D310" s="40"/>
      <c r="E310" s="42" t="s">
        <v>838</v>
      </c>
      <c r="F310" s="40"/>
      <c r="G310" s="40"/>
      <c r="H310" s="40"/>
      <c r="I310" s="40"/>
      <c r="J310" s="41"/>
    </row>
    <row r="311" spans="1:16" x14ac:dyDescent="0.3">
      <c r="A311" s="31" t="s">
        <v>67</v>
      </c>
      <c r="B311" s="39"/>
      <c r="C311" s="40"/>
      <c r="D311" s="40"/>
      <c r="E311" s="46" t="s">
        <v>60</v>
      </c>
      <c r="F311" s="40"/>
      <c r="G311" s="40"/>
      <c r="H311" s="40"/>
      <c r="I311" s="40"/>
      <c r="J311" s="41"/>
    </row>
    <row r="312" spans="1:16" ht="28.8" x14ac:dyDescent="0.3">
      <c r="A312" s="31" t="s">
        <v>58</v>
      </c>
      <c r="B312" s="31">
        <v>82</v>
      </c>
      <c r="C312" s="32" t="s">
        <v>853</v>
      </c>
      <c r="D312" s="31" t="s">
        <v>60</v>
      </c>
      <c r="E312" s="33" t="s">
        <v>854</v>
      </c>
      <c r="F312" s="34" t="s">
        <v>156</v>
      </c>
      <c r="G312" s="35">
        <v>36</v>
      </c>
      <c r="H312" s="36">
        <v>0</v>
      </c>
      <c r="I312" s="37">
        <f>ROUND(G312*H312,P4)</f>
        <v>0</v>
      </c>
      <c r="J312" s="34" t="s">
        <v>582</v>
      </c>
      <c r="O312" s="38">
        <f>I312*0.21</f>
        <v>0</v>
      </c>
      <c r="P312">
        <v>3</v>
      </c>
    </row>
    <row r="313" spans="1:16" ht="43.2" x14ac:dyDescent="0.3">
      <c r="A313" s="31" t="s">
        <v>63</v>
      </c>
      <c r="B313" s="39"/>
      <c r="C313" s="40"/>
      <c r="D313" s="40"/>
      <c r="E313" s="33" t="s">
        <v>855</v>
      </c>
      <c r="F313" s="40"/>
      <c r="G313" s="40"/>
      <c r="H313" s="40"/>
      <c r="I313" s="40"/>
      <c r="J313" s="41"/>
    </row>
    <row r="314" spans="1:16" ht="28.8" x14ac:dyDescent="0.3">
      <c r="A314" s="31" t="s">
        <v>65</v>
      </c>
      <c r="B314" s="39"/>
      <c r="C314" s="40"/>
      <c r="D314" s="40"/>
      <c r="E314" s="42" t="s">
        <v>842</v>
      </c>
      <c r="F314" s="40"/>
      <c r="G314" s="40"/>
      <c r="H314" s="40"/>
      <c r="I314" s="40"/>
      <c r="J314" s="41"/>
    </row>
    <row r="315" spans="1:16" x14ac:dyDescent="0.3">
      <c r="A315" s="31" t="s">
        <v>67</v>
      </c>
      <c r="B315" s="39"/>
      <c r="C315" s="40"/>
      <c r="D315" s="40"/>
      <c r="E315" s="46" t="s">
        <v>60</v>
      </c>
      <c r="F315" s="40"/>
      <c r="G315" s="40"/>
      <c r="H315" s="40"/>
      <c r="I315" s="40"/>
      <c r="J315" s="41"/>
    </row>
    <row r="316" spans="1:16" ht="28.8" x14ac:dyDescent="0.3">
      <c r="A316" s="31" t="s">
        <v>58</v>
      </c>
      <c r="B316" s="31">
        <v>83</v>
      </c>
      <c r="C316" s="32" t="s">
        <v>856</v>
      </c>
      <c r="D316" s="31" t="s">
        <v>60</v>
      </c>
      <c r="E316" s="33" t="s">
        <v>857</v>
      </c>
      <c r="F316" s="34" t="s">
        <v>156</v>
      </c>
      <c r="G316" s="35">
        <v>46</v>
      </c>
      <c r="H316" s="36">
        <v>0</v>
      </c>
      <c r="I316" s="37">
        <f>ROUND(G316*H316,P4)</f>
        <v>0</v>
      </c>
      <c r="J316" s="34" t="s">
        <v>582</v>
      </c>
      <c r="O316" s="38">
        <f>I316*0.21</f>
        <v>0</v>
      </c>
      <c r="P316">
        <v>3</v>
      </c>
    </row>
    <row r="317" spans="1:16" ht="28.8" x14ac:dyDescent="0.3">
      <c r="A317" s="31" t="s">
        <v>63</v>
      </c>
      <c r="B317" s="39"/>
      <c r="C317" s="40"/>
      <c r="D317" s="40"/>
      <c r="E317" s="33" t="s">
        <v>858</v>
      </c>
      <c r="F317" s="40"/>
      <c r="G317" s="40"/>
      <c r="H317" s="40"/>
      <c r="I317" s="40"/>
      <c r="J317" s="41"/>
    </row>
    <row r="318" spans="1:16" ht="28.8" x14ac:dyDescent="0.3">
      <c r="A318" s="31" t="s">
        <v>65</v>
      </c>
      <c r="B318" s="39"/>
      <c r="C318" s="40"/>
      <c r="D318" s="40"/>
      <c r="E318" s="42" t="s">
        <v>859</v>
      </c>
      <c r="F318" s="40"/>
      <c r="G318" s="40"/>
      <c r="H318" s="40"/>
      <c r="I318" s="40"/>
      <c r="J318" s="41"/>
    </row>
    <row r="319" spans="1:16" x14ac:dyDescent="0.3">
      <c r="A319" s="31" t="s">
        <v>67</v>
      </c>
      <c r="B319" s="39"/>
      <c r="C319" s="40"/>
      <c r="D319" s="40"/>
      <c r="E319" s="46" t="s">
        <v>60</v>
      </c>
      <c r="F319" s="40"/>
      <c r="G319" s="40"/>
      <c r="H319" s="40"/>
      <c r="I319" s="40"/>
      <c r="J319" s="41"/>
    </row>
    <row r="320" spans="1:16" ht="28.8" x14ac:dyDescent="0.3">
      <c r="A320" s="31" t="s">
        <v>58</v>
      </c>
      <c r="B320" s="31">
        <v>84</v>
      </c>
      <c r="C320" s="32" t="s">
        <v>860</v>
      </c>
      <c r="D320" s="31" t="s">
        <v>60</v>
      </c>
      <c r="E320" s="33" t="s">
        <v>861</v>
      </c>
      <c r="F320" s="34" t="s">
        <v>156</v>
      </c>
      <c r="G320" s="35">
        <v>867</v>
      </c>
      <c r="H320" s="36">
        <v>0</v>
      </c>
      <c r="I320" s="37">
        <f>ROUND(G320*H320,P4)</f>
        <v>0</v>
      </c>
      <c r="J320" s="34" t="s">
        <v>582</v>
      </c>
      <c r="O320" s="38">
        <f>I320*0.21</f>
        <v>0</v>
      </c>
      <c r="P320">
        <v>3</v>
      </c>
    </row>
    <row r="321" spans="1:16" ht="28.8" x14ac:dyDescent="0.3">
      <c r="A321" s="31" t="s">
        <v>63</v>
      </c>
      <c r="B321" s="39"/>
      <c r="C321" s="40"/>
      <c r="D321" s="40"/>
      <c r="E321" s="33" t="s">
        <v>862</v>
      </c>
      <c r="F321" s="40"/>
      <c r="G321" s="40"/>
      <c r="H321" s="40"/>
      <c r="I321" s="40"/>
      <c r="J321" s="41"/>
    </row>
    <row r="322" spans="1:16" ht="57.6" x14ac:dyDescent="0.3">
      <c r="A322" s="31" t="s">
        <v>65</v>
      </c>
      <c r="B322" s="39"/>
      <c r="C322" s="40"/>
      <c r="D322" s="40"/>
      <c r="E322" s="42" t="s">
        <v>863</v>
      </c>
      <c r="F322" s="40"/>
      <c r="G322" s="40"/>
      <c r="H322" s="40"/>
      <c r="I322" s="40"/>
      <c r="J322" s="41"/>
    </row>
    <row r="323" spans="1:16" x14ac:dyDescent="0.3">
      <c r="A323" s="31" t="s">
        <v>67</v>
      </c>
      <c r="B323" s="39"/>
      <c r="C323" s="40"/>
      <c r="D323" s="40"/>
      <c r="E323" s="46" t="s">
        <v>60</v>
      </c>
      <c r="F323" s="40"/>
      <c r="G323" s="40"/>
      <c r="H323" s="40"/>
      <c r="I323" s="40"/>
      <c r="J323" s="41"/>
    </row>
    <row r="324" spans="1:16" ht="28.8" x14ac:dyDescent="0.3">
      <c r="A324" s="31" t="s">
        <v>58</v>
      </c>
      <c r="B324" s="31">
        <v>85</v>
      </c>
      <c r="C324" s="32" t="s">
        <v>864</v>
      </c>
      <c r="D324" s="31" t="s">
        <v>60</v>
      </c>
      <c r="E324" s="33" t="s">
        <v>865</v>
      </c>
      <c r="F324" s="34" t="s">
        <v>156</v>
      </c>
      <c r="G324" s="35">
        <v>995</v>
      </c>
      <c r="H324" s="36">
        <v>0</v>
      </c>
      <c r="I324" s="37">
        <f>ROUND(G324*H324,P4)</f>
        <v>0</v>
      </c>
      <c r="J324" s="34" t="s">
        <v>582</v>
      </c>
      <c r="O324" s="38">
        <f>I324*0.21</f>
        <v>0</v>
      </c>
      <c r="P324">
        <v>3</v>
      </c>
    </row>
    <row r="325" spans="1:16" ht="28.8" x14ac:dyDescent="0.3">
      <c r="A325" s="31" t="s">
        <v>63</v>
      </c>
      <c r="B325" s="39"/>
      <c r="C325" s="40"/>
      <c r="D325" s="40"/>
      <c r="E325" s="33" t="s">
        <v>866</v>
      </c>
      <c r="F325" s="40"/>
      <c r="G325" s="40"/>
      <c r="H325" s="40"/>
      <c r="I325" s="40"/>
      <c r="J325" s="41"/>
    </row>
    <row r="326" spans="1:16" x14ac:dyDescent="0.3">
      <c r="A326" s="31" t="s">
        <v>67</v>
      </c>
      <c r="B326" s="39"/>
      <c r="C326" s="40"/>
      <c r="D326" s="40"/>
      <c r="E326" s="46" t="s">
        <v>60</v>
      </c>
      <c r="F326" s="40"/>
      <c r="G326" s="40"/>
      <c r="H326" s="40"/>
      <c r="I326" s="40"/>
      <c r="J326" s="41"/>
    </row>
    <row r="327" spans="1:16" ht="28.8" x14ac:dyDescent="0.3">
      <c r="A327" s="31" t="s">
        <v>58</v>
      </c>
      <c r="B327" s="31">
        <v>86</v>
      </c>
      <c r="C327" s="32" t="s">
        <v>867</v>
      </c>
      <c r="D327" s="31" t="s">
        <v>60</v>
      </c>
      <c r="E327" s="33" t="s">
        <v>868</v>
      </c>
      <c r="F327" s="34" t="s">
        <v>156</v>
      </c>
      <c r="G327" s="35">
        <v>60</v>
      </c>
      <c r="H327" s="36">
        <v>0</v>
      </c>
      <c r="I327" s="37">
        <f>ROUND(G327*H327,P4)</f>
        <v>0</v>
      </c>
      <c r="J327" s="34" t="s">
        <v>582</v>
      </c>
      <c r="O327" s="38">
        <f>I327*0.21</f>
        <v>0</v>
      </c>
      <c r="P327">
        <v>3</v>
      </c>
    </row>
    <row r="328" spans="1:16" ht="28.8" x14ac:dyDescent="0.3">
      <c r="A328" s="31" t="s">
        <v>63</v>
      </c>
      <c r="B328" s="39"/>
      <c r="C328" s="40"/>
      <c r="D328" s="40"/>
      <c r="E328" s="33" t="s">
        <v>869</v>
      </c>
      <c r="F328" s="40"/>
      <c r="G328" s="40"/>
      <c r="H328" s="40"/>
      <c r="I328" s="40"/>
      <c r="J328" s="41"/>
    </row>
    <row r="329" spans="1:16" x14ac:dyDescent="0.3">
      <c r="A329" s="31" t="s">
        <v>67</v>
      </c>
      <c r="B329" s="39"/>
      <c r="C329" s="40"/>
      <c r="D329" s="40"/>
      <c r="E329" s="46" t="s">
        <v>60</v>
      </c>
      <c r="F329" s="40"/>
      <c r="G329" s="40"/>
      <c r="H329" s="40"/>
      <c r="I329" s="40"/>
      <c r="J329" s="41"/>
    </row>
    <row r="330" spans="1:16" x14ac:dyDescent="0.3">
      <c r="A330" s="31" t="s">
        <v>58</v>
      </c>
      <c r="B330" s="31">
        <v>87</v>
      </c>
      <c r="C330" s="32" t="s">
        <v>870</v>
      </c>
      <c r="D330" s="31" t="s">
        <v>60</v>
      </c>
      <c r="E330" s="33" t="s">
        <v>871</v>
      </c>
      <c r="F330" s="34" t="s">
        <v>128</v>
      </c>
      <c r="G330" s="35">
        <v>282.33600000000001</v>
      </c>
      <c r="H330" s="36">
        <v>0</v>
      </c>
      <c r="I330" s="37">
        <f>ROUND(G330*H330,P4)</f>
        <v>0</v>
      </c>
      <c r="J330" s="34" t="s">
        <v>582</v>
      </c>
      <c r="O330" s="38">
        <f>I330*0.21</f>
        <v>0</v>
      </c>
      <c r="P330">
        <v>3</v>
      </c>
    </row>
    <row r="331" spans="1:16" x14ac:dyDescent="0.3">
      <c r="A331" s="31" t="s">
        <v>63</v>
      </c>
      <c r="B331" s="39"/>
      <c r="C331" s="40"/>
      <c r="D331" s="40"/>
      <c r="E331" s="33" t="s">
        <v>871</v>
      </c>
      <c r="F331" s="40"/>
      <c r="G331" s="40"/>
      <c r="H331" s="40"/>
      <c r="I331" s="40"/>
      <c r="J331" s="41"/>
    </row>
    <row r="332" spans="1:16" ht="57.6" x14ac:dyDescent="0.3">
      <c r="A332" s="31" t="s">
        <v>65</v>
      </c>
      <c r="B332" s="39"/>
      <c r="C332" s="40"/>
      <c r="D332" s="40"/>
      <c r="E332" s="42" t="s">
        <v>872</v>
      </c>
      <c r="F332" s="40"/>
      <c r="G332" s="40"/>
      <c r="H332" s="40"/>
      <c r="I332" s="40"/>
      <c r="J332" s="41"/>
    </row>
    <row r="333" spans="1:16" x14ac:dyDescent="0.3">
      <c r="A333" s="31" t="s">
        <v>67</v>
      </c>
      <c r="B333" s="39"/>
      <c r="C333" s="40"/>
      <c r="D333" s="40"/>
      <c r="E333" s="46" t="s">
        <v>60</v>
      </c>
      <c r="F333" s="40"/>
      <c r="G333" s="40"/>
      <c r="H333" s="40"/>
      <c r="I333" s="40"/>
      <c r="J333" s="41"/>
    </row>
    <row r="334" spans="1:16" x14ac:dyDescent="0.3">
      <c r="A334" s="31" t="s">
        <v>58</v>
      </c>
      <c r="B334" s="31">
        <v>88</v>
      </c>
      <c r="C334" s="32" t="s">
        <v>873</v>
      </c>
      <c r="D334" s="31" t="s">
        <v>60</v>
      </c>
      <c r="E334" s="33" t="s">
        <v>874</v>
      </c>
      <c r="F334" s="34" t="s">
        <v>190</v>
      </c>
      <c r="G334" s="35">
        <v>22</v>
      </c>
      <c r="H334" s="36">
        <v>0</v>
      </c>
      <c r="I334" s="37">
        <f>ROUND(G334*H334,P4)</f>
        <v>0</v>
      </c>
      <c r="J334" s="34" t="s">
        <v>582</v>
      </c>
      <c r="O334" s="38">
        <f>I334*0.21</f>
        <v>0</v>
      </c>
      <c r="P334">
        <v>3</v>
      </c>
    </row>
    <row r="335" spans="1:16" x14ac:dyDescent="0.3">
      <c r="A335" s="31" t="s">
        <v>63</v>
      </c>
      <c r="B335" s="39"/>
      <c r="C335" s="40"/>
      <c r="D335" s="40"/>
      <c r="E335" s="33" t="s">
        <v>874</v>
      </c>
      <c r="F335" s="40"/>
      <c r="G335" s="40"/>
      <c r="H335" s="40"/>
      <c r="I335" s="40"/>
      <c r="J335" s="41"/>
    </row>
    <row r="336" spans="1:16" x14ac:dyDescent="0.3">
      <c r="A336" s="31" t="s">
        <v>67</v>
      </c>
      <c r="B336" s="39"/>
      <c r="C336" s="40"/>
      <c r="D336" s="40"/>
      <c r="E336" s="46" t="s">
        <v>60</v>
      </c>
      <c r="F336" s="40"/>
      <c r="G336" s="40"/>
      <c r="H336" s="40"/>
      <c r="I336" s="40"/>
      <c r="J336" s="41"/>
    </row>
    <row r="337" spans="1:16" ht="28.8" x14ac:dyDescent="0.3">
      <c r="A337" s="31" t="s">
        <v>58</v>
      </c>
      <c r="B337" s="31">
        <v>89</v>
      </c>
      <c r="C337" s="32" t="s">
        <v>875</v>
      </c>
      <c r="D337" s="31" t="s">
        <v>60</v>
      </c>
      <c r="E337" s="33" t="s">
        <v>876</v>
      </c>
      <c r="F337" s="34" t="s">
        <v>190</v>
      </c>
      <c r="G337" s="35">
        <v>22</v>
      </c>
      <c r="H337" s="36">
        <v>0</v>
      </c>
      <c r="I337" s="37">
        <f>ROUND(G337*H337,P4)</f>
        <v>0</v>
      </c>
      <c r="J337" s="34" t="s">
        <v>582</v>
      </c>
      <c r="O337" s="38">
        <f>I337*0.21</f>
        <v>0</v>
      </c>
      <c r="P337">
        <v>3</v>
      </c>
    </row>
    <row r="338" spans="1:16" ht="57.6" x14ac:dyDescent="0.3">
      <c r="A338" s="31" t="s">
        <v>63</v>
      </c>
      <c r="B338" s="39"/>
      <c r="C338" s="40"/>
      <c r="D338" s="40"/>
      <c r="E338" s="33" t="s">
        <v>877</v>
      </c>
      <c r="F338" s="40"/>
      <c r="G338" s="40"/>
      <c r="H338" s="40"/>
      <c r="I338" s="40"/>
      <c r="J338" s="41"/>
    </row>
    <row r="339" spans="1:16" x14ac:dyDescent="0.3">
      <c r="A339" s="31" t="s">
        <v>67</v>
      </c>
      <c r="B339" s="39"/>
      <c r="C339" s="40"/>
      <c r="D339" s="40"/>
      <c r="E339" s="46" t="s">
        <v>60</v>
      </c>
      <c r="F339" s="40"/>
      <c r="G339" s="40"/>
      <c r="H339" s="40"/>
      <c r="I339" s="40"/>
      <c r="J339" s="41"/>
    </row>
    <row r="340" spans="1:16" x14ac:dyDescent="0.3">
      <c r="A340" s="31" t="s">
        <v>58</v>
      </c>
      <c r="B340" s="31">
        <v>90</v>
      </c>
      <c r="C340" s="32" t="s">
        <v>878</v>
      </c>
      <c r="D340" s="31" t="s">
        <v>60</v>
      </c>
      <c r="E340" s="33" t="s">
        <v>879</v>
      </c>
      <c r="F340" s="34" t="s">
        <v>156</v>
      </c>
      <c r="G340" s="35">
        <v>1200</v>
      </c>
      <c r="H340" s="36">
        <v>0</v>
      </c>
      <c r="I340" s="37">
        <f>ROUND(G340*H340,P4)</f>
        <v>0</v>
      </c>
      <c r="J340" s="34" t="s">
        <v>582</v>
      </c>
      <c r="O340" s="38">
        <f>I340*0.21</f>
        <v>0</v>
      </c>
      <c r="P340">
        <v>3</v>
      </c>
    </row>
    <row r="341" spans="1:16" x14ac:dyDescent="0.3">
      <c r="A341" s="31" t="s">
        <v>63</v>
      </c>
      <c r="B341" s="39"/>
      <c r="C341" s="40"/>
      <c r="D341" s="40"/>
      <c r="E341" s="33" t="s">
        <v>879</v>
      </c>
      <c r="F341" s="40"/>
      <c r="G341" s="40"/>
      <c r="H341" s="40"/>
      <c r="I341" s="40"/>
      <c r="J341" s="41"/>
    </row>
    <row r="342" spans="1:16" ht="28.8" x14ac:dyDescent="0.3">
      <c r="A342" s="31" t="s">
        <v>65</v>
      </c>
      <c r="B342" s="39"/>
      <c r="C342" s="40"/>
      <c r="D342" s="40"/>
      <c r="E342" s="42" t="s">
        <v>880</v>
      </c>
      <c r="F342" s="40"/>
      <c r="G342" s="40"/>
      <c r="H342" s="40"/>
      <c r="I342" s="40"/>
      <c r="J342" s="41"/>
    </row>
    <row r="343" spans="1:16" x14ac:dyDescent="0.3">
      <c r="A343" s="31" t="s">
        <v>67</v>
      </c>
      <c r="B343" s="39"/>
      <c r="C343" s="40"/>
      <c r="D343" s="40"/>
      <c r="E343" s="46" t="s">
        <v>60</v>
      </c>
      <c r="F343" s="40"/>
      <c r="G343" s="40"/>
      <c r="H343" s="40"/>
      <c r="I343" s="40"/>
      <c r="J343" s="41"/>
    </row>
    <row r="344" spans="1:16" ht="28.8" x14ac:dyDescent="0.3">
      <c r="A344" s="31" t="s">
        <v>58</v>
      </c>
      <c r="B344" s="31">
        <v>91</v>
      </c>
      <c r="C344" s="32" t="s">
        <v>881</v>
      </c>
      <c r="D344" s="31" t="s">
        <v>60</v>
      </c>
      <c r="E344" s="33" t="s">
        <v>882</v>
      </c>
      <c r="F344" s="34" t="s">
        <v>190</v>
      </c>
      <c r="G344" s="35">
        <v>22</v>
      </c>
      <c r="H344" s="36">
        <v>0</v>
      </c>
      <c r="I344" s="37">
        <f>ROUND(G344*H344,P4)</f>
        <v>0</v>
      </c>
      <c r="J344" s="34" t="s">
        <v>582</v>
      </c>
      <c r="O344" s="38">
        <f>I344*0.21</f>
        <v>0</v>
      </c>
      <c r="P344">
        <v>3</v>
      </c>
    </row>
    <row r="345" spans="1:16" ht="43.2" x14ac:dyDescent="0.3">
      <c r="A345" s="31" t="s">
        <v>63</v>
      </c>
      <c r="B345" s="39"/>
      <c r="C345" s="40"/>
      <c r="D345" s="40"/>
      <c r="E345" s="33" t="s">
        <v>883</v>
      </c>
      <c r="F345" s="40"/>
      <c r="G345" s="40"/>
      <c r="H345" s="40"/>
      <c r="I345" s="40"/>
      <c r="J345" s="41"/>
    </row>
    <row r="346" spans="1:16" x14ac:dyDescent="0.3">
      <c r="A346" s="31" t="s">
        <v>67</v>
      </c>
      <c r="B346" s="39"/>
      <c r="C346" s="40"/>
      <c r="D346" s="40"/>
      <c r="E346" s="46" t="s">
        <v>60</v>
      </c>
      <c r="F346" s="40"/>
      <c r="G346" s="40"/>
      <c r="H346" s="40"/>
      <c r="I346" s="40"/>
      <c r="J346" s="41"/>
    </row>
    <row r="347" spans="1:16" x14ac:dyDescent="0.3">
      <c r="A347" s="25" t="s">
        <v>55</v>
      </c>
      <c r="B347" s="26"/>
      <c r="C347" s="27" t="s">
        <v>223</v>
      </c>
      <c r="D347" s="28"/>
      <c r="E347" s="25" t="s">
        <v>224</v>
      </c>
      <c r="F347" s="28"/>
      <c r="G347" s="28"/>
      <c r="H347" s="28"/>
      <c r="I347" s="29">
        <f>SUMIFS(I348:I355,A348:A355,"P")</f>
        <v>0</v>
      </c>
      <c r="J347" s="30"/>
    </row>
    <row r="348" spans="1:16" x14ac:dyDescent="0.3">
      <c r="A348" s="31" t="s">
        <v>58</v>
      </c>
      <c r="B348" s="31">
        <v>92</v>
      </c>
      <c r="C348" s="32" t="s">
        <v>884</v>
      </c>
      <c r="D348" s="31" t="s">
        <v>60</v>
      </c>
      <c r="E348" s="33" t="s">
        <v>885</v>
      </c>
      <c r="F348" s="34" t="s">
        <v>190</v>
      </c>
      <c r="G348" s="35">
        <v>5.5</v>
      </c>
      <c r="H348" s="36">
        <v>0</v>
      </c>
      <c r="I348" s="37">
        <f>ROUND(G348*H348,P4)</f>
        <v>0</v>
      </c>
      <c r="J348" s="34" t="s">
        <v>582</v>
      </c>
      <c r="O348" s="38">
        <f>I348*0.21</f>
        <v>0</v>
      </c>
      <c r="P348">
        <v>3</v>
      </c>
    </row>
    <row r="349" spans="1:16" x14ac:dyDescent="0.3">
      <c r="A349" s="31" t="s">
        <v>63</v>
      </c>
      <c r="B349" s="39"/>
      <c r="C349" s="40"/>
      <c r="D349" s="40"/>
      <c r="E349" s="33" t="s">
        <v>885</v>
      </c>
      <c r="F349" s="40"/>
      <c r="G349" s="40"/>
      <c r="H349" s="40"/>
      <c r="I349" s="40"/>
      <c r="J349" s="41"/>
    </row>
    <row r="350" spans="1:16" ht="28.8" x14ac:dyDescent="0.3">
      <c r="A350" s="31" t="s">
        <v>65</v>
      </c>
      <c r="B350" s="39"/>
      <c r="C350" s="40"/>
      <c r="D350" s="40"/>
      <c r="E350" s="42" t="s">
        <v>886</v>
      </c>
      <c r="F350" s="40"/>
      <c r="G350" s="40"/>
      <c r="H350" s="40"/>
      <c r="I350" s="40"/>
      <c r="J350" s="41"/>
    </row>
    <row r="351" spans="1:16" x14ac:dyDescent="0.3">
      <c r="A351" s="31" t="s">
        <v>67</v>
      </c>
      <c r="B351" s="39"/>
      <c r="C351" s="40"/>
      <c r="D351" s="40"/>
      <c r="E351" s="46" t="s">
        <v>60</v>
      </c>
      <c r="F351" s="40"/>
      <c r="G351" s="40"/>
      <c r="H351" s="40"/>
      <c r="I351" s="40"/>
      <c r="J351" s="41"/>
    </row>
    <row r="352" spans="1:16" x14ac:dyDescent="0.3">
      <c r="A352" s="31" t="s">
        <v>58</v>
      </c>
      <c r="B352" s="31">
        <v>93</v>
      </c>
      <c r="C352" s="32" t="s">
        <v>887</v>
      </c>
      <c r="D352" s="31" t="s">
        <v>60</v>
      </c>
      <c r="E352" s="33" t="s">
        <v>888</v>
      </c>
      <c r="F352" s="34" t="s">
        <v>128</v>
      </c>
      <c r="G352" s="35">
        <v>2.2280000000000002</v>
      </c>
      <c r="H352" s="36">
        <v>0</v>
      </c>
      <c r="I352" s="37">
        <f>ROUND(G352*H352,P4)</f>
        <v>0</v>
      </c>
      <c r="J352" s="34" t="s">
        <v>582</v>
      </c>
      <c r="O352" s="38">
        <f>I352*0.21</f>
        <v>0</v>
      </c>
      <c r="P352">
        <v>3</v>
      </c>
    </row>
    <row r="353" spans="1:16" x14ac:dyDescent="0.3">
      <c r="A353" s="31" t="s">
        <v>63</v>
      </c>
      <c r="B353" s="39"/>
      <c r="C353" s="40"/>
      <c r="D353" s="40"/>
      <c r="E353" s="33" t="s">
        <v>888</v>
      </c>
      <c r="F353" s="40"/>
      <c r="G353" s="40"/>
      <c r="H353" s="40"/>
      <c r="I353" s="40"/>
      <c r="J353" s="41"/>
    </row>
    <row r="354" spans="1:16" ht="28.8" x14ac:dyDescent="0.3">
      <c r="A354" s="31" t="s">
        <v>65</v>
      </c>
      <c r="B354" s="39"/>
      <c r="C354" s="40"/>
      <c r="D354" s="40"/>
      <c r="E354" s="42" t="s">
        <v>889</v>
      </c>
      <c r="F354" s="40"/>
      <c r="G354" s="40"/>
      <c r="H354" s="40"/>
      <c r="I354" s="40"/>
      <c r="J354" s="41"/>
    </row>
    <row r="355" spans="1:16" x14ac:dyDescent="0.3">
      <c r="A355" s="31" t="s">
        <v>67</v>
      </c>
      <c r="B355" s="39"/>
      <c r="C355" s="40"/>
      <c r="D355" s="40"/>
      <c r="E355" s="46" t="s">
        <v>60</v>
      </c>
      <c r="F355" s="40"/>
      <c r="G355" s="40"/>
      <c r="H355" s="40"/>
      <c r="I355" s="40"/>
      <c r="J355" s="41"/>
    </row>
    <row r="356" spans="1:16" x14ac:dyDescent="0.3">
      <c r="A356" s="25" t="s">
        <v>55</v>
      </c>
      <c r="B356" s="26"/>
      <c r="C356" s="27" t="s">
        <v>890</v>
      </c>
      <c r="D356" s="28"/>
      <c r="E356" s="25" t="s">
        <v>891</v>
      </c>
      <c r="F356" s="28"/>
      <c r="G356" s="28"/>
      <c r="H356" s="28"/>
      <c r="I356" s="29">
        <f>SUMIFS(I357:I422,A357:A422,"P")</f>
        <v>0</v>
      </c>
      <c r="J356" s="30"/>
    </row>
    <row r="357" spans="1:16" x14ac:dyDescent="0.3">
      <c r="A357" s="31" t="s">
        <v>58</v>
      </c>
      <c r="B357" s="31">
        <v>94</v>
      </c>
      <c r="C357" s="32" t="s">
        <v>892</v>
      </c>
      <c r="D357" s="31" t="s">
        <v>60</v>
      </c>
      <c r="E357" s="33" t="s">
        <v>893</v>
      </c>
      <c r="F357" s="34" t="s">
        <v>156</v>
      </c>
      <c r="G357" s="35">
        <v>3</v>
      </c>
      <c r="H357" s="36">
        <v>0</v>
      </c>
      <c r="I357" s="37">
        <f>ROUND(G357*H357,P4)</f>
        <v>0</v>
      </c>
      <c r="J357" s="34" t="s">
        <v>582</v>
      </c>
      <c r="O357" s="38">
        <f>I357*0.21</f>
        <v>0</v>
      </c>
      <c r="P357">
        <v>3</v>
      </c>
    </row>
    <row r="358" spans="1:16" x14ac:dyDescent="0.3">
      <c r="A358" s="31" t="s">
        <v>63</v>
      </c>
      <c r="B358" s="39"/>
      <c r="C358" s="40"/>
      <c r="D358" s="40"/>
      <c r="E358" s="33" t="s">
        <v>893</v>
      </c>
      <c r="F358" s="40"/>
      <c r="G358" s="40"/>
      <c r="H358" s="40"/>
      <c r="I358" s="40"/>
      <c r="J358" s="41"/>
    </row>
    <row r="359" spans="1:16" x14ac:dyDescent="0.3">
      <c r="A359" s="31" t="s">
        <v>67</v>
      </c>
      <c r="B359" s="39"/>
      <c r="C359" s="40"/>
      <c r="D359" s="40"/>
      <c r="E359" s="46" t="s">
        <v>60</v>
      </c>
      <c r="F359" s="40"/>
      <c r="G359" s="40"/>
      <c r="H359" s="40"/>
      <c r="I359" s="40"/>
      <c r="J359" s="41"/>
    </row>
    <row r="360" spans="1:16" x14ac:dyDescent="0.3">
      <c r="A360" s="31" t="s">
        <v>58</v>
      </c>
      <c r="B360" s="31">
        <v>95</v>
      </c>
      <c r="C360" s="32" t="s">
        <v>894</v>
      </c>
      <c r="D360" s="31" t="s">
        <v>60</v>
      </c>
      <c r="E360" s="33" t="s">
        <v>895</v>
      </c>
      <c r="F360" s="34" t="s">
        <v>95</v>
      </c>
      <c r="G360" s="35">
        <v>2</v>
      </c>
      <c r="H360" s="36">
        <v>0</v>
      </c>
      <c r="I360" s="37">
        <f>ROUND(G360*H360,P4)</f>
        <v>0</v>
      </c>
      <c r="J360" s="34" t="s">
        <v>582</v>
      </c>
      <c r="O360" s="38">
        <f>I360*0.21</f>
        <v>0</v>
      </c>
      <c r="P360">
        <v>3</v>
      </c>
    </row>
    <row r="361" spans="1:16" x14ac:dyDescent="0.3">
      <c r="A361" s="31" t="s">
        <v>63</v>
      </c>
      <c r="B361" s="39"/>
      <c r="C361" s="40"/>
      <c r="D361" s="40"/>
      <c r="E361" s="33" t="s">
        <v>895</v>
      </c>
      <c r="F361" s="40"/>
      <c r="G361" s="40"/>
      <c r="H361" s="40"/>
      <c r="I361" s="40"/>
      <c r="J361" s="41"/>
    </row>
    <row r="362" spans="1:16" x14ac:dyDescent="0.3">
      <c r="A362" s="31" t="s">
        <v>67</v>
      </c>
      <c r="B362" s="39"/>
      <c r="C362" s="40"/>
      <c r="D362" s="40"/>
      <c r="E362" s="46" t="s">
        <v>60</v>
      </c>
      <c r="F362" s="40"/>
      <c r="G362" s="40"/>
      <c r="H362" s="40"/>
      <c r="I362" s="40"/>
      <c r="J362" s="41"/>
    </row>
    <row r="363" spans="1:16" ht="28.8" x14ac:dyDescent="0.3">
      <c r="A363" s="31" t="s">
        <v>58</v>
      </c>
      <c r="B363" s="31">
        <v>96</v>
      </c>
      <c r="C363" s="32" t="s">
        <v>896</v>
      </c>
      <c r="D363" s="31" t="s">
        <v>60</v>
      </c>
      <c r="E363" s="33" t="s">
        <v>897</v>
      </c>
      <c r="F363" s="34" t="s">
        <v>95</v>
      </c>
      <c r="G363" s="35">
        <v>1</v>
      </c>
      <c r="H363" s="36">
        <v>0</v>
      </c>
      <c r="I363" s="37">
        <f>ROUND(G363*H363,P4)</f>
        <v>0</v>
      </c>
      <c r="J363" s="34" t="s">
        <v>582</v>
      </c>
      <c r="O363" s="38">
        <f>I363*0.21</f>
        <v>0</v>
      </c>
      <c r="P363">
        <v>3</v>
      </c>
    </row>
    <row r="364" spans="1:16" ht="28.8" x14ac:dyDescent="0.3">
      <c r="A364" s="31" t="s">
        <v>63</v>
      </c>
      <c r="B364" s="39"/>
      <c r="C364" s="40"/>
      <c r="D364" s="40"/>
      <c r="E364" s="33" t="s">
        <v>897</v>
      </c>
      <c r="F364" s="40"/>
      <c r="G364" s="40"/>
      <c r="H364" s="40"/>
      <c r="I364" s="40"/>
      <c r="J364" s="41"/>
    </row>
    <row r="365" spans="1:16" x14ac:dyDescent="0.3">
      <c r="A365" s="31" t="s">
        <v>67</v>
      </c>
      <c r="B365" s="39"/>
      <c r="C365" s="40"/>
      <c r="D365" s="40"/>
      <c r="E365" s="46" t="s">
        <v>60</v>
      </c>
      <c r="F365" s="40"/>
      <c r="G365" s="40"/>
      <c r="H365" s="40"/>
      <c r="I365" s="40"/>
      <c r="J365" s="41"/>
    </row>
    <row r="366" spans="1:16" x14ac:dyDescent="0.3">
      <c r="A366" s="31" t="s">
        <v>58</v>
      </c>
      <c r="B366" s="31">
        <v>97</v>
      </c>
      <c r="C366" s="32" t="s">
        <v>898</v>
      </c>
      <c r="D366" s="31" t="s">
        <v>60</v>
      </c>
      <c r="E366" s="33" t="s">
        <v>899</v>
      </c>
      <c r="F366" s="34" t="s">
        <v>95</v>
      </c>
      <c r="G366" s="35">
        <v>9</v>
      </c>
      <c r="H366" s="36">
        <v>0</v>
      </c>
      <c r="I366" s="37">
        <f>ROUND(G366*H366,P4)</f>
        <v>0</v>
      </c>
      <c r="J366" s="34" t="s">
        <v>582</v>
      </c>
      <c r="O366" s="38">
        <f>I366*0.21</f>
        <v>0</v>
      </c>
      <c r="P366">
        <v>3</v>
      </c>
    </row>
    <row r="367" spans="1:16" x14ac:dyDescent="0.3">
      <c r="A367" s="31" t="s">
        <v>63</v>
      </c>
      <c r="B367" s="39"/>
      <c r="C367" s="40"/>
      <c r="D367" s="40"/>
      <c r="E367" s="33" t="s">
        <v>899</v>
      </c>
      <c r="F367" s="40"/>
      <c r="G367" s="40"/>
      <c r="H367" s="40"/>
      <c r="I367" s="40"/>
      <c r="J367" s="41"/>
    </row>
    <row r="368" spans="1:16" ht="43.2" x14ac:dyDescent="0.3">
      <c r="A368" s="31" t="s">
        <v>65</v>
      </c>
      <c r="B368" s="39"/>
      <c r="C368" s="40"/>
      <c r="D368" s="40"/>
      <c r="E368" s="42" t="s">
        <v>900</v>
      </c>
      <c r="F368" s="40"/>
      <c r="G368" s="40"/>
      <c r="H368" s="40"/>
      <c r="I368" s="40"/>
      <c r="J368" s="41"/>
    </row>
    <row r="369" spans="1:16" x14ac:dyDescent="0.3">
      <c r="A369" s="31" t="s">
        <v>67</v>
      </c>
      <c r="B369" s="39"/>
      <c r="C369" s="40"/>
      <c r="D369" s="40"/>
      <c r="E369" s="46" t="s">
        <v>60</v>
      </c>
      <c r="F369" s="40"/>
      <c r="G369" s="40"/>
      <c r="H369" s="40"/>
      <c r="I369" s="40"/>
      <c r="J369" s="41"/>
    </row>
    <row r="370" spans="1:16" x14ac:dyDescent="0.3">
      <c r="A370" s="31" t="s">
        <v>58</v>
      </c>
      <c r="B370" s="31">
        <v>98</v>
      </c>
      <c r="C370" s="32" t="s">
        <v>901</v>
      </c>
      <c r="D370" s="31" t="s">
        <v>60</v>
      </c>
      <c r="E370" s="33" t="s">
        <v>902</v>
      </c>
      <c r="F370" s="34" t="s">
        <v>95</v>
      </c>
      <c r="G370" s="35">
        <v>9</v>
      </c>
      <c r="H370" s="36">
        <v>0</v>
      </c>
      <c r="I370" s="37">
        <f>ROUND(G370*H370,P4)</f>
        <v>0</v>
      </c>
      <c r="J370" s="34" t="s">
        <v>582</v>
      </c>
      <c r="O370" s="38">
        <f>I370*0.21</f>
        <v>0</v>
      </c>
      <c r="P370">
        <v>3</v>
      </c>
    </row>
    <row r="371" spans="1:16" x14ac:dyDescent="0.3">
      <c r="A371" s="31" t="s">
        <v>63</v>
      </c>
      <c r="B371" s="39"/>
      <c r="C371" s="40"/>
      <c r="D371" s="40"/>
      <c r="E371" s="33" t="s">
        <v>902</v>
      </c>
      <c r="F371" s="40"/>
      <c r="G371" s="40"/>
      <c r="H371" s="40"/>
      <c r="I371" s="40"/>
      <c r="J371" s="41"/>
    </row>
    <row r="372" spans="1:16" ht="43.2" x14ac:dyDescent="0.3">
      <c r="A372" s="31" t="s">
        <v>65</v>
      </c>
      <c r="B372" s="39"/>
      <c r="C372" s="40"/>
      <c r="D372" s="40"/>
      <c r="E372" s="42" t="s">
        <v>903</v>
      </c>
      <c r="F372" s="40"/>
      <c r="G372" s="40"/>
      <c r="H372" s="40"/>
      <c r="I372" s="40"/>
      <c r="J372" s="41"/>
    </row>
    <row r="373" spans="1:16" x14ac:dyDescent="0.3">
      <c r="A373" s="31" t="s">
        <v>67</v>
      </c>
      <c r="B373" s="39"/>
      <c r="C373" s="40"/>
      <c r="D373" s="40"/>
      <c r="E373" s="46" t="s">
        <v>60</v>
      </c>
      <c r="F373" s="40"/>
      <c r="G373" s="40"/>
      <c r="H373" s="40"/>
      <c r="I373" s="40"/>
      <c r="J373" s="41"/>
    </row>
    <row r="374" spans="1:16" x14ac:dyDescent="0.3">
      <c r="A374" s="31" t="s">
        <v>58</v>
      </c>
      <c r="B374" s="31">
        <v>99</v>
      </c>
      <c r="C374" s="32" t="s">
        <v>904</v>
      </c>
      <c r="D374" s="31" t="s">
        <v>60</v>
      </c>
      <c r="E374" s="33" t="s">
        <v>905</v>
      </c>
      <c r="F374" s="34" t="s">
        <v>95</v>
      </c>
      <c r="G374" s="35">
        <v>9</v>
      </c>
      <c r="H374" s="36">
        <v>0</v>
      </c>
      <c r="I374" s="37">
        <f>ROUND(G374*H374,P4)</f>
        <v>0</v>
      </c>
      <c r="J374" s="34" t="s">
        <v>582</v>
      </c>
      <c r="O374" s="38">
        <f>I374*0.21</f>
        <v>0</v>
      </c>
      <c r="P374">
        <v>3</v>
      </c>
    </row>
    <row r="375" spans="1:16" x14ac:dyDescent="0.3">
      <c r="A375" s="31" t="s">
        <v>63</v>
      </c>
      <c r="B375" s="39"/>
      <c r="C375" s="40"/>
      <c r="D375" s="40"/>
      <c r="E375" s="33" t="s">
        <v>905</v>
      </c>
      <c r="F375" s="40"/>
      <c r="G375" s="40"/>
      <c r="H375" s="40"/>
      <c r="I375" s="40"/>
      <c r="J375" s="41"/>
    </row>
    <row r="376" spans="1:16" ht="28.8" x14ac:dyDescent="0.3">
      <c r="A376" s="31" t="s">
        <v>65</v>
      </c>
      <c r="B376" s="39"/>
      <c r="C376" s="40"/>
      <c r="D376" s="40"/>
      <c r="E376" s="42" t="s">
        <v>906</v>
      </c>
      <c r="F376" s="40"/>
      <c r="G376" s="40"/>
      <c r="H376" s="40"/>
      <c r="I376" s="40"/>
      <c r="J376" s="41"/>
    </row>
    <row r="377" spans="1:16" x14ac:dyDescent="0.3">
      <c r="A377" s="31" t="s">
        <v>67</v>
      </c>
      <c r="B377" s="39"/>
      <c r="C377" s="40"/>
      <c r="D377" s="40"/>
      <c r="E377" s="46" t="s">
        <v>60</v>
      </c>
      <c r="F377" s="40"/>
      <c r="G377" s="40"/>
      <c r="H377" s="40"/>
      <c r="I377" s="40"/>
      <c r="J377" s="41"/>
    </row>
    <row r="378" spans="1:16" x14ac:dyDescent="0.3">
      <c r="A378" s="31" t="s">
        <v>58</v>
      </c>
      <c r="B378" s="31">
        <v>100</v>
      </c>
      <c r="C378" s="32" t="s">
        <v>907</v>
      </c>
      <c r="D378" s="31" t="s">
        <v>60</v>
      </c>
      <c r="E378" s="33" t="s">
        <v>908</v>
      </c>
      <c r="F378" s="34" t="s">
        <v>95</v>
      </c>
      <c r="G378" s="35">
        <v>1</v>
      </c>
      <c r="H378" s="36">
        <v>0</v>
      </c>
      <c r="I378" s="37">
        <f>ROUND(G378*H378,P4)</f>
        <v>0</v>
      </c>
      <c r="J378" s="34" t="s">
        <v>582</v>
      </c>
      <c r="O378" s="38">
        <f>I378*0.21</f>
        <v>0</v>
      </c>
      <c r="P378">
        <v>3</v>
      </c>
    </row>
    <row r="379" spans="1:16" x14ac:dyDescent="0.3">
      <c r="A379" s="31" t="s">
        <v>63</v>
      </c>
      <c r="B379" s="39"/>
      <c r="C379" s="40"/>
      <c r="D379" s="40"/>
      <c r="E379" s="33" t="s">
        <v>908</v>
      </c>
      <c r="F379" s="40"/>
      <c r="G379" s="40"/>
      <c r="H379" s="40"/>
      <c r="I379" s="40"/>
      <c r="J379" s="41"/>
    </row>
    <row r="380" spans="1:16" x14ac:dyDescent="0.3">
      <c r="A380" s="31" t="s">
        <v>67</v>
      </c>
      <c r="B380" s="39"/>
      <c r="C380" s="40"/>
      <c r="D380" s="40"/>
      <c r="E380" s="46" t="s">
        <v>60</v>
      </c>
      <c r="F380" s="40"/>
      <c r="G380" s="40"/>
      <c r="H380" s="40"/>
      <c r="I380" s="40"/>
      <c r="J380" s="41"/>
    </row>
    <row r="381" spans="1:16" ht="28.8" x14ac:dyDescent="0.3">
      <c r="A381" s="31" t="s">
        <v>58</v>
      </c>
      <c r="B381" s="31">
        <v>101</v>
      </c>
      <c r="C381" s="32" t="s">
        <v>909</v>
      </c>
      <c r="D381" s="31" t="s">
        <v>60</v>
      </c>
      <c r="E381" s="33" t="s">
        <v>910</v>
      </c>
      <c r="F381" s="34" t="s">
        <v>95</v>
      </c>
      <c r="G381" s="35">
        <v>1</v>
      </c>
      <c r="H381" s="36">
        <v>0</v>
      </c>
      <c r="I381" s="37">
        <f>ROUND(G381*H381,P4)</f>
        <v>0</v>
      </c>
      <c r="J381" s="34" t="s">
        <v>582</v>
      </c>
      <c r="O381" s="38">
        <f>I381*0.21</f>
        <v>0</v>
      </c>
      <c r="P381">
        <v>3</v>
      </c>
    </row>
    <row r="382" spans="1:16" ht="28.8" x14ac:dyDescent="0.3">
      <c r="A382" s="31" t="s">
        <v>63</v>
      </c>
      <c r="B382" s="39"/>
      <c r="C382" s="40"/>
      <c r="D382" s="40"/>
      <c r="E382" s="33" t="s">
        <v>910</v>
      </c>
      <c r="F382" s="40"/>
      <c r="G382" s="40"/>
      <c r="H382" s="40"/>
      <c r="I382" s="40"/>
      <c r="J382" s="41"/>
    </row>
    <row r="383" spans="1:16" x14ac:dyDescent="0.3">
      <c r="A383" s="31" t="s">
        <v>67</v>
      </c>
      <c r="B383" s="39"/>
      <c r="C383" s="40"/>
      <c r="D383" s="40"/>
      <c r="E383" s="46" t="s">
        <v>60</v>
      </c>
      <c r="F383" s="40"/>
      <c r="G383" s="40"/>
      <c r="H383" s="40"/>
      <c r="I383" s="40"/>
      <c r="J383" s="41"/>
    </row>
    <row r="384" spans="1:16" ht="28.8" x14ac:dyDescent="0.3">
      <c r="A384" s="31" t="s">
        <v>58</v>
      </c>
      <c r="B384" s="31">
        <v>102</v>
      </c>
      <c r="C384" s="32" t="s">
        <v>911</v>
      </c>
      <c r="D384" s="31" t="s">
        <v>60</v>
      </c>
      <c r="E384" s="33" t="s">
        <v>912</v>
      </c>
      <c r="F384" s="34" t="s">
        <v>95</v>
      </c>
      <c r="G384" s="35">
        <v>1</v>
      </c>
      <c r="H384" s="36">
        <v>0</v>
      </c>
      <c r="I384" s="37">
        <f>ROUND(G384*H384,P4)</f>
        <v>0</v>
      </c>
      <c r="J384" s="34" t="s">
        <v>582</v>
      </c>
      <c r="O384" s="38">
        <f>I384*0.21</f>
        <v>0</v>
      </c>
      <c r="P384">
        <v>3</v>
      </c>
    </row>
    <row r="385" spans="1:16" ht="28.8" x14ac:dyDescent="0.3">
      <c r="A385" s="31" t="s">
        <v>63</v>
      </c>
      <c r="B385" s="39"/>
      <c r="C385" s="40"/>
      <c r="D385" s="40"/>
      <c r="E385" s="33" t="s">
        <v>912</v>
      </c>
      <c r="F385" s="40"/>
      <c r="G385" s="40"/>
      <c r="H385" s="40"/>
      <c r="I385" s="40"/>
      <c r="J385" s="41"/>
    </row>
    <row r="386" spans="1:16" x14ac:dyDescent="0.3">
      <c r="A386" s="31" t="s">
        <v>67</v>
      </c>
      <c r="B386" s="39"/>
      <c r="C386" s="40"/>
      <c r="D386" s="40"/>
      <c r="E386" s="46" t="s">
        <v>60</v>
      </c>
      <c r="F386" s="40"/>
      <c r="G386" s="40"/>
      <c r="H386" s="40"/>
      <c r="I386" s="40"/>
      <c r="J386" s="41"/>
    </row>
    <row r="387" spans="1:16" x14ac:dyDescent="0.3">
      <c r="A387" s="31" t="s">
        <v>58</v>
      </c>
      <c r="B387" s="31">
        <v>103</v>
      </c>
      <c r="C387" s="32" t="s">
        <v>913</v>
      </c>
      <c r="D387" s="31" t="s">
        <v>60</v>
      </c>
      <c r="E387" s="33" t="s">
        <v>914</v>
      </c>
      <c r="F387" s="34" t="s">
        <v>95</v>
      </c>
      <c r="G387" s="35">
        <v>2</v>
      </c>
      <c r="H387" s="36">
        <v>0</v>
      </c>
      <c r="I387" s="37">
        <f>ROUND(G387*H387,P4)</f>
        <v>0</v>
      </c>
      <c r="J387" s="34" t="s">
        <v>582</v>
      </c>
      <c r="O387" s="38">
        <f>I387*0.21</f>
        <v>0</v>
      </c>
      <c r="P387">
        <v>3</v>
      </c>
    </row>
    <row r="388" spans="1:16" ht="28.8" x14ac:dyDescent="0.3">
      <c r="A388" s="31" t="s">
        <v>63</v>
      </c>
      <c r="B388" s="39"/>
      <c r="C388" s="40"/>
      <c r="D388" s="40"/>
      <c r="E388" s="33" t="s">
        <v>915</v>
      </c>
      <c r="F388" s="40"/>
      <c r="G388" s="40"/>
      <c r="H388" s="40"/>
      <c r="I388" s="40"/>
      <c r="J388" s="41"/>
    </row>
    <row r="389" spans="1:16" x14ac:dyDescent="0.3">
      <c r="A389" s="31" t="s">
        <v>67</v>
      </c>
      <c r="B389" s="39"/>
      <c r="C389" s="40"/>
      <c r="D389" s="40"/>
      <c r="E389" s="46" t="s">
        <v>60</v>
      </c>
      <c r="F389" s="40"/>
      <c r="G389" s="40"/>
      <c r="H389" s="40"/>
      <c r="I389" s="40"/>
      <c r="J389" s="41"/>
    </row>
    <row r="390" spans="1:16" x14ac:dyDescent="0.3">
      <c r="A390" s="31" t="s">
        <v>58</v>
      </c>
      <c r="B390" s="31">
        <v>104</v>
      </c>
      <c r="C390" s="32" t="s">
        <v>916</v>
      </c>
      <c r="D390" s="31" t="s">
        <v>60</v>
      </c>
      <c r="E390" s="33" t="s">
        <v>917</v>
      </c>
      <c r="F390" s="34" t="s">
        <v>95</v>
      </c>
      <c r="G390" s="35">
        <v>1</v>
      </c>
      <c r="H390" s="36">
        <v>0</v>
      </c>
      <c r="I390" s="37">
        <f>ROUND(G390*H390,P4)</f>
        <v>0</v>
      </c>
      <c r="J390" s="34" t="s">
        <v>582</v>
      </c>
      <c r="O390" s="38">
        <f>I390*0.21</f>
        <v>0</v>
      </c>
      <c r="P390">
        <v>3</v>
      </c>
    </row>
    <row r="391" spans="1:16" x14ac:dyDescent="0.3">
      <c r="A391" s="31" t="s">
        <v>63</v>
      </c>
      <c r="B391" s="39"/>
      <c r="C391" s="40"/>
      <c r="D391" s="40"/>
      <c r="E391" s="33" t="s">
        <v>918</v>
      </c>
      <c r="F391" s="40"/>
      <c r="G391" s="40"/>
      <c r="H391" s="40"/>
      <c r="I391" s="40"/>
      <c r="J391" s="41"/>
    </row>
    <row r="392" spans="1:16" x14ac:dyDescent="0.3">
      <c r="A392" s="31" t="s">
        <v>67</v>
      </c>
      <c r="B392" s="39"/>
      <c r="C392" s="40"/>
      <c r="D392" s="40"/>
      <c r="E392" s="46" t="s">
        <v>60</v>
      </c>
      <c r="F392" s="40"/>
      <c r="G392" s="40"/>
      <c r="H392" s="40"/>
      <c r="I392" s="40"/>
      <c r="J392" s="41"/>
    </row>
    <row r="393" spans="1:16" x14ac:dyDescent="0.3">
      <c r="A393" s="31" t="s">
        <v>58</v>
      </c>
      <c r="B393" s="31">
        <v>105</v>
      </c>
      <c r="C393" s="32" t="s">
        <v>919</v>
      </c>
      <c r="D393" s="31" t="s">
        <v>60</v>
      </c>
      <c r="E393" s="33" t="s">
        <v>920</v>
      </c>
      <c r="F393" s="34" t="s">
        <v>95</v>
      </c>
      <c r="G393" s="35">
        <v>3</v>
      </c>
      <c r="H393" s="36">
        <v>0</v>
      </c>
      <c r="I393" s="37">
        <f>ROUND(G393*H393,P4)</f>
        <v>0</v>
      </c>
      <c r="J393" s="31"/>
      <c r="O393" s="38">
        <f>I393*0.21</f>
        <v>0</v>
      </c>
      <c r="P393">
        <v>3</v>
      </c>
    </row>
    <row r="394" spans="1:16" x14ac:dyDescent="0.3">
      <c r="A394" s="31" t="s">
        <v>63</v>
      </c>
      <c r="B394" s="39"/>
      <c r="C394" s="40"/>
      <c r="D394" s="40"/>
      <c r="E394" s="33" t="s">
        <v>920</v>
      </c>
      <c r="F394" s="40"/>
      <c r="G394" s="40"/>
      <c r="H394" s="40"/>
      <c r="I394" s="40"/>
      <c r="J394" s="41"/>
    </row>
    <row r="395" spans="1:16" ht="43.2" x14ac:dyDescent="0.3">
      <c r="A395" s="31" t="s">
        <v>65</v>
      </c>
      <c r="B395" s="39"/>
      <c r="C395" s="40"/>
      <c r="D395" s="40"/>
      <c r="E395" s="42" t="s">
        <v>921</v>
      </c>
      <c r="F395" s="40"/>
      <c r="G395" s="40"/>
      <c r="H395" s="40"/>
      <c r="I395" s="40"/>
      <c r="J395" s="41"/>
    </row>
    <row r="396" spans="1:16" x14ac:dyDescent="0.3">
      <c r="A396" s="31" t="s">
        <v>67</v>
      </c>
      <c r="B396" s="39"/>
      <c r="C396" s="40"/>
      <c r="D396" s="40"/>
      <c r="E396" s="46" t="s">
        <v>60</v>
      </c>
      <c r="F396" s="40"/>
      <c r="G396" s="40"/>
      <c r="H396" s="40"/>
      <c r="I396" s="40"/>
      <c r="J396" s="41"/>
    </row>
    <row r="397" spans="1:16" x14ac:dyDescent="0.3">
      <c r="A397" s="31" t="s">
        <v>58</v>
      </c>
      <c r="B397" s="31">
        <v>106</v>
      </c>
      <c r="C397" s="32" t="s">
        <v>922</v>
      </c>
      <c r="D397" s="31" t="s">
        <v>60</v>
      </c>
      <c r="E397" s="33" t="s">
        <v>923</v>
      </c>
      <c r="F397" s="34" t="s">
        <v>95</v>
      </c>
      <c r="G397" s="35">
        <v>27</v>
      </c>
      <c r="H397" s="36">
        <v>0</v>
      </c>
      <c r="I397" s="37">
        <f>ROUND(G397*H397,P4)</f>
        <v>0</v>
      </c>
      <c r="J397" s="34" t="s">
        <v>582</v>
      </c>
      <c r="O397" s="38">
        <f>I397*0.21</f>
        <v>0</v>
      </c>
      <c r="P397">
        <v>3</v>
      </c>
    </row>
    <row r="398" spans="1:16" x14ac:dyDescent="0.3">
      <c r="A398" s="31" t="s">
        <v>63</v>
      </c>
      <c r="B398" s="39"/>
      <c r="C398" s="40"/>
      <c r="D398" s="40"/>
      <c r="E398" s="33" t="s">
        <v>924</v>
      </c>
      <c r="F398" s="40"/>
      <c r="G398" s="40"/>
      <c r="H398" s="40"/>
      <c r="I398" s="40"/>
      <c r="J398" s="41"/>
    </row>
    <row r="399" spans="1:16" x14ac:dyDescent="0.3">
      <c r="A399" s="31" t="s">
        <v>67</v>
      </c>
      <c r="B399" s="39"/>
      <c r="C399" s="40"/>
      <c r="D399" s="40"/>
      <c r="E399" s="46" t="s">
        <v>60</v>
      </c>
      <c r="F399" s="40"/>
      <c r="G399" s="40"/>
      <c r="H399" s="40"/>
      <c r="I399" s="40"/>
      <c r="J399" s="41"/>
    </row>
    <row r="400" spans="1:16" x14ac:dyDescent="0.3">
      <c r="A400" s="31" t="s">
        <v>58</v>
      </c>
      <c r="B400" s="31">
        <v>107</v>
      </c>
      <c r="C400" s="32" t="s">
        <v>925</v>
      </c>
      <c r="D400" s="31" t="s">
        <v>60</v>
      </c>
      <c r="E400" s="33" t="s">
        <v>926</v>
      </c>
      <c r="F400" s="34" t="s">
        <v>95</v>
      </c>
      <c r="G400" s="35">
        <v>1</v>
      </c>
      <c r="H400" s="36">
        <v>0</v>
      </c>
      <c r="I400" s="37">
        <f>ROUND(G400*H400,P4)</f>
        <v>0</v>
      </c>
      <c r="J400" s="34" t="s">
        <v>582</v>
      </c>
      <c r="O400" s="38">
        <f>I400*0.21</f>
        <v>0</v>
      </c>
      <c r="P400">
        <v>3</v>
      </c>
    </row>
    <row r="401" spans="1:16" x14ac:dyDescent="0.3">
      <c r="A401" s="31" t="s">
        <v>63</v>
      </c>
      <c r="B401" s="39"/>
      <c r="C401" s="40"/>
      <c r="D401" s="40"/>
      <c r="E401" s="33" t="s">
        <v>927</v>
      </c>
      <c r="F401" s="40"/>
      <c r="G401" s="40"/>
      <c r="H401" s="40"/>
      <c r="I401" s="40"/>
      <c r="J401" s="41"/>
    </row>
    <row r="402" spans="1:16" x14ac:dyDescent="0.3">
      <c r="A402" s="31" t="s">
        <v>67</v>
      </c>
      <c r="B402" s="39"/>
      <c r="C402" s="40"/>
      <c r="D402" s="40"/>
      <c r="E402" s="46" t="s">
        <v>60</v>
      </c>
      <c r="F402" s="40"/>
      <c r="G402" s="40"/>
      <c r="H402" s="40"/>
      <c r="I402" s="40"/>
      <c r="J402" s="41"/>
    </row>
    <row r="403" spans="1:16" ht="28.8" x14ac:dyDescent="0.3">
      <c r="A403" s="31" t="s">
        <v>58</v>
      </c>
      <c r="B403" s="31">
        <v>108</v>
      </c>
      <c r="C403" s="32" t="s">
        <v>928</v>
      </c>
      <c r="D403" s="31" t="s">
        <v>60</v>
      </c>
      <c r="E403" s="33" t="s">
        <v>929</v>
      </c>
      <c r="F403" s="34" t="s">
        <v>95</v>
      </c>
      <c r="G403" s="35">
        <v>1</v>
      </c>
      <c r="H403" s="36">
        <v>0</v>
      </c>
      <c r="I403" s="37">
        <f>ROUND(G403*H403,P4)</f>
        <v>0</v>
      </c>
      <c r="J403" s="34" t="s">
        <v>582</v>
      </c>
      <c r="O403" s="38">
        <f>I403*0.21</f>
        <v>0</v>
      </c>
      <c r="P403">
        <v>3</v>
      </c>
    </row>
    <row r="404" spans="1:16" ht="28.8" x14ac:dyDescent="0.3">
      <c r="A404" s="31" t="s">
        <v>63</v>
      </c>
      <c r="B404" s="39"/>
      <c r="C404" s="40"/>
      <c r="D404" s="40"/>
      <c r="E404" s="33" t="s">
        <v>930</v>
      </c>
      <c r="F404" s="40"/>
      <c r="G404" s="40"/>
      <c r="H404" s="40"/>
      <c r="I404" s="40"/>
      <c r="J404" s="41"/>
    </row>
    <row r="405" spans="1:16" x14ac:dyDescent="0.3">
      <c r="A405" s="31" t="s">
        <v>67</v>
      </c>
      <c r="B405" s="39"/>
      <c r="C405" s="40"/>
      <c r="D405" s="40"/>
      <c r="E405" s="46" t="s">
        <v>60</v>
      </c>
      <c r="F405" s="40"/>
      <c r="G405" s="40"/>
      <c r="H405" s="40"/>
      <c r="I405" s="40"/>
      <c r="J405" s="41"/>
    </row>
    <row r="406" spans="1:16" x14ac:dyDescent="0.3">
      <c r="A406" s="31" t="s">
        <v>58</v>
      </c>
      <c r="B406" s="31">
        <v>109</v>
      </c>
      <c r="C406" s="32" t="s">
        <v>931</v>
      </c>
      <c r="D406" s="31" t="s">
        <v>60</v>
      </c>
      <c r="E406" s="33" t="s">
        <v>932</v>
      </c>
      <c r="F406" s="34" t="s">
        <v>95</v>
      </c>
      <c r="G406" s="35">
        <v>1</v>
      </c>
      <c r="H406" s="36">
        <v>0</v>
      </c>
      <c r="I406" s="37">
        <f>ROUND(G406*H406,P4)</f>
        <v>0</v>
      </c>
      <c r="J406" s="34" t="s">
        <v>582</v>
      </c>
      <c r="O406" s="38">
        <f>I406*0.21</f>
        <v>0</v>
      </c>
      <c r="P406">
        <v>3</v>
      </c>
    </row>
    <row r="407" spans="1:16" ht="28.8" x14ac:dyDescent="0.3">
      <c r="A407" s="31" t="s">
        <v>63</v>
      </c>
      <c r="B407" s="39"/>
      <c r="C407" s="40"/>
      <c r="D407" s="40"/>
      <c r="E407" s="33" t="s">
        <v>933</v>
      </c>
      <c r="F407" s="40"/>
      <c r="G407" s="40"/>
      <c r="H407" s="40"/>
      <c r="I407" s="40"/>
      <c r="J407" s="41"/>
    </row>
    <row r="408" spans="1:16" x14ac:dyDescent="0.3">
      <c r="A408" s="31" t="s">
        <v>67</v>
      </c>
      <c r="B408" s="39"/>
      <c r="C408" s="40"/>
      <c r="D408" s="40"/>
      <c r="E408" s="46" t="s">
        <v>60</v>
      </c>
      <c r="F408" s="40"/>
      <c r="G408" s="40"/>
      <c r="H408" s="40"/>
      <c r="I408" s="40"/>
      <c r="J408" s="41"/>
    </row>
    <row r="409" spans="1:16" x14ac:dyDescent="0.3">
      <c r="A409" s="31" t="s">
        <v>58</v>
      </c>
      <c r="B409" s="31">
        <v>110</v>
      </c>
      <c r="C409" s="32" t="s">
        <v>934</v>
      </c>
      <c r="D409" s="31" t="s">
        <v>60</v>
      </c>
      <c r="E409" s="33" t="s">
        <v>935</v>
      </c>
      <c r="F409" s="34" t="s">
        <v>95</v>
      </c>
      <c r="G409" s="35">
        <v>1</v>
      </c>
      <c r="H409" s="36">
        <v>0</v>
      </c>
      <c r="I409" s="37">
        <f>ROUND(G409*H409,P4)</f>
        <v>0</v>
      </c>
      <c r="J409" s="34" t="s">
        <v>582</v>
      </c>
      <c r="O409" s="38">
        <f>I409*0.21</f>
        <v>0</v>
      </c>
      <c r="P409">
        <v>3</v>
      </c>
    </row>
    <row r="410" spans="1:16" ht="43.2" x14ac:dyDescent="0.3">
      <c r="A410" s="31" t="s">
        <v>63</v>
      </c>
      <c r="B410" s="39"/>
      <c r="C410" s="40"/>
      <c r="D410" s="40"/>
      <c r="E410" s="33" t="s">
        <v>936</v>
      </c>
      <c r="F410" s="40"/>
      <c r="G410" s="40"/>
      <c r="H410" s="40"/>
      <c r="I410" s="40"/>
      <c r="J410" s="41"/>
    </row>
    <row r="411" spans="1:16" x14ac:dyDescent="0.3">
      <c r="A411" s="31" t="s">
        <v>67</v>
      </c>
      <c r="B411" s="39"/>
      <c r="C411" s="40"/>
      <c r="D411" s="40"/>
      <c r="E411" s="46" t="s">
        <v>60</v>
      </c>
      <c r="F411" s="40"/>
      <c r="G411" s="40"/>
      <c r="H411" s="40"/>
      <c r="I411" s="40"/>
      <c r="J411" s="41"/>
    </row>
    <row r="412" spans="1:16" x14ac:dyDescent="0.3">
      <c r="A412" s="31" t="s">
        <v>58</v>
      </c>
      <c r="B412" s="31">
        <v>111</v>
      </c>
      <c r="C412" s="32" t="s">
        <v>937</v>
      </c>
      <c r="D412" s="31" t="s">
        <v>60</v>
      </c>
      <c r="E412" s="33" t="s">
        <v>938</v>
      </c>
      <c r="F412" s="34" t="s">
        <v>95</v>
      </c>
      <c r="G412" s="35">
        <v>34</v>
      </c>
      <c r="H412" s="36">
        <v>0</v>
      </c>
      <c r="I412" s="37">
        <f>ROUND(G412*H412,P4)</f>
        <v>0</v>
      </c>
      <c r="J412" s="34" t="s">
        <v>582</v>
      </c>
      <c r="O412" s="38">
        <f>I412*0.21</f>
        <v>0</v>
      </c>
      <c r="P412">
        <v>3</v>
      </c>
    </row>
    <row r="413" spans="1:16" ht="28.8" x14ac:dyDescent="0.3">
      <c r="A413" s="31" t="s">
        <v>63</v>
      </c>
      <c r="B413" s="39"/>
      <c r="C413" s="40"/>
      <c r="D413" s="40"/>
      <c r="E413" s="33" t="s">
        <v>939</v>
      </c>
      <c r="F413" s="40"/>
      <c r="G413" s="40"/>
      <c r="H413" s="40"/>
      <c r="I413" s="40"/>
      <c r="J413" s="41"/>
    </row>
    <row r="414" spans="1:16" ht="28.8" x14ac:dyDescent="0.3">
      <c r="A414" s="31" t="s">
        <v>65</v>
      </c>
      <c r="B414" s="39"/>
      <c r="C414" s="40"/>
      <c r="D414" s="40"/>
      <c r="E414" s="42" t="s">
        <v>940</v>
      </c>
      <c r="F414" s="40"/>
      <c r="G414" s="40"/>
      <c r="H414" s="40"/>
      <c r="I414" s="40"/>
      <c r="J414" s="41"/>
    </row>
    <row r="415" spans="1:16" x14ac:dyDescent="0.3">
      <c r="A415" s="31" t="s">
        <v>67</v>
      </c>
      <c r="B415" s="39"/>
      <c r="C415" s="40"/>
      <c r="D415" s="40"/>
      <c r="E415" s="46" t="s">
        <v>60</v>
      </c>
      <c r="F415" s="40"/>
      <c r="G415" s="40"/>
      <c r="H415" s="40"/>
      <c r="I415" s="40"/>
      <c r="J415" s="41"/>
    </row>
    <row r="416" spans="1:16" x14ac:dyDescent="0.3">
      <c r="A416" s="31" t="s">
        <v>58</v>
      </c>
      <c r="B416" s="31">
        <v>112</v>
      </c>
      <c r="C416" s="32" t="s">
        <v>941</v>
      </c>
      <c r="D416" s="31" t="s">
        <v>60</v>
      </c>
      <c r="E416" s="33" t="s">
        <v>942</v>
      </c>
      <c r="F416" s="34" t="s">
        <v>95</v>
      </c>
      <c r="G416" s="35">
        <v>33</v>
      </c>
      <c r="H416" s="36">
        <v>0</v>
      </c>
      <c r="I416" s="37">
        <f>ROUND(G416*H416,P4)</f>
        <v>0</v>
      </c>
      <c r="J416" s="34" t="s">
        <v>582</v>
      </c>
      <c r="O416" s="38">
        <f>I416*0.21</f>
        <v>0</v>
      </c>
      <c r="P416">
        <v>3</v>
      </c>
    </row>
    <row r="417" spans="1:16" x14ac:dyDescent="0.3">
      <c r="A417" s="31" t="s">
        <v>63</v>
      </c>
      <c r="B417" s="39"/>
      <c r="C417" s="40"/>
      <c r="D417" s="40"/>
      <c r="E417" s="33" t="s">
        <v>942</v>
      </c>
      <c r="F417" s="40"/>
      <c r="G417" s="40"/>
      <c r="H417" s="40"/>
      <c r="I417" s="40"/>
      <c r="J417" s="41"/>
    </row>
    <row r="418" spans="1:16" ht="72" x14ac:dyDescent="0.3">
      <c r="A418" s="31" t="s">
        <v>65</v>
      </c>
      <c r="B418" s="39"/>
      <c r="C418" s="40"/>
      <c r="D418" s="40"/>
      <c r="E418" s="42" t="s">
        <v>943</v>
      </c>
      <c r="F418" s="40"/>
      <c r="G418" s="40"/>
      <c r="H418" s="40"/>
      <c r="I418" s="40"/>
      <c r="J418" s="41"/>
    </row>
    <row r="419" spans="1:16" x14ac:dyDescent="0.3">
      <c r="A419" s="31" t="s">
        <v>67</v>
      </c>
      <c r="B419" s="39"/>
      <c r="C419" s="40"/>
      <c r="D419" s="40"/>
      <c r="E419" s="46" t="s">
        <v>60</v>
      </c>
      <c r="F419" s="40"/>
      <c r="G419" s="40"/>
      <c r="H419" s="40"/>
      <c r="I419" s="40"/>
      <c r="J419" s="41"/>
    </row>
    <row r="420" spans="1:16" x14ac:dyDescent="0.3">
      <c r="A420" s="31" t="s">
        <v>58</v>
      </c>
      <c r="B420" s="31">
        <v>113</v>
      </c>
      <c r="C420" s="32" t="s">
        <v>944</v>
      </c>
      <c r="D420" s="31" t="s">
        <v>60</v>
      </c>
      <c r="E420" s="33" t="s">
        <v>945</v>
      </c>
      <c r="F420" s="34" t="s">
        <v>95</v>
      </c>
      <c r="G420" s="35">
        <v>2</v>
      </c>
      <c r="H420" s="36">
        <v>0</v>
      </c>
      <c r="I420" s="37">
        <f>ROUND(G420*H420,P4)</f>
        <v>0</v>
      </c>
      <c r="J420" s="34" t="s">
        <v>582</v>
      </c>
      <c r="O420" s="38">
        <f>I420*0.21</f>
        <v>0</v>
      </c>
      <c r="P420">
        <v>3</v>
      </c>
    </row>
    <row r="421" spans="1:16" x14ac:dyDescent="0.3">
      <c r="A421" s="31" t="s">
        <v>63</v>
      </c>
      <c r="B421" s="39"/>
      <c r="C421" s="40"/>
      <c r="D421" s="40"/>
      <c r="E421" s="33" t="s">
        <v>946</v>
      </c>
      <c r="F421" s="40"/>
      <c r="G421" s="40"/>
      <c r="H421" s="40"/>
      <c r="I421" s="40"/>
      <c r="J421" s="41"/>
    </row>
    <row r="422" spans="1:16" x14ac:dyDescent="0.3">
      <c r="A422" s="31" t="s">
        <v>67</v>
      </c>
      <c r="B422" s="39"/>
      <c r="C422" s="40"/>
      <c r="D422" s="40"/>
      <c r="E422" s="46" t="s">
        <v>60</v>
      </c>
      <c r="F422" s="40"/>
      <c r="G422" s="40"/>
      <c r="H422" s="40"/>
      <c r="I422" s="40"/>
      <c r="J422" s="41"/>
    </row>
    <row r="423" spans="1:16" x14ac:dyDescent="0.3">
      <c r="A423" s="25" t="s">
        <v>55</v>
      </c>
      <c r="B423" s="26"/>
      <c r="C423" s="27" t="s">
        <v>193</v>
      </c>
      <c r="D423" s="28"/>
      <c r="E423" s="25" t="s">
        <v>947</v>
      </c>
      <c r="F423" s="28"/>
      <c r="G423" s="28"/>
      <c r="H423" s="28"/>
      <c r="I423" s="29">
        <f>SUMIFS(I424:I435,A424:A435,"P")</f>
        <v>0</v>
      </c>
      <c r="J423" s="30"/>
    </row>
    <row r="424" spans="1:16" x14ac:dyDescent="0.3">
      <c r="A424" s="31" t="s">
        <v>58</v>
      </c>
      <c r="B424" s="31">
        <v>114</v>
      </c>
      <c r="C424" s="32" t="s">
        <v>948</v>
      </c>
      <c r="D424" s="31" t="s">
        <v>60</v>
      </c>
      <c r="E424" s="33" t="s">
        <v>949</v>
      </c>
      <c r="F424" s="34" t="s">
        <v>190</v>
      </c>
      <c r="G424" s="35">
        <v>18</v>
      </c>
      <c r="H424" s="36">
        <v>0</v>
      </c>
      <c r="I424" s="37">
        <f>ROUND(G424*H424,P4)</f>
        <v>0</v>
      </c>
      <c r="J424" s="31"/>
      <c r="O424" s="38">
        <f>I424*0.21</f>
        <v>0</v>
      </c>
      <c r="P424">
        <v>3</v>
      </c>
    </row>
    <row r="425" spans="1:16" x14ac:dyDescent="0.3">
      <c r="A425" s="31" t="s">
        <v>63</v>
      </c>
      <c r="B425" s="39"/>
      <c r="C425" s="40"/>
      <c r="D425" s="40"/>
      <c r="E425" s="33" t="s">
        <v>949</v>
      </c>
      <c r="F425" s="40"/>
      <c r="G425" s="40"/>
      <c r="H425" s="40"/>
      <c r="I425" s="40"/>
      <c r="J425" s="41"/>
    </row>
    <row r="426" spans="1:16" ht="28.8" x14ac:dyDescent="0.3">
      <c r="A426" s="31" t="s">
        <v>65</v>
      </c>
      <c r="B426" s="39"/>
      <c r="C426" s="40"/>
      <c r="D426" s="40"/>
      <c r="E426" s="42" t="s">
        <v>950</v>
      </c>
      <c r="F426" s="40"/>
      <c r="G426" s="40"/>
      <c r="H426" s="40"/>
      <c r="I426" s="40"/>
      <c r="J426" s="41"/>
    </row>
    <row r="427" spans="1:16" x14ac:dyDescent="0.3">
      <c r="A427" s="31" t="s">
        <v>67</v>
      </c>
      <c r="B427" s="39"/>
      <c r="C427" s="40"/>
      <c r="D427" s="40"/>
      <c r="E427" s="46" t="s">
        <v>60</v>
      </c>
      <c r="F427" s="40"/>
      <c r="G427" s="40"/>
      <c r="H427" s="40"/>
      <c r="I427" s="40"/>
      <c r="J427" s="41"/>
    </row>
    <row r="428" spans="1:16" x14ac:dyDescent="0.3">
      <c r="A428" s="31" t="s">
        <v>58</v>
      </c>
      <c r="B428" s="31">
        <v>115</v>
      </c>
      <c r="C428" s="32" t="s">
        <v>951</v>
      </c>
      <c r="D428" s="31" t="s">
        <v>60</v>
      </c>
      <c r="E428" s="33" t="s">
        <v>952</v>
      </c>
      <c r="F428" s="34" t="s">
        <v>953</v>
      </c>
      <c r="G428" s="35">
        <v>8</v>
      </c>
      <c r="H428" s="36">
        <v>0</v>
      </c>
      <c r="I428" s="37">
        <f>ROUND(G428*H428,P4)</f>
        <v>0</v>
      </c>
      <c r="J428" s="34" t="s">
        <v>582</v>
      </c>
      <c r="O428" s="38">
        <f>I428*0.21</f>
        <v>0</v>
      </c>
      <c r="P428">
        <v>3</v>
      </c>
    </row>
    <row r="429" spans="1:16" x14ac:dyDescent="0.3">
      <c r="A429" s="31" t="s">
        <v>63</v>
      </c>
      <c r="B429" s="39"/>
      <c r="C429" s="40"/>
      <c r="D429" s="40"/>
      <c r="E429" s="33" t="s">
        <v>952</v>
      </c>
      <c r="F429" s="40"/>
      <c r="G429" s="40"/>
      <c r="H429" s="40"/>
      <c r="I429" s="40"/>
      <c r="J429" s="41"/>
    </row>
    <row r="430" spans="1:16" ht="57.6" x14ac:dyDescent="0.3">
      <c r="A430" s="31" t="s">
        <v>65</v>
      </c>
      <c r="B430" s="39"/>
      <c r="C430" s="40"/>
      <c r="D430" s="40"/>
      <c r="E430" s="42" t="s">
        <v>954</v>
      </c>
      <c r="F430" s="40"/>
      <c r="G430" s="40"/>
      <c r="H430" s="40"/>
      <c r="I430" s="40"/>
      <c r="J430" s="41"/>
    </row>
    <row r="431" spans="1:16" x14ac:dyDescent="0.3">
      <c r="A431" s="31" t="s">
        <v>67</v>
      </c>
      <c r="B431" s="39"/>
      <c r="C431" s="40"/>
      <c r="D431" s="40"/>
      <c r="E431" s="46" t="s">
        <v>60</v>
      </c>
      <c r="F431" s="40"/>
      <c r="G431" s="40"/>
      <c r="H431" s="40"/>
      <c r="I431" s="40"/>
      <c r="J431" s="41"/>
    </row>
    <row r="432" spans="1:16" x14ac:dyDescent="0.3">
      <c r="A432" s="31" t="s">
        <v>58</v>
      </c>
      <c r="B432" s="31">
        <v>116</v>
      </c>
      <c r="C432" s="32" t="s">
        <v>955</v>
      </c>
      <c r="D432" s="31" t="s">
        <v>60</v>
      </c>
      <c r="E432" s="33" t="s">
        <v>956</v>
      </c>
      <c r="F432" s="34" t="s">
        <v>953</v>
      </c>
      <c r="G432" s="35">
        <v>6</v>
      </c>
      <c r="H432" s="36">
        <v>0</v>
      </c>
      <c r="I432" s="37">
        <f>ROUND(G432*H432,P4)</f>
        <v>0</v>
      </c>
      <c r="J432" s="34" t="s">
        <v>582</v>
      </c>
      <c r="O432" s="38">
        <f>I432*0.21</f>
        <v>0</v>
      </c>
      <c r="P432">
        <v>3</v>
      </c>
    </row>
    <row r="433" spans="1:16" x14ac:dyDescent="0.3">
      <c r="A433" s="31" t="s">
        <v>63</v>
      </c>
      <c r="B433" s="39"/>
      <c r="C433" s="40"/>
      <c r="D433" s="40"/>
      <c r="E433" s="33" t="s">
        <v>956</v>
      </c>
      <c r="F433" s="40"/>
      <c r="G433" s="40"/>
      <c r="H433" s="40"/>
      <c r="I433" s="40"/>
      <c r="J433" s="41"/>
    </row>
    <row r="434" spans="1:16" ht="43.2" x14ac:dyDescent="0.3">
      <c r="A434" s="31" t="s">
        <v>65</v>
      </c>
      <c r="B434" s="39"/>
      <c r="C434" s="40"/>
      <c r="D434" s="40"/>
      <c r="E434" s="42" t="s">
        <v>957</v>
      </c>
      <c r="F434" s="40"/>
      <c r="G434" s="40"/>
      <c r="H434" s="40"/>
      <c r="I434" s="40"/>
      <c r="J434" s="41"/>
    </row>
    <row r="435" spans="1:16" x14ac:dyDescent="0.3">
      <c r="A435" s="31" t="s">
        <v>67</v>
      </c>
      <c r="B435" s="39"/>
      <c r="C435" s="40"/>
      <c r="D435" s="40"/>
      <c r="E435" s="46" t="s">
        <v>60</v>
      </c>
      <c r="F435" s="40"/>
      <c r="G435" s="40"/>
      <c r="H435" s="40"/>
      <c r="I435" s="40"/>
      <c r="J435" s="41"/>
    </row>
    <row r="436" spans="1:16" x14ac:dyDescent="0.3">
      <c r="A436" s="25" t="s">
        <v>55</v>
      </c>
      <c r="B436" s="26"/>
      <c r="C436" s="27" t="s">
        <v>958</v>
      </c>
      <c r="D436" s="28"/>
      <c r="E436" s="25" t="s">
        <v>959</v>
      </c>
      <c r="F436" s="28"/>
      <c r="G436" s="28"/>
      <c r="H436" s="28"/>
      <c r="I436" s="29">
        <f>SUMIFS(I437:I440,A437:A440,"P")</f>
        <v>0</v>
      </c>
      <c r="J436" s="30"/>
    </row>
    <row r="437" spans="1:16" x14ac:dyDescent="0.3">
      <c r="A437" s="31" t="s">
        <v>58</v>
      </c>
      <c r="B437" s="31">
        <v>117</v>
      </c>
      <c r="C437" s="32" t="s">
        <v>960</v>
      </c>
      <c r="D437" s="31" t="s">
        <v>60</v>
      </c>
      <c r="E437" s="33" t="s">
        <v>961</v>
      </c>
      <c r="F437" s="34" t="s">
        <v>120</v>
      </c>
      <c r="G437" s="35">
        <v>121.499</v>
      </c>
      <c r="H437" s="36">
        <v>0</v>
      </c>
      <c r="I437" s="37">
        <f>ROUND(G437*H437,P4)</f>
        <v>0</v>
      </c>
      <c r="J437" s="34" t="s">
        <v>582</v>
      </c>
      <c r="O437" s="38">
        <f>I437*0.21</f>
        <v>0</v>
      </c>
      <c r="P437">
        <v>3</v>
      </c>
    </row>
    <row r="438" spans="1:16" ht="28.8" x14ac:dyDescent="0.3">
      <c r="A438" s="31" t="s">
        <v>63</v>
      </c>
      <c r="B438" s="39"/>
      <c r="C438" s="40"/>
      <c r="D438" s="40"/>
      <c r="E438" s="33" t="s">
        <v>962</v>
      </c>
      <c r="F438" s="40"/>
      <c r="G438" s="40"/>
      <c r="H438" s="40"/>
      <c r="I438" s="40"/>
      <c r="J438" s="41"/>
    </row>
    <row r="439" spans="1:16" ht="100.8" x14ac:dyDescent="0.3">
      <c r="A439" s="31" t="s">
        <v>65</v>
      </c>
      <c r="B439" s="39"/>
      <c r="C439" s="40"/>
      <c r="D439" s="40"/>
      <c r="E439" s="42" t="s">
        <v>601</v>
      </c>
      <c r="F439" s="40"/>
      <c r="G439" s="40"/>
      <c r="H439" s="40"/>
      <c r="I439" s="40"/>
      <c r="J439" s="41"/>
    </row>
    <row r="440" spans="1:16" ht="28.8" x14ac:dyDescent="0.3">
      <c r="A440" s="31" t="s">
        <v>67</v>
      </c>
      <c r="B440" s="39"/>
      <c r="C440" s="40"/>
      <c r="D440" s="40"/>
      <c r="E440" s="33" t="s">
        <v>963</v>
      </c>
      <c r="F440" s="40"/>
      <c r="G440" s="40"/>
      <c r="H440" s="40"/>
      <c r="I440" s="40"/>
      <c r="J440" s="41"/>
    </row>
    <row r="441" spans="1:16" x14ac:dyDescent="0.3">
      <c r="A441" s="25" t="s">
        <v>55</v>
      </c>
      <c r="B441" s="26"/>
      <c r="C441" s="27" t="s">
        <v>964</v>
      </c>
      <c r="D441" s="28"/>
      <c r="E441" s="25" t="s">
        <v>965</v>
      </c>
      <c r="F441" s="28"/>
      <c r="G441" s="28"/>
      <c r="H441" s="28"/>
      <c r="I441" s="29">
        <f>SUMIFS(I442:I449,A442:A449,"P")</f>
        <v>0</v>
      </c>
      <c r="J441" s="30"/>
    </row>
    <row r="442" spans="1:16" x14ac:dyDescent="0.3">
      <c r="A442" s="31" t="s">
        <v>58</v>
      </c>
      <c r="B442" s="31">
        <v>118</v>
      </c>
      <c r="C442" s="32" t="s">
        <v>966</v>
      </c>
      <c r="D442" s="31" t="s">
        <v>60</v>
      </c>
      <c r="E442" s="33" t="s">
        <v>967</v>
      </c>
      <c r="F442" s="34" t="s">
        <v>968</v>
      </c>
      <c r="G442" s="35">
        <v>304</v>
      </c>
      <c r="H442" s="36">
        <v>0</v>
      </c>
      <c r="I442" s="37">
        <f>ROUND(G442*H442,P4)</f>
        <v>0</v>
      </c>
      <c r="J442" s="34" t="s">
        <v>582</v>
      </c>
      <c r="O442" s="38">
        <f>I442*0.21</f>
        <v>0</v>
      </c>
      <c r="P442">
        <v>3</v>
      </c>
    </row>
    <row r="443" spans="1:16" ht="28.8" x14ac:dyDescent="0.3">
      <c r="A443" s="31" t="s">
        <v>63</v>
      </c>
      <c r="B443" s="39"/>
      <c r="C443" s="40"/>
      <c r="D443" s="40"/>
      <c r="E443" s="33" t="s">
        <v>969</v>
      </c>
      <c r="F443" s="40"/>
      <c r="G443" s="40"/>
      <c r="H443" s="40"/>
      <c r="I443" s="40"/>
      <c r="J443" s="41"/>
    </row>
    <row r="444" spans="1:16" ht="129.6" x14ac:dyDescent="0.3">
      <c r="A444" s="31" t="s">
        <v>65</v>
      </c>
      <c r="B444" s="39"/>
      <c r="C444" s="40"/>
      <c r="D444" s="40"/>
      <c r="E444" s="42" t="s">
        <v>970</v>
      </c>
      <c r="F444" s="40"/>
      <c r="G444" s="40"/>
      <c r="H444" s="40"/>
      <c r="I444" s="40"/>
      <c r="J444" s="41"/>
    </row>
    <row r="445" spans="1:16" x14ac:dyDescent="0.3">
      <c r="A445" s="31" t="s">
        <v>67</v>
      </c>
      <c r="B445" s="39"/>
      <c r="C445" s="40"/>
      <c r="D445" s="40"/>
      <c r="E445" s="46" t="s">
        <v>60</v>
      </c>
      <c r="F445" s="40"/>
      <c r="G445" s="40"/>
      <c r="H445" s="40"/>
      <c r="I445" s="40"/>
      <c r="J445" s="41"/>
    </row>
    <row r="446" spans="1:16" x14ac:dyDescent="0.3">
      <c r="A446" s="31" t="s">
        <v>58</v>
      </c>
      <c r="B446" s="31">
        <v>119</v>
      </c>
      <c r="C446" s="32" t="s">
        <v>971</v>
      </c>
      <c r="D446" s="31" t="s">
        <v>60</v>
      </c>
      <c r="E446" s="33" t="s">
        <v>972</v>
      </c>
      <c r="F446" s="34" t="s">
        <v>968</v>
      </c>
      <c r="G446" s="35">
        <v>80</v>
      </c>
      <c r="H446" s="36">
        <v>0</v>
      </c>
      <c r="I446" s="37">
        <f>ROUND(G446*H446,P4)</f>
        <v>0</v>
      </c>
      <c r="J446" s="34" t="s">
        <v>582</v>
      </c>
      <c r="O446" s="38">
        <f>I446*0.21</f>
        <v>0</v>
      </c>
      <c r="P446">
        <v>3</v>
      </c>
    </row>
    <row r="447" spans="1:16" ht="28.8" x14ac:dyDescent="0.3">
      <c r="A447" s="31" t="s">
        <v>63</v>
      </c>
      <c r="B447" s="39"/>
      <c r="C447" s="40"/>
      <c r="D447" s="40"/>
      <c r="E447" s="33" t="s">
        <v>973</v>
      </c>
      <c r="F447" s="40"/>
      <c r="G447" s="40"/>
      <c r="H447" s="40"/>
      <c r="I447" s="40"/>
      <c r="J447" s="41"/>
    </row>
    <row r="448" spans="1:16" ht="28.8" x14ac:dyDescent="0.3">
      <c r="A448" s="31" t="s">
        <v>65</v>
      </c>
      <c r="B448" s="39"/>
      <c r="C448" s="40"/>
      <c r="D448" s="40"/>
      <c r="E448" s="42" t="s">
        <v>974</v>
      </c>
      <c r="F448" s="40"/>
      <c r="G448" s="40"/>
      <c r="H448" s="40"/>
      <c r="I448" s="40"/>
      <c r="J448" s="41"/>
    </row>
    <row r="449" spans="1:10" x14ac:dyDescent="0.3">
      <c r="A449" s="31" t="s">
        <v>67</v>
      </c>
      <c r="B449" s="43"/>
      <c r="C449" s="44"/>
      <c r="D449" s="44"/>
      <c r="E449" s="47" t="s">
        <v>60</v>
      </c>
      <c r="F449" s="44"/>
      <c r="G449" s="44"/>
      <c r="H449" s="44"/>
      <c r="I449" s="44"/>
      <c r="J449" s="45"/>
    </row>
  </sheetData>
  <sheetProtection algorithmName="SHA-512" hashValue="BuUYtwaWy62y7D2KAx8xRNgkdFWzF6Jub05+RTU2njRwXGmc902HMvPsan+s7XzlBWHXcmDDwQ6J99jy1Gy30A==" saltValue="IzlxmFzhVcfVeH8rLmvD1sYrzcWzHLP1u4ADIoO3GlxroC59jb5VH0ehqwuHoK4dcgJSW58i5hdIjTqm2wJkJ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22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31</v>
      </c>
      <c r="I3" s="20">
        <f>SUMIFS(I8:I222,A8:A222,"SD")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31</v>
      </c>
      <c r="D4" s="51"/>
      <c r="E4" s="18" t="s">
        <v>32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136</v>
      </c>
      <c r="D8" s="28"/>
      <c r="E8" s="25" t="s">
        <v>137</v>
      </c>
      <c r="F8" s="28"/>
      <c r="G8" s="28"/>
      <c r="H8" s="28"/>
      <c r="I8" s="29">
        <f>SUMIFS(I9:I37,A9:A37,"P")</f>
        <v>0</v>
      </c>
      <c r="J8" s="30"/>
    </row>
    <row r="9" spans="1:16" ht="28.8" x14ac:dyDescent="0.3">
      <c r="A9" s="31" t="s">
        <v>58</v>
      </c>
      <c r="B9" s="31">
        <v>1</v>
      </c>
      <c r="C9" s="32" t="s">
        <v>588</v>
      </c>
      <c r="D9" s="31" t="s">
        <v>60</v>
      </c>
      <c r="E9" s="33" t="s">
        <v>589</v>
      </c>
      <c r="F9" s="34" t="s">
        <v>156</v>
      </c>
      <c r="G9" s="35">
        <v>52.5</v>
      </c>
      <c r="H9" s="36">
        <v>0</v>
      </c>
      <c r="I9" s="37">
        <f>ROUND(G9*H9,P4)</f>
        <v>0</v>
      </c>
      <c r="J9" s="34" t="s">
        <v>582</v>
      </c>
      <c r="O9" s="38">
        <f>I9*0.21</f>
        <v>0</v>
      </c>
      <c r="P9">
        <v>3</v>
      </c>
    </row>
    <row r="10" spans="1:16" ht="28.8" x14ac:dyDescent="0.3">
      <c r="A10" s="31" t="s">
        <v>63</v>
      </c>
      <c r="B10" s="39"/>
      <c r="C10" s="40"/>
      <c r="D10" s="40"/>
      <c r="E10" s="33" t="s">
        <v>590</v>
      </c>
      <c r="F10" s="40"/>
      <c r="G10" s="40"/>
      <c r="H10" s="40"/>
      <c r="I10" s="40"/>
      <c r="J10" s="41"/>
    </row>
    <row r="11" spans="1:16" ht="172.8" x14ac:dyDescent="0.3">
      <c r="A11" s="31" t="s">
        <v>67</v>
      </c>
      <c r="B11" s="39"/>
      <c r="C11" s="40"/>
      <c r="D11" s="40"/>
      <c r="E11" s="33" t="s">
        <v>584</v>
      </c>
      <c r="F11" s="40"/>
      <c r="G11" s="40"/>
      <c r="H11" s="40"/>
      <c r="I11" s="40"/>
      <c r="J11" s="41"/>
    </row>
    <row r="12" spans="1:16" ht="28.8" x14ac:dyDescent="0.3">
      <c r="A12" s="31" t="s">
        <v>58</v>
      </c>
      <c r="B12" s="31">
        <v>2</v>
      </c>
      <c r="C12" s="32" t="s">
        <v>591</v>
      </c>
      <c r="D12" s="31" t="s">
        <v>60</v>
      </c>
      <c r="E12" s="33" t="s">
        <v>592</v>
      </c>
      <c r="F12" s="34" t="s">
        <v>156</v>
      </c>
      <c r="G12" s="35">
        <v>52.5</v>
      </c>
      <c r="H12" s="36">
        <v>0</v>
      </c>
      <c r="I12" s="37">
        <f>ROUND(G12*H12,P4)</f>
        <v>0</v>
      </c>
      <c r="J12" s="34" t="s">
        <v>582</v>
      </c>
      <c r="O12" s="38">
        <f>I12*0.21</f>
        <v>0</v>
      </c>
      <c r="P12">
        <v>3</v>
      </c>
    </row>
    <row r="13" spans="1:16" ht="28.8" x14ac:dyDescent="0.3">
      <c r="A13" s="31" t="s">
        <v>63</v>
      </c>
      <c r="B13" s="39"/>
      <c r="C13" s="40"/>
      <c r="D13" s="40"/>
      <c r="E13" s="33" t="s">
        <v>593</v>
      </c>
      <c r="F13" s="40"/>
      <c r="G13" s="40"/>
      <c r="H13" s="40"/>
      <c r="I13" s="40"/>
      <c r="J13" s="41"/>
    </row>
    <row r="14" spans="1:16" ht="172.8" x14ac:dyDescent="0.3">
      <c r="A14" s="31" t="s">
        <v>67</v>
      </c>
      <c r="B14" s="39"/>
      <c r="C14" s="40"/>
      <c r="D14" s="40"/>
      <c r="E14" s="33" t="s">
        <v>584</v>
      </c>
      <c r="F14" s="40"/>
      <c r="G14" s="40"/>
      <c r="H14" s="40"/>
      <c r="I14" s="40"/>
      <c r="J14" s="41"/>
    </row>
    <row r="15" spans="1:16" ht="28.8" x14ac:dyDescent="0.3">
      <c r="A15" s="31" t="s">
        <v>58</v>
      </c>
      <c r="B15" s="31">
        <v>3</v>
      </c>
      <c r="C15" s="32" t="s">
        <v>598</v>
      </c>
      <c r="D15" s="31" t="s">
        <v>60</v>
      </c>
      <c r="E15" s="33" t="s">
        <v>599</v>
      </c>
      <c r="F15" s="34" t="s">
        <v>120</v>
      </c>
      <c r="G15" s="35">
        <v>9.5259999999999998</v>
      </c>
      <c r="H15" s="36">
        <v>0</v>
      </c>
      <c r="I15" s="37">
        <f>ROUND(G15*H15,P4)</f>
        <v>0</v>
      </c>
      <c r="J15" s="34" t="s">
        <v>582</v>
      </c>
      <c r="O15" s="38">
        <f>I15*0.21</f>
        <v>0</v>
      </c>
      <c r="P15">
        <v>3</v>
      </c>
    </row>
    <row r="16" spans="1:16" ht="57.6" x14ac:dyDescent="0.3">
      <c r="A16" s="31" t="s">
        <v>63</v>
      </c>
      <c r="B16" s="39"/>
      <c r="C16" s="40"/>
      <c r="D16" s="40"/>
      <c r="E16" s="33" t="s">
        <v>600</v>
      </c>
      <c r="F16" s="40"/>
      <c r="G16" s="40"/>
      <c r="H16" s="40"/>
      <c r="I16" s="40"/>
      <c r="J16" s="41"/>
    </row>
    <row r="17" spans="1:16" ht="57.6" x14ac:dyDescent="0.3">
      <c r="A17" s="31" t="s">
        <v>65</v>
      </c>
      <c r="B17" s="39"/>
      <c r="C17" s="40"/>
      <c r="D17" s="40"/>
      <c r="E17" s="42" t="s">
        <v>975</v>
      </c>
      <c r="F17" s="40"/>
      <c r="G17" s="40"/>
      <c r="H17" s="40"/>
      <c r="I17" s="40"/>
      <c r="J17" s="41"/>
    </row>
    <row r="18" spans="1:16" ht="86.4" x14ac:dyDescent="0.3">
      <c r="A18" s="31" t="s">
        <v>67</v>
      </c>
      <c r="B18" s="39"/>
      <c r="C18" s="40"/>
      <c r="D18" s="40"/>
      <c r="E18" s="33" t="s">
        <v>602</v>
      </c>
      <c r="F18" s="40"/>
      <c r="G18" s="40"/>
      <c r="H18" s="40"/>
      <c r="I18" s="40"/>
      <c r="J18" s="41"/>
    </row>
    <row r="19" spans="1:16" ht="28.8" x14ac:dyDescent="0.3">
      <c r="A19" s="31" t="s">
        <v>58</v>
      </c>
      <c r="B19" s="31">
        <v>4</v>
      </c>
      <c r="C19" s="32" t="s">
        <v>603</v>
      </c>
      <c r="D19" s="31" t="s">
        <v>60</v>
      </c>
      <c r="E19" s="33" t="s">
        <v>604</v>
      </c>
      <c r="F19" s="34" t="s">
        <v>120</v>
      </c>
      <c r="G19" s="35">
        <v>9.5259999999999998</v>
      </c>
      <c r="H19" s="36">
        <v>0</v>
      </c>
      <c r="I19" s="37">
        <f>ROUND(G19*H19,P4)</f>
        <v>0</v>
      </c>
      <c r="J19" s="34" t="s">
        <v>582</v>
      </c>
      <c r="O19" s="38">
        <f>I19*0.21</f>
        <v>0</v>
      </c>
      <c r="P19">
        <v>3</v>
      </c>
    </row>
    <row r="20" spans="1:16" ht="57.6" x14ac:dyDescent="0.3">
      <c r="A20" s="31" t="s">
        <v>63</v>
      </c>
      <c r="B20" s="39"/>
      <c r="C20" s="40"/>
      <c r="D20" s="40"/>
      <c r="E20" s="33" t="s">
        <v>605</v>
      </c>
      <c r="F20" s="40"/>
      <c r="G20" s="40"/>
      <c r="H20" s="40"/>
      <c r="I20" s="40"/>
      <c r="J20" s="41"/>
    </row>
    <row r="21" spans="1:16" ht="57.6" x14ac:dyDescent="0.3">
      <c r="A21" s="31" t="s">
        <v>65</v>
      </c>
      <c r="B21" s="39"/>
      <c r="C21" s="40"/>
      <c r="D21" s="40"/>
      <c r="E21" s="42" t="s">
        <v>975</v>
      </c>
      <c r="F21" s="40"/>
      <c r="G21" s="40"/>
      <c r="H21" s="40"/>
      <c r="I21" s="40"/>
      <c r="J21" s="41"/>
    </row>
    <row r="22" spans="1:16" ht="86.4" x14ac:dyDescent="0.3">
      <c r="A22" s="31" t="s">
        <v>67</v>
      </c>
      <c r="B22" s="39"/>
      <c r="C22" s="40"/>
      <c r="D22" s="40"/>
      <c r="E22" s="33" t="s">
        <v>602</v>
      </c>
      <c r="F22" s="40"/>
      <c r="G22" s="40"/>
      <c r="H22" s="40"/>
      <c r="I22" s="40"/>
      <c r="J22" s="41"/>
    </row>
    <row r="23" spans="1:16" x14ac:dyDescent="0.3">
      <c r="A23" s="31" t="s">
        <v>58</v>
      </c>
      <c r="B23" s="31">
        <v>5</v>
      </c>
      <c r="C23" s="32" t="s">
        <v>606</v>
      </c>
      <c r="D23" s="31" t="s">
        <v>60</v>
      </c>
      <c r="E23" s="33" t="s">
        <v>607</v>
      </c>
      <c r="F23" s="34" t="s">
        <v>190</v>
      </c>
      <c r="G23" s="35">
        <v>24.5</v>
      </c>
      <c r="H23" s="36">
        <v>0</v>
      </c>
      <c r="I23" s="37">
        <f>ROUND(G23*H23,P4)</f>
        <v>0</v>
      </c>
      <c r="J23" s="34" t="s">
        <v>582</v>
      </c>
      <c r="O23" s="38">
        <f>I23*0.21</f>
        <v>0</v>
      </c>
      <c r="P23">
        <v>3</v>
      </c>
    </row>
    <row r="24" spans="1:16" ht="28.8" x14ac:dyDescent="0.3">
      <c r="A24" s="31" t="s">
        <v>63</v>
      </c>
      <c r="B24" s="39"/>
      <c r="C24" s="40"/>
      <c r="D24" s="40"/>
      <c r="E24" s="33" t="s">
        <v>608</v>
      </c>
      <c r="F24" s="40"/>
      <c r="G24" s="40"/>
      <c r="H24" s="40"/>
      <c r="I24" s="40"/>
      <c r="J24" s="41"/>
    </row>
    <row r="25" spans="1:16" ht="28.8" x14ac:dyDescent="0.3">
      <c r="A25" s="31" t="s">
        <v>65</v>
      </c>
      <c r="B25" s="39"/>
      <c r="C25" s="40"/>
      <c r="D25" s="40"/>
      <c r="E25" s="42" t="s">
        <v>976</v>
      </c>
      <c r="F25" s="40"/>
      <c r="G25" s="40"/>
      <c r="H25" s="40"/>
      <c r="I25" s="40"/>
      <c r="J25" s="41"/>
    </row>
    <row r="26" spans="1:16" ht="72" x14ac:dyDescent="0.3">
      <c r="A26" s="31" t="s">
        <v>67</v>
      </c>
      <c r="B26" s="39"/>
      <c r="C26" s="40"/>
      <c r="D26" s="40"/>
      <c r="E26" s="33" t="s">
        <v>610</v>
      </c>
      <c r="F26" s="40"/>
      <c r="G26" s="40"/>
      <c r="H26" s="40"/>
      <c r="I26" s="40"/>
      <c r="J26" s="41"/>
    </row>
    <row r="27" spans="1:16" x14ac:dyDescent="0.3">
      <c r="A27" s="31" t="s">
        <v>58</v>
      </c>
      <c r="B27" s="31">
        <v>6</v>
      </c>
      <c r="C27" s="32" t="s">
        <v>611</v>
      </c>
      <c r="D27" s="31" t="s">
        <v>60</v>
      </c>
      <c r="E27" s="33" t="s">
        <v>612</v>
      </c>
      <c r="F27" s="34" t="s">
        <v>120</v>
      </c>
      <c r="G27" s="35">
        <v>9.5259999999999998</v>
      </c>
      <c r="H27" s="36">
        <v>0</v>
      </c>
      <c r="I27" s="37">
        <f>ROUND(G27*H27,P4)</f>
        <v>0</v>
      </c>
      <c r="J27" s="34" t="s">
        <v>582</v>
      </c>
      <c r="O27" s="38">
        <f>I27*0.21</f>
        <v>0</v>
      </c>
      <c r="P27">
        <v>3</v>
      </c>
    </row>
    <row r="28" spans="1:16" x14ac:dyDescent="0.3">
      <c r="A28" s="31" t="s">
        <v>63</v>
      </c>
      <c r="B28" s="39"/>
      <c r="C28" s="40"/>
      <c r="D28" s="40"/>
      <c r="E28" s="33" t="s">
        <v>612</v>
      </c>
      <c r="F28" s="40"/>
      <c r="G28" s="40"/>
      <c r="H28" s="40"/>
      <c r="I28" s="40"/>
      <c r="J28" s="41"/>
    </row>
    <row r="29" spans="1:16" ht="57.6" x14ac:dyDescent="0.3">
      <c r="A29" s="31" t="s">
        <v>65</v>
      </c>
      <c r="B29" s="39"/>
      <c r="C29" s="40"/>
      <c r="D29" s="40"/>
      <c r="E29" s="42" t="s">
        <v>975</v>
      </c>
      <c r="F29" s="40"/>
      <c r="G29" s="40"/>
      <c r="H29" s="40"/>
      <c r="I29" s="40"/>
      <c r="J29" s="41"/>
    </row>
    <row r="30" spans="1:16" ht="374.4" x14ac:dyDescent="0.3">
      <c r="A30" s="31" t="s">
        <v>67</v>
      </c>
      <c r="B30" s="39"/>
      <c r="C30" s="40"/>
      <c r="D30" s="40"/>
      <c r="E30" s="33" t="s">
        <v>613</v>
      </c>
      <c r="F30" s="40"/>
      <c r="G30" s="40"/>
      <c r="H30" s="40"/>
      <c r="I30" s="40"/>
      <c r="J30" s="41"/>
    </row>
    <row r="31" spans="1:16" ht="28.8" x14ac:dyDescent="0.3">
      <c r="A31" s="31" t="s">
        <v>58</v>
      </c>
      <c r="B31" s="31">
        <v>7</v>
      </c>
      <c r="C31" s="32" t="s">
        <v>614</v>
      </c>
      <c r="D31" s="31" t="s">
        <v>60</v>
      </c>
      <c r="E31" s="33" t="s">
        <v>615</v>
      </c>
      <c r="F31" s="34" t="s">
        <v>190</v>
      </c>
      <c r="G31" s="35">
        <v>19.052</v>
      </c>
      <c r="H31" s="36">
        <v>0</v>
      </c>
      <c r="I31" s="37">
        <f>ROUND(G31*H31,P4)</f>
        <v>0</v>
      </c>
      <c r="J31" s="34" t="s">
        <v>582</v>
      </c>
      <c r="O31" s="38">
        <f>I31*0.21</f>
        <v>0</v>
      </c>
      <c r="P31">
        <v>3</v>
      </c>
    </row>
    <row r="32" spans="1:16" ht="28.8" x14ac:dyDescent="0.3">
      <c r="A32" s="31" t="s">
        <v>63</v>
      </c>
      <c r="B32" s="39"/>
      <c r="C32" s="40"/>
      <c r="D32" s="40"/>
      <c r="E32" s="33" t="s">
        <v>616</v>
      </c>
      <c r="F32" s="40"/>
      <c r="G32" s="40"/>
      <c r="H32" s="40"/>
      <c r="I32" s="40"/>
      <c r="J32" s="41"/>
    </row>
    <row r="33" spans="1:16" ht="28.8" x14ac:dyDescent="0.3">
      <c r="A33" s="31" t="s">
        <v>65</v>
      </c>
      <c r="B33" s="39"/>
      <c r="C33" s="40"/>
      <c r="D33" s="40"/>
      <c r="E33" s="42" t="s">
        <v>977</v>
      </c>
      <c r="F33" s="40"/>
      <c r="G33" s="40"/>
      <c r="H33" s="40"/>
      <c r="I33" s="40"/>
      <c r="J33" s="41"/>
    </row>
    <row r="34" spans="1:16" ht="43.2" x14ac:dyDescent="0.3">
      <c r="A34" s="31" t="s">
        <v>67</v>
      </c>
      <c r="B34" s="39"/>
      <c r="C34" s="40"/>
      <c r="D34" s="40"/>
      <c r="E34" s="33" t="s">
        <v>618</v>
      </c>
      <c r="F34" s="40"/>
      <c r="G34" s="40"/>
      <c r="H34" s="40"/>
      <c r="I34" s="40"/>
      <c r="J34" s="41"/>
    </row>
    <row r="35" spans="1:16" ht="28.8" x14ac:dyDescent="0.3">
      <c r="A35" s="31" t="s">
        <v>58</v>
      </c>
      <c r="B35" s="31">
        <v>8</v>
      </c>
      <c r="C35" s="32" t="s">
        <v>621</v>
      </c>
      <c r="D35" s="31" t="s">
        <v>60</v>
      </c>
      <c r="E35" s="33" t="s">
        <v>622</v>
      </c>
      <c r="F35" s="34" t="s">
        <v>95</v>
      </c>
      <c r="G35" s="35">
        <v>15</v>
      </c>
      <c r="H35" s="36">
        <v>0</v>
      </c>
      <c r="I35" s="37">
        <f>ROUND(G35*H35,P4)</f>
        <v>0</v>
      </c>
      <c r="J35" s="34" t="s">
        <v>582</v>
      </c>
      <c r="O35" s="38">
        <f>I35*0.21</f>
        <v>0</v>
      </c>
      <c r="P35">
        <v>3</v>
      </c>
    </row>
    <row r="36" spans="1:16" ht="28.8" x14ac:dyDescent="0.3">
      <c r="A36" s="31" t="s">
        <v>63</v>
      </c>
      <c r="B36" s="39"/>
      <c r="C36" s="40"/>
      <c r="D36" s="40"/>
      <c r="E36" s="33" t="s">
        <v>622</v>
      </c>
      <c r="F36" s="40"/>
      <c r="G36" s="40"/>
      <c r="H36" s="40"/>
      <c r="I36" s="40"/>
      <c r="J36" s="41"/>
    </row>
    <row r="37" spans="1:16" x14ac:dyDescent="0.3">
      <c r="A37" s="31" t="s">
        <v>67</v>
      </c>
      <c r="B37" s="39"/>
      <c r="C37" s="40"/>
      <c r="D37" s="40"/>
      <c r="E37" s="46" t="s">
        <v>60</v>
      </c>
      <c r="F37" s="40"/>
      <c r="G37" s="40"/>
      <c r="H37" s="40"/>
      <c r="I37" s="40"/>
      <c r="J37" s="41"/>
    </row>
    <row r="38" spans="1:16" x14ac:dyDescent="0.3">
      <c r="A38" s="25" t="s">
        <v>55</v>
      </c>
      <c r="B38" s="26"/>
      <c r="C38" s="27" t="s">
        <v>632</v>
      </c>
      <c r="D38" s="28"/>
      <c r="E38" s="25" t="s">
        <v>633</v>
      </c>
      <c r="F38" s="28"/>
      <c r="G38" s="28"/>
      <c r="H38" s="28"/>
      <c r="I38" s="29">
        <f>SUMIFS(I39:I126,A39:A126,"P")</f>
        <v>0</v>
      </c>
      <c r="J38" s="30"/>
    </row>
    <row r="39" spans="1:16" ht="28.8" x14ac:dyDescent="0.3">
      <c r="A39" s="31" t="s">
        <v>58</v>
      </c>
      <c r="B39" s="31">
        <v>9</v>
      </c>
      <c r="C39" s="32" t="s">
        <v>637</v>
      </c>
      <c r="D39" s="31" t="s">
        <v>60</v>
      </c>
      <c r="E39" s="33" t="s">
        <v>638</v>
      </c>
      <c r="F39" s="34" t="s">
        <v>95</v>
      </c>
      <c r="G39" s="35">
        <v>2</v>
      </c>
      <c r="H39" s="36">
        <v>0</v>
      </c>
      <c r="I39" s="37">
        <f>ROUND(G39*H39,P4)</f>
        <v>0</v>
      </c>
      <c r="J39" s="31"/>
      <c r="O39" s="38">
        <f>I39*0.21</f>
        <v>0</v>
      </c>
      <c r="P39">
        <v>3</v>
      </c>
    </row>
    <row r="40" spans="1:16" ht="28.8" x14ac:dyDescent="0.3">
      <c r="A40" s="31" t="s">
        <v>63</v>
      </c>
      <c r="B40" s="39"/>
      <c r="C40" s="40"/>
      <c r="D40" s="40"/>
      <c r="E40" s="33" t="s">
        <v>638</v>
      </c>
      <c r="F40" s="40"/>
      <c r="G40" s="40"/>
      <c r="H40" s="40"/>
      <c r="I40" s="40"/>
      <c r="J40" s="41"/>
    </row>
    <row r="41" spans="1:16" ht="28.8" x14ac:dyDescent="0.3">
      <c r="A41" s="31" t="s">
        <v>65</v>
      </c>
      <c r="B41" s="39"/>
      <c r="C41" s="40"/>
      <c r="D41" s="40"/>
      <c r="E41" s="42" t="s">
        <v>978</v>
      </c>
      <c r="F41" s="40"/>
      <c r="G41" s="40"/>
      <c r="H41" s="40"/>
      <c r="I41" s="40"/>
      <c r="J41" s="41"/>
    </row>
    <row r="42" spans="1:16" x14ac:dyDescent="0.3">
      <c r="A42" s="31" t="s">
        <v>67</v>
      </c>
      <c r="B42" s="39"/>
      <c r="C42" s="40"/>
      <c r="D42" s="40"/>
      <c r="E42" s="46" t="s">
        <v>60</v>
      </c>
      <c r="F42" s="40"/>
      <c r="G42" s="40"/>
      <c r="H42" s="40"/>
      <c r="I42" s="40"/>
      <c r="J42" s="41"/>
    </row>
    <row r="43" spans="1:16" ht="28.8" x14ac:dyDescent="0.3">
      <c r="A43" s="31" t="s">
        <v>58</v>
      </c>
      <c r="B43" s="31">
        <v>10</v>
      </c>
      <c r="C43" s="32" t="s">
        <v>640</v>
      </c>
      <c r="D43" s="31" t="s">
        <v>60</v>
      </c>
      <c r="E43" s="33" t="s">
        <v>641</v>
      </c>
      <c r="F43" s="34" t="s">
        <v>95</v>
      </c>
      <c r="G43" s="35">
        <v>24</v>
      </c>
      <c r="H43" s="36">
        <v>0</v>
      </c>
      <c r="I43" s="37">
        <f>ROUND(G43*H43,P4)</f>
        <v>0</v>
      </c>
      <c r="J43" s="34" t="s">
        <v>582</v>
      </c>
      <c r="O43" s="38">
        <f>I43*0.21</f>
        <v>0</v>
      </c>
      <c r="P43">
        <v>3</v>
      </c>
    </row>
    <row r="44" spans="1:16" ht="28.8" x14ac:dyDescent="0.3">
      <c r="A44" s="31" t="s">
        <v>63</v>
      </c>
      <c r="B44" s="39"/>
      <c r="C44" s="40"/>
      <c r="D44" s="40"/>
      <c r="E44" s="33" t="s">
        <v>642</v>
      </c>
      <c r="F44" s="40"/>
      <c r="G44" s="40"/>
      <c r="H44" s="40"/>
      <c r="I44" s="40"/>
      <c r="J44" s="41"/>
    </row>
    <row r="45" spans="1:16" ht="28.8" x14ac:dyDescent="0.3">
      <c r="A45" s="31" t="s">
        <v>65</v>
      </c>
      <c r="B45" s="39"/>
      <c r="C45" s="40"/>
      <c r="D45" s="40"/>
      <c r="E45" s="42" t="s">
        <v>979</v>
      </c>
      <c r="F45" s="40"/>
      <c r="G45" s="40"/>
      <c r="H45" s="40"/>
      <c r="I45" s="40"/>
      <c r="J45" s="41"/>
    </row>
    <row r="46" spans="1:16" x14ac:dyDescent="0.3">
      <c r="A46" s="31" t="s">
        <v>67</v>
      </c>
      <c r="B46" s="39"/>
      <c r="C46" s="40"/>
      <c r="D46" s="40"/>
      <c r="E46" s="46" t="s">
        <v>60</v>
      </c>
      <c r="F46" s="40"/>
      <c r="G46" s="40"/>
      <c r="H46" s="40"/>
      <c r="I46" s="40"/>
      <c r="J46" s="41"/>
    </row>
    <row r="47" spans="1:16" ht="28.8" x14ac:dyDescent="0.3">
      <c r="A47" s="31" t="s">
        <v>58</v>
      </c>
      <c r="B47" s="31">
        <v>11</v>
      </c>
      <c r="C47" s="32" t="s">
        <v>644</v>
      </c>
      <c r="D47" s="31" t="s">
        <v>60</v>
      </c>
      <c r="E47" s="33" t="s">
        <v>645</v>
      </c>
      <c r="F47" s="34" t="s">
        <v>95</v>
      </c>
      <c r="G47" s="35">
        <v>16</v>
      </c>
      <c r="H47" s="36">
        <v>0</v>
      </c>
      <c r="I47" s="37">
        <f>ROUND(G47*H47,P4)</f>
        <v>0</v>
      </c>
      <c r="J47" s="34" t="s">
        <v>582</v>
      </c>
      <c r="O47" s="38">
        <f>I47*0.21</f>
        <v>0</v>
      </c>
      <c r="P47">
        <v>3</v>
      </c>
    </row>
    <row r="48" spans="1:16" ht="28.8" x14ac:dyDescent="0.3">
      <c r="A48" s="31" t="s">
        <v>63</v>
      </c>
      <c r="B48" s="39"/>
      <c r="C48" s="40"/>
      <c r="D48" s="40"/>
      <c r="E48" s="33" t="s">
        <v>646</v>
      </c>
      <c r="F48" s="40"/>
      <c r="G48" s="40"/>
      <c r="H48" s="40"/>
      <c r="I48" s="40"/>
      <c r="J48" s="41"/>
    </row>
    <row r="49" spans="1:16" ht="28.8" x14ac:dyDescent="0.3">
      <c r="A49" s="31" t="s">
        <v>65</v>
      </c>
      <c r="B49" s="39"/>
      <c r="C49" s="40"/>
      <c r="D49" s="40"/>
      <c r="E49" s="42" t="s">
        <v>980</v>
      </c>
      <c r="F49" s="40"/>
      <c r="G49" s="40"/>
      <c r="H49" s="40"/>
      <c r="I49" s="40"/>
      <c r="J49" s="41"/>
    </row>
    <row r="50" spans="1:16" x14ac:dyDescent="0.3">
      <c r="A50" s="31" t="s">
        <v>67</v>
      </c>
      <c r="B50" s="39"/>
      <c r="C50" s="40"/>
      <c r="D50" s="40"/>
      <c r="E50" s="46" t="s">
        <v>60</v>
      </c>
      <c r="F50" s="40"/>
      <c r="G50" s="40"/>
      <c r="H50" s="40"/>
      <c r="I50" s="40"/>
      <c r="J50" s="41"/>
    </row>
    <row r="51" spans="1:16" x14ac:dyDescent="0.3">
      <c r="A51" s="31" t="s">
        <v>58</v>
      </c>
      <c r="B51" s="31">
        <v>12</v>
      </c>
      <c r="C51" s="32" t="s">
        <v>648</v>
      </c>
      <c r="D51" s="31" t="s">
        <v>60</v>
      </c>
      <c r="E51" s="33" t="s">
        <v>649</v>
      </c>
      <c r="F51" s="34" t="s">
        <v>95</v>
      </c>
      <c r="G51" s="35">
        <v>4</v>
      </c>
      <c r="H51" s="36">
        <v>0</v>
      </c>
      <c r="I51" s="37">
        <f>ROUND(G51*H51,P4)</f>
        <v>0</v>
      </c>
      <c r="J51" s="34" t="s">
        <v>582</v>
      </c>
      <c r="O51" s="38">
        <f>I51*0.21</f>
        <v>0</v>
      </c>
      <c r="P51">
        <v>3</v>
      </c>
    </row>
    <row r="52" spans="1:16" ht="28.8" x14ac:dyDescent="0.3">
      <c r="A52" s="31" t="s">
        <v>63</v>
      </c>
      <c r="B52" s="39"/>
      <c r="C52" s="40"/>
      <c r="D52" s="40"/>
      <c r="E52" s="33" t="s">
        <v>650</v>
      </c>
      <c r="F52" s="40"/>
      <c r="G52" s="40"/>
      <c r="H52" s="40"/>
      <c r="I52" s="40"/>
      <c r="J52" s="41"/>
    </row>
    <row r="53" spans="1:16" x14ac:dyDescent="0.3">
      <c r="A53" s="31" t="s">
        <v>67</v>
      </c>
      <c r="B53" s="39"/>
      <c r="C53" s="40"/>
      <c r="D53" s="40"/>
      <c r="E53" s="46" t="s">
        <v>60</v>
      </c>
      <c r="F53" s="40"/>
      <c r="G53" s="40"/>
      <c r="H53" s="40"/>
      <c r="I53" s="40"/>
      <c r="J53" s="41"/>
    </row>
    <row r="54" spans="1:16" x14ac:dyDescent="0.3">
      <c r="A54" s="31" t="s">
        <v>58</v>
      </c>
      <c r="B54" s="31">
        <v>13</v>
      </c>
      <c r="C54" s="32" t="s">
        <v>653</v>
      </c>
      <c r="D54" s="31" t="s">
        <v>60</v>
      </c>
      <c r="E54" s="33" t="s">
        <v>654</v>
      </c>
      <c r="F54" s="34" t="s">
        <v>95</v>
      </c>
      <c r="G54" s="35">
        <v>2</v>
      </c>
      <c r="H54" s="36">
        <v>0</v>
      </c>
      <c r="I54" s="37">
        <f>ROUND(G54*H54,P4)</f>
        <v>0</v>
      </c>
      <c r="J54" s="34" t="s">
        <v>582</v>
      </c>
      <c r="O54" s="38">
        <f>I54*0.21</f>
        <v>0</v>
      </c>
      <c r="P54">
        <v>3</v>
      </c>
    </row>
    <row r="55" spans="1:16" ht="28.8" x14ac:dyDescent="0.3">
      <c r="A55" s="31" t="s">
        <v>63</v>
      </c>
      <c r="B55" s="39"/>
      <c r="C55" s="40"/>
      <c r="D55" s="40"/>
      <c r="E55" s="33" t="s">
        <v>655</v>
      </c>
      <c r="F55" s="40"/>
      <c r="G55" s="40"/>
      <c r="H55" s="40"/>
      <c r="I55" s="40"/>
      <c r="J55" s="41"/>
    </row>
    <row r="56" spans="1:16" x14ac:dyDescent="0.3">
      <c r="A56" s="31" t="s">
        <v>67</v>
      </c>
      <c r="B56" s="39"/>
      <c r="C56" s="40"/>
      <c r="D56" s="40"/>
      <c r="E56" s="46" t="s">
        <v>60</v>
      </c>
      <c r="F56" s="40"/>
      <c r="G56" s="40"/>
      <c r="H56" s="40"/>
      <c r="I56" s="40"/>
      <c r="J56" s="41"/>
    </row>
    <row r="57" spans="1:16" ht="28.8" x14ac:dyDescent="0.3">
      <c r="A57" s="31" t="s">
        <v>58</v>
      </c>
      <c r="B57" s="31">
        <v>14</v>
      </c>
      <c r="C57" s="32" t="s">
        <v>656</v>
      </c>
      <c r="D57" s="31" t="s">
        <v>60</v>
      </c>
      <c r="E57" s="33" t="s">
        <v>657</v>
      </c>
      <c r="F57" s="34" t="s">
        <v>95</v>
      </c>
      <c r="G57" s="35">
        <v>4</v>
      </c>
      <c r="H57" s="36">
        <v>0</v>
      </c>
      <c r="I57" s="37">
        <f>ROUND(G57*H57,P4)</f>
        <v>0</v>
      </c>
      <c r="J57" s="34" t="s">
        <v>582</v>
      </c>
      <c r="O57" s="38">
        <f>I57*0.21</f>
        <v>0</v>
      </c>
      <c r="P57">
        <v>3</v>
      </c>
    </row>
    <row r="58" spans="1:16" ht="28.8" x14ac:dyDescent="0.3">
      <c r="A58" s="31" t="s">
        <v>63</v>
      </c>
      <c r="B58" s="39"/>
      <c r="C58" s="40"/>
      <c r="D58" s="40"/>
      <c r="E58" s="33" t="s">
        <v>658</v>
      </c>
      <c r="F58" s="40"/>
      <c r="G58" s="40"/>
      <c r="H58" s="40"/>
      <c r="I58" s="40"/>
      <c r="J58" s="41"/>
    </row>
    <row r="59" spans="1:16" x14ac:dyDescent="0.3">
      <c r="A59" s="31" t="s">
        <v>67</v>
      </c>
      <c r="B59" s="39"/>
      <c r="C59" s="40"/>
      <c r="D59" s="40"/>
      <c r="E59" s="46" t="s">
        <v>60</v>
      </c>
      <c r="F59" s="40"/>
      <c r="G59" s="40"/>
      <c r="H59" s="40"/>
      <c r="I59" s="40"/>
      <c r="J59" s="41"/>
    </row>
    <row r="60" spans="1:16" x14ac:dyDescent="0.3">
      <c r="A60" s="31" t="s">
        <v>58</v>
      </c>
      <c r="B60" s="31">
        <v>15</v>
      </c>
      <c r="C60" s="32" t="s">
        <v>659</v>
      </c>
      <c r="D60" s="31" t="s">
        <v>60</v>
      </c>
      <c r="E60" s="33" t="s">
        <v>660</v>
      </c>
      <c r="F60" s="34" t="s">
        <v>95</v>
      </c>
      <c r="G60" s="35">
        <v>2</v>
      </c>
      <c r="H60" s="36">
        <v>0</v>
      </c>
      <c r="I60" s="37">
        <f>ROUND(G60*H60,P4)</f>
        <v>0</v>
      </c>
      <c r="J60" s="34" t="s">
        <v>582</v>
      </c>
      <c r="O60" s="38">
        <f>I60*0.21</f>
        <v>0</v>
      </c>
      <c r="P60">
        <v>3</v>
      </c>
    </row>
    <row r="61" spans="1:16" x14ac:dyDescent="0.3">
      <c r="A61" s="31" t="s">
        <v>63</v>
      </c>
      <c r="B61" s="39"/>
      <c r="C61" s="40"/>
      <c r="D61" s="40"/>
      <c r="E61" s="33" t="s">
        <v>660</v>
      </c>
      <c r="F61" s="40"/>
      <c r="G61" s="40"/>
      <c r="H61" s="40"/>
      <c r="I61" s="40"/>
      <c r="J61" s="41"/>
    </row>
    <row r="62" spans="1:16" x14ac:dyDescent="0.3">
      <c r="A62" s="31" t="s">
        <v>67</v>
      </c>
      <c r="B62" s="39"/>
      <c r="C62" s="40"/>
      <c r="D62" s="40"/>
      <c r="E62" s="46" t="s">
        <v>60</v>
      </c>
      <c r="F62" s="40"/>
      <c r="G62" s="40"/>
      <c r="H62" s="40"/>
      <c r="I62" s="40"/>
      <c r="J62" s="41"/>
    </row>
    <row r="63" spans="1:16" ht="28.8" x14ac:dyDescent="0.3">
      <c r="A63" s="31" t="s">
        <v>58</v>
      </c>
      <c r="B63" s="31">
        <v>16</v>
      </c>
      <c r="C63" s="32" t="s">
        <v>661</v>
      </c>
      <c r="D63" s="31" t="s">
        <v>60</v>
      </c>
      <c r="E63" s="33" t="s">
        <v>662</v>
      </c>
      <c r="F63" s="34" t="s">
        <v>156</v>
      </c>
      <c r="G63" s="35">
        <v>80</v>
      </c>
      <c r="H63" s="36">
        <v>0</v>
      </c>
      <c r="I63" s="37">
        <f>ROUND(G63*H63,P4)</f>
        <v>0</v>
      </c>
      <c r="J63" s="34" t="s">
        <v>582</v>
      </c>
      <c r="O63" s="38">
        <f>I63*0.21</f>
        <v>0</v>
      </c>
      <c r="P63">
        <v>3</v>
      </c>
    </row>
    <row r="64" spans="1:16" ht="28.8" x14ac:dyDescent="0.3">
      <c r="A64" s="31" t="s">
        <v>63</v>
      </c>
      <c r="B64" s="39"/>
      <c r="C64" s="40"/>
      <c r="D64" s="40"/>
      <c r="E64" s="33" t="s">
        <v>663</v>
      </c>
      <c r="F64" s="40"/>
      <c r="G64" s="40"/>
      <c r="H64" s="40"/>
      <c r="I64" s="40"/>
      <c r="J64" s="41"/>
    </row>
    <row r="65" spans="1:16" ht="28.8" x14ac:dyDescent="0.3">
      <c r="A65" s="31" t="s">
        <v>65</v>
      </c>
      <c r="B65" s="39"/>
      <c r="C65" s="40"/>
      <c r="D65" s="40"/>
      <c r="E65" s="42" t="s">
        <v>981</v>
      </c>
      <c r="F65" s="40"/>
      <c r="G65" s="40"/>
      <c r="H65" s="40"/>
      <c r="I65" s="40"/>
      <c r="J65" s="41"/>
    </row>
    <row r="66" spans="1:16" x14ac:dyDescent="0.3">
      <c r="A66" s="31" t="s">
        <v>67</v>
      </c>
      <c r="B66" s="39"/>
      <c r="C66" s="40"/>
      <c r="D66" s="40"/>
      <c r="E66" s="46" t="s">
        <v>60</v>
      </c>
      <c r="F66" s="40"/>
      <c r="G66" s="40"/>
      <c r="H66" s="40"/>
      <c r="I66" s="40"/>
      <c r="J66" s="41"/>
    </row>
    <row r="67" spans="1:16" ht="28.8" x14ac:dyDescent="0.3">
      <c r="A67" s="31" t="s">
        <v>58</v>
      </c>
      <c r="B67" s="31">
        <v>17</v>
      </c>
      <c r="C67" s="32" t="s">
        <v>665</v>
      </c>
      <c r="D67" s="31" t="s">
        <v>60</v>
      </c>
      <c r="E67" s="33" t="s">
        <v>666</v>
      </c>
      <c r="F67" s="34" t="s">
        <v>156</v>
      </c>
      <c r="G67" s="35">
        <v>20</v>
      </c>
      <c r="H67" s="36">
        <v>0</v>
      </c>
      <c r="I67" s="37">
        <f>ROUND(G67*H67,P4)</f>
        <v>0</v>
      </c>
      <c r="J67" s="34" t="s">
        <v>582</v>
      </c>
      <c r="O67" s="38">
        <f>I67*0.21</f>
        <v>0</v>
      </c>
      <c r="P67">
        <v>3</v>
      </c>
    </row>
    <row r="68" spans="1:16" ht="43.2" x14ac:dyDescent="0.3">
      <c r="A68" s="31" t="s">
        <v>63</v>
      </c>
      <c r="B68" s="39"/>
      <c r="C68" s="40"/>
      <c r="D68" s="40"/>
      <c r="E68" s="33" t="s">
        <v>667</v>
      </c>
      <c r="F68" s="40"/>
      <c r="G68" s="40"/>
      <c r="H68" s="40"/>
      <c r="I68" s="40"/>
      <c r="J68" s="41"/>
    </row>
    <row r="69" spans="1:16" ht="28.8" x14ac:dyDescent="0.3">
      <c r="A69" s="31" t="s">
        <v>65</v>
      </c>
      <c r="B69" s="39"/>
      <c r="C69" s="40"/>
      <c r="D69" s="40"/>
      <c r="E69" s="42" t="s">
        <v>982</v>
      </c>
      <c r="F69" s="40"/>
      <c r="G69" s="40"/>
      <c r="H69" s="40"/>
      <c r="I69" s="40"/>
      <c r="J69" s="41"/>
    </row>
    <row r="70" spans="1:16" x14ac:dyDescent="0.3">
      <c r="A70" s="31" t="s">
        <v>67</v>
      </c>
      <c r="B70" s="39"/>
      <c r="C70" s="40"/>
      <c r="D70" s="40"/>
      <c r="E70" s="46" t="s">
        <v>60</v>
      </c>
      <c r="F70" s="40"/>
      <c r="G70" s="40"/>
      <c r="H70" s="40"/>
      <c r="I70" s="40"/>
      <c r="J70" s="41"/>
    </row>
    <row r="71" spans="1:16" ht="28.8" x14ac:dyDescent="0.3">
      <c r="A71" s="31" t="s">
        <v>58</v>
      </c>
      <c r="B71" s="31">
        <v>18</v>
      </c>
      <c r="C71" s="32" t="s">
        <v>673</v>
      </c>
      <c r="D71" s="31" t="s">
        <v>60</v>
      </c>
      <c r="E71" s="33" t="s">
        <v>674</v>
      </c>
      <c r="F71" s="34" t="s">
        <v>156</v>
      </c>
      <c r="G71" s="35">
        <v>60</v>
      </c>
      <c r="H71" s="36">
        <v>0</v>
      </c>
      <c r="I71" s="37">
        <f>ROUND(G71*H71,P4)</f>
        <v>0</v>
      </c>
      <c r="J71" s="34" t="s">
        <v>582</v>
      </c>
      <c r="O71" s="38">
        <f>I71*0.21</f>
        <v>0</v>
      </c>
      <c r="P71">
        <v>3</v>
      </c>
    </row>
    <row r="72" spans="1:16" ht="43.2" x14ac:dyDescent="0.3">
      <c r="A72" s="31" t="s">
        <v>63</v>
      </c>
      <c r="B72" s="39"/>
      <c r="C72" s="40"/>
      <c r="D72" s="40"/>
      <c r="E72" s="33" t="s">
        <v>675</v>
      </c>
      <c r="F72" s="40"/>
      <c r="G72" s="40"/>
      <c r="H72" s="40"/>
      <c r="I72" s="40"/>
      <c r="J72" s="41"/>
    </row>
    <row r="73" spans="1:16" x14ac:dyDescent="0.3">
      <c r="A73" s="31" t="s">
        <v>67</v>
      </c>
      <c r="B73" s="39"/>
      <c r="C73" s="40"/>
      <c r="D73" s="40"/>
      <c r="E73" s="46" t="s">
        <v>60</v>
      </c>
      <c r="F73" s="40"/>
      <c r="G73" s="40"/>
      <c r="H73" s="40"/>
      <c r="I73" s="40"/>
      <c r="J73" s="41"/>
    </row>
    <row r="74" spans="1:16" x14ac:dyDescent="0.3">
      <c r="A74" s="31" t="s">
        <v>58</v>
      </c>
      <c r="B74" s="31">
        <v>19</v>
      </c>
      <c r="C74" s="32" t="s">
        <v>676</v>
      </c>
      <c r="D74" s="31" t="s">
        <v>60</v>
      </c>
      <c r="E74" s="33" t="s">
        <v>677</v>
      </c>
      <c r="F74" s="34" t="s">
        <v>156</v>
      </c>
      <c r="G74" s="35">
        <v>110</v>
      </c>
      <c r="H74" s="36">
        <v>0</v>
      </c>
      <c r="I74" s="37">
        <f>ROUND(G74*H74,P4)</f>
        <v>0</v>
      </c>
      <c r="J74" s="34" t="s">
        <v>582</v>
      </c>
      <c r="O74" s="38">
        <f>I74*0.21</f>
        <v>0</v>
      </c>
      <c r="P74">
        <v>3</v>
      </c>
    </row>
    <row r="75" spans="1:16" ht="43.2" x14ac:dyDescent="0.3">
      <c r="A75" s="31" t="s">
        <v>63</v>
      </c>
      <c r="B75" s="39"/>
      <c r="C75" s="40"/>
      <c r="D75" s="40"/>
      <c r="E75" s="33" t="s">
        <v>678</v>
      </c>
      <c r="F75" s="40"/>
      <c r="G75" s="40"/>
      <c r="H75" s="40"/>
      <c r="I75" s="40"/>
      <c r="J75" s="41"/>
    </row>
    <row r="76" spans="1:16" x14ac:dyDescent="0.3">
      <c r="A76" s="31" t="s">
        <v>67</v>
      </c>
      <c r="B76" s="39"/>
      <c r="C76" s="40"/>
      <c r="D76" s="40"/>
      <c r="E76" s="46" t="s">
        <v>60</v>
      </c>
      <c r="F76" s="40"/>
      <c r="G76" s="40"/>
      <c r="H76" s="40"/>
      <c r="I76" s="40"/>
      <c r="J76" s="41"/>
    </row>
    <row r="77" spans="1:16" x14ac:dyDescent="0.3">
      <c r="A77" s="31" t="s">
        <v>58</v>
      </c>
      <c r="B77" s="31">
        <v>20</v>
      </c>
      <c r="C77" s="32" t="s">
        <v>694</v>
      </c>
      <c r="D77" s="31" t="s">
        <v>60</v>
      </c>
      <c r="E77" s="33" t="s">
        <v>695</v>
      </c>
      <c r="F77" s="34" t="s">
        <v>95</v>
      </c>
      <c r="G77" s="35">
        <v>2</v>
      </c>
      <c r="H77" s="36">
        <v>0</v>
      </c>
      <c r="I77" s="37">
        <f>ROUND(G77*H77,P4)</f>
        <v>0</v>
      </c>
      <c r="J77" s="31"/>
      <c r="O77" s="38">
        <f>I77*0.21</f>
        <v>0</v>
      </c>
      <c r="P77">
        <v>3</v>
      </c>
    </row>
    <row r="78" spans="1:16" x14ac:dyDescent="0.3">
      <c r="A78" s="31" t="s">
        <v>63</v>
      </c>
      <c r="B78" s="39"/>
      <c r="C78" s="40"/>
      <c r="D78" s="40"/>
      <c r="E78" s="33" t="s">
        <v>695</v>
      </c>
      <c r="F78" s="40"/>
      <c r="G78" s="40"/>
      <c r="H78" s="40"/>
      <c r="I78" s="40"/>
      <c r="J78" s="41"/>
    </row>
    <row r="79" spans="1:16" ht="28.8" x14ac:dyDescent="0.3">
      <c r="A79" s="31" t="s">
        <v>65</v>
      </c>
      <c r="B79" s="39"/>
      <c r="C79" s="40"/>
      <c r="D79" s="40"/>
      <c r="E79" s="42" t="s">
        <v>983</v>
      </c>
      <c r="F79" s="40"/>
      <c r="G79" s="40"/>
      <c r="H79" s="40"/>
      <c r="I79" s="40"/>
      <c r="J79" s="41"/>
    </row>
    <row r="80" spans="1:16" x14ac:dyDescent="0.3">
      <c r="A80" s="31" t="s">
        <v>67</v>
      </c>
      <c r="B80" s="39"/>
      <c r="C80" s="40"/>
      <c r="D80" s="40"/>
      <c r="E80" s="46" t="s">
        <v>60</v>
      </c>
      <c r="F80" s="40"/>
      <c r="G80" s="40"/>
      <c r="H80" s="40"/>
      <c r="I80" s="40"/>
      <c r="J80" s="41"/>
    </row>
    <row r="81" spans="1:16" ht="43.2" x14ac:dyDescent="0.3">
      <c r="A81" s="31" t="s">
        <v>58</v>
      </c>
      <c r="B81" s="31">
        <v>21</v>
      </c>
      <c r="C81" s="32" t="s">
        <v>700</v>
      </c>
      <c r="D81" s="31" t="s">
        <v>60</v>
      </c>
      <c r="E81" s="33" t="s">
        <v>701</v>
      </c>
      <c r="F81" s="34" t="s">
        <v>95</v>
      </c>
      <c r="G81" s="35">
        <v>2</v>
      </c>
      <c r="H81" s="36">
        <v>0</v>
      </c>
      <c r="I81" s="37">
        <f>ROUND(G81*H81,P4)</f>
        <v>0</v>
      </c>
      <c r="J81" s="34" t="s">
        <v>582</v>
      </c>
      <c r="O81" s="38">
        <f>I81*0.21</f>
        <v>0</v>
      </c>
      <c r="P81">
        <v>3</v>
      </c>
    </row>
    <row r="82" spans="1:16" ht="43.2" x14ac:dyDescent="0.3">
      <c r="A82" s="31" t="s">
        <v>63</v>
      </c>
      <c r="B82" s="39"/>
      <c r="C82" s="40"/>
      <c r="D82" s="40"/>
      <c r="E82" s="33" t="s">
        <v>702</v>
      </c>
      <c r="F82" s="40"/>
      <c r="G82" s="40"/>
      <c r="H82" s="40"/>
      <c r="I82" s="40"/>
      <c r="J82" s="41"/>
    </row>
    <row r="83" spans="1:16" ht="28.8" x14ac:dyDescent="0.3">
      <c r="A83" s="31" t="s">
        <v>65</v>
      </c>
      <c r="B83" s="39"/>
      <c r="C83" s="40"/>
      <c r="D83" s="40"/>
      <c r="E83" s="42" t="s">
        <v>984</v>
      </c>
      <c r="F83" s="40"/>
      <c r="G83" s="40"/>
      <c r="H83" s="40"/>
      <c r="I83" s="40"/>
      <c r="J83" s="41"/>
    </row>
    <row r="84" spans="1:16" x14ac:dyDescent="0.3">
      <c r="A84" s="31" t="s">
        <v>67</v>
      </c>
      <c r="B84" s="39"/>
      <c r="C84" s="40"/>
      <c r="D84" s="40"/>
      <c r="E84" s="46" t="s">
        <v>60</v>
      </c>
      <c r="F84" s="40"/>
      <c r="G84" s="40"/>
      <c r="H84" s="40"/>
      <c r="I84" s="40"/>
      <c r="J84" s="41"/>
    </row>
    <row r="85" spans="1:16" ht="28.8" x14ac:dyDescent="0.3">
      <c r="A85" s="31" t="s">
        <v>58</v>
      </c>
      <c r="B85" s="31">
        <v>22</v>
      </c>
      <c r="C85" s="32" t="s">
        <v>710</v>
      </c>
      <c r="D85" s="31" t="s">
        <v>60</v>
      </c>
      <c r="E85" s="33" t="s">
        <v>711</v>
      </c>
      <c r="F85" s="34" t="s">
        <v>95</v>
      </c>
      <c r="G85" s="35">
        <v>2</v>
      </c>
      <c r="H85" s="36">
        <v>0</v>
      </c>
      <c r="I85" s="37">
        <f>ROUND(G85*H85,P4)</f>
        <v>0</v>
      </c>
      <c r="J85" s="34" t="s">
        <v>582</v>
      </c>
      <c r="O85" s="38">
        <f>I85*0.21</f>
        <v>0</v>
      </c>
      <c r="P85">
        <v>3</v>
      </c>
    </row>
    <row r="86" spans="1:16" ht="28.8" x14ac:dyDescent="0.3">
      <c r="A86" s="31" t="s">
        <v>63</v>
      </c>
      <c r="B86" s="39"/>
      <c r="C86" s="40"/>
      <c r="D86" s="40"/>
      <c r="E86" s="33" t="s">
        <v>711</v>
      </c>
      <c r="F86" s="40"/>
      <c r="G86" s="40"/>
      <c r="H86" s="40"/>
      <c r="I86" s="40"/>
      <c r="J86" s="41"/>
    </row>
    <row r="87" spans="1:16" ht="43.2" x14ac:dyDescent="0.3">
      <c r="A87" s="31" t="s">
        <v>65</v>
      </c>
      <c r="B87" s="39"/>
      <c r="C87" s="40"/>
      <c r="D87" s="40"/>
      <c r="E87" s="42" t="s">
        <v>985</v>
      </c>
      <c r="F87" s="40"/>
      <c r="G87" s="40"/>
      <c r="H87" s="40"/>
      <c r="I87" s="40"/>
      <c r="J87" s="41"/>
    </row>
    <row r="88" spans="1:16" x14ac:dyDescent="0.3">
      <c r="A88" s="31" t="s">
        <v>67</v>
      </c>
      <c r="B88" s="39"/>
      <c r="C88" s="40"/>
      <c r="D88" s="40"/>
      <c r="E88" s="46" t="s">
        <v>60</v>
      </c>
      <c r="F88" s="40"/>
      <c r="G88" s="40"/>
      <c r="H88" s="40"/>
      <c r="I88" s="40"/>
      <c r="J88" s="41"/>
    </row>
    <row r="89" spans="1:16" ht="43.2" x14ac:dyDescent="0.3">
      <c r="A89" s="31" t="s">
        <v>58</v>
      </c>
      <c r="B89" s="31">
        <v>23</v>
      </c>
      <c r="C89" s="32" t="s">
        <v>722</v>
      </c>
      <c r="D89" s="31" t="s">
        <v>60</v>
      </c>
      <c r="E89" s="33" t="s">
        <v>723</v>
      </c>
      <c r="F89" s="34" t="s">
        <v>95</v>
      </c>
      <c r="G89" s="35">
        <v>2</v>
      </c>
      <c r="H89" s="36">
        <v>0</v>
      </c>
      <c r="I89" s="37">
        <f>ROUND(G89*H89,P4)</f>
        <v>0</v>
      </c>
      <c r="J89" s="34" t="s">
        <v>582</v>
      </c>
      <c r="O89" s="38">
        <f>I89*0.21</f>
        <v>0</v>
      </c>
      <c r="P89">
        <v>3</v>
      </c>
    </row>
    <row r="90" spans="1:16" ht="43.2" x14ac:dyDescent="0.3">
      <c r="A90" s="31" t="s">
        <v>63</v>
      </c>
      <c r="B90" s="39"/>
      <c r="C90" s="40"/>
      <c r="D90" s="40"/>
      <c r="E90" s="33" t="s">
        <v>723</v>
      </c>
      <c r="F90" s="40"/>
      <c r="G90" s="40"/>
      <c r="H90" s="40"/>
      <c r="I90" s="40"/>
      <c r="J90" s="41"/>
    </row>
    <row r="91" spans="1:16" ht="28.8" x14ac:dyDescent="0.3">
      <c r="A91" s="31" t="s">
        <v>65</v>
      </c>
      <c r="B91" s="39"/>
      <c r="C91" s="40"/>
      <c r="D91" s="40"/>
      <c r="E91" s="42" t="s">
        <v>978</v>
      </c>
      <c r="F91" s="40"/>
      <c r="G91" s="40"/>
      <c r="H91" s="40"/>
      <c r="I91" s="40"/>
      <c r="J91" s="41"/>
    </row>
    <row r="92" spans="1:16" x14ac:dyDescent="0.3">
      <c r="A92" s="31" t="s">
        <v>67</v>
      </c>
      <c r="B92" s="39"/>
      <c r="C92" s="40"/>
      <c r="D92" s="40"/>
      <c r="E92" s="46" t="s">
        <v>60</v>
      </c>
      <c r="F92" s="40"/>
      <c r="G92" s="40"/>
      <c r="H92" s="40"/>
      <c r="I92" s="40"/>
      <c r="J92" s="41"/>
    </row>
    <row r="93" spans="1:16" x14ac:dyDescent="0.3">
      <c r="A93" s="31" t="s">
        <v>58</v>
      </c>
      <c r="B93" s="31">
        <v>24</v>
      </c>
      <c r="C93" s="32" t="s">
        <v>730</v>
      </c>
      <c r="D93" s="31" t="s">
        <v>60</v>
      </c>
      <c r="E93" s="33" t="s">
        <v>731</v>
      </c>
      <c r="F93" s="34" t="s">
        <v>156</v>
      </c>
      <c r="G93" s="35">
        <v>132</v>
      </c>
      <c r="H93" s="36">
        <v>0</v>
      </c>
      <c r="I93" s="37">
        <f>ROUND(G93*H93,P4)</f>
        <v>0</v>
      </c>
      <c r="J93" s="34" t="s">
        <v>582</v>
      </c>
      <c r="O93" s="38">
        <f>I93*0.21</f>
        <v>0</v>
      </c>
      <c r="P93">
        <v>3</v>
      </c>
    </row>
    <row r="94" spans="1:16" x14ac:dyDescent="0.3">
      <c r="A94" s="31" t="s">
        <v>63</v>
      </c>
      <c r="B94" s="39"/>
      <c r="C94" s="40"/>
      <c r="D94" s="40"/>
      <c r="E94" s="33" t="s">
        <v>731</v>
      </c>
      <c r="F94" s="40"/>
      <c r="G94" s="40"/>
      <c r="H94" s="40"/>
      <c r="I94" s="40"/>
      <c r="J94" s="41"/>
    </row>
    <row r="95" spans="1:16" ht="43.2" x14ac:dyDescent="0.3">
      <c r="A95" s="31" t="s">
        <v>65</v>
      </c>
      <c r="B95" s="39"/>
      <c r="C95" s="40"/>
      <c r="D95" s="40"/>
      <c r="E95" s="42" t="s">
        <v>986</v>
      </c>
      <c r="F95" s="40"/>
      <c r="G95" s="40"/>
      <c r="H95" s="40"/>
      <c r="I95" s="40"/>
      <c r="J95" s="41"/>
    </row>
    <row r="96" spans="1:16" x14ac:dyDescent="0.3">
      <c r="A96" s="31" t="s">
        <v>67</v>
      </c>
      <c r="B96" s="39"/>
      <c r="C96" s="40"/>
      <c r="D96" s="40"/>
      <c r="E96" s="46" t="s">
        <v>60</v>
      </c>
      <c r="F96" s="40"/>
      <c r="G96" s="40"/>
      <c r="H96" s="40"/>
      <c r="I96" s="40"/>
      <c r="J96" s="41"/>
    </row>
    <row r="97" spans="1:16" x14ac:dyDescent="0.3">
      <c r="A97" s="31" t="s">
        <v>58</v>
      </c>
      <c r="B97" s="31">
        <v>25</v>
      </c>
      <c r="C97" s="32" t="s">
        <v>733</v>
      </c>
      <c r="D97" s="31" t="s">
        <v>60</v>
      </c>
      <c r="E97" s="33" t="s">
        <v>734</v>
      </c>
      <c r="F97" s="34" t="s">
        <v>156</v>
      </c>
      <c r="G97" s="35">
        <v>72</v>
      </c>
      <c r="H97" s="36">
        <v>0</v>
      </c>
      <c r="I97" s="37">
        <f>ROUND(G97*H97,P4)</f>
        <v>0</v>
      </c>
      <c r="J97" s="34" t="s">
        <v>582</v>
      </c>
      <c r="O97" s="38">
        <f>I97*0.21</f>
        <v>0</v>
      </c>
      <c r="P97">
        <v>3</v>
      </c>
    </row>
    <row r="98" spans="1:16" x14ac:dyDescent="0.3">
      <c r="A98" s="31" t="s">
        <v>63</v>
      </c>
      <c r="B98" s="39"/>
      <c r="C98" s="40"/>
      <c r="D98" s="40"/>
      <c r="E98" s="33" t="s">
        <v>734</v>
      </c>
      <c r="F98" s="40"/>
      <c r="G98" s="40"/>
      <c r="H98" s="40"/>
      <c r="I98" s="40"/>
      <c r="J98" s="41"/>
    </row>
    <row r="99" spans="1:16" ht="28.8" x14ac:dyDescent="0.3">
      <c r="A99" s="31" t="s">
        <v>65</v>
      </c>
      <c r="B99" s="39"/>
      <c r="C99" s="40"/>
      <c r="D99" s="40"/>
      <c r="E99" s="42" t="s">
        <v>987</v>
      </c>
      <c r="F99" s="40"/>
      <c r="G99" s="40"/>
      <c r="H99" s="40"/>
      <c r="I99" s="40"/>
      <c r="J99" s="41"/>
    </row>
    <row r="100" spans="1:16" x14ac:dyDescent="0.3">
      <c r="A100" s="31" t="s">
        <v>67</v>
      </c>
      <c r="B100" s="39"/>
      <c r="C100" s="40"/>
      <c r="D100" s="40"/>
      <c r="E100" s="46" t="s">
        <v>60</v>
      </c>
      <c r="F100" s="40"/>
      <c r="G100" s="40"/>
      <c r="H100" s="40"/>
      <c r="I100" s="40"/>
      <c r="J100" s="41"/>
    </row>
    <row r="101" spans="1:16" ht="28.8" x14ac:dyDescent="0.3">
      <c r="A101" s="31" t="s">
        <v>58</v>
      </c>
      <c r="B101" s="31">
        <v>26</v>
      </c>
      <c r="C101" s="32" t="s">
        <v>736</v>
      </c>
      <c r="D101" s="31" t="s">
        <v>60</v>
      </c>
      <c r="E101" s="33" t="s">
        <v>737</v>
      </c>
      <c r="F101" s="34" t="s">
        <v>95</v>
      </c>
      <c r="G101" s="35">
        <v>2</v>
      </c>
      <c r="H101" s="36">
        <v>0</v>
      </c>
      <c r="I101" s="37">
        <f>ROUND(G101*H101,P4)</f>
        <v>0</v>
      </c>
      <c r="J101" s="31"/>
      <c r="O101" s="38">
        <f>I101*0.21</f>
        <v>0</v>
      </c>
      <c r="P101">
        <v>3</v>
      </c>
    </row>
    <row r="102" spans="1:16" ht="28.8" x14ac:dyDescent="0.3">
      <c r="A102" s="31" t="s">
        <v>63</v>
      </c>
      <c r="B102" s="39"/>
      <c r="C102" s="40"/>
      <c r="D102" s="40"/>
      <c r="E102" s="33" t="s">
        <v>737</v>
      </c>
      <c r="F102" s="40"/>
      <c r="G102" s="40"/>
      <c r="H102" s="40"/>
      <c r="I102" s="40"/>
      <c r="J102" s="41"/>
    </row>
    <row r="103" spans="1:16" ht="28.8" x14ac:dyDescent="0.3">
      <c r="A103" s="31" t="s">
        <v>65</v>
      </c>
      <c r="B103" s="39"/>
      <c r="C103" s="40"/>
      <c r="D103" s="40"/>
      <c r="E103" s="42" t="s">
        <v>988</v>
      </c>
      <c r="F103" s="40"/>
      <c r="G103" s="40"/>
      <c r="H103" s="40"/>
      <c r="I103" s="40"/>
      <c r="J103" s="41"/>
    </row>
    <row r="104" spans="1:16" x14ac:dyDescent="0.3">
      <c r="A104" s="31" t="s">
        <v>67</v>
      </c>
      <c r="B104" s="39"/>
      <c r="C104" s="40"/>
      <c r="D104" s="40"/>
      <c r="E104" s="46" t="s">
        <v>60</v>
      </c>
      <c r="F104" s="40"/>
      <c r="G104" s="40"/>
      <c r="H104" s="40"/>
      <c r="I104" s="40"/>
      <c r="J104" s="41"/>
    </row>
    <row r="105" spans="1:16" ht="28.8" x14ac:dyDescent="0.3">
      <c r="A105" s="31" t="s">
        <v>58</v>
      </c>
      <c r="B105" s="31">
        <v>27</v>
      </c>
      <c r="C105" s="32" t="s">
        <v>739</v>
      </c>
      <c r="D105" s="31" t="s">
        <v>60</v>
      </c>
      <c r="E105" s="33" t="s">
        <v>740</v>
      </c>
      <c r="F105" s="34" t="s">
        <v>95</v>
      </c>
      <c r="G105" s="35">
        <v>2</v>
      </c>
      <c r="H105" s="36">
        <v>0</v>
      </c>
      <c r="I105" s="37">
        <f>ROUND(G105*H105,P4)</f>
        <v>0</v>
      </c>
      <c r="J105" s="31"/>
      <c r="O105" s="38">
        <f>I105*0.21</f>
        <v>0</v>
      </c>
      <c r="P105">
        <v>3</v>
      </c>
    </row>
    <row r="106" spans="1:16" ht="28.8" x14ac:dyDescent="0.3">
      <c r="A106" s="31" t="s">
        <v>63</v>
      </c>
      <c r="B106" s="39"/>
      <c r="C106" s="40"/>
      <c r="D106" s="40"/>
      <c r="E106" s="33" t="s">
        <v>741</v>
      </c>
      <c r="F106" s="40"/>
      <c r="G106" s="40"/>
      <c r="H106" s="40"/>
      <c r="I106" s="40"/>
      <c r="J106" s="41"/>
    </row>
    <row r="107" spans="1:16" ht="28.8" x14ac:dyDescent="0.3">
      <c r="A107" s="31" t="s">
        <v>65</v>
      </c>
      <c r="B107" s="39"/>
      <c r="C107" s="40"/>
      <c r="D107" s="40"/>
      <c r="E107" s="42" t="s">
        <v>989</v>
      </c>
      <c r="F107" s="40"/>
      <c r="G107" s="40"/>
      <c r="H107" s="40"/>
      <c r="I107" s="40"/>
      <c r="J107" s="41"/>
    </row>
    <row r="108" spans="1:16" x14ac:dyDescent="0.3">
      <c r="A108" s="31" t="s">
        <v>67</v>
      </c>
      <c r="B108" s="39"/>
      <c r="C108" s="40"/>
      <c r="D108" s="40"/>
      <c r="E108" s="46" t="s">
        <v>60</v>
      </c>
      <c r="F108" s="40"/>
      <c r="G108" s="40"/>
      <c r="H108" s="40"/>
      <c r="I108" s="40"/>
      <c r="J108" s="41"/>
    </row>
    <row r="109" spans="1:16" x14ac:dyDescent="0.3">
      <c r="A109" s="31" t="s">
        <v>58</v>
      </c>
      <c r="B109" s="31">
        <v>28</v>
      </c>
      <c r="C109" s="32" t="s">
        <v>754</v>
      </c>
      <c r="D109" s="31" t="s">
        <v>60</v>
      </c>
      <c r="E109" s="33" t="s">
        <v>755</v>
      </c>
      <c r="F109" s="34" t="s">
        <v>756</v>
      </c>
      <c r="G109" s="35">
        <v>15.6</v>
      </c>
      <c r="H109" s="36">
        <v>0</v>
      </c>
      <c r="I109" s="37">
        <f>ROUND(G109*H109,P4)</f>
        <v>0</v>
      </c>
      <c r="J109" s="34" t="s">
        <v>582</v>
      </c>
      <c r="O109" s="38">
        <f>I109*0.21</f>
        <v>0</v>
      </c>
      <c r="P109">
        <v>3</v>
      </c>
    </row>
    <row r="110" spans="1:16" x14ac:dyDescent="0.3">
      <c r="A110" s="31" t="s">
        <v>63</v>
      </c>
      <c r="B110" s="39"/>
      <c r="C110" s="40"/>
      <c r="D110" s="40"/>
      <c r="E110" s="33" t="s">
        <v>755</v>
      </c>
      <c r="F110" s="40"/>
      <c r="G110" s="40"/>
      <c r="H110" s="40"/>
      <c r="I110" s="40"/>
      <c r="J110" s="41"/>
    </row>
    <row r="111" spans="1:16" ht="43.2" x14ac:dyDescent="0.3">
      <c r="A111" s="31" t="s">
        <v>65</v>
      </c>
      <c r="B111" s="39"/>
      <c r="C111" s="40"/>
      <c r="D111" s="40"/>
      <c r="E111" s="42" t="s">
        <v>990</v>
      </c>
      <c r="F111" s="40"/>
      <c r="G111" s="40"/>
      <c r="H111" s="40"/>
      <c r="I111" s="40"/>
      <c r="J111" s="41"/>
    </row>
    <row r="112" spans="1:16" x14ac:dyDescent="0.3">
      <c r="A112" s="31" t="s">
        <v>67</v>
      </c>
      <c r="B112" s="39"/>
      <c r="C112" s="40"/>
      <c r="D112" s="40"/>
      <c r="E112" s="46" t="s">
        <v>60</v>
      </c>
      <c r="F112" s="40"/>
      <c r="G112" s="40"/>
      <c r="H112" s="40"/>
      <c r="I112" s="40"/>
      <c r="J112" s="41"/>
    </row>
    <row r="113" spans="1:16" x14ac:dyDescent="0.3">
      <c r="A113" s="31" t="s">
        <v>58</v>
      </c>
      <c r="B113" s="31">
        <v>29</v>
      </c>
      <c r="C113" s="32" t="s">
        <v>758</v>
      </c>
      <c r="D113" s="31" t="s">
        <v>60</v>
      </c>
      <c r="E113" s="33" t="s">
        <v>759</v>
      </c>
      <c r="F113" s="34" t="s">
        <v>95</v>
      </c>
      <c r="G113" s="35">
        <v>2</v>
      </c>
      <c r="H113" s="36">
        <v>0</v>
      </c>
      <c r="I113" s="37">
        <f>ROUND(G113*H113,P4)</f>
        <v>0</v>
      </c>
      <c r="J113" s="34" t="s">
        <v>582</v>
      </c>
      <c r="O113" s="38">
        <f>I113*0.21</f>
        <v>0</v>
      </c>
      <c r="P113">
        <v>3</v>
      </c>
    </row>
    <row r="114" spans="1:16" x14ac:dyDescent="0.3">
      <c r="A114" s="31" t="s">
        <v>63</v>
      </c>
      <c r="B114" s="39"/>
      <c r="C114" s="40"/>
      <c r="D114" s="40"/>
      <c r="E114" s="33" t="s">
        <v>759</v>
      </c>
      <c r="F114" s="40"/>
      <c r="G114" s="40"/>
      <c r="H114" s="40"/>
      <c r="I114" s="40"/>
      <c r="J114" s="41"/>
    </row>
    <row r="115" spans="1:16" ht="28.8" x14ac:dyDescent="0.3">
      <c r="A115" s="31" t="s">
        <v>65</v>
      </c>
      <c r="B115" s="39"/>
      <c r="C115" s="40"/>
      <c r="D115" s="40"/>
      <c r="E115" s="42" t="s">
        <v>978</v>
      </c>
      <c r="F115" s="40"/>
      <c r="G115" s="40"/>
      <c r="H115" s="40"/>
      <c r="I115" s="40"/>
      <c r="J115" s="41"/>
    </row>
    <row r="116" spans="1:16" x14ac:dyDescent="0.3">
      <c r="A116" s="31" t="s">
        <v>67</v>
      </c>
      <c r="B116" s="39"/>
      <c r="C116" s="40"/>
      <c r="D116" s="40"/>
      <c r="E116" s="46" t="s">
        <v>60</v>
      </c>
      <c r="F116" s="40"/>
      <c r="G116" s="40"/>
      <c r="H116" s="40"/>
      <c r="I116" s="40"/>
      <c r="J116" s="41"/>
    </row>
    <row r="117" spans="1:16" x14ac:dyDescent="0.3">
      <c r="A117" s="31" t="s">
        <v>58</v>
      </c>
      <c r="B117" s="31">
        <v>30</v>
      </c>
      <c r="C117" s="32" t="s">
        <v>761</v>
      </c>
      <c r="D117" s="31" t="s">
        <v>60</v>
      </c>
      <c r="E117" s="33" t="s">
        <v>762</v>
      </c>
      <c r="F117" s="34" t="s">
        <v>95</v>
      </c>
      <c r="G117" s="35">
        <v>10</v>
      </c>
      <c r="H117" s="36">
        <v>0</v>
      </c>
      <c r="I117" s="37">
        <f>ROUND(G117*H117,P4)</f>
        <v>0</v>
      </c>
      <c r="J117" s="34" t="s">
        <v>582</v>
      </c>
      <c r="O117" s="38">
        <f>I117*0.21</f>
        <v>0</v>
      </c>
      <c r="P117">
        <v>3</v>
      </c>
    </row>
    <row r="118" spans="1:16" x14ac:dyDescent="0.3">
      <c r="A118" s="31" t="s">
        <v>63</v>
      </c>
      <c r="B118" s="39"/>
      <c r="C118" s="40"/>
      <c r="D118" s="40"/>
      <c r="E118" s="33" t="s">
        <v>762</v>
      </c>
      <c r="F118" s="40"/>
      <c r="G118" s="40"/>
      <c r="H118" s="40"/>
      <c r="I118" s="40"/>
      <c r="J118" s="41"/>
    </row>
    <row r="119" spans="1:16" x14ac:dyDescent="0.3">
      <c r="A119" s="31" t="s">
        <v>67</v>
      </c>
      <c r="B119" s="39"/>
      <c r="C119" s="40"/>
      <c r="D119" s="40"/>
      <c r="E119" s="46" t="s">
        <v>60</v>
      </c>
      <c r="F119" s="40"/>
      <c r="G119" s="40"/>
      <c r="H119" s="40"/>
      <c r="I119" s="40"/>
      <c r="J119" s="41"/>
    </row>
    <row r="120" spans="1:16" ht="28.8" x14ac:dyDescent="0.3">
      <c r="A120" s="31" t="s">
        <v>58</v>
      </c>
      <c r="B120" s="31">
        <v>31</v>
      </c>
      <c r="C120" s="32" t="s">
        <v>763</v>
      </c>
      <c r="D120" s="31" t="s">
        <v>60</v>
      </c>
      <c r="E120" s="33" t="s">
        <v>764</v>
      </c>
      <c r="F120" s="34" t="s">
        <v>95</v>
      </c>
      <c r="G120" s="35">
        <v>10</v>
      </c>
      <c r="H120" s="36">
        <v>0</v>
      </c>
      <c r="I120" s="37">
        <f>ROUND(G120*H120,P4)</f>
        <v>0</v>
      </c>
      <c r="J120" s="34" t="s">
        <v>582</v>
      </c>
      <c r="O120" s="38">
        <f>I120*0.21</f>
        <v>0</v>
      </c>
      <c r="P120">
        <v>3</v>
      </c>
    </row>
    <row r="121" spans="1:16" ht="28.8" x14ac:dyDescent="0.3">
      <c r="A121" s="31" t="s">
        <v>63</v>
      </c>
      <c r="B121" s="39"/>
      <c r="C121" s="40"/>
      <c r="D121" s="40"/>
      <c r="E121" s="33" t="s">
        <v>764</v>
      </c>
      <c r="F121" s="40"/>
      <c r="G121" s="40"/>
      <c r="H121" s="40"/>
      <c r="I121" s="40"/>
      <c r="J121" s="41"/>
    </row>
    <row r="122" spans="1:16" x14ac:dyDescent="0.3">
      <c r="A122" s="31" t="s">
        <v>67</v>
      </c>
      <c r="B122" s="39"/>
      <c r="C122" s="40"/>
      <c r="D122" s="40"/>
      <c r="E122" s="46" t="s">
        <v>60</v>
      </c>
      <c r="F122" s="40"/>
      <c r="G122" s="40"/>
      <c r="H122" s="40"/>
      <c r="I122" s="40"/>
      <c r="J122" s="41"/>
    </row>
    <row r="123" spans="1:16" x14ac:dyDescent="0.3">
      <c r="A123" s="31" t="s">
        <v>58</v>
      </c>
      <c r="B123" s="31">
        <v>32</v>
      </c>
      <c r="C123" s="32" t="s">
        <v>765</v>
      </c>
      <c r="D123" s="31" t="s">
        <v>60</v>
      </c>
      <c r="E123" s="33" t="s">
        <v>766</v>
      </c>
      <c r="F123" s="34" t="s">
        <v>756</v>
      </c>
      <c r="G123" s="35">
        <v>100.8</v>
      </c>
      <c r="H123" s="36">
        <v>0</v>
      </c>
      <c r="I123" s="37">
        <f>ROUND(G123*H123,P4)</f>
        <v>0</v>
      </c>
      <c r="J123" s="34" t="s">
        <v>582</v>
      </c>
      <c r="O123" s="38">
        <f>I123*0.21</f>
        <v>0</v>
      </c>
      <c r="P123">
        <v>3</v>
      </c>
    </row>
    <row r="124" spans="1:16" x14ac:dyDescent="0.3">
      <c r="A124" s="31" t="s">
        <v>63</v>
      </c>
      <c r="B124" s="39"/>
      <c r="C124" s="40"/>
      <c r="D124" s="40"/>
      <c r="E124" s="33" t="s">
        <v>766</v>
      </c>
      <c r="F124" s="40"/>
      <c r="G124" s="40"/>
      <c r="H124" s="40"/>
      <c r="I124" s="40"/>
      <c r="J124" s="41"/>
    </row>
    <row r="125" spans="1:16" ht="43.2" x14ac:dyDescent="0.3">
      <c r="A125" s="31" t="s">
        <v>65</v>
      </c>
      <c r="B125" s="39"/>
      <c r="C125" s="40"/>
      <c r="D125" s="40"/>
      <c r="E125" s="42" t="s">
        <v>991</v>
      </c>
      <c r="F125" s="40"/>
      <c r="G125" s="40"/>
      <c r="H125" s="40"/>
      <c r="I125" s="40"/>
      <c r="J125" s="41"/>
    </row>
    <row r="126" spans="1:16" x14ac:dyDescent="0.3">
      <c r="A126" s="31" t="s">
        <v>67</v>
      </c>
      <c r="B126" s="39"/>
      <c r="C126" s="40"/>
      <c r="D126" s="40"/>
      <c r="E126" s="46" t="s">
        <v>60</v>
      </c>
      <c r="F126" s="40"/>
      <c r="G126" s="40"/>
      <c r="H126" s="40"/>
      <c r="I126" s="40"/>
      <c r="J126" s="41"/>
    </row>
    <row r="127" spans="1:16" x14ac:dyDescent="0.3">
      <c r="A127" s="25" t="s">
        <v>55</v>
      </c>
      <c r="B127" s="26"/>
      <c r="C127" s="27" t="s">
        <v>796</v>
      </c>
      <c r="D127" s="28"/>
      <c r="E127" s="25" t="s">
        <v>797</v>
      </c>
      <c r="F127" s="28"/>
      <c r="G127" s="28"/>
      <c r="H127" s="28"/>
      <c r="I127" s="29">
        <f>SUMIFS(I128:I186,A128:A186,"P")</f>
        <v>0</v>
      </c>
      <c r="J127" s="30"/>
    </row>
    <row r="128" spans="1:16" x14ac:dyDescent="0.3">
      <c r="A128" s="31" t="s">
        <v>58</v>
      </c>
      <c r="B128" s="31">
        <v>33</v>
      </c>
      <c r="C128" s="32" t="s">
        <v>798</v>
      </c>
      <c r="D128" s="31" t="s">
        <v>60</v>
      </c>
      <c r="E128" s="33" t="s">
        <v>799</v>
      </c>
      <c r="F128" s="34" t="s">
        <v>156</v>
      </c>
      <c r="G128" s="35">
        <v>3</v>
      </c>
      <c r="H128" s="36">
        <v>0</v>
      </c>
      <c r="I128" s="37">
        <f>ROUND(G128*H128,P4)</f>
        <v>0</v>
      </c>
      <c r="J128" s="34" t="s">
        <v>582</v>
      </c>
      <c r="O128" s="38">
        <f>I128*0.21</f>
        <v>0</v>
      </c>
      <c r="P128">
        <v>3</v>
      </c>
    </row>
    <row r="129" spans="1:16" x14ac:dyDescent="0.3">
      <c r="A129" s="31" t="s">
        <v>63</v>
      </c>
      <c r="B129" s="39"/>
      <c r="C129" s="40"/>
      <c r="D129" s="40"/>
      <c r="E129" s="33" t="s">
        <v>799</v>
      </c>
      <c r="F129" s="40"/>
      <c r="G129" s="40"/>
      <c r="H129" s="40"/>
      <c r="I129" s="40"/>
      <c r="J129" s="41"/>
    </row>
    <row r="130" spans="1:16" ht="28.8" x14ac:dyDescent="0.3">
      <c r="A130" s="31" t="s">
        <v>65</v>
      </c>
      <c r="B130" s="39"/>
      <c r="C130" s="40"/>
      <c r="D130" s="40"/>
      <c r="E130" s="42" t="s">
        <v>992</v>
      </c>
      <c r="F130" s="40"/>
      <c r="G130" s="40"/>
      <c r="H130" s="40"/>
      <c r="I130" s="40"/>
      <c r="J130" s="41"/>
    </row>
    <row r="131" spans="1:16" x14ac:dyDescent="0.3">
      <c r="A131" s="31" t="s">
        <v>67</v>
      </c>
      <c r="B131" s="39"/>
      <c r="C131" s="40"/>
      <c r="D131" s="40"/>
      <c r="E131" s="46" t="s">
        <v>60</v>
      </c>
      <c r="F131" s="40"/>
      <c r="G131" s="40"/>
      <c r="H131" s="40"/>
      <c r="I131" s="40"/>
      <c r="J131" s="41"/>
    </row>
    <row r="132" spans="1:16" x14ac:dyDescent="0.3">
      <c r="A132" s="31" t="s">
        <v>58</v>
      </c>
      <c r="B132" s="31">
        <v>34</v>
      </c>
      <c r="C132" s="32" t="s">
        <v>801</v>
      </c>
      <c r="D132" s="31" t="s">
        <v>60</v>
      </c>
      <c r="E132" s="33" t="s">
        <v>802</v>
      </c>
      <c r="F132" s="34" t="s">
        <v>156</v>
      </c>
      <c r="G132" s="35">
        <v>15</v>
      </c>
      <c r="H132" s="36">
        <v>0</v>
      </c>
      <c r="I132" s="37">
        <f>ROUND(G132*H132,P4)</f>
        <v>0</v>
      </c>
      <c r="J132" s="34" t="s">
        <v>582</v>
      </c>
      <c r="O132" s="38">
        <f>I132*0.21</f>
        <v>0</v>
      </c>
      <c r="P132">
        <v>3</v>
      </c>
    </row>
    <row r="133" spans="1:16" x14ac:dyDescent="0.3">
      <c r="A133" s="31" t="s">
        <v>63</v>
      </c>
      <c r="B133" s="39"/>
      <c r="C133" s="40"/>
      <c r="D133" s="40"/>
      <c r="E133" s="33" t="s">
        <v>802</v>
      </c>
      <c r="F133" s="40"/>
      <c r="G133" s="40"/>
      <c r="H133" s="40"/>
      <c r="I133" s="40"/>
      <c r="J133" s="41"/>
    </row>
    <row r="134" spans="1:16" x14ac:dyDescent="0.3">
      <c r="A134" s="31" t="s">
        <v>65</v>
      </c>
      <c r="B134" s="39"/>
      <c r="C134" s="40"/>
      <c r="D134" s="40"/>
      <c r="E134" s="42" t="s">
        <v>993</v>
      </c>
      <c r="F134" s="40"/>
      <c r="G134" s="40"/>
      <c r="H134" s="40"/>
      <c r="I134" s="40"/>
      <c r="J134" s="41"/>
    </row>
    <row r="135" spans="1:16" x14ac:dyDescent="0.3">
      <c r="A135" s="31" t="s">
        <v>67</v>
      </c>
      <c r="B135" s="39"/>
      <c r="C135" s="40"/>
      <c r="D135" s="40"/>
      <c r="E135" s="46" t="s">
        <v>60</v>
      </c>
      <c r="F135" s="40"/>
      <c r="G135" s="40"/>
      <c r="H135" s="40"/>
      <c r="I135" s="40"/>
      <c r="J135" s="41"/>
    </row>
    <row r="136" spans="1:16" ht="28.8" x14ac:dyDescent="0.3">
      <c r="A136" s="31" t="s">
        <v>58</v>
      </c>
      <c r="B136" s="31">
        <v>35</v>
      </c>
      <c r="C136" s="32" t="s">
        <v>804</v>
      </c>
      <c r="D136" s="31" t="s">
        <v>60</v>
      </c>
      <c r="E136" s="33" t="s">
        <v>805</v>
      </c>
      <c r="F136" s="34" t="s">
        <v>156</v>
      </c>
      <c r="G136" s="35">
        <v>108</v>
      </c>
      <c r="H136" s="36">
        <v>0</v>
      </c>
      <c r="I136" s="37">
        <f>ROUND(G136*H136,P4)</f>
        <v>0</v>
      </c>
      <c r="J136" s="34" t="s">
        <v>582</v>
      </c>
      <c r="O136" s="38">
        <f>I136*0.21</f>
        <v>0</v>
      </c>
      <c r="P136">
        <v>3</v>
      </c>
    </row>
    <row r="137" spans="1:16" ht="28.8" x14ac:dyDescent="0.3">
      <c r="A137" s="31" t="s">
        <v>63</v>
      </c>
      <c r="B137" s="39"/>
      <c r="C137" s="40"/>
      <c r="D137" s="40"/>
      <c r="E137" s="33" t="s">
        <v>805</v>
      </c>
      <c r="F137" s="40"/>
      <c r="G137" s="40"/>
      <c r="H137" s="40"/>
      <c r="I137" s="40"/>
      <c r="J137" s="41"/>
    </row>
    <row r="138" spans="1:16" ht="43.2" x14ac:dyDescent="0.3">
      <c r="A138" s="31" t="s">
        <v>65</v>
      </c>
      <c r="B138" s="39"/>
      <c r="C138" s="40"/>
      <c r="D138" s="40"/>
      <c r="E138" s="42" t="s">
        <v>994</v>
      </c>
      <c r="F138" s="40"/>
      <c r="G138" s="40"/>
      <c r="H138" s="40"/>
      <c r="I138" s="40"/>
      <c r="J138" s="41"/>
    </row>
    <row r="139" spans="1:16" x14ac:dyDescent="0.3">
      <c r="A139" s="31" t="s">
        <v>67</v>
      </c>
      <c r="B139" s="39"/>
      <c r="C139" s="40"/>
      <c r="D139" s="40"/>
      <c r="E139" s="46" t="s">
        <v>60</v>
      </c>
      <c r="F139" s="40"/>
      <c r="G139" s="40"/>
      <c r="H139" s="40"/>
      <c r="I139" s="40"/>
      <c r="J139" s="41"/>
    </row>
    <row r="140" spans="1:16" ht="28.8" x14ac:dyDescent="0.3">
      <c r="A140" s="31" t="s">
        <v>58</v>
      </c>
      <c r="B140" s="31">
        <v>36</v>
      </c>
      <c r="C140" s="32" t="s">
        <v>815</v>
      </c>
      <c r="D140" s="31" t="s">
        <v>60</v>
      </c>
      <c r="E140" s="33" t="s">
        <v>816</v>
      </c>
      <c r="F140" s="34" t="s">
        <v>95</v>
      </c>
      <c r="G140" s="35">
        <v>2</v>
      </c>
      <c r="H140" s="36">
        <v>0</v>
      </c>
      <c r="I140" s="37">
        <f>ROUND(G140*H140,P4)</f>
        <v>0</v>
      </c>
      <c r="J140" s="34" t="s">
        <v>582</v>
      </c>
      <c r="O140" s="38">
        <f>I140*0.21</f>
        <v>0</v>
      </c>
      <c r="P140">
        <v>3</v>
      </c>
    </row>
    <row r="141" spans="1:16" ht="57.6" x14ac:dyDescent="0.3">
      <c r="A141" s="31" t="s">
        <v>63</v>
      </c>
      <c r="B141" s="39"/>
      <c r="C141" s="40"/>
      <c r="D141" s="40"/>
      <c r="E141" s="33" t="s">
        <v>817</v>
      </c>
      <c r="F141" s="40"/>
      <c r="G141" s="40"/>
      <c r="H141" s="40"/>
      <c r="I141" s="40"/>
      <c r="J141" s="41"/>
    </row>
    <row r="142" spans="1:16" ht="28.8" x14ac:dyDescent="0.3">
      <c r="A142" s="31" t="s">
        <v>65</v>
      </c>
      <c r="B142" s="39"/>
      <c r="C142" s="40"/>
      <c r="D142" s="40"/>
      <c r="E142" s="42" t="s">
        <v>995</v>
      </c>
      <c r="F142" s="40"/>
      <c r="G142" s="40"/>
      <c r="H142" s="40"/>
      <c r="I142" s="40"/>
      <c r="J142" s="41"/>
    </row>
    <row r="143" spans="1:16" ht="28.8" x14ac:dyDescent="0.3">
      <c r="A143" s="31" t="s">
        <v>67</v>
      </c>
      <c r="B143" s="39"/>
      <c r="C143" s="40"/>
      <c r="D143" s="40"/>
      <c r="E143" s="33" t="s">
        <v>819</v>
      </c>
      <c r="F143" s="40"/>
      <c r="G143" s="40"/>
      <c r="H143" s="40"/>
      <c r="I143" s="40"/>
      <c r="J143" s="41"/>
    </row>
    <row r="144" spans="1:16" x14ac:dyDescent="0.3">
      <c r="A144" s="31" t="s">
        <v>58</v>
      </c>
      <c r="B144" s="31">
        <v>37</v>
      </c>
      <c r="C144" s="32" t="s">
        <v>820</v>
      </c>
      <c r="D144" s="31" t="s">
        <v>60</v>
      </c>
      <c r="E144" s="33" t="s">
        <v>821</v>
      </c>
      <c r="F144" s="34" t="s">
        <v>120</v>
      </c>
      <c r="G144" s="35">
        <v>2.1760000000000002</v>
      </c>
      <c r="H144" s="36">
        <v>0</v>
      </c>
      <c r="I144" s="37">
        <f>ROUND(G144*H144,P4)</f>
        <v>0</v>
      </c>
      <c r="J144" s="34" t="s">
        <v>582</v>
      </c>
      <c r="O144" s="38">
        <f>I144*0.21</f>
        <v>0</v>
      </c>
      <c r="P144">
        <v>3</v>
      </c>
    </row>
    <row r="145" spans="1:16" ht="28.8" x14ac:dyDescent="0.3">
      <c r="A145" s="31" t="s">
        <v>63</v>
      </c>
      <c r="B145" s="39"/>
      <c r="C145" s="40"/>
      <c r="D145" s="40"/>
      <c r="E145" s="33" t="s">
        <v>822</v>
      </c>
      <c r="F145" s="40"/>
      <c r="G145" s="40"/>
      <c r="H145" s="40"/>
      <c r="I145" s="40"/>
      <c r="J145" s="41"/>
    </row>
    <row r="146" spans="1:16" ht="28.8" x14ac:dyDescent="0.3">
      <c r="A146" s="31" t="s">
        <v>65</v>
      </c>
      <c r="B146" s="39"/>
      <c r="C146" s="40"/>
      <c r="D146" s="40"/>
      <c r="E146" s="42" t="s">
        <v>996</v>
      </c>
      <c r="F146" s="40"/>
      <c r="G146" s="40"/>
      <c r="H146" s="40"/>
      <c r="I146" s="40"/>
      <c r="J146" s="41"/>
    </row>
    <row r="147" spans="1:16" x14ac:dyDescent="0.3">
      <c r="A147" s="31" t="s">
        <v>67</v>
      </c>
      <c r="B147" s="39"/>
      <c r="C147" s="40"/>
      <c r="D147" s="40"/>
      <c r="E147" s="46" t="s">
        <v>60</v>
      </c>
      <c r="F147" s="40"/>
      <c r="G147" s="40"/>
      <c r="H147" s="40"/>
      <c r="I147" s="40"/>
      <c r="J147" s="41"/>
    </row>
    <row r="148" spans="1:16" x14ac:dyDescent="0.3">
      <c r="A148" s="31" t="s">
        <v>58</v>
      </c>
      <c r="B148" s="31">
        <v>38</v>
      </c>
      <c r="C148" s="32" t="s">
        <v>824</v>
      </c>
      <c r="D148" s="31" t="s">
        <v>60</v>
      </c>
      <c r="E148" s="33" t="s">
        <v>825</v>
      </c>
      <c r="F148" s="34" t="s">
        <v>128</v>
      </c>
      <c r="G148" s="35">
        <v>1.6E-2</v>
      </c>
      <c r="H148" s="36">
        <v>0</v>
      </c>
      <c r="I148" s="37">
        <f>ROUND(G148*H148,P4)</f>
        <v>0</v>
      </c>
      <c r="J148" s="34" t="s">
        <v>582</v>
      </c>
      <c r="O148" s="38">
        <f>I148*0.21</f>
        <v>0</v>
      </c>
      <c r="P148">
        <v>3</v>
      </c>
    </row>
    <row r="149" spans="1:16" ht="28.8" x14ac:dyDescent="0.3">
      <c r="A149" s="31" t="s">
        <v>63</v>
      </c>
      <c r="B149" s="39"/>
      <c r="C149" s="40"/>
      <c r="D149" s="40"/>
      <c r="E149" s="33" t="s">
        <v>826</v>
      </c>
      <c r="F149" s="40"/>
      <c r="G149" s="40"/>
      <c r="H149" s="40"/>
      <c r="I149" s="40"/>
      <c r="J149" s="41"/>
    </row>
    <row r="150" spans="1:16" ht="28.8" x14ac:dyDescent="0.3">
      <c r="A150" s="31" t="s">
        <v>65</v>
      </c>
      <c r="B150" s="39"/>
      <c r="C150" s="40"/>
      <c r="D150" s="40"/>
      <c r="E150" s="42" t="s">
        <v>997</v>
      </c>
      <c r="F150" s="40"/>
      <c r="G150" s="40"/>
      <c r="H150" s="40"/>
      <c r="I150" s="40"/>
      <c r="J150" s="41"/>
    </row>
    <row r="151" spans="1:16" x14ac:dyDescent="0.3">
      <c r="A151" s="31" t="s">
        <v>67</v>
      </c>
      <c r="B151" s="39"/>
      <c r="C151" s="40"/>
      <c r="D151" s="40"/>
      <c r="E151" s="46" t="s">
        <v>60</v>
      </c>
      <c r="F151" s="40"/>
      <c r="G151" s="40"/>
      <c r="H151" s="40"/>
      <c r="I151" s="40"/>
      <c r="J151" s="41"/>
    </row>
    <row r="152" spans="1:16" ht="28.8" x14ac:dyDescent="0.3">
      <c r="A152" s="31" t="s">
        <v>58</v>
      </c>
      <c r="B152" s="31">
        <v>39</v>
      </c>
      <c r="C152" s="32" t="s">
        <v>828</v>
      </c>
      <c r="D152" s="31" t="s">
        <v>60</v>
      </c>
      <c r="E152" s="33" t="s">
        <v>829</v>
      </c>
      <c r="F152" s="34" t="s">
        <v>120</v>
      </c>
      <c r="G152" s="35">
        <v>10.199999999999999</v>
      </c>
      <c r="H152" s="36">
        <v>0</v>
      </c>
      <c r="I152" s="37">
        <f>ROUND(G152*H152,P4)</f>
        <v>0</v>
      </c>
      <c r="J152" s="34" t="s">
        <v>582</v>
      </c>
      <c r="O152" s="38">
        <f>I152*0.21</f>
        <v>0</v>
      </c>
      <c r="P152">
        <v>3</v>
      </c>
    </row>
    <row r="153" spans="1:16" ht="43.2" x14ac:dyDescent="0.3">
      <c r="A153" s="31" t="s">
        <v>63</v>
      </c>
      <c r="B153" s="39"/>
      <c r="C153" s="40"/>
      <c r="D153" s="40"/>
      <c r="E153" s="33" t="s">
        <v>830</v>
      </c>
      <c r="F153" s="40"/>
      <c r="G153" s="40"/>
      <c r="H153" s="40"/>
      <c r="I153" s="40"/>
      <c r="J153" s="41"/>
    </row>
    <row r="154" spans="1:16" ht="43.2" x14ac:dyDescent="0.3">
      <c r="A154" s="31" t="s">
        <v>65</v>
      </c>
      <c r="B154" s="39"/>
      <c r="C154" s="40"/>
      <c r="D154" s="40"/>
      <c r="E154" s="42" t="s">
        <v>998</v>
      </c>
      <c r="F154" s="40"/>
      <c r="G154" s="40"/>
      <c r="H154" s="40"/>
      <c r="I154" s="40"/>
      <c r="J154" s="41"/>
    </row>
    <row r="155" spans="1:16" x14ac:dyDescent="0.3">
      <c r="A155" s="31" t="s">
        <v>67</v>
      </c>
      <c r="B155" s="39"/>
      <c r="C155" s="40"/>
      <c r="D155" s="40"/>
      <c r="E155" s="46" t="s">
        <v>60</v>
      </c>
      <c r="F155" s="40"/>
      <c r="G155" s="40"/>
      <c r="H155" s="40"/>
      <c r="I155" s="40"/>
      <c r="J155" s="41"/>
    </row>
    <row r="156" spans="1:16" ht="28.8" x14ac:dyDescent="0.3">
      <c r="A156" s="31" t="s">
        <v>58</v>
      </c>
      <c r="B156" s="31">
        <v>40</v>
      </c>
      <c r="C156" s="32" t="s">
        <v>835</v>
      </c>
      <c r="D156" s="31" t="s">
        <v>60</v>
      </c>
      <c r="E156" s="33" t="s">
        <v>836</v>
      </c>
      <c r="F156" s="34" t="s">
        <v>156</v>
      </c>
      <c r="G156" s="35">
        <v>70</v>
      </c>
      <c r="H156" s="36">
        <v>0</v>
      </c>
      <c r="I156" s="37">
        <f>ROUND(G156*H156,P4)</f>
        <v>0</v>
      </c>
      <c r="J156" s="34" t="s">
        <v>582</v>
      </c>
      <c r="O156" s="38">
        <f>I156*0.21</f>
        <v>0</v>
      </c>
      <c r="P156">
        <v>3</v>
      </c>
    </row>
    <row r="157" spans="1:16" ht="57.6" x14ac:dyDescent="0.3">
      <c r="A157" s="31" t="s">
        <v>63</v>
      </c>
      <c r="B157" s="39"/>
      <c r="C157" s="40"/>
      <c r="D157" s="40"/>
      <c r="E157" s="33" t="s">
        <v>837</v>
      </c>
      <c r="F157" s="40"/>
      <c r="G157" s="40"/>
      <c r="H157" s="40"/>
      <c r="I157" s="40"/>
      <c r="J157" s="41"/>
    </row>
    <row r="158" spans="1:16" ht="28.8" x14ac:dyDescent="0.3">
      <c r="A158" s="31" t="s">
        <v>65</v>
      </c>
      <c r="B158" s="39"/>
      <c r="C158" s="40"/>
      <c r="D158" s="40"/>
      <c r="E158" s="42" t="s">
        <v>999</v>
      </c>
      <c r="F158" s="40"/>
      <c r="G158" s="40"/>
      <c r="H158" s="40"/>
      <c r="I158" s="40"/>
      <c r="J158" s="41"/>
    </row>
    <row r="159" spans="1:16" x14ac:dyDescent="0.3">
      <c r="A159" s="31" t="s">
        <v>67</v>
      </c>
      <c r="B159" s="39"/>
      <c r="C159" s="40"/>
      <c r="D159" s="40"/>
      <c r="E159" s="46" t="s">
        <v>60</v>
      </c>
      <c r="F159" s="40"/>
      <c r="G159" s="40"/>
      <c r="H159" s="40"/>
      <c r="I159" s="40"/>
      <c r="J159" s="41"/>
    </row>
    <row r="160" spans="1:16" ht="28.8" x14ac:dyDescent="0.3">
      <c r="A160" s="31" t="s">
        <v>58</v>
      </c>
      <c r="B160" s="31">
        <v>41</v>
      </c>
      <c r="C160" s="32" t="s">
        <v>843</v>
      </c>
      <c r="D160" s="31" t="s">
        <v>60</v>
      </c>
      <c r="E160" s="33" t="s">
        <v>844</v>
      </c>
      <c r="F160" s="34" t="s">
        <v>120</v>
      </c>
      <c r="G160" s="35">
        <v>10.199999999999999</v>
      </c>
      <c r="H160" s="36">
        <v>0</v>
      </c>
      <c r="I160" s="37">
        <f>ROUND(G160*H160,P4)</f>
        <v>0</v>
      </c>
      <c r="J160" s="34" t="s">
        <v>582</v>
      </c>
      <c r="O160" s="38">
        <f>I160*0.21</f>
        <v>0</v>
      </c>
      <c r="P160">
        <v>3</v>
      </c>
    </row>
    <row r="161" spans="1:16" ht="43.2" x14ac:dyDescent="0.3">
      <c r="A161" s="31" t="s">
        <v>63</v>
      </c>
      <c r="B161" s="39"/>
      <c r="C161" s="40"/>
      <c r="D161" s="40"/>
      <c r="E161" s="33" t="s">
        <v>845</v>
      </c>
      <c r="F161" s="40"/>
      <c r="G161" s="40"/>
      <c r="H161" s="40"/>
      <c r="I161" s="40"/>
      <c r="J161" s="41"/>
    </row>
    <row r="162" spans="1:16" ht="43.2" x14ac:dyDescent="0.3">
      <c r="A162" s="31" t="s">
        <v>65</v>
      </c>
      <c r="B162" s="39"/>
      <c r="C162" s="40"/>
      <c r="D162" s="40"/>
      <c r="E162" s="42" t="s">
        <v>998</v>
      </c>
      <c r="F162" s="40"/>
      <c r="G162" s="40"/>
      <c r="H162" s="40"/>
      <c r="I162" s="40"/>
      <c r="J162" s="41"/>
    </row>
    <row r="163" spans="1:16" x14ac:dyDescent="0.3">
      <c r="A163" s="31" t="s">
        <v>67</v>
      </c>
      <c r="B163" s="39"/>
      <c r="C163" s="40"/>
      <c r="D163" s="40"/>
      <c r="E163" s="46" t="s">
        <v>60</v>
      </c>
      <c r="F163" s="40"/>
      <c r="G163" s="40"/>
      <c r="H163" s="40"/>
      <c r="I163" s="40"/>
      <c r="J163" s="41"/>
    </row>
    <row r="164" spans="1:16" ht="28.8" x14ac:dyDescent="0.3">
      <c r="A164" s="31" t="s">
        <v>58</v>
      </c>
      <c r="B164" s="31">
        <v>42</v>
      </c>
      <c r="C164" s="32" t="s">
        <v>850</v>
      </c>
      <c r="D164" s="31" t="s">
        <v>60</v>
      </c>
      <c r="E164" s="33" t="s">
        <v>851</v>
      </c>
      <c r="F164" s="34" t="s">
        <v>156</v>
      </c>
      <c r="G164" s="35">
        <v>70</v>
      </c>
      <c r="H164" s="36">
        <v>0</v>
      </c>
      <c r="I164" s="37">
        <f>ROUND(G164*H164,P4)</f>
        <v>0</v>
      </c>
      <c r="J164" s="34" t="s">
        <v>582</v>
      </c>
      <c r="O164" s="38">
        <f>I164*0.21</f>
        <v>0</v>
      </c>
      <c r="P164">
        <v>3</v>
      </c>
    </row>
    <row r="165" spans="1:16" ht="43.2" x14ac:dyDescent="0.3">
      <c r="A165" s="31" t="s">
        <v>63</v>
      </c>
      <c r="B165" s="39"/>
      <c r="C165" s="40"/>
      <c r="D165" s="40"/>
      <c r="E165" s="33" t="s">
        <v>852</v>
      </c>
      <c r="F165" s="40"/>
      <c r="G165" s="40"/>
      <c r="H165" s="40"/>
      <c r="I165" s="40"/>
      <c r="J165" s="41"/>
    </row>
    <row r="166" spans="1:16" ht="28.8" x14ac:dyDescent="0.3">
      <c r="A166" s="31" t="s">
        <v>65</v>
      </c>
      <c r="B166" s="39"/>
      <c r="C166" s="40"/>
      <c r="D166" s="40"/>
      <c r="E166" s="42" t="s">
        <v>999</v>
      </c>
      <c r="F166" s="40"/>
      <c r="G166" s="40"/>
      <c r="H166" s="40"/>
      <c r="I166" s="40"/>
      <c r="J166" s="41"/>
    </row>
    <row r="167" spans="1:16" x14ac:dyDescent="0.3">
      <c r="A167" s="31" t="s">
        <v>67</v>
      </c>
      <c r="B167" s="39"/>
      <c r="C167" s="40"/>
      <c r="D167" s="40"/>
      <c r="E167" s="46" t="s">
        <v>60</v>
      </c>
      <c r="F167" s="40"/>
      <c r="G167" s="40"/>
      <c r="H167" s="40"/>
      <c r="I167" s="40"/>
      <c r="J167" s="41"/>
    </row>
    <row r="168" spans="1:16" ht="28.8" x14ac:dyDescent="0.3">
      <c r="A168" s="31" t="s">
        <v>58</v>
      </c>
      <c r="B168" s="31">
        <v>43</v>
      </c>
      <c r="C168" s="32" t="s">
        <v>856</v>
      </c>
      <c r="D168" s="31" t="s">
        <v>60</v>
      </c>
      <c r="E168" s="33" t="s">
        <v>857</v>
      </c>
      <c r="F168" s="34" t="s">
        <v>156</v>
      </c>
      <c r="G168" s="35">
        <v>12</v>
      </c>
      <c r="H168" s="36">
        <v>0</v>
      </c>
      <c r="I168" s="37">
        <f>ROUND(G168*H168,P4)</f>
        <v>0</v>
      </c>
      <c r="J168" s="34" t="s">
        <v>582</v>
      </c>
      <c r="O168" s="38">
        <f>I168*0.21</f>
        <v>0</v>
      </c>
      <c r="P168">
        <v>3</v>
      </c>
    </row>
    <row r="169" spans="1:16" ht="28.8" x14ac:dyDescent="0.3">
      <c r="A169" s="31" t="s">
        <v>63</v>
      </c>
      <c r="B169" s="39"/>
      <c r="C169" s="40"/>
      <c r="D169" s="40"/>
      <c r="E169" s="33" t="s">
        <v>858</v>
      </c>
      <c r="F169" s="40"/>
      <c r="G169" s="40"/>
      <c r="H169" s="40"/>
      <c r="I169" s="40"/>
      <c r="J169" s="41"/>
    </row>
    <row r="170" spans="1:16" ht="28.8" x14ac:dyDescent="0.3">
      <c r="A170" s="31" t="s">
        <v>65</v>
      </c>
      <c r="B170" s="39"/>
      <c r="C170" s="40"/>
      <c r="D170" s="40"/>
      <c r="E170" s="42" t="s">
        <v>1000</v>
      </c>
      <c r="F170" s="40"/>
      <c r="G170" s="40"/>
      <c r="H170" s="40"/>
      <c r="I170" s="40"/>
      <c r="J170" s="41"/>
    </row>
    <row r="171" spans="1:16" x14ac:dyDescent="0.3">
      <c r="A171" s="31" t="s">
        <v>67</v>
      </c>
      <c r="B171" s="39"/>
      <c r="C171" s="40"/>
      <c r="D171" s="40"/>
      <c r="E171" s="46" t="s">
        <v>60</v>
      </c>
      <c r="F171" s="40"/>
      <c r="G171" s="40"/>
      <c r="H171" s="40"/>
      <c r="I171" s="40"/>
      <c r="J171" s="41"/>
    </row>
    <row r="172" spans="1:16" ht="28.8" x14ac:dyDescent="0.3">
      <c r="A172" s="31" t="s">
        <v>58</v>
      </c>
      <c r="B172" s="31">
        <v>44</v>
      </c>
      <c r="C172" s="32" t="s">
        <v>860</v>
      </c>
      <c r="D172" s="31" t="s">
        <v>60</v>
      </c>
      <c r="E172" s="33" t="s">
        <v>861</v>
      </c>
      <c r="F172" s="34" t="s">
        <v>156</v>
      </c>
      <c r="G172" s="35">
        <v>80</v>
      </c>
      <c r="H172" s="36">
        <v>0</v>
      </c>
      <c r="I172" s="37">
        <f>ROUND(G172*H172,P4)</f>
        <v>0</v>
      </c>
      <c r="J172" s="34" t="s">
        <v>582</v>
      </c>
      <c r="O172" s="38">
        <f>I172*0.21</f>
        <v>0</v>
      </c>
      <c r="P172">
        <v>3</v>
      </c>
    </row>
    <row r="173" spans="1:16" ht="28.8" x14ac:dyDescent="0.3">
      <c r="A173" s="31" t="s">
        <v>63</v>
      </c>
      <c r="B173" s="39"/>
      <c r="C173" s="40"/>
      <c r="D173" s="40"/>
      <c r="E173" s="33" t="s">
        <v>862</v>
      </c>
      <c r="F173" s="40"/>
      <c r="G173" s="40"/>
      <c r="H173" s="40"/>
      <c r="I173" s="40"/>
      <c r="J173" s="41"/>
    </row>
    <row r="174" spans="1:16" ht="28.8" x14ac:dyDescent="0.3">
      <c r="A174" s="31" t="s">
        <v>65</v>
      </c>
      <c r="B174" s="39"/>
      <c r="C174" s="40"/>
      <c r="D174" s="40"/>
      <c r="E174" s="42" t="s">
        <v>1001</v>
      </c>
      <c r="F174" s="40"/>
      <c r="G174" s="40"/>
      <c r="H174" s="40"/>
      <c r="I174" s="40"/>
      <c r="J174" s="41"/>
    </row>
    <row r="175" spans="1:16" x14ac:dyDescent="0.3">
      <c r="A175" s="31" t="s">
        <v>67</v>
      </c>
      <c r="B175" s="39"/>
      <c r="C175" s="40"/>
      <c r="D175" s="40"/>
      <c r="E175" s="46" t="s">
        <v>60</v>
      </c>
      <c r="F175" s="40"/>
      <c r="G175" s="40"/>
      <c r="H175" s="40"/>
      <c r="I175" s="40"/>
      <c r="J175" s="41"/>
    </row>
    <row r="176" spans="1:16" ht="28.8" x14ac:dyDescent="0.3">
      <c r="A176" s="31" t="s">
        <v>58</v>
      </c>
      <c r="B176" s="31">
        <v>45</v>
      </c>
      <c r="C176" s="32" t="s">
        <v>864</v>
      </c>
      <c r="D176" s="31" t="s">
        <v>60</v>
      </c>
      <c r="E176" s="33" t="s">
        <v>865</v>
      </c>
      <c r="F176" s="34" t="s">
        <v>156</v>
      </c>
      <c r="G176" s="35">
        <v>90</v>
      </c>
      <c r="H176" s="36">
        <v>0</v>
      </c>
      <c r="I176" s="37">
        <f>ROUND(G176*H176,P4)</f>
        <v>0</v>
      </c>
      <c r="J176" s="34" t="s">
        <v>582</v>
      </c>
      <c r="O176" s="38">
        <f>I176*0.21</f>
        <v>0</v>
      </c>
      <c r="P176">
        <v>3</v>
      </c>
    </row>
    <row r="177" spans="1:16" ht="28.8" x14ac:dyDescent="0.3">
      <c r="A177" s="31" t="s">
        <v>63</v>
      </c>
      <c r="B177" s="39"/>
      <c r="C177" s="40"/>
      <c r="D177" s="40"/>
      <c r="E177" s="33" t="s">
        <v>866</v>
      </c>
      <c r="F177" s="40"/>
      <c r="G177" s="40"/>
      <c r="H177" s="40"/>
      <c r="I177" s="40"/>
      <c r="J177" s="41"/>
    </row>
    <row r="178" spans="1:16" x14ac:dyDescent="0.3">
      <c r="A178" s="31" t="s">
        <v>67</v>
      </c>
      <c r="B178" s="39"/>
      <c r="C178" s="40"/>
      <c r="D178" s="40"/>
      <c r="E178" s="46" t="s">
        <v>60</v>
      </c>
      <c r="F178" s="40"/>
      <c r="G178" s="40"/>
      <c r="H178" s="40"/>
      <c r="I178" s="40"/>
      <c r="J178" s="41"/>
    </row>
    <row r="179" spans="1:16" x14ac:dyDescent="0.3">
      <c r="A179" s="31" t="s">
        <v>58</v>
      </c>
      <c r="B179" s="31">
        <v>46</v>
      </c>
      <c r="C179" s="32" t="s">
        <v>870</v>
      </c>
      <c r="D179" s="31" t="s">
        <v>60</v>
      </c>
      <c r="E179" s="33" t="s">
        <v>871</v>
      </c>
      <c r="F179" s="34" t="s">
        <v>128</v>
      </c>
      <c r="G179" s="35">
        <v>26.111999999999998</v>
      </c>
      <c r="H179" s="36">
        <v>0</v>
      </c>
      <c r="I179" s="37">
        <f>ROUND(G179*H179,P4)</f>
        <v>0</v>
      </c>
      <c r="J179" s="34" t="s">
        <v>582</v>
      </c>
      <c r="O179" s="38">
        <f>I179*0.21</f>
        <v>0</v>
      </c>
      <c r="P179">
        <v>3</v>
      </c>
    </row>
    <row r="180" spans="1:16" x14ac:dyDescent="0.3">
      <c r="A180" s="31" t="s">
        <v>63</v>
      </c>
      <c r="B180" s="39"/>
      <c r="C180" s="40"/>
      <c r="D180" s="40"/>
      <c r="E180" s="33" t="s">
        <v>871</v>
      </c>
      <c r="F180" s="40"/>
      <c r="G180" s="40"/>
      <c r="H180" s="40"/>
      <c r="I180" s="40"/>
      <c r="J180" s="41"/>
    </row>
    <row r="181" spans="1:16" ht="43.2" x14ac:dyDescent="0.3">
      <c r="A181" s="31" t="s">
        <v>65</v>
      </c>
      <c r="B181" s="39"/>
      <c r="C181" s="40"/>
      <c r="D181" s="40"/>
      <c r="E181" s="42" t="s">
        <v>1002</v>
      </c>
      <c r="F181" s="40"/>
      <c r="G181" s="40"/>
      <c r="H181" s="40"/>
      <c r="I181" s="40"/>
      <c r="J181" s="41"/>
    </row>
    <row r="182" spans="1:16" x14ac:dyDescent="0.3">
      <c r="A182" s="31" t="s">
        <v>67</v>
      </c>
      <c r="B182" s="39"/>
      <c r="C182" s="40"/>
      <c r="D182" s="40"/>
      <c r="E182" s="46" t="s">
        <v>60</v>
      </c>
      <c r="F182" s="40"/>
      <c r="G182" s="40"/>
      <c r="H182" s="40"/>
      <c r="I182" s="40"/>
      <c r="J182" s="41"/>
    </row>
    <row r="183" spans="1:16" x14ac:dyDescent="0.3">
      <c r="A183" s="31" t="s">
        <v>58</v>
      </c>
      <c r="B183" s="31">
        <v>47</v>
      </c>
      <c r="C183" s="32" t="s">
        <v>878</v>
      </c>
      <c r="D183" s="31" t="s">
        <v>60</v>
      </c>
      <c r="E183" s="33" t="s">
        <v>879</v>
      </c>
      <c r="F183" s="34" t="s">
        <v>156</v>
      </c>
      <c r="G183" s="35">
        <v>120</v>
      </c>
      <c r="H183" s="36">
        <v>0</v>
      </c>
      <c r="I183" s="37">
        <f>ROUND(G183*H183,P4)</f>
        <v>0</v>
      </c>
      <c r="J183" s="34" t="s">
        <v>582</v>
      </c>
      <c r="O183" s="38">
        <f>I183*0.21</f>
        <v>0</v>
      </c>
      <c r="P183">
        <v>3</v>
      </c>
    </row>
    <row r="184" spans="1:16" x14ac:dyDescent="0.3">
      <c r="A184" s="31" t="s">
        <v>63</v>
      </c>
      <c r="B184" s="39"/>
      <c r="C184" s="40"/>
      <c r="D184" s="40"/>
      <c r="E184" s="33" t="s">
        <v>879</v>
      </c>
      <c r="F184" s="40"/>
      <c r="G184" s="40"/>
      <c r="H184" s="40"/>
      <c r="I184" s="40"/>
      <c r="J184" s="41"/>
    </row>
    <row r="185" spans="1:16" ht="43.2" x14ac:dyDescent="0.3">
      <c r="A185" s="31" t="s">
        <v>65</v>
      </c>
      <c r="B185" s="39"/>
      <c r="C185" s="40"/>
      <c r="D185" s="40"/>
      <c r="E185" s="42" t="s">
        <v>1003</v>
      </c>
      <c r="F185" s="40"/>
      <c r="G185" s="40"/>
      <c r="H185" s="40"/>
      <c r="I185" s="40"/>
      <c r="J185" s="41"/>
    </row>
    <row r="186" spans="1:16" x14ac:dyDescent="0.3">
      <c r="A186" s="31" t="s">
        <v>67</v>
      </c>
      <c r="B186" s="39"/>
      <c r="C186" s="40"/>
      <c r="D186" s="40"/>
      <c r="E186" s="46" t="s">
        <v>60</v>
      </c>
      <c r="F186" s="40"/>
      <c r="G186" s="40"/>
      <c r="H186" s="40"/>
      <c r="I186" s="40"/>
      <c r="J186" s="41"/>
    </row>
    <row r="187" spans="1:16" x14ac:dyDescent="0.3">
      <c r="A187" s="25" t="s">
        <v>55</v>
      </c>
      <c r="B187" s="26"/>
      <c r="C187" s="27" t="s">
        <v>890</v>
      </c>
      <c r="D187" s="28"/>
      <c r="E187" s="25" t="s">
        <v>891</v>
      </c>
      <c r="F187" s="28"/>
      <c r="G187" s="28"/>
      <c r="H187" s="28"/>
      <c r="I187" s="29">
        <f>SUMIFS(I188:I195,A188:A195,"P")</f>
        <v>0</v>
      </c>
      <c r="J187" s="30"/>
    </row>
    <row r="188" spans="1:16" x14ac:dyDescent="0.3">
      <c r="A188" s="31" t="s">
        <v>58</v>
      </c>
      <c r="B188" s="31">
        <v>48</v>
      </c>
      <c r="C188" s="32" t="s">
        <v>937</v>
      </c>
      <c r="D188" s="31" t="s">
        <v>60</v>
      </c>
      <c r="E188" s="33" t="s">
        <v>938</v>
      </c>
      <c r="F188" s="34" t="s">
        <v>95</v>
      </c>
      <c r="G188" s="35">
        <v>2</v>
      </c>
      <c r="H188" s="36">
        <v>0</v>
      </c>
      <c r="I188" s="37">
        <f>ROUND(G188*H188,P4)</f>
        <v>0</v>
      </c>
      <c r="J188" s="34" t="s">
        <v>582</v>
      </c>
      <c r="O188" s="38">
        <f>I188*0.21</f>
        <v>0</v>
      </c>
      <c r="P188">
        <v>3</v>
      </c>
    </row>
    <row r="189" spans="1:16" ht="28.8" x14ac:dyDescent="0.3">
      <c r="A189" s="31" t="s">
        <v>63</v>
      </c>
      <c r="B189" s="39"/>
      <c r="C189" s="40"/>
      <c r="D189" s="40"/>
      <c r="E189" s="33" t="s">
        <v>939</v>
      </c>
      <c r="F189" s="40"/>
      <c r="G189" s="40"/>
      <c r="H189" s="40"/>
      <c r="I189" s="40"/>
      <c r="J189" s="41"/>
    </row>
    <row r="190" spans="1:16" ht="28.8" x14ac:dyDescent="0.3">
      <c r="A190" s="31" t="s">
        <v>65</v>
      </c>
      <c r="B190" s="39"/>
      <c r="C190" s="40"/>
      <c r="D190" s="40"/>
      <c r="E190" s="42" t="s">
        <v>1004</v>
      </c>
      <c r="F190" s="40"/>
      <c r="G190" s="40"/>
      <c r="H190" s="40"/>
      <c r="I190" s="40"/>
      <c r="J190" s="41"/>
    </row>
    <row r="191" spans="1:16" x14ac:dyDescent="0.3">
      <c r="A191" s="31" t="s">
        <v>67</v>
      </c>
      <c r="B191" s="39"/>
      <c r="C191" s="40"/>
      <c r="D191" s="40"/>
      <c r="E191" s="46" t="s">
        <v>60</v>
      </c>
      <c r="F191" s="40"/>
      <c r="G191" s="40"/>
      <c r="H191" s="40"/>
      <c r="I191" s="40"/>
      <c r="J191" s="41"/>
    </row>
    <row r="192" spans="1:16" x14ac:dyDescent="0.3">
      <c r="A192" s="31" t="s">
        <v>58</v>
      </c>
      <c r="B192" s="31">
        <v>49</v>
      </c>
      <c r="C192" s="32" t="s">
        <v>941</v>
      </c>
      <c r="D192" s="31" t="s">
        <v>60</v>
      </c>
      <c r="E192" s="33" t="s">
        <v>942</v>
      </c>
      <c r="F192" s="34" t="s">
        <v>95</v>
      </c>
      <c r="G192" s="35">
        <v>2</v>
      </c>
      <c r="H192" s="36">
        <v>0</v>
      </c>
      <c r="I192" s="37">
        <f>ROUND(G192*H192,P4)</f>
        <v>0</v>
      </c>
      <c r="J192" s="34" t="s">
        <v>582</v>
      </c>
      <c r="O192" s="38">
        <f>I192*0.21</f>
        <v>0</v>
      </c>
      <c r="P192">
        <v>3</v>
      </c>
    </row>
    <row r="193" spans="1:16" x14ac:dyDescent="0.3">
      <c r="A193" s="31" t="s">
        <v>63</v>
      </c>
      <c r="B193" s="39"/>
      <c r="C193" s="40"/>
      <c r="D193" s="40"/>
      <c r="E193" s="33" t="s">
        <v>942</v>
      </c>
      <c r="F193" s="40"/>
      <c r="G193" s="40"/>
      <c r="H193" s="40"/>
      <c r="I193" s="40"/>
      <c r="J193" s="41"/>
    </row>
    <row r="194" spans="1:16" ht="28.8" x14ac:dyDescent="0.3">
      <c r="A194" s="31" t="s">
        <v>65</v>
      </c>
      <c r="B194" s="39"/>
      <c r="C194" s="40"/>
      <c r="D194" s="40"/>
      <c r="E194" s="42" t="s">
        <v>1005</v>
      </c>
      <c r="F194" s="40"/>
      <c r="G194" s="40"/>
      <c r="H194" s="40"/>
      <c r="I194" s="40"/>
      <c r="J194" s="41"/>
    </row>
    <row r="195" spans="1:16" x14ac:dyDescent="0.3">
      <c r="A195" s="31" t="s">
        <v>67</v>
      </c>
      <c r="B195" s="39"/>
      <c r="C195" s="40"/>
      <c r="D195" s="40"/>
      <c r="E195" s="46" t="s">
        <v>60</v>
      </c>
      <c r="F195" s="40"/>
      <c r="G195" s="40"/>
      <c r="H195" s="40"/>
      <c r="I195" s="40"/>
      <c r="J195" s="41"/>
    </row>
    <row r="196" spans="1:16" x14ac:dyDescent="0.3">
      <c r="A196" s="25" t="s">
        <v>55</v>
      </c>
      <c r="B196" s="26"/>
      <c r="C196" s="27" t="s">
        <v>193</v>
      </c>
      <c r="D196" s="28"/>
      <c r="E196" s="25" t="s">
        <v>947</v>
      </c>
      <c r="F196" s="28"/>
      <c r="G196" s="28"/>
      <c r="H196" s="28"/>
      <c r="I196" s="29">
        <f>SUMIFS(I197:I208,A197:A208,"P")</f>
        <v>0</v>
      </c>
      <c r="J196" s="30"/>
    </row>
    <row r="197" spans="1:16" x14ac:dyDescent="0.3">
      <c r="A197" s="31" t="s">
        <v>58</v>
      </c>
      <c r="B197" s="31">
        <v>50</v>
      </c>
      <c r="C197" s="32" t="s">
        <v>948</v>
      </c>
      <c r="D197" s="31" t="s">
        <v>60</v>
      </c>
      <c r="E197" s="33" t="s">
        <v>949</v>
      </c>
      <c r="F197" s="34" t="s">
        <v>190</v>
      </c>
      <c r="G197" s="35">
        <v>1.2</v>
      </c>
      <c r="H197" s="36">
        <v>0</v>
      </c>
      <c r="I197" s="37">
        <f>ROUND(G197*H197,P4)</f>
        <v>0</v>
      </c>
      <c r="J197" s="31"/>
      <c r="O197" s="38">
        <f>I197*0.21</f>
        <v>0</v>
      </c>
      <c r="P197">
        <v>3</v>
      </c>
    </row>
    <row r="198" spans="1:16" x14ac:dyDescent="0.3">
      <c r="A198" s="31" t="s">
        <v>63</v>
      </c>
      <c r="B198" s="39"/>
      <c r="C198" s="40"/>
      <c r="D198" s="40"/>
      <c r="E198" s="33" t="s">
        <v>949</v>
      </c>
      <c r="F198" s="40"/>
      <c r="G198" s="40"/>
      <c r="H198" s="40"/>
      <c r="I198" s="40"/>
      <c r="J198" s="41"/>
    </row>
    <row r="199" spans="1:16" ht="28.8" x14ac:dyDescent="0.3">
      <c r="A199" s="31" t="s">
        <v>65</v>
      </c>
      <c r="B199" s="39"/>
      <c r="C199" s="40"/>
      <c r="D199" s="40"/>
      <c r="E199" s="42" t="s">
        <v>1006</v>
      </c>
      <c r="F199" s="40"/>
      <c r="G199" s="40"/>
      <c r="H199" s="40"/>
      <c r="I199" s="40"/>
      <c r="J199" s="41"/>
    </row>
    <row r="200" spans="1:16" x14ac:dyDescent="0.3">
      <c r="A200" s="31" t="s">
        <v>67</v>
      </c>
      <c r="B200" s="39"/>
      <c r="C200" s="40"/>
      <c r="D200" s="40"/>
      <c r="E200" s="46" t="s">
        <v>60</v>
      </c>
      <c r="F200" s="40"/>
      <c r="G200" s="40"/>
      <c r="H200" s="40"/>
      <c r="I200" s="40"/>
      <c r="J200" s="41"/>
    </row>
    <row r="201" spans="1:16" x14ac:dyDescent="0.3">
      <c r="A201" s="31" t="s">
        <v>58</v>
      </c>
      <c r="B201" s="31">
        <v>51</v>
      </c>
      <c r="C201" s="32" t="s">
        <v>951</v>
      </c>
      <c r="D201" s="31" t="s">
        <v>60</v>
      </c>
      <c r="E201" s="33" t="s">
        <v>952</v>
      </c>
      <c r="F201" s="34" t="s">
        <v>953</v>
      </c>
      <c r="G201" s="35">
        <v>2</v>
      </c>
      <c r="H201" s="36">
        <v>0</v>
      </c>
      <c r="I201" s="37">
        <f>ROUND(G201*H201,P4)</f>
        <v>0</v>
      </c>
      <c r="J201" s="34" t="s">
        <v>582</v>
      </c>
      <c r="O201" s="38">
        <f>I201*0.21</f>
        <v>0</v>
      </c>
      <c r="P201">
        <v>3</v>
      </c>
    </row>
    <row r="202" spans="1:16" x14ac:dyDescent="0.3">
      <c r="A202" s="31" t="s">
        <v>63</v>
      </c>
      <c r="B202" s="39"/>
      <c r="C202" s="40"/>
      <c r="D202" s="40"/>
      <c r="E202" s="33" t="s">
        <v>952</v>
      </c>
      <c r="F202" s="40"/>
      <c r="G202" s="40"/>
      <c r="H202" s="40"/>
      <c r="I202" s="40"/>
      <c r="J202" s="41"/>
    </row>
    <row r="203" spans="1:16" ht="43.2" x14ac:dyDescent="0.3">
      <c r="A203" s="31" t="s">
        <v>65</v>
      </c>
      <c r="B203" s="39"/>
      <c r="C203" s="40"/>
      <c r="D203" s="40"/>
      <c r="E203" s="42" t="s">
        <v>1007</v>
      </c>
      <c r="F203" s="40"/>
      <c r="G203" s="40"/>
      <c r="H203" s="40"/>
      <c r="I203" s="40"/>
      <c r="J203" s="41"/>
    </row>
    <row r="204" spans="1:16" x14ac:dyDescent="0.3">
      <c r="A204" s="31" t="s">
        <v>67</v>
      </c>
      <c r="B204" s="39"/>
      <c r="C204" s="40"/>
      <c r="D204" s="40"/>
      <c r="E204" s="46" t="s">
        <v>60</v>
      </c>
      <c r="F204" s="40"/>
      <c r="G204" s="40"/>
      <c r="H204" s="40"/>
      <c r="I204" s="40"/>
      <c r="J204" s="41"/>
    </row>
    <row r="205" spans="1:16" x14ac:dyDescent="0.3">
      <c r="A205" s="31" t="s">
        <v>58</v>
      </c>
      <c r="B205" s="31">
        <v>52</v>
      </c>
      <c r="C205" s="32" t="s">
        <v>955</v>
      </c>
      <c r="D205" s="31" t="s">
        <v>60</v>
      </c>
      <c r="E205" s="33" t="s">
        <v>956</v>
      </c>
      <c r="F205" s="34" t="s">
        <v>953</v>
      </c>
      <c r="G205" s="35">
        <v>2</v>
      </c>
      <c r="H205" s="36">
        <v>0</v>
      </c>
      <c r="I205" s="37">
        <f>ROUND(G205*H205,P4)</f>
        <v>0</v>
      </c>
      <c r="J205" s="34" t="s">
        <v>582</v>
      </c>
      <c r="O205" s="38">
        <f>I205*0.21</f>
        <v>0</v>
      </c>
      <c r="P205">
        <v>3</v>
      </c>
    </row>
    <row r="206" spans="1:16" x14ac:dyDescent="0.3">
      <c r="A206" s="31" t="s">
        <v>63</v>
      </c>
      <c r="B206" s="39"/>
      <c r="C206" s="40"/>
      <c r="D206" s="40"/>
      <c r="E206" s="33" t="s">
        <v>956</v>
      </c>
      <c r="F206" s="40"/>
      <c r="G206" s="40"/>
      <c r="H206" s="40"/>
      <c r="I206" s="40"/>
      <c r="J206" s="41"/>
    </row>
    <row r="207" spans="1:16" ht="43.2" x14ac:dyDescent="0.3">
      <c r="A207" s="31" t="s">
        <v>65</v>
      </c>
      <c r="B207" s="39"/>
      <c r="C207" s="40"/>
      <c r="D207" s="40"/>
      <c r="E207" s="42" t="s">
        <v>1008</v>
      </c>
      <c r="F207" s="40"/>
      <c r="G207" s="40"/>
      <c r="H207" s="40"/>
      <c r="I207" s="40"/>
      <c r="J207" s="41"/>
    </row>
    <row r="208" spans="1:16" x14ac:dyDescent="0.3">
      <c r="A208" s="31" t="s">
        <v>67</v>
      </c>
      <c r="B208" s="39"/>
      <c r="C208" s="40"/>
      <c r="D208" s="40"/>
      <c r="E208" s="46" t="s">
        <v>60</v>
      </c>
      <c r="F208" s="40"/>
      <c r="G208" s="40"/>
      <c r="H208" s="40"/>
      <c r="I208" s="40"/>
      <c r="J208" s="41"/>
    </row>
    <row r="209" spans="1:16" x14ac:dyDescent="0.3">
      <c r="A209" s="25" t="s">
        <v>55</v>
      </c>
      <c r="B209" s="26"/>
      <c r="C209" s="27" t="s">
        <v>958</v>
      </c>
      <c r="D209" s="28"/>
      <c r="E209" s="25" t="s">
        <v>959</v>
      </c>
      <c r="F209" s="28"/>
      <c r="G209" s="28"/>
      <c r="H209" s="28"/>
      <c r="I209" s="29">
        <f>SUMIFS(I210:I213,A210:A213,"P")</f>
        <v>0</v>
      </c>
      <c r="J209" s="30"/>
    </row>
    <row r="210" spans="1:16" x14ac:dyDescent="0.3">
      <c r="A210" s="31" t="s">
        <v>58</v>
      </c>
      <c r="B210" s="31">
        <v>53</v>
      </c>
      <c r="C210" s="32" t="s">
        <v>960</v>
      </c>
      <c r="D210" s="31" t="s">
        <v>60</v>
      </c>
      <c r="E210" s="33" t="s">
        <v>961</v>
      </c>
      <c r="F210" s="34" t="s">
        <v>120</v>
      </c>
      <c r="G210" s="35">
        <v>7.35</v>
      </c>
      <c r="H210" s="36">
        <v>0</v>
      </c>
      <c r="I210" s="37">
        <f>ROUND(G210*H210,P4)</f>
        <v>0</v>
      </c>
      <c r="J210" s="34" t="s">
        <v>582</v>
      </c>
      <c r="O210" s="38">
        <f>I210*0.21</f>
        <v>0</v>
      </c>
      <c r="P210">
        <v>3</v>
      </c>
    </row>
    <row r="211" spans="1:16" ht="28.8" x14ac:dyDescent="0.3">
      <c r="A211" s="31" t="s">
        <v>63</v>
      </c>
      <c r="B211" s="39"/>
      <c r="C211" s="40"/>
      <c r="D211" s="40"/>
      <c r="E211" s="33" t="s">
        <v>962</v>
      </c>
      <c r="F211" s="40"/>
      <c r="G211" s="40"/>
      <c r="H211" s="40"/>
      <c r="I211" s="40"/>
      <c r="J211" s="41"/>
    </row>
    <row r="212" spans="1:16" ht="43.2" x14ac:dyDescent="0.3">
      <c r="A212" s="31" t="s">
        <v>65</v>
      </c>
      <c r="B212" s="39"/>
      <c r="C212" s="40"/>
      <c r="D212" s="40"/>
      <c r="E212" s="42" t="s">
        <v>1009</v>
      </c>
      <c r="F212" s="40"/>
      <c r="G212" s="40"/>
      <c r="H212" s="40"/>
      <c r="I212" s="40"/>
      <c r="J212" s="41"/>
    </row>
    <row r="213" spans="1:16" ht="28.8" x14ac:dyDescent="0.3">
      <c r="A213" s="31" t="s">
        <v>67</v>
      </c>
      <c r="B213" s="39"/>
      <c r="C213" s="40"/>
      <c r="D213" s="40"/>
      <c r="E213" s="33" t="s">
        <v>963</v>
      </c>
      <c r="F213" s="40"/>
      <c r="G213" s="40"/>
      <c r="H213" s="40"/>
      <c r="I213" s="40"/>
      <c r="J213" s="41"/>
    </row>
    <row r="214" spans="1:16" x14ac:dyDescent="0.3">
      <c r="A214" s="25" t="s">
        <v>55</v>
      </c>
      <c r="B214" s="26"/>
      <c r="C214" s="27" t="s">
        <v>964</v>
      </c>
      <c r="D214" s="28"/>
      <c r="E214" s="25" t="s">
        <v>965</v>
      </c>
      <c r="F214" s="28"/>
      <c r="G214" s="28"/>
      <c r="H214" s="28"/>
      <c r="I214" s="29">
        <f>SUMIFS(I215:I222,A215:A222,"P")</f>
        <v>0</v>
      </c>
      <c r="J214" s="30"/>
    </row>
    <row r="215" spans="1:16" x14ac:dyDescent="0.3">
      <c r="A215" s="31" t="s">
        <v>58</v>
      </c>
      <c r="B215" s="31">
        <v>54</v>
      </c>
      <c r="C215" s="32" t="s">
        <v>966</v>
      </c>
      <c r="D215" s="31" t="s">
        <v>60</v>
      </c>
      <c r="E215" s="33" t="s">
        <v>967</v>
      </c>
      <c r="F215" s="34" t="s">
        <v>968</v>
      </c>
      <c r="G215" s="35">
        <v>28</v>
      </c>
      <c r="H215" s="36">
        <v>0</v>
      </c>
      <c r="I215" s="37">
        <f>ROUND(G215*H215,P4)</f>
        <v>0</v>
      </c>
      <c r="J215" s="34" t="s">
        <v>582</v>
      </c>
      <c r="O215" s="38">
        <f>I215*0.21</f>
        <v>0</v>
      </c>
      <c r="P215">
        <v>3</v>
      </c>
    </row>
    <row r="216" spans="1:16" ht="28.8" x14ac:dyDescent="0.3">
      <c r="A216" s="31" t="s">
        <v>63</v>
      </c>
      <c r="B216" s="39"/>
      <c r="C216" s="40"/>
      <c r="D216" s="40"/>
      <c r="E216" s="33" t="s">
        <v>969</v>
      </c>
      <c r="F216" s="40"/>
      <c r="G216" s="40"/>
      <c r="H216" s="40"/>
      <c r="I216" s="40"/>
      <c r="J216" s="41"/>
    </row>
    <row r="217" spans="1:16" ht="43.2" x14ac:dyDescent="0.3">
      <c r="A217" s="31" t="s">
        <v>65</v>
      </c>
      <c r="B217" s="39"/>
      <c r="C217" s="40"/>
      <c r="D217" s="40"/>
      <c r="E217" s="42" t="s">
        <v>1010</v>
      </c>
      <c r="F217" s="40"/>
      <c r="G217" s="40"/>
      <c r="H217" s="40"/>
      <c r="I217" s="40"/>
      <c r="J217" s="41"/>
    </row>
    <row r="218" spans="1:16" x14ac:dyDescent="0.3">
      <c r="A218" s="31" t="s">
        <v>67</v>
      </c>
      <c r="B218" s="39"/>
      <c r="C218" s="40"/>
      <c r="D218" s="40"/>
      <c r="E218" s="46" t="s">
        <v>60</v>
      </c>
      <c r="F218" s="40"/>
      <c r="G218" s="40"/>
      <c r="H218" s="40"/>
      <c r="I218" s="40"/>
      <c r="J218" s="41"/>
    </row>
    <row r="219" spans="1:16" x14ac:dyDescent="0.3">
      <c r="A219" s="31" t="s">
        <v>58</v>
      </c>
      <c r="B219" s="31">
        <v>55</v>
      </c>
      <c r="C219" s="32" t="s">
        <v>971</v>
      </c>
      <c r="D219" s="31" t="s">
        <v>60</v>
      </c>
      <c r="E219" s="33" t="s">
        <v>972</v>
      </c>
      <c r="F219" s="34" t="s">
        <v>968</v>
      </c>
      <c r="G219" s="35">
        <v>8</v>
      </c>
      <c r="H219" s="36">
        <v>0</v>
      </c>
      <c r="I219" s="37">
        <f>ROUND(G219*H219,P4)</f>
        <v>0</v>
      </c>
      <c r="J219" s="34" t="s">
        <v>582</v>
      </c>
      <c r="O219" s="38">
        <f>I219*0.21</f>
        <v>0</v>
      </c>
      <c r="P219">
        <v>3</v>
      </c>
    </row>
    <row r="220" spans="1:16" ht="28.8" x14ac:dyDescent="0.3">
      <c r="A220" s="31" t="s">
        <v>63</v>
      </c>
      <c r="B220" s="39"/>
      <c r="C220" s="40"/>
      <c r="D220" s="40"/>
      <c r="E220" s="33" t="s">
        <v>973</v>
      </c>
      <c r="F220" s="40"/>
      <c r="G220" s="40"/>
      <c r="H220" s="40"/>
      <c r="I220" s="40"/>
      <c r="J220" s="41"/>
    </row>
    <row r="221" spans="1:16" ht="28.8" x14ac:dyDescent="0.3">
      <c r="A221" s="31" t="s">
        <v>65</v>
      </c>
      <c r="B221" s="39"/>
      <c r="C221" s="40"/>
      <c r="D221" s="40"/>
      <c r="E221" s="42" t="s">
        <v>1011</v>
      </c>
      <c r="F221" s="40"/>
      <c r="G221" s="40"/>
      <c r="H221" s="40"/>
      <c r="I221" s="40"/>
      <c r="J221" s="41"/>
    </row>
    <row r="222" spans="1:16" x14ac:dyDescent="0.3">
      <c r="A222" s="31" t="s">
        <v>67</v>
      </c>
      <c r="B222" s="43"/>
      <c r="C222" s="44"/>
      <c r="D222" s="44"/>
      <c r="E222" s="47" t="s">
        <v>60</v>
      </c>
      <c r="F222" s="44"/>
      <c r="G222" s="44"/>
      <c r="H222" s="44"/>
      <c r="I222" s="44"/>
      <c r="J222" s="45"/>
    </row>
  </sheetData>
  <sheetProtection algorithmName="SHA-512" hashValue="aV/hFx0pesBJtbZ09P/ebya9VCAEhDBIcbPJLb+6mooKW8UP9sP/ZOWGE2r2NN6HrKgFDstizbc0CJo4GeE7pg==" saltValue="Kh5jq619U6PpoU3aoJrCvUqdKpR3oZm4CEROPnQLI5KVdJufQQUZ8STVAfGKXtFNZ/KKmse1JWrscfBDiupO3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9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33</v>
      </c>
      <c r="I3" s="20">
        <f>SUMIFS(I8:I19,A8:A19,"SD")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33</v>
      </c>
      <c r="D4" s="51"/>
      <c r="E4" s="18" t="s">
        <v>34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56</v>
      </c>
      <c r="D8" s="28"/>
      <c r="E8" s="25" t="s">
        <v>1012</v>
      </c>
      <c r="F8" s="28"/>
      <c r="G8" s="28"/>
      <c r="H8" s="28"/>
      <c r="I8" s="29">
        <f>SUMIFS(I9:I11,A9:A11,"P")</f>
        <v>0</v>
      </c>
      <c r="J8" s="30"/>
    </row>
    <row r="9" spans="1:16" x14ac:dyDescent="0.3">
      <c r="A9" s="31" t="s">
        <v>58</v>
      </c>
      <c r="B9" s="31">
        <v>1</v>
      </c>
      <c r="C9" s="32" t="s">
        <v>1013</v>
      </c>
      <c r="D9" s="31" t="s">
        <v>60</v>
      </c>
      <c r="E9" s="33" t="s">
        <v>1014</v>
      </c>
      <c r="F9" s="34" t="s">
        <v>1015</v>
      </c>
      <c r="G9" s="35">
        <v>1</v>
      </c>
      <c r="H9" s="36">
        <v>0</v>
      </c>
      <c r="I9" s="37">
        <f>ROUND(G9*H9,P4)</f>
        <v>0</v>
      </c>
      <c r="J9" s="34" t="s">
        <v>582</v>
      </c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33" t="s">
        <v>1014</v>
      </c>
      <c r="F10" s="40"/>
      <c r="G10" s="40"/>
      <c r="H10" s="40"/>
      <c r="I10" s="40"/>
      <c r="J10" s="41"/>
    </row>
    <row r="11" spans="1:16" x14ac:dyDescent="0.3">
      <c r="A11" s="31" t="s">
        <v>67</v>
      </c>
      <c r="B11" s="39"/>
      <c r="C11" s="40"/>
      <c r="D11" s="40"/>
      <c r="E11" s="46" t="s">
        <v>60</v>
      </c>
      <c r="F11" s="40"/>
      <c r="G11" s="40"/>
      <c r="H11" s="40"/>
      <c r="I11" s="40"/>
      <c r="J11" s="41"/>
    </row>
    <row r="12" spans="1:16" x14ac:dyDescent="0.3">
      <c r="A12" s="25" t="s">
        <v>55</v>
      </c>
      <c r="B12" s="26"/>
      <c r="C12" s="27" t="s">
        <v>1016</v>
      </c>
      <c r="D12" s="28"/>
      <c r="E12" s="25" t="s">
        <v>1017</v>
      </c>
      <c r="F12" s="28"/>
      <c r="G12" s="28"/>
      <c r="H12" s="28"/>
      <c r="I12" s="29">
        <f>SUMIFS(I13:I15,A13:A15,"P")</f>
        <v>0</v>
      </c>
      <c r="J12" s="30"/>
    </row>
    <row r="13" spans="1:16" ht="28.8" x14ac:dyDescent="0.3">
      <c r="A13" s="31" t="s">
        <v>58</v>
      </c>
      <c r="B13" s="31">
        <v>2</v>
      </c>
      <c r="C13" s="32" t="s">
        <v>1018</v>
      </c>
      <c r="D13" s="31" t="s">
        <v>60</v>
      </c>
      <c r="E13" s="33" t="s">
        <v>1019</v>
      </c>
      <c r="F13" s="34" t="s">
        <v>1015</v>
      </c>
      <c r="G13" s="35">
        <v>1</v>
      </c>
      <c r="H13" s="36">
        <v>0</v>
      </c>
      <c r="I13" s="37">
        <f>ROUND(G13*H13,P4)</f>
        <v>0</v>
      </c>
      <c r="J13" s="34" t="s">
        <v>582</v>
      </c>
      <c r="O13" s="38">
        <f>I13*0.21</f>
        <v>0</v>
      </c>
      <c r="P13">
        <v>3</v>
      </c>
    </row>
    <row r="14" spans="1:16" ht="28.8" x14ac:dyDescent="0.3">
      <c r="A14" s="31" t="s">
        <v>63</v>
      </c>
      <c r="B14" s="39"/>
      <c r="C14" s="40"/>
      <c r="D14" s="40"/>
      <c r="E14" s="33" t="s">
        <v>1019</v>
      </c>
      <c r="F14" s="40"/>
      <c r="G14" s="40"/>
      <c r="H14" s="40"/>
      <c r="I14" s="40"/>
      <c r="J14" s="41"/>
    </row>
    <row r="15" spans="1:16" x14ac:dyDescent="0.3">
      <c r="A15" s="31" t="s">
        <v>67</v>
      </c>
      <c r="B15" s="39"/>
      <c r="C15" s="40"/>
      <c r="D15" s="40"/>
      <c r="E15" s="46" t="s">
        <v>60</v>
      </c>
      <c r="F15" s="40"/>
      <c r="G15" s="40"/>
      <c r="H15" s="40"/>
      <c r="I15" s="40"/>
      <c r="J15" s="41"/>
    </row>
    <row r="16" spans="1:16" x14ac:dyDescent="0.3">
      <c r="A16" s="25" t="s">
        <v>55</v>
      </c>
      <c r="B16" s="26"/>
      <c r="C16" s="27" t="s">
        <v>1020</v>
      </c>
      <c r="D16" s="28"/>
      <c r="E16" s="25" t="s">
        <v>1021</v>
      </c>
      <c r="F16" s="28"/>
      <c r="G16" s="28"/>
      <c r="H16" s="28"/>
      <c r="I16" s="29">
        <f>SUMIFS(I17:I19,A17:A19,"P")</f>
        <v>0</v>
      </c>
      <c r="J16" s="30"/>
    </row>
    <row r="17" spans="1:16" x14ac:dyDescent="0.3">
      <c r="A17" s="31" t="s">
        <v>58</v>
      </c>
      <c r="B17" s="31">
        <v>3</v>
      </c>
      <c r="C17" s="32" t="s">
        <v>1022</v>
      </c>
      <c r="D17" s="31" t="s">
        <v>60</v>
      </c>
      <c r="E17" s="33" t="s">
        <v>1023</v>
      </c>
      <c r="F17" s="34" t="s">
        <v>1015</v>
      </c>
      <c r="G17" s="35">
        <v>1</v>
      </c>
      <c r="H17" s="36">
        <v>0</v>
      </c>
      <c r="I17" s="37">
        <f>ROUND(G17*H17,P4)</f>
        <v>0</v>
      </c>
      <c r="J17" s="34" t="s">
        <v>582</v>
      </c>
      <c r="O17" s="38">
        <f>I17*0.21</f>
        <v>0</v>
      </c>
      <c r="P17">
        <v>3</v>
      </c>
    </row>
    <row r="18" spans="1:16" x14ac:dyDescent="0.3">
      <c r="A18" s="31" t="s">
        <v>63</v>
      </c>
      <c r="B18" s="39"/>
      <c r="C18" s="40"/>
      <c r="D18" s="40"/>
      <c r="E18" s="33" t="s">
        <v>1023</v>
      </c>
      <c r="F18" s="40"/>
      <c r="G18" s="40"/>
      <c r="H18" s="40"/>
      <c r="I18" s="40"/>
      <c r="J18" s="41"/>
    </row>
    <row r="19" spans="1:16" x14ac:dyDescent="0.3">
      <c r="A19" s="31" t="s">
        <v>67</v>
      </c>
      <c r="B19" s="43"/>
      <c r="C19" s="44"/>
      <c r="D19" s="44"/>
      <c r="E19" s="47" t="s">
        <v>60</v>
      </c>
      <c r="F19" s="44"/>
      <c r="G19" s="44"/>
      <c r="H19" s="44"/>
      <c r="I19" s="44"/>
      <c r="J19" s="45"/>
    </row>
  </sheetData>
  <sheetProtection algorithmName="SHA-512" hashValue="2OT+jpl6UX1mHOwmFF5kqQhTGbC2C0emZGA2sz2VsbaVLzeUuydRVthqN8alcHcgiaXOLhi/dKQbAqILYWQhNQ==" saltValue="L4P+HheZvfHw2f8PD4upWlt6nBfNnORVS3OGoOZEZKc02m5P7B6ugx9RmGESV9gtSmf01irbGUwGRw6IE1ehi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28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35</v>
      </c>
      <c r="I3" s="20">
        <f>SUMIFS(I8:I228,A8:A228,"SD")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35</v>
      </c>
      <c r="D4" s="51"/>
      <c r="E4" s="18" t="s">
        <v>36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1024</v>
      </c>
      <c r="D8" s="28"/>
      <c r="E8" s="25" t="s">
        <v>1025</v>
      </c>
      <c r="F8" s="28"/>
      <c r="G8" s="28"/>
      <c r="H8" s="28"/>
      <c r="I8" s="29">
        <f>SUMIFS(I9:I12,A9:A12,"P")</f>
        <v>0</v>
      </c>
      <c r="J8" s="30"/>
    </row>
    <row r="9" spans="1:16" ht="28.8" x14ac:dyDescent="0.3">
      <c r="A9" s="31" t="s">
        <v>58</v>
      </c>
      <c r="B9" s="31">
        <v>1</v>
      </c>
      <c r="C9" s="32" t="s">
        <v>1026</v>
      </c>
      <c r="D9" s="31" t="s">
        <v>60</v>
      </c>
      <c r="E9" s="33" t="s">
        <v>1027</v>
      </c>
      <c r="F9" s="34" t="s">
        <v>1028</v>
      </c>
      <c r="G9" s="35">
        <v>79.161000000000001</v>
      </c>
      <c r="H9" s="36">
        <v>0</v>
      </c>
      <c r="I9" s="37">
        <f>ROUND(G9*H9,P4)</f>
        <v>0</v>
      </c>
      <c r="J9" s="34" t="s">
        <v>582</v>
      </c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46" t="s">
        <v>60</v>
      </c>
      <c r="F10" s="40"/>
      <c r="G10" s="40"/>
      <c r="H10" s="40"/>
      <c r="I10" s="40"/>
      <c r="J10" s="41"/>
    </row>
    <row r="11" spans="1:16" x14ac:dyDescent="0.3">
      <c r="A11" s="31" t="s">
        <v>65</v>
      </c>
      <c r="B11" s="39"/>
      <c r="C11" s="40"/>
      <c r="D11" s="40"/>
      <c r="E11" s="42" t="s">
        <v>1029</v>
      </c>
      <c r="F11" s="40"/>
      <c r="G11" s="40"/>
      <c r="H11" s="40"/>
      <c r="I11" s="40"/>
      <c r="J11" s="41"/>
    </row>
    <row r="12" spans="1:16" x14ac:dyDescent="0.3">
      <c r="A12" s="31" t="s">
        <v>67</v>
      </c>
      <c r="B12" s="39"/>
      <c r="C12" s="40"/>
      <c r="D12" s="40"/>
      <c r="E12" s="46" t="s">
        <v>60</v>
      </c>
      <c r="F12" s="40"/>
      <c r="G12" s="40"/>
      <c r="H12" s="40"/>
      <c r="I12" s="40"/>
      <c r="J12" s="41"/>
    </row>
    <row r="13" spans="1:16" x14ac:dyDescent="0.3">
      <c r="A13" s="25" t="s">
        <v>55</v>
      </c>
      <c r="B13" s="26"/>
      <c r="C13" s="27" t="s">
        <v>1030</v>
      </c>
      <c r="D13" s="28"/>
      <c r="E13" s="25" t="s">
        <v>36</v>
      </c>
      <c r="F13" s="28"/>
      <c r="G13" s="28"/>
      <c r="H13" s="28"/>
      <c r="I13" s="29">
        <f>SUMIFS(I14:I17,A14:A17,"P")</f>
        <v>0</v>
      </c>
      <c r="J13" s="30"/>
    </row>
    <row r="14" spans="1:16" x14ac:dyDescent="0.3">
      <c r="A14" s="31" t="s">
        <v>58</v>
      </c>
      <c r="B14" s="31">
        <v>2</v>
      </c>
      <c r="C14" s="32" t="s">
        <v>1031</v>
      </c>
      <c r="D14" s="31" t="s">
        <v>60</v>
      </c>
      <c r="E14" s="33" t="s">
        <v>184</v>
      </c>
      <c r="F14" s="34" t="s">
        <v>185</v>
      </c>
      <c r="G14" s="35">
        <v>1067</v>
      </c>
      <c r="H14" s="36">
        <v>0</v>
      </c>
      <c r="I14" s="37">
        <f>ROUND(G14*H14,P4)</f>
        <v>0</v>
      </c>
      <c r="J14" s="31"/>
      <c r="O14" s="38">
        <f>I14*0.21</f>
        <v>0</v>
      </c>
      <c r="P14">
        <v>3</v>
      </c>
    </row>
    <row r="15" spans="1:16" x14ac:dyDescent="0.3">
      <c r="A15" s="31" t="s">
        <v>63</v>
      </c>
      <c r="B15" s="39"/>
      <c r="C15" s="40"/>
      <c r="D15" s="40"/>
      <c r="E15" s="46" t="s">
        <v>60</v>
      </c>
      <c r="F15" s="40"/>
      <c r="G15" s="40"/>
      <c r="H15" s="40"/>
      <c r="I15" s="40"/>
      <c r="J15" s="41"/>
    </row>
    <row r="16" spans="1:16" x14ac:dyDescent="0.3">
      <c r="A16" s="31" t="s">
        <v>65</v>
      </c>
      <c r="B16" s="39"/>
      <c r="C16" s="40"/>
      <c r="D16" s="40"/>
      <c r="E16" s="42" t="s">
        <v>1032</v>
      </c>
      <c r="F16" s="40"/>
      <c r="G16" s="40"/>
      <c r="H16" s="40"/>
      <c r="I16" s="40"/>
      <c r="J16" s="41"/>
    </row>
    <row r="17" spans="1:16" x14ac:dyDescent="0.3">
      <c r="A17" s="31" t="s">
        <v>67</v>
      </c>
      <c r="B17" s="39"/>
      <c r="C17" s="40"/>
      <c r="D17" s="40"/>
      <c r="E17" s="46" t="s">
        <v>60</v>
      </c>
      <c r="F17" s="40"/>
      <c r="G17" s="40"/>
      <c r="H17" s="40"/>
      <c r="I17" s="40"/>
      <c r="J17" s="41"/>
    </row>
    <row r="18" spans="1:16" x14ac:dyDescent="0.3">
      <c r="A18" s="25" t="s">
        <v>55</v>
      </c>
      <c r="B18" s="26"/>
      <c r="C18" s="27" t="s">
        <v>1033</v>
      </c>
      <c r="D18" s="28"/>
      <c r="E18" s="25" t="s">
        <v>1034</v>
      </c>
      <c r="F18" s="28"/>
      <c r="G18" s="28"/>
      <c r="H18" s="28"/>
      <c r="I18" s="29">
        <f>SUMIFS(I19:I126,A19:A126,"P")</f>
        <v>0</v>
      </c>
      <c r="J18" s="30"/>
    </row>
    <row r="19" spans="1:16" ht="28.8" x14ac:dyDescent="0.3">
      <c r="A19" s="31" t="s">
        <v>58</v>
      </c>
      <c r="B19" s="31">
        <v>3</v>
      </c>
      <c r="C19" s="32" t="s">
        <v>1035</v>
      </c>
      <c r="D19" s="31" t="s">
        <v>60</v>
      </c>
      <c r="E19" s="33" t="s">
        <v>1036</v>
      </c>
      <c r="F19" s="34" t="s">
        <v>1037</v>
      </c>
      <c r="G19" s="35">
        <v>0.64800000000000002</v>
      </c>
      <c r="H19" s="36">
        <v>0</v>
      </c>
      <c r="I19" s="37">
        <f>ROUND(G19*H19,P4)</f>
        <v>0</v>
      </c>
      <c r="J19" s="34" t="s">
        <v>582</v>
      </c>
      <c r="O19" s="38">
        <f>I19*0.21</f>
        <v>0</v>
      </c>
      <c r="P19">
        <v>3</v>
      </c>
    </row>
    <row r="20" spans="1:16" x14ac:dyDescent="0.3">
      <c r="A20" s="31" t="s">
        <v>63</v>
      </c>
      <c r="B20" s="39"/>
      <c r="C20" s="40"/>
      <c r="D20" s="40"/>
      <c r="E20" s="46" t="s">
        <v>60</v>
      </c>
      <c r="F20" s="40"/>
      <c r="G20" s="40"/>
      <c r="H20" s="40"/>
      <c r="I20" s="40"/>
      <c r="J20" s="41"/>
    </row>
    <row r="21" spans="1:16" ht="28.8" x14ac:dyDescent="0.3">
      <c r="A21" s="31" t="s">
        <v>65</v>
      </c>
      <c r="B21" s="39"/>
      <c r="C21" s="40"/>
      <c r="D21" s="40"/>
      <c r="E21" s="42" t="s">
        <v>1038</v>
      </c>
      <c r="F21" s="40"/>
      <c r="G21" s="40"/>
      <c r="H21" s="40"/>
      <c r="I21" s="40"/>
      <c r="J21" s="41"/>
    </row>
    <row r="22" spans="1:16" x14ac:dyDescent="0.3">
      <c r="A22" s="31" t="s">
        <v>67</v>
      </c>
      <c r="B22" s="39"/>
      <c r="C22" s="40"/>
      <c r="D22" s="40"/>
      <c r="E22" s="46" t="s">
        <v>60</v>
      </c>
      <c r="F22" s="40"/>
      <c r="G22" s="40"/>
      <c r="H22" s="40"/>
      <c r="I22" s="40"/>
      <c r="J22" s="41"/>
    </row>
    <row r="23" spans="1:16" ht="28.8" x14ac:dyDescent="0.3">
      <c r="A23" s="31" t="s">
        <v>58</v>
      </c>
      <c r="B23" s="31">
        <v>4</v>
      </c>
      <c r="C23" s="32" t="s">
        <v>1039</v>
      </c>
      <c r="D23" s="31" t="s">
        <v>60</v>
      </c>
      <c r="E23" s="33" t="s">
        <v>1040</v>
      </c>
      <c r="F23" s="34" t="s">
        <v>1037</v>
      </c>
      <c r="G23" s="35">
        <v>17.28</v>
      </c>
      <c r="H23" s="36">
        <v>0</v>
      </c>
      <c r="I23" s="37">
        <f>ROUND(G23*H23,P4)</f>
        <v>0</v>
      </c>
      <c r="J23" s="34" t="s">
        <v>582</v>
      </c>
      <c r="O23" s="38">
        <f>I23*0.21</f>
        <v>0</v>
      </c>
      <c r="P23">
        <v>3</v>
      </c>
    </row>
    <row r="24" spans="1:16" x14ac:dyDescent="0.3">
      <c r="A24" s="31" t="s">
        <v>63</v>
      </c>
      <c r="B24" s="39"/>
      <c r="C24" s="40"/>
      <c r="D24" s="40"/>
      <c r="E24" s="46" t="s">
        <v>60</v>
      </c>
      <c r="F24" s="40"/>
      <c r="G24" s="40"/>
      <c r="H24" s="40"/>
      <c r="I24" s="40"/>
      <c r="J24" s="41"/>
    </row>
    <row r="25" spans="1:16" x14ac:dyDescent="0.3">
      <c r="A25" s="31" t="s">
        <v>65</v>
      </c>
      <c r="B25" s="39"/>
      <c r="C25" s="40"/>
      <c r="D25" s="40"/>
      <c r="E25" s="42" t="s">
        <v>1041</v>
      </c>
      <c r="F25" s="40"/>
      <c r="G25" s="40"/>
      <c r="H25" s="40"/>
      <c r="I25" s="40"/>
      <c r="J25" s="41"/>
    </row>
    <row r="26" spans="1:16" x14ac:dyDescent="0.3">
      <c r="A26" s="31" t="s">
        <v>67</v>
      </c>
      <c r="B26" s="39"/>
      <c r="C26" s="40"/>
      <c r="D26" s="40"/>
      <c r="E26" s="46" t="s">
        <v>60</v>
      </c>
      <c r="F26" s="40"/>
      <c r="G26" s="40"/>
      <c r="H26" s="40"/>
      <c r="I26" s="40"/>
      <c r="J26" s="41"/>
    </row>
    <row r="27" spans="1:16" ht="28.8" x14ac:dyDescent="0.3">
      <c r="A27" s="31" t="s">
        <v>58</v>
      </c>
      <c r="B27" s="31">
        <v>5</v>
      </c>
      <c r="C27" s="32" t="s">
        <v>1042</v>
      </c>
      <c r="D27" s="31" t="s">
        <v>60</v>
      </c>
      <c r="E27" s="33" t="s">
        <v>1043</v>
      </c>
      <c r="F27" s="34" t="s">
        <v>185</v>
      </c>
      <c r="G27" s="35">
        <v>18</v>
      </c>
      <c r="H27" s="36">
        <v>0</v>
      </c>
      <c r="I27" s="37">
        <f>ROUND(G27*H27,P4)</f>
        <v>0</v>
      </c>
      <c r="J27" s="34" t="s">
        <v>582</v>
      </c>
      <c r="O27" s="38">
        <f>I27*0.21</f>
        <v>0</v>
      </c>
      <c r="P27">
        <v>3</v>
      </c>
    </row>
    <row r="28" spans="1:16" x14ac:dyDescent="0.3">
      <c r="A28" s="31" t="s">
        <v>63</v>
      </c>
      <c r="B28" s="39"/>
      <c r="C28" s="40"/>
      <c r="D28" s="40"/>
      <c r="E28" s="46" t="s">
        <v>60</v>
      </c>
      <c r="F28" s="40"/>
      <c r="G28" s="40"/>
      <c r="H28" s="40"/>
      <c r="I28" s="40"/>
      <c r="J28" s="41"/>
    </row>
    <row r="29" spans="1:16" x14ac:dyDescent="0.3">
      <c r="A29" s="31" t="s">
        <v>65</v>
      </c>
      <c r="B29" s="39"/>
      <c r="C29" s="40"/>
      <c r="D29" s="40"/>
      <c r="E29" s="42" t="s">
        <v>1044</v>
      </c>
      <c r="F29" s="40"/>
      <c r="G29" s="40"/>
      <c r="H29" s="40"/>
      <c r="I29" s="40"/>
      <c r="J29" s="41"/>
    </row>
    <row r="30" spans="1:16" x14ac:dyDescent="0.3">
      <c r="A30" s="31" t="s">
        <v>67</v>
      </c>
      <c r="B30" s="39"/>
      <c r="C30" s="40"/>
      <c r="D30" s="40"/>
      <c r="E30" s="46" t="s">
        <v>60</v>
      </c>
      <c r="F30" s="40"/>
      <c r="G30" s="40"/>
      <c r="H30" s="40"/>
      <c r="I30" s="40"/>
      <c r="J30" s="41"/>
    </row>
    <row r="31" spans="1:16" ht="28.8" x14ac:dyDescent="0.3">
      <c r="A31" s="31" t="s">
        <v>58</v>
      </c>
      <c r="B31" s="31">
        <v>6</v>
      </c>
      <c r="C31" s="32" t="s">
        <v>1045</v>
      </c>
      <c r="D31" s="31" t="s">
        <v>118</v>
      </c>
      <c r="E31" s="33" t="s">
        <v>1046</v>
      </c>
      <c r="F31" s="34" t="s">
        <v>1047</v>
      </c>
      <c r="G31" s="35">
        <v>1</v>
      </c>
      <c r="H31" s="36">
        <v>0</v>
      </c>
      <c r="I31" s="37">
        <f>ROUND(G31*H31,P4)</f>
        <v>0</v>
      </c>
      <c r="J31" s="34" t="s">
        <v>582</v>
      </c>
      <c r="O31" s="38">
        <f>I31*0.21</f>
        <v>0</v>
      </c>
      <c r="P31">
        <v>3</v>
      </c>
    </row>
    <row r="32" spans="1:16" x14ac:dyDescent="0.3">
      <c r="A32" s="31" t="s">
        <v>63</v>
      </c>
      <c r="B32" s="39"/>
      <c r="C32" s="40"/>
      <c r="D32" s="40"/>
      <c r="E32" s="46" t="s">
        <v>60</v>
      </c>
      <c r="F32" s="40"/>
      <c r="G32" s="40"/>
      <c r="H32" s="40"/>
      <c r="I32" s="40"/>
      <c r="J32" s="41"/>
    </row>
    <row r="33" spans="1:16" x14ac:dyDescent="0.3">
      <c r="A33" s="31" t="s">
        <v>65</v>
      </c>
      <c r="B33" s="39"/>
      <c r="C33" s="40"/>
      <c r="D33" s="40"/>
      <c r="E33" s="42" t="s">
        <v>1048</v>
      </c>
      <c r="F33" s="40"/>
      <c r="G33" s="40"/>
      <c r="H33" s="40"/>
      <c r="I33" s="40"/>
      <c r="J33" s="41"/>
    </row>
    <row r="34" spans="1:16" x14ac:dyDescent="0.3">
      <c r="A34" s="31" t="s">
        <v>67</v>
      </c>
      <c r="B34" s="39"/>
      <c r="C34" s="40"/>
      <c r="D34" s="40"/>
      <c r="E34" s="46" t="s">
        <v>60</v>
      </c>
      <c r="F34" s="40"/>
      <c r="G34" s="40"/>
      <c r="H34" s="40"/>
      <c r="I34" s="40"/>
      <c r="J34" s="41"/>
    </row>
    <row r="35" spans="1:16" ht="28.8" x14ac:dyDescent="0.3">
      <c r="A35" s="31" t="s">
        <v>58</v>
      </c>
      <c r="B35" s="31">
        <v>7</v>
      </c>
      <c r="C35" s="32" t="s">
        <v>1049</v>
      </c>
      <c r="D35" s="31" t="s">
        <v>60</v>
      </c>
      <c r="E35" s="33" t="s">
        <v>1050</v>
      </c>
      <c r="F35" s="34" t="s">
        <v>1047</v>
      </c>
      <c r="G35" s="35">
        <v>1</v>
      </c>
      <c r="H35" s="36">
        <v>0</v>
      </c>
      <c r="I35" s="37">
        <f>ROUND(G35*H35,P4)</f>
        <v>0</v>
      </c>
      <c r="J35" s="34" t="s">
        <v>582</v>
      </c>
      <c r="O35" s="38">
        <f>I35*0.21</f>
        <v>0</v>
      </c>
      <c r="P35">
        <v>3</v>
      </c>
    </row>
    <row r="36" spans="1:16" x14ac:dyDescent="0.3">
      <c r="A36" s="31" t="s">
        <v>63</v>
      </c>
      <c r="B36" s="39"/>
      <c r="C36" s="40"/>
      <c r="D36" s="40"/>
      <c r="E36" s="46" t="s">
        <v>60</v>
      </c>
      <c r="F36" s="40"/>
      <c r="G36" s="40"/>
      <c r="H36" s="40"/>
      <c r="I36" s="40"/>
      <c r="J36" s="41"/>
    </row>
    <row r="37" spans="1:16" x14ac:dyDescent="0.3">
      <c r="A37" s="31" t="s">
        <v>65</v>
      </c>
      <c r="B37" s="39"/>
      <c r="C37" s="40"/>
      <c r="D37" s="40"/>
      <c r="E37" s="42" t="s">
        <v>1051</v>
      </c>
      <c r="F37" s="40"/>
      <c r="G37" s="40"/>
      <c r="H37" s="40"/>
      <c r="I37" s="40"/>
      <c r="J37" s="41"/>
    </row>
    <row r="38" spans="1:16" x14ac:dyDescent="0.3">
      <c r="A38" s="31" t="s">
        <v>67</v>
      </c>
      <c r="B38" s="39"/>
      <c r="C38" s="40"/>
      <c r="D38" s="40"/>
      <c r="E38" s="46" t="s">
        <v>60</v>
      </c>
      <c r="F38" s="40"/>
      <c r="G38" s="40"/>
      <c r="H38" s="40"/>
      <c r="I38" s="40"/>
      <c r="J38" s="41"/>
    </row>
    <row r="39" spans="1:16" ht="28.8" x14ac:dyDescent="0.3">
      <c r="A39" s="31" t="s">
        <v>58</v>
      </c>
      <c r="B39" s="31">
        <v>8</v>
      </c>
      <c r="C39" s="32" t="s">
        <v>1052</v>
      </c>
      <c r="D39" s="31" t="s">
        <v>60</v>
      </c>
      <c r="E39" s="33" t="s">
        <v>1053</v>
      </c>
      <c r="F39" s="34" t="s">
        <v>1047</v>
      </c>
      <c r="G39" s="35">
        <v>1</v>
      </c>
      <c r="H39" s="36">
        <v>0</v>
      </c>
      <c r="I39" s="37">
        <f>ROUND(G39*H39,P4)</f>
        <v>0</v>
      </c>
      <c r="J39" s="34" t="s">
        <v>582</v>
      </c>
      <c r="O39" s="38">
        <f>I39*0.21</f>
        <v>0</v>
      </c>
      <c r="P39">
        <v>3</v>
      </c>
    </row>
    <row r="40" spans="1:16" x14ac:dyDescent="0.3">
      <c r="A40" s="31" t="s">
        <v>63</v>
      </c>
      <c r="B40" s="39"/>
      <c r="C40" s="40"/>
      <c r="D40" s="40"/>
      <c r="E40" s="46" t="s">
        <v>60</v>
      </c>
      <c r="F40" s="40"/>
      <c r="G40" s="40"/>
      <c r="H40" s="40"/>
      <c r="I40" s="40"/>
      <c r="J40" s="41"/>
    </row>
    <row r="41" spans="1:16" x14ac:dyDescent="0.3">
      <c r="A41" s="31" t="s">
        <v>65</v>
      </c>
      <c r="B41" s="39"/>
      <c r="C41" s="40"/>
      <c r="D41" s="40"/>
      <c r="E41" s="42" t="s">
        <v>1051</v>
      </c>
      <c r="F41" s="40"/>
      <c r="G41" s="40"/>
      <c r="H41" s="40"/>
      <c r="I41" s="40"/>
      <c r="J41" s="41"/>
    </row>
    <row r="42" spans="1:16" x14ac:dyDescent="0.3">
      <c r="A42" s="31" t="s">
        <v>67</v>
      </c>
      <c r="B42" s="39"/>
      <c r="C42" s="40"/>
      <c r="D42" s="40"/>
      <c r="E42" s="46" t="s">
        <v>60</v>
      </c>
      <c r="F42" s="40"/>
      <c r="G42" s="40"/>
      <c r="H42" s="40"/>
      <c r="I42" s="40"/>
      <c r="J42" s="41"/>
    </row>
    <row r="43" spans="1:16" x14ac:dyDescent="0.3">
      <c r="A43" s="31" t="s">
        <v>58</v>
      </c>
      <c r="B43" s="31">
        <v>9</v>
      </c>
      <c r="C43" s="32" t="s">
        <v>1054</v>
      </c>
      <c r="D43" s="31" t="s">
        <v>60</v>
      </c>
      <c r="E43" s="33" t="s">
        <v>1055</v>
      </c>
      <c r="F43" s="34" t="s">
        <v>1037</v>
      </c>
      <c r="G43" s="35">
        <v>17.928000000000001</v>
      </c>
      <c r="H43" s="36">
        <v>0</v>
      </c>
      <c r="I43" s="37">
        <f>ROUND(G43*H43,P4)</f>
        <v>0</v>
      </c>
      <c r="J43" s="34" t="s">
        <v>582</v>
      </c>
      <c r="O43" s="38">
        <f>I43*0.21</f>
        <v>0</v>
      </c>
      <c r="P43">
        <v>3</v>
      </c>
    </row>
    <row r="44" spans="1:16" x14ac:dyDescent="0.3">
      <c r="A44" s="31" t="s">
        <v>63</v>
      </c>
      <c r="B44" s="39"/>
      <c r="C44" s="40"/>
      <c r="D44" s="40"/>
      <c r="E44" s="46" t="s">
        <v>60</v>
      </c>
      <c r="F44" s="40"/>
      <c r="G44" s="40"/>
      <c r="H44" s="40"/>
      <c r="I44" s="40"/>
      <c r="J44" s="41"/>
    </row>
    <row r="45" spans="1:16" ht="43.2" x14ac:dyDescent="0.3">
      <c r="A45" s="31" t="s">
        <v>65</v>
      </c>
      <c r="B45" s="39"/>
      <c r="C45" s="40"/>
      <c r="D45" s="40"/>
      <c r="E45" s="42" t="s">
        <v>1056</v>
      </c>
      <c r="F45" s="40"/>
      <c r="G45" s="40"/>
      <c r="H45" s="40"/>
      <c r="I45" s="40"/>
      <c r="J45" s="41"/>
    </row>
    <row r="46" spans="1:16" x14ac:dyDescent="0.3">
      <c r="A46" s="31" t="s">
        <v>67</v>
      </c>
      <c r="B46" s="39"/>
      <c r="C46" s="40"/>
      <c r="D46" s="40"/>
      <c r="E46" s="46" t="s">
        <v>60</v>
      </c>
      <c r="F46" s="40"/>
      <c r="G46" s="40"/>
      <c r="H46" s="40"/>
      <c r="I46" s="40"/>
      <c r="J46" s="41"/>
    </row>
    <row r="47" spans="1:16" x14ac:dyDescent="0.3">
      <c r="A47" s="31" t="s">
        <v>58</v>
      </c>
      <c r="B47" s="31">
        <v>10</v>
      </c>
      <c r="C47" s="32" t="s">
        <v>1057</v>
      </c>
      <c r="D47" s="31" t="s">
        <v>60</v>
      </c>
      <c r="E47" s="33" t="s">
        <v>1058</v>
      </c>
      <c r="F47" s="34" t="s">
        <v>1047</v>
      </c>
      <c r="G47" s="35">
        <v>1</v>
      </c>
      <c r="H47" s="36">
        <v>0</v>
      </c>
      <c r="I47" s="37">
        <f>ROUND(G47*H47,P4)</f>
        <v>0</v>
      </c>
      <c r="J47" s="31"/>
      <c r="O47" s="38">
        <f>I47*0.21</f>
        <v>0</v>
      </c>
      <c r="P47">
        <v>3</v>
      </c>
    </row>
    <row r="48" spans="1:16" x14ac:dyDescent="0.3">
      <c r="A48" s="31" t="s">
        <v>63</v>
      </c>
      <c r="B48" s="39"/>
      <c r="C48" s="40"/>
      <c r="D48" s="40"/>
      <c r="E48" s="46" t="s">
        <v>60</v>
      </c>
      <c r="F48" s="40"/>
      <c r="G48" s="40"/>
      <c r="H48" s="40"/>
      <c r="I48" s="40"/>
      <c r="J48" s="41"/>
    </row>
    <row r="49" spans="1:16" x14ac:dyDescent="0.3">
      <c r="A49" s="31" t="s">
        <v>65</v>
      </c>
      <c r="B49" s="39"/>
      <c r="C49" s="40"/>
      <c r="D49" s="40"/>
      <c r="E49" s="42" t="s">
        <v>1051</v>
      </c>
      <c r="F49" s="40"/>
      <c r="G49" s="40"/>
      <c r="H49" s="40"/>
      <c r="I49" s="40"/>
      <c r="J49" s="41"/>
    </row>
    <row r="50" spans="1:16" x14ac:dyDescent="0.3">
      <c r="A50" s="31" t="s">
        <v>67</v>
      </c>
      <c r="B50" s="39"/>
      <c r="C50" s="40"/>
      <c r="D50" s="40"/>
      <c r="E50" s="46" t="s">
        <v>60</v>
      </c>
      <c r="F50" s="40"/>
      <c r="G50" s="40"/>
      <c r="H50" s="40"/>
      <c r="I50" s="40"/>
      <c r="J50" s="41"/>
    </row>
    <row r="51" spans="1:16" ht="28.8" x14ac:dyDescent="0.3">
      <c r="A51" s="31" t="s">
        <v>58</v>
      </c>
      <c r="B51" s="31">
        <v>11</v>
      </c>
      <c r="C51" s="32" t="s">
        <v>1059</v>
      </c>
      <c r="D51" s="31" t="s">
        <v>60</v>
      </c>
      <c r="E51" s="33" t="s">
        <v>1060</v>
      </c>
      <c r="F51" s="34" t="s">
        <v>185</v>
      </c>
      <c r="G51" s="35">
        <v>1</v>
      </c>
      <c r="H51" s="36">
        <v>0</v>
      </c>
      <c r="I51" s="37">
        <f>ROUND(G51*H51,P4)</f>
        <v>0</v>
      </c>
      <c r="J51" s="34" t="s">
        <v>582</v>
      </c>
      <c r="O51" s="38">
        <f>I51*0.21</f>
        <v>0</v>
      </c>
      <c r="P51">
        <v>3</v>
      </c>
    </row>
    <row r="52" spans="1:16" x14ac:dyDescent="0.3">
      <c r="A52" s="31" t="s">
        <v>63</v>
      </c>
      <c r="B52" s="39"/>
      <c r="C52" s="40"/>
      <c r="D52" s="40"/>
      <c r="E52" s="46" t="s">
        <v>60</v>
      </c>
      <c r="F52" s="40"/>
      <c r="G52" s="40"/>
      <c r="H52" s="40"/>
      <c r="I52" s="40"/>
      <c r="J52" s="41"/>
    </row>
    <row r="53" spans="1:16" x14ac:dyDescent="0.3">
      <c r="A53" s="31" t="s">
        <v>65</v>
      </c>
      <c r="B53" s="39"/>
      <c r="C53" s="40"/>
      <c r="D53" s="40"/>
      <c r="E53" s="42" t="s">
        <v>1051</v>
      </c>
      <c r="F53" s="40"/>
      <c r="G53" s="40"/>
      <c r="H53" s="40"/>
      <c r="I53" s="40"/>
      <c r="J53" s="41"/>
    </row>
    <row r="54" spans="1:16" x14ac:dyDescent="0.3">
      <c r="A54" s="31" t="s">
        <v>67</v>
      </c>
      <c r="B54" s="39"/>
      <c r="C54" s="40"/>
      <c r="D54" s="40"/>
      <c r="E54" s="46" t="s">
        <v>60</v>
      </c>
      <c r="F54" s="40"/>
      <c r="G54" s="40"/>
      <c r="H54" s="40"/>
      <c r="I54" s="40"/>
      <c r="J54" s="41"/>
    </row>
    <row r="55" spans="1:16" x14ac:dyDescent="0.3">
      <c r="A55" s="31" t="s">
        <v>58</v>
      </c>
      <c r="B55" s="31">
        <v>12</v>
      </c>
      <c r="C55" s="32" t="s">
        <v>1061</v>
      </c>
      <c r="D55" s="31" t="s">
        <v>118</v>
      </c>
      <c r="E55" s="33" t="s">
        <v>1062</v>
      </c>
      <c r="F55" s="34" t="s">
        <v>1037</v>
      </c>
      <c r="G55" s="35">
        <v>0.5</v>
      </c>
      <c r="H55" s="36">
        <v>0</v>
      </c>
      <c r="I55" s="37">
        <f>ROUND(G55*H55,P4)</f>
        <v>0</v>
      </c>
      <c r="J55" s="34" t="s">
        <v>582</v>
      </c>
      <c r="O55" s="38">
        <f>I55*0.21</f>
        <v>0</v>
      </c>
      <c r="P55">
        <v>3</v>
      </c>
    </row>
    <row r="56" spans="1:16" x14ac:dyDescent="0.3">
      <c r="A56" s="31" t="s">
        <v>63</v>
      </c>
      <c r="B56" s="39"/>
      <c r="C56" s="40"/>
      <c r="D56" s="40"/>
      <c r="E56" s="46" t="s">
        <v>60</v>
      </c>
      <c r="F56" s="40"/>
      <c r="G56" s="40"/>
      <c r="H56" s="40"/>
      <c r="I56" s="40"/>
      <c r="J56" s="41"/>
    </row>
    <row r="57" spans="1:16" x14ac:dyDescent="0.3">
      <c r="A57" s="31" t="s">
        <v>65</v>
      </c>
      <c r="B57" s="39"/>
      <c r="C57" s="40"/>
      <c r="D57" s="40"/>
      <c r="E57" s="42" t="s">
        <v>1063</v>
      </c>
      <c r="F57" s="40"/>
      <c r="G57" s="40"/>
      <c r="H57" s="40"/>
      <c r="I57" s="40"/>
      <c r="J57" s="41"/>
    </row>
    <row r="58" spans="1:16" x14ac:dyDescent="0.3">
      <c r="A58" s="31" t="s">
        <v>67</v>
      </c>
      <c r="B58" s="39"/>
      <c r="C58" s="40"/>
      <c r="D58" s="40"/>
      <c r="E58" s="46" t="s">
        <v>60</v>
      </c>
      <c r="F58" s="40"/>
      <c r="G58" s="40"/>
      <c r="H58" s="40"/>
      <c r="I58" s="40"/>
      <c r="J58" s="41"/>
    </row>
    <row r="59" spans="1:16" x14ac:dyDescent="0.3">
      <c r="A59" s="31" t="s">
        <v>58</v>
      </c>
      <c r="B59" s="31">
        <v>13</v>
      </c>
      <c r="C59" s="32" t="s">
        <v>1064</v>
      </c>
      <c r="D59" s="31" t="s">
        <v>118</v>
      </c>
      <c r="E59" s="33" t="s">
        <v>1065</v>
      </c>
      <c r="F59" s="34" t="s">
        <v>1037</v>
      </c>
      <c r="G59" s="35">
        <v>0.6</v>
      </c>
      <c r="H59" s="36">
        <v>0</v>
      </c>
      <c r="I59" s="37">
        <f>ROUND(G59*H59,P4)</f>
        <v>0</v>
      </c>
      <c r="J59" s="34" t="s">
        <v>582</v>
      </c>
      <c r="O59" s="38">
        <f>I59*0.21</f>
        <v>0</v>
      </c>
      <c r="P59">
        <v>3</v>
      </c>
    </row>
    <row r="60" spans="1:16" x14ac:dyDescent="0.3">
      <c r="A60" s="31" t="s">
        <v>63</v>
      </c>
      <c r="B60" s="39"/>
      <c r="C60" s="40"/>
      <c r="D60" s="40"/>
      <c r="E60" s="46" t="s">
        <v>60</v>
      </c>
      <c r="F60" s="40"/>
      <c r="G60" s="40"/>
      <c r="H60" s="40"/>
      <c r="I60" s="40"/>
      <c r="J60" s="41"/>
    </row>
    <row r="61" spans="1:16" ht="28.8" x14ac:dyDescent="0.3">
      <c r="A61" s="31" t="s">
        <v>65</v>
      </c>
      <c r="B61" s="39"/>
      <c r="C61" s="40"/>
      <c r="D61" s="40"/>
      <c r="E61" s="42" t="s">
        <v>1066</v>
      </c>
      <c r="F61" s="40"/>
      <c r="G61" s="40"/>
      <c r="H61" s="40"/>
      <c r="I61" s="40"/>
      <c r="J61" s="41"/>
    </row>
    <row r="62" spans="1:16" x14ac:dyDescent="0.3">
      <c r="A62" s="31" t="s">
        <v>67</v>
      </c>
      <c r="B62" s="39"/>
      <c r="C62" s="40"/>
      <c r="D62" s="40"/>
      <c r="E62" s="46" t="s">
        <v>60</v>
      </c>
      <c r="F62" s="40"/>
      <c r="G62" s="40"/>
      <c r="H62" s="40"/>
      <c r="I62" s="40"/>
      <c r="J62" s="41"/>
    </row>
    <row r="63" spans="1:16" ht="43.2" x14ac:dyDescent="0.3">
      <c r="A63" s="31" t="s">
        <v>58</v>
      </c>
      <c r="B63" s="31">
        <v>14</v>
      </c>
      <c r="C63" s="32" t="s">
        <v>1067</v>
      </c>
      <c r="D63" s="31" t="s">
        <v>60</v>
      </c>
      <c r="E63" s="33" t="s">
        <v>1068</v>
      </c>
      <c r="F63" s="34" t="s">
        <v>185</v>
      </c>
      <c r="G63" s="35">
        <v>1.44</v>
      </c>
      <c r="H63" s="36">
        <v>0</v>
      </c>
      <c r="I63" s="37">
        <f>ROUND(G63*H63,P4)</f>
        <v>0</v>
      </c>
      <c r="J63" s="34" t="s">
        <v>582</v>
      </c>
      <c r="O63" s="38">
        <f>I63*0.21</f>
        <v>0</v>
      </c>
      <c r="P63">
        <v>3</v>
      </c>
    </row>
    <row r="64" spans="1:16" x14ac:dyDescent="0.3">
      <c r="A64" s="31" t="s">
        <v>63</v>
      </c>
      <c r="B64" s="39"/>
      <c r="C64" s="40"/>
      <c r="D64" s="40"/>
      <c r="E64" s="46" t="s">
        <v>60</v>
      </c>
      <c r="F64" s="40"/>
      <c r="G64" s="40"/>
      <c r="H64" s="40"/>
      <c r="I64" s="40"/>
      <c r="J64" s="41"/>
    </row>
    <row r="65" spans="1:16" x14ac:dyDescent="0.3">
      <c r="A65" s="31" t="s">
        <v>65</v>
      </c>
      <c r="B65" s="39"/>
      <c r="C65" s="40"/>
      <c r="D65" s="40"/>
      <c r="E65" s="42" t="s">
        <v>1069</v>
      </c>
      <c r="F65" s="40"/>
      <c r="G65" s="40"/>
      <c r="H65" s="40"/>
      <c r="I65" s="40"/>
      <c r="J65" s="41"/>
    </row>
    <row r="66" spans="1:16" x14ac:dyDescent="0.3">
      <c r="A66" s="31" t="s">
        <v>67</v>
      </c>
      <c r="B66" s="39"/>
      <c r="C66" s="40"/>
      <c r="D66" s="40"/>
      <c r="E66" s="46" t="s">
        <v>60</v>
      </c>
      <c r="F66" s="40"/>
      <c r="G66" s="40"/>
      <c r="H66" s="40"/>
      <c r="I66" s="40"/>
      <c r="J66" s="41"/>
    </row>
    <row r="67" spans="1:16" x14ac:dyDescent="0.3">
      <c r="A67" s="31" t="s">
        <v>58</v>
      </c>
      <c r="B67" s="31">
        <v>15</v>
      </c>
      <c r="C67" s="32" t="s">
        <v>1070</v>
      </c>
      <c r="D67" s="31" t="s">
        <v>60</v>
      </c>
      <c r="E67" s="33" t="s">
        <v>1071</v>
      </c>
      <c r="F67" s="34" t="s">
        <v>1028</v>
      </c>
      <c r="G67" s="35">
        <v>0.25</v>
      </c>
      <c r="H67" s="36">
        <v>0</v>
      </c>
      <c r="I67" s="37">
        <f>ROUND(G67*H67,P4)</f>
        <v>0</v>
      </c>
      <c r="J67" s="34" t="s">
        <v>582</v>
      </c>
      <c r="O67" s="38">
        <f>I67*0.21</f>
        <v>0</v>
      </c>
      <c r="P67">
        <v>3</v>
      </c>
    </row>
    <row r="68" spans="1:16" x14ac:dyDescent="0.3">
      <c r="A68" s="31" t="s">
        <v>63</v>
      </c>
      <c r="B68" s="39"/>
      <c r="C68" s="40"/>
      <c r="D68" s="40"/>
      <c r="E68" s="46" t="s">
        <v>60</v>
      </c>
      <c r="F68" s="40"/>
      <c r="G68" s="40"/>
      <c r="H68" s="40"/>
      <c r="I68" s="40"/>
      <c r="J68" s="41"/>
    </row>
    <row r="69" spans="1:16" x14ac:dyDescent="0.3">
      <c r="A69" s="31" t="s">
        <v>65</v>
      </c>
      <c r="B69" s="39"/>
      <c r="C69" s="40"/>
      <c r="D69" s="40"/>
      <c r="E69" s="42" t="s">
        <v>1072</v>
      </c>
      <c r="F69" s="40"/>
      <c r="G69" s="40"/>
      <c r="H69" s="40"/>
      <c r="I69" s="40"/>
      <c r="J69" s="41"/>
    </row>
    <row r="70" spans="1:16" x14ac:dyDescent="0.3">
      <c r="A70" s="31" t="s">
        <v>67</v>
      </c>
      <c r="B70" s="39"/>
      <c r="C70" s="40"/>
      <c r="D70" s="40"/>
      <c r="E70" s="46" t="s">
        <v>60</v>
      </c>
      <c r="F70" s="40"/>
      <c r="G70" s="40"/>
      <c r="H70" s="40"/>
      <c r="I70" s="40"/>
      <c r="J70" s="41"/>
    </row>
    <row r="71" spans="1:16" x14ac:dyDescent="0.3">
      <c r="A71" s="31" t="s">
        <v>58</v>
      </c>
      <c r="B71" s="31">
        <v>16</v>
      </c>
      <c r="C71" s="32" t="s">
        <v>1073</v>
      </c>
      <c r="D71" s="31" t="s">
        <v>60</v>
      </c>
      <c r="E71" s="33" t="s">
        <v>1074</v>
      </c>
      <c r="F71" s="34" t="s">
        <v>185</v>
      </c>
      <c r="G71" s="35">
        <v>18</v>
      </c>
      <c r="H71" s="36">
        <v>0</v>
      </c>
      <c r="I71" s="37">
        <f>ROUND(G71*H71,P4)</f>
        <v>0</v>
      </c>
      <c r="J71" s="31"/>
      <c r="O71" s="38">
        <f>I71*0.21</f>
        <v>0</v>
      </c>
      <c r="P71">
        <v>3</v>
      </c>
    </row>
    <row r="72" spans="1:16" x14ac:dyDescent="0.3">
      <c r="A72" s="31" t="s">
        <v>63</v>
      </c>
      <c r="B72" s="39"/>
      <c r="C72" s="40"/>
      <c r="D72" s="40"/>
      <c r="E72" s="46" t="s">
        <v>60</v>
      </c>
      <c r="F72" s="40"/>
      <c r="G72" s="40"/>
      <c r="H72" s="40"/>
      <c r="I72" s="40"/>
      <c r="J72" s="41"/>
    </row>
    <row r="73" spans="1:16" x14ac:dyDescent="0.3">
      <c r="A73" s="31" t="s">
        <v>65</v>
      </c>
      <c r="B73" s="39"/>
      <c r="C73" s="40"/>
      <c r="D73" s="40"/>
      <c r="E73" s="42" t="s">
        <v>1044</v>
      </c>
      <c r="F73" s="40"/>
      <c r="G73" s="40"/>
      <c r="H73" s="40"/>
      <c r="I73" s="40"/>
      <c r="J73" s="41"/>
    </row>
    <row r="74" spans="1:16" x14ac:dyDescent="0.3">
      <c r="A74" s="31" t="s">
        <v>67</v>
      </c>
      <c r="B74" s="39"/>
      <c r="C74" s="40"/>
      <c r="D74" s="40"/>
      <c r="E74" s="46" t="s">
        <v>60</v>
      </c>
      <c r="F74" s="40"/>
      <c r="G74" s="40"/>
      <c r="H74" s="40"/>
      <c r="I74" s="40"/>
      <c r="J74" s="41"/>
    </row>
    <row r="75" spans="1:16" x14ac:dyDescent="0.3">
      <c r="A75" s="31" t="s">
        <v>58</v>
      </c>
      <c r="B75" s="31">
        <v>17</v>
      </c>
      <c r="C75" s="32" t="s">
        <v>1075</v>
      </c>
      <c r="D75" s="31" t="s">
        <v>60</v>
      </c>
      <c r="E75" s="33" t="s">
        <v>1076</v>
      </c>
      <c r="F75" s="34" t="s">
        <v>185</v>
      </c>
      <c r="G75" s="35">
        <v>1.44</v>
      </c>
      <c r="H75" s="36">
        <v>0</v>
      </c>
      <c r="I75" s="37">
        <f>ROUND(G75*H75,P4)</f>
        <v>0</v>
      </c>
      <c r="J75" s="34" t="s">
        <v>582</v>
      </c>
      <c r="O75" s="38">
        <f>I75*0.21</f>
        <v>0</v>
      </c>
      <c r="P75">
        <v>3</v>
      </c>
    </row>
    <row r="76" spans="1:16" x14ac:dyDescent="0.3">
      <c r="A76" s="31" t="s">
        <v>63</v>
      </c>
      <c r="B76" s="39"/>
      <c r="C76" s="40"/>
      <c r="D76" s="40"/>
      <c r="E76" s="46" t="s">
        <v>60</v>
      </c>
      <c r="F76" s="40"/>
      <c r="G76" s="40"/>
      <c r="H76" s="40"/>
      <c r="I76" s="40"/>
      <c r="J76" s="41"/>
    </row>
    <row r="77" spans="1:16" x14ac:dyDescent="0.3">
      <c r="A77" s="31" t="s">
        <v>65</v>
      </c>
      <c r="B77" s="39"/>
      <c r="C77" s="40"/>
      <c r="D77" s="40"/>
      <c r="E77" s="42" t="s">
        <v>1069</v>
      </c>
      <c r="F77" s="40"/>
      <c r="G77" s="40"/>
      <c r="H77" s="40"/>
      <c r="I77" s="40"/>
      <c r="J77" s="41"/>
    </row>
    <row r="78" spans="1:16" x14ac:dyDescent="0.3">
      <c r="A78" s="31" t="s">
        <v>67</v>
      </c>
      <c r="B78" s="39"/>
      <c r="C78" s="40"/>
      <c r="D78" s="40"/>
      <c r="E78" s="46" t="s">
        <v>60</v>
      </c>
      <c r="F78" s="40"/>
      <c r="G78" s="40"/>
      <c r="H78" s="40"/>
      <c r="I78" s="40"/>
      <c r="J78" s="41"/>
    </row>
    <row r="79" spans="1:16" x14ac:dyDescent="0.3">
      <c r="A79" s="31" t="s">
        <v>58</v>
      </c>
      <c r="B79" s="31">
        <v>18</v>
      </c>
      <c r="C79" s="32" t="s">
        <v>1077</v>
      </c>
      <c r="D79" s="31" t="s">
        <v>60</v>
      </c>
      <c r="E79" s="33" t="s">
        <v>1078</v>
      </c>
      <c r="F79" s="34" t="s">
        <v>1079</v>
      </c>
      <c r="G79" s="35">
        <v>4</v>
      </c>
      <c r="H79" s="36">
        <v>0</v>
      </c>
      <c r="I79" s="37">
        <f>ROUND(G79*H79,P4)</f>
        <v>0</v>
      </c>
      <c r="J79" s="31"/>
      <c r="O79" s="38">
        <f>I79*0.21</f>
        <v>0</v>
      </c>
      <c r="P79">
        <v>3</v>
      </c>
    </row>
    <row r="80" spans="1:16" x14ac:dyDescent="0.3">
      <c r="A80" s="31" t="s">
        <v>63</v>
      </c>
      <c r="B80" s="39"/>
      <c r="C80" s="40"/>
      <c r="D80" s="40"/>
      <c r="E80" s="46" t="s">
        <v>60</v>
      </c>
      <c r="F80" s="40"/>
      <c r="G80" s="40"/>
      <c r="H80" s="40"/>
      <c r="I80" s="40"/>
      <c r="J80" s="41"/>
    </row>
    <row r="81" spans="1:16" x14ac:dyDescent="0.3">
      <c r="A81" s="31" t="s">
        <v>65</v>
      </c>
      <c r="B81" s="39"/>
      <c r="C81" s="40"/>
      <c r="D81" s="40"/>
      <c r="E81" s="42" t="s">
        <v>1080</v>
      </c>
      <c r="F81" s="40"/>
      <c r="G81" s="40"/>
      <c r="H81" s="40"/>
      <c r="I81" s="40"/>
      <c r="J81" s="41"/>
    </row>
    <row r="82" spans="1:16" x14ac:dyDescent="0.3">
      <c r="A82" s="31" t="s">
        <v>67</v>
      </c>
      <c r="B82" s="39"/>
      <c r="C82" s="40"/>
      <c r="D82" s="40"/>
      <c r="E82" s="46" t="s">
        <v>60</v>
      </c>
      <c r="F82" s="40"/>
      <c r="G82" s="40"/>
      <c r="H82" s="40"/>
      <c r="I82" s="40"/>
      <c r="J82" s="41"/>
    </row>
    <row r="83" spans="1:16" x14ac:dyDescent="0.3">
      <c r="A83" s="31" t="s">
        <v>58</v>
      </c>
      <c r="B83" s="31">
        <v>19</v>
      </c>
      <c r="C83" s="32" t="s">
        <v>1081</v>
      </c>
      <c r="D83" s="31" t="s">
        <v>60</v>
      </c>
      <c r="E83" s="33" t="s">
        <v>1082</v>
      </c>
      <c r="F83" s="34" t="s">
        <v>1037</v>
      </c>
      <c r="G83" s="35">
        <v>17.28</v>
      </c>
      <c r="H83" s="36">
        <v>0</v>
      </c>
      <c r="I83" s="37">
        <f>ROUND(G83*H83,P4)</f>
        <v>0</v>
      </c>
      <c r="J83" s="31"/>
      <c r="O83" s="38">
        <f>I83*0.21</f>
        <v>0</v>
      </c>
      <c r="P83">
        <v>3</v>
      </c>
    </row>
    <row r="84" spans="1:16" x14ac:dyDescent="0.3">
      <c r="A84" s="31" t="s">
        <v>63</v>
      </c>
      <c r="B84" s="39"/>
      <c r="C84" s="40"/>
      <c r="D84" s="40"/>
      <c r="E84" s="46" t="s">
        <v>60</v>
      </c>
      <c r="F84" s="40"/>
      <c r="G84" s="40"/>
      <c r="H84" s="40"/>
      <c r="I84" s="40"/>
      <c r="J84" s="41"/>
    </row>
    <row r="85" spans="1:16" x14ac:dyDescent="0.3">
      <c r="A85" s="31" t="s">
        <v>65</v>
      </c>
      <c r="B85" s="39"/>
      <c r="C85" s="40"/>
      <c r="D85" s="40"/>
      <c r="E85" s="42" t="s">
        <v>1041</v>
      </c>
      <c r="F85" s="40"/>
      <c r="G85" s="40"/>
      <c r="H85" s="40"/>
      <c r="I85" s="40"/>
      <c r="J85" s="41"/>
    </row>
    <row r="86" spans="1:16" x14ac:dyDescent="0.3">
      <c r="A86" s="31" t="s">
        <v>67</v>
      </c>
      <c r="B86" s="39"/>
      <c r="C86" s="40"/>
      <c r="D86" s="40"/>
      <c r="E86" s="46" t="s">
        <v>60</v>
      </c>
      <c r="F86" s="40"/>
      <c r="G86" s="40"/>
      <c r="H86" s="40"/>
      <c r="I86" s="40"/>
      <c r="J86" s="41"/>
    </row>
    <row r="87" spans="1:16" x14ac:dyDescent="0.3">
      <c r="A87" s="31" t="s">
        <v>58</v>
      </c>
      <c r="B87" s="31">
        <v>20</v>
      </c>
      <c r="C87" s="32" t="s">
        <v>1083</v>
      </c>
      <c r="D87" s="31" t="s">
        <v>60</v>
      </c>
      <c r="E87" s="33" t="s">
        <v>1084</v>
      </c>
      <c r="F87" s="34" t="s">
        <v>185</v>
      </c>
      <c r="G87" s="35">
        <v>18.54</v>
      </c>
      <c r="H87" s="36">
        <v>0</v>
      </c>
      <c r="I87" s="37">
        <f>ROUND(G87*H87,P4)</f>
        <v>0</v>
      </c>
      <c r="J87" s="31"/>
      <c r="O87" s="38">
        <f>I87*0.21</f>
        <v>0</v>
      </c>
      <c r="P87">
        <v>3</v>
      </c>
    </row>
    <row r="88" spans="1:16" x14ac:dyDescent="0.3">
      <c r="A88" s="31" t="s">
        <v>63</v>
      </c>
      <c r="B88" s="39"/>
      <c r="C88" s="40"/>
      <c r="D88" s="40"/>
      <c r="E88" s="46" t="s">
        <v>60</v>
      </c>
      <c r="F88" s="40"/>
      <c r="G88" s="40"/>
      <c r="H88" s="40"/>
      <c r="I88" s="40"/>
      <c r="J88" s="41"/>
    </row>
    <row r="89" spans="1:16" x14ac:dyDescent="0.3">
      <c r="A89" s="31" t="s">
        <v>65</v>
      </c>
      <c r="B89" s="39"/>
      <c r="C89" s="40"/>
      <c r="D89" s="40"/>
      <c r="E89" s="42" t="s">
        <v>1085</v>
      </c>
      <c r="F89" s="40"/>
      <c r="G89" s="40"/>
      <c r="H89" s="40"/>
      <c r="I89" s="40"/>
      <c r="J89" s="41"/>
    </row>
    <row r="90" spans="1:16" x14ac:dyDescent="0.3">
      <c r="A90" s="31" t="s">
        <v>67</v>
      </c>
      <c r="B90" s="39"/>
      <c r="C90" s="40"/>
      <c r="D90" s="40"/>
      <c r="E90" s="46" t="s">
        <v>60</v>
      </c>
      <c r="F90" s="40"/>
      <c r="G90" s="40"/>
      <c r="H90" s="40"/>
      <c r="I90" s="40"/>
      <c r="J90" s="41"/>
    </row>
    <row r="91" spans="1:16" x14ac:dyDescent="0.3">
      <c r="A91" s="31" t="s">
        <v>58</v>
      </c>
      <c r="B91" s="31">
        <v>21</v>
      </c>
      <c r="C91" s="32" t="s">
        <v>1086</v>
      </c>
      <c r="D91" s="31" t="s">
        <v>60</v>
      </c>
      <c r="E91" s="33" t="s">
        <v>1087</v>
      </c>
      <c r="F91" s="34" t="s">
        <v>1037</v>
      </c>
      <c r="G91" s="35">
        <v>0.64800000000000002</v>
      </c>
      <c r="H91" s="36">
        <v>0</v>
      </c>
      <c r="I91" s="37">
        <f>ROUND(G91*H91,P4)</f>
        <v>0</v>
      </c>
      <c r="J91" s="31"/>
      <c r="O91" s="38">
        <f>I91*0.21</f>
        <v>0</v>
      </c>
      <c r="P91">
        <v>3</v>
      </c>
    </row>
    <row r="92" spans="1:16" x14ac:dyDescent="0.3">
      <c r="A92" s="31" t="s">
        <v>63</v>
      </c>
      <c r="B92" s="39"/>
      <c r="C92" s="40"/>
      <c r="D92" s="40"/>
      <c r="E92" s="46" t="s">
        <v>60</v>
      </c>
      <c r="F92" s="40"/>
      <c r="G92" s="40"/>
      <c r="H92" s="40"/>
      <c r="I92" s="40"/>
      <c r="J92" s="41"/>
    </row>
    <row r="93" spans="1:16" x14ac:dyDescent="0.3">
      <c r="A93" s="31" t="s">
        <v>65</v>
      </c>
      <c r="B93" s="39"/>
      <c r="C93" s="40"/>
      <c r="D93" s="40"/>
      <c r="E93" s="42" t="s">
        <v>1088</v>
      </c>
      <c r="F93" s="40"/>
      <c r="G93" s="40"/>
      <c r="H93" s="40"/>
      <c r="I93" s="40"/>
      <c r="J93" s="41"/>
    </row>
    <row r="94" spans="1:16" x14ac:dyDescent="0.3">
      <c r="A94" s="31" t="s">
        <v>67</v>
      </c>
      <c r="B94" s="39"/>
      <c r="C94" s="40"/>
      <c r="D94" s="40"/>
      <c r="E94" s="46" t="s">
        <v>60</v>
      </c>
      <c r="F94" s="40"/>
      <c r="G94" s="40"/>
      <c r="H94" s="40"/>
      <c r="I94" s="40"/>
      <c r="J94" s="41"/>
    </row>
    <row r="95" spans="1:16" x14ac:dyDescent="0.3">
      <c r="A95" s="31" t="s">
        <v>58</v>
      </c>
      <c r="B95" s="31">
        <v>22</v>
      </c>
      <c r="C95" s="32" t="s">
        <v>1089</v>
      </c>
      <c r="D95" s="31" t="s">
        <v>60</v>
      </c>
      <c r="E95" s="33" t="s">
        <v>1090</v>
      </c>
      <c r="F95" s="34" t="s">
        <v>1091</v>
      </c>
      <c r="G95" s="35">
        <v>6.9000000000000006E-2</v>
      </c>
      <c r="H95" s="36">
        <v>0</v>
      </c>
      <c r="I95" s="37">
        <f>ROUND(G95*H95,P4)</f>
        <v>0</v>
      </c>
      <c r="J95" s="31"/>
      <c r="O95" s="38">
        <f>I95*0.21</f>
        <v>0</v>
      </c>
      <c r="P95">
        <v>3</v>
      </c>
    </row>
    <row r="96" spans="1:16" x14ac:dyDescent="0.3">
      <c r="A96" s="31" t="s">
        <v>63</v>
      </c>
      <c r="B96" s="39"/>
      <c r="C96" s="40"/>
      <c r="D96" s="40"/>
      <c r="E96" s="46" t="s">
        <v>60</v>
      </c>
      <c r="F96" s="40"/>
      <c r="G96" s="40"/>
      <c r="H96" s="40"/>
      <c r="I96" s="40"/>
      <c r="J96" s="41"/>
    </row>
    <row r="97" spans="1:16" ht="28.8" x14ac:dyDescent="0.3">
      <c r="A97" s="31" t="s">
        <v>65</v>
      </c>
      <c r="B97" s="39"/>
      <c r="C97" s="40"/>
      <c r="D97" s="40"/>
      <c r="E97" s="42" t="s">
        <v>1092</v>
      </c>
      <c r="F97" s="40"/>
      <c r="G97" s="40"/>
      <c r="H97" s="40"/>
      <c r="I97" s="40"/>
      <c r="J97" s="41"/>
    </row>
    <row r="98" spans="1:16" x14ac:dyDescent="0.3">
      <c r="A98" s="31" t="s">
        <v>67</v>
      </c>
      <c r="B98" s="39"/>
      <c r="C98" s="40"/>
      <c r="D98" s="40"/>
      <c r="E98" s="46" t="s">
        <v>60</v>
      </c>
      <c r="F98" s="40"/>
      <c r="G98" s="40"/>
      <c r="H98" s="40"/>
      <c r="I98" s="40"/>
      <c r="J98" s="41"/>
    </row>
    <row r="99" spans="1:16" x14ac:dyDescent="0.3">
      <c r="A99" s="31" t="s">
        <v>58</v>
      </c>
      <c r="B99" s="31">
        <v>23</v>
      </c>
      <c r="C99" s="32" t="s">
        <v>1093</v>
      </c>
      <c r="D99" s="31" t="s">
        <v>60</v>
      </c>
      <c r="E99" s="33" t="s">
        <v>1094</v>
      </c>
      <c r="F99" s="34" t="s">
        <v>1091</v>
      </c>
      <c r="G99" s="35">
        <v>0.69399999999999995</v>
      </c>
      <c r="H99" s="36">
        <v>0</v>
      </c>
      <c r="I99" s="37">
        <f>ROUND(G99*H99,P4)</f>
        <v>0</v>
      </c>
      <c r="J99" s="31"/>
      <c r="O99" s="38">
        <f>I99*0.21</f>
        <v>0</v>
      </c>
      <c r="P99">
        <v>3</v>
      </c>
    </row>
    <row r="100" spans="1:16" x14ac:dyDescent="0.3">
      <c r="A100" s="31" t="s">
        <v>63</v>
      </c>
      <c r="B100" s="39"/>
      <c r="C100" s="40"/>
      <c r="D100" s="40"/>
      <c r="E100" s="46" t="s">
        <v>60</v>
      </c>
      <c r="F100" s="40"/>
      <c r="G100" s="40"/>
      <c r="H100" s="40"/>
      <c r="I100" s="40"/>
      <c r="J100" s="41"/>
    </row>
    <row r="101" spans="1:16" ht="28.8" x14ac:dyDescent="0.3">
      <c r="A101" s="31" t="s">
        <v>65</v>
      </c>
      <c r="B101" s="39"/>
      <c r="C101" s="40"/>
      <c r="D101" s="40"/>
      <c r="E101" s="42" t="s">
        <v>1095</v>
      </c>
      <c r="F101" s="40"/>
      <c r="G101" s="40"/>
      <c r="H101" s="40"/>
      <c r="I101" s="40"/>
      <c r="J101" s="41"/>
    </row>
    <row r="102" spans="1:16" x14ac:dyDescent="0.3">
      <c r="A102" s="31" t="s">
        <v>67</v>
      </c>
      <c r="B102" s="39"/>
      <c r="C102" s="40"/>
      <c r="D102" s="40"/>
      <c r="E102" s="46" t="s">
        <v>60</v>
      </c>
      <c r="F102" s="40"/>
      <c r="G102" s="40"/>
      <c r="H102" s="40"/>
      <c r="I102" s="40"/>
      <c r="J102" s="41"/>
    </row>
    <row r="103" spans="1:16" x14ac:dyDescent="0.3">
      <c r="A103" s="31" t="s">
        <v>58</v>
      </c>
      <c r="B103" s="31">
        <v>24</v>
      </c>
      <c r="C103" s="32" t="s">
        <v>1096</v>
      </c>
      <c r="D103" s="31" t="s">
        <v>60</v>
      </c>
      <c r="E103" s="33" t="s">
        <v>1097</v>
      </c>
      <c r="F103" s="34" t="s">
        <v>1047</v>
      </c>
      <c r="G103" s="35">
        <v>1</v>
      </c>
      <c r="H103" s="36">
        <v>0</v>
      </c>
      <c r="I103" s="37">
        <f>ROUND(G103*H103,P4)</f>
        <v>0</v>
      </c>
      <c r="J103" s="31"/>
      <c r="O103" s="38">
        <f>I103*0.21</f>
        <v>0</v>
      </c>
      <c r="P103">
        <v>3</v>
      </c>
    </row>
    <row r="104" spans="1:16" x14ac:dyDescent="0.3">
      <c r="A104" s="31" t="s">
        <v>63</v>
      </c>
      <c r="B104" s="39"/>
      <c r="C104" s="40"/>
      <c r="D104" s="40"/>
      <c r="E104" s="46" t="s">
        <v>60</v>
      </c>
      <c r="F104" s="40"/>
      <c r="G104" s="40"/>
      <c r="H104" s="40"/>
      <c r="I104" s="40"/>
      <c r="J104" s="41"/>
    </row>
    <row r="105" spans="1:16" x14ac:dyDescent="0.3">
      <c r="A105" s="31" t="s">
        <v>65</v>
      </c>
      <c r="B105" s="39"/>
      <c r="C105" s="40"/>
      <c r="D105" s="40"/>
      <c r="E105" s="42" t="s">
        <v>1051</v>
      </c>
      <c r="F105" s="40"/>
      <c r="G105" s="40"/>
      <c r="H105" s="40"/>
      <c r="I105" s="40"/>
      <c r="J105" s="41"/>
    </row>
    <row r="106" spans="1:16" x14ac:dyDescent="0.3">
      <c r="A106" s="31" t="s">
        <v>67</v>
      </c>
      <c r="B106" s="39"/>
      <c r="C106" s="40"/>
      <c r="D106" s="40"/>
      <c r="E106" s="46" t="s">
        <v>60</v>
      </c>
      <c r="F106" s="40"/>
      <c r="G106" s="40"/>
      <c r="H106" s="40"/>
      <c r="I106" s="40"/>
      <c r="J106" s="41"/>
    </row>
    <row r="107" spans="1:16" x14ac:dyDescent="0.3">
      <c r="A107" s="31" t="s">
        <v>58</v>
      </c>
      <c r="B107" s="31">
        <v>25</v>
      </c>
      <c r="C107" s="32" t="s">
        <v>1098</v>
      </c>
      <c r="D107" s="31" t="s">
        <v>60</v>
      </c>
      <c r="E107" s="33" t="s">
        <v>1099</v>
      </c>
      <c r="F107" s="34" t="s">
        <v>1079</v>
      </c>
      <c r="G107" s="35">
        <v>4.12</v>
      </c>
      <c r="H107" s="36">
        <v>0</v>
      </c>
      <c r="I107" s="37">
        <f>ROUND(G107*H107,P4)</f>
        <v>0</v>
      </c>
      <c r="J107" s="31"/>
      <c r="O107" s="38">
        <f>I107*0.21</f>
        <v>0</v>
      </c>
      <c r="P107">
        <v>3</v>
      </c>
    </row>
    <row r="108" spans="1:16" x14ac:dyDescent="0.3">
      <c r="A108" s="31" t="s">
        <v>63</v>
      </c>
      <c r="B108" s="39"/>
      <c r="C108" s="40"/>
      <c r="D108" s="40"/>
      <c r="E108" s="46" t="s">
        <v>60</v>
      </c>
      <c r="F108" s="40"/>
      <c r="G108" s="40"/>
      <c r="H108" s="40"/>
      <c r="I108" s="40"/>
      <c r="J108" s="41"/>
    </row>
    <row r="109" spans="1:16" x14ac:dyDescent="0.3">
      <c r="A109" s="31" t="s">
        <v>65</v>
      </c>
      <c r="B109" s="39"/>
      <c r="C109" s="40"/>
      <c r="D109" s="40"/>
      <c r="E109" s="42" t="s">
        <v>1100</v>
      </c>
      <c r="F109" s="40"/>
      <c r="G109" s="40"/>
      <c r="H109" s="40"/>
      <c r="I109" s="40"/>
      <c r="J109" s="41"/>
    </row>
    <row r="110" spans="1:16" x14ac:dyDescent="0.3">
      <c r="A110" s="31" t="s">
        <v>67</v>
      </c>
      <c r="B110" s="39"/>
      <c r="C110" s="40"/>
      <c r="D110" s="40"/>
      <c r="E110" s="46" t="s">
        <v>60</v>
      </c>
      <c r="F110" s="40"/>
      <c r="G110" s="40"/>
      <c r="H110" s="40"/>
      <c r="I110" s="40"/>
      <c r="J110" s="41"/>
    </row>
    <row r="111" spans="1:16" x14ac:dyDescent="0.3">
      <c r="A111" s="31" t="s">
        <v>58</v>
      </c>
      <c r="B111" s="31">
        <v>26</v>
      </c>
      <c r="C111" s="32" t="s">
        <v>1101</v>
      </c>
      <c r="D111" s="31" t="s">
        <v>60</v>
      </c>
      <c r="E111" s="33" t="s">
        <v>1102</v>
      </c>
      <c r="F111" s="34" t="s">
        <v>1079</v>
      </c>
      <c r="G111" s="35">
        <v>2.06</v>
      </c>
      <c r="H111" s="36">
        <v>0</v>
      </c>
      <c r="I111" s="37">
        <f>ROUND(G111*H111,P4)</f>
        <v>0</v>
      </c>
      <c r="J111" s="31"/>
      <c r="O111" s="38">
        <f>I111*0.21</f>
        <v>0</v>
      </c>
      <c r="P111">
        <v>3</v>
      </c>
    </row>
    <row r="112" spans="1:16" x14ac:dyDescent="0.3">
      <c r="A112" s="31" t="s">
        <v>63</v>
      </c>
      <c r="B112" s="39"/>
      <c r="C112" s="40"/>
      <c r="D112" s="40"/>
      <c r="E112" s="46" t="s">
        <v>60</v>
      </c>
      <c r="F112" s="40"/>
      <c r="G112" s="40"/>
      <c r="H112" s="40"/>
      <c r="I112" s="40"/>
      <c r="J112" s="41"/>
    </row>
    <row r="113" spans="1:16" x14ac:dyDescent="0.3">
      <c r="A113" s="31" t="s">
        <v>65</v>
      </c>
      <c r="B113" s="39"/>
      <c r="C113" s="40"/>
      <c r="D113" s="40"/>
      <c r="E113" s="42" t="s">
        <v>1103</v>
      </c>
      <c r="F113" s="40"/>
      <c r="G113" s="40"/>
      <c r="H113" s="40"/>
      <c r="I113" s="40"/>
      <c r="J113" s="41"/>
    </row>
    <row r="114" spans="1:16" x14ac:dyDescent="0.3">
      <c r="A114" s="31" t="s">
        <v>67</v>
      </c>
      <c r="B114" s="39"/>
      <c r="C114" s="40"/>
      <c r="D114" s="40"/>
      <c r="E114" s="46" t="s">
        <v>60</v>
      </c>
      <c r="F114" s="40"/>
      <c r="G114" s="40"/>
      <c r="H114" s="40"/>
      <c r="I114" s="40"/>
      <c r="J114" s="41"/>
    </row>
    <row r="115" spans="1:16" x14ac:dyDescent="0.3">
      <c r="A115" s="31" t="s">
        <v>58</v>
      </c>
      <c r="B115" s="31">
        <v>27</v>
      </c>
      <c r="C115" s="32" t="s">
        <v>1104</v>
      </c>
      <c r="D115" s="31" t="s">
        <v>60</v>
      </c>
      <c r="E115" s="33" t="s">
        <v>1105</v>
      </c>
      <c r="F115" s="34" t="s">
        <v>1047</v>
      </c>
      <c r="G115" s="35">
        <v>1</v>
      </c>
      <c r="H115" s="36">
        <v>0</v>
      </c>
      <c r="I115" s="37">
        <f>ROUND(G115*H115,P4)</f>
        <v>0</v>
      </c>
      <c r="J115" s="31"/>
      <c r="O115" s="38">
        <f>I115*0.21</f>
        <v>0</v>
      </c>
      <c r="P115">
        <v>3</v>
      </c>
    </row>
    <row r="116" spans="1:16" x14ac:dyDescent="0.3">
      <c r="A116" s="31" t="s">
        <v>63</v>
      </c>
      <c r="B116" s="39"/>
      <c r="C116" s="40"/>
      <c r="D116" s="40"/>
      <c r="E116" s="46" t="s">
        <v>60</v>
      </c>
      <c r="F116" s="40"/>
      <c r="G116" s="40"/>
      <c r="H116" s="40"/>
      <c r="I116" s="40"/>
      <c r="J116" s="41"/>
    </row>
    <row r="117" spans="1:16" x14ac:dyDescent="0.3">
      <c r="A117" s="31" t="s">
        <v>65</v>
      </c>
      <c r="B117" s="39"/>
      <c r="C117" s="40"/>
      <c r="D117" s="40"/>
      <c r="E117" s="42" t="s">
        <v>1051</v>
      </c>
      <c r="F117" s="40"/>
      <c r="G117" s="40"/>
      <c r="H117" s="40"/>
      <c r="I117" s="40"/>
      <c r="J117" s="41"/>
    </row>
    <row r="118" spans="1:16" x14ac:dyDescent="0.3">
      <c r="A118" s="31" t="s">
        <v>67</v>
      </c>
      <c r="B118" s="39"/>
      <c r="C118" s="40"/>
      <c r="D118" s="40"/>
      <c r="E118" s="46" t="s">
        <v>60</v>
      </c>
      <c r="F118" s="40"/>
      <c r="G118" s="40"/>
      <c r="H118" s="40"/>
      <c r="I118" s="40"/>
      <c r="J118" s="41"/>
    </row>
    <row r="119" spans="1:16" x14ac:dyDescent="0.3">
      <c r="A119" s="31" t="s">
        <v>58</v>
      </c>
      <c r="B119" s="31">
        <v>28</v>
      </c>
      <c r="C119" s="32" t="s">
        <v>1106</v>
      </c>
      <c r="D119" s="31" t="s">
        <v>60</v>
      </c>
      <c r="E119" s="33" t="s">
        <v>1107</v>
      </c>
      <c r="F119" s="34" t="s">
        <v>185</v>
      </c>
      <c r="G119" s="35">
        <v>54</v>
      </c>
      <c r="H119" s="36">
        <v>0</v>
      </c>
      <c r="I119" s="37">
        <f>ROUND(G119*H119,P4)</f>
        <v>0</v>
      </c>
      <c r="J119" s="31"/>
      <c r="O119" s="38">
        <f>I119*0.21</f>
        <v>0</v>
      </c>
      <c r="P119">
        <v>3</v>
      </c>
    </row>
    <row r="120" spans="1:16" x14ac:dyDescent="0.3">
      <c r="A120" s="31" t="s">
        <v>63</v>
      </c>
      <c r="B120" s="39"/>
      <c r="C120" s="40"/>
      <c r="D120" s="40"/>
      <c r="E120" s="46" t="s">
        <v>60</v>
      </c>
      <c r="F120" s="40"/>
      <c r="G120" s="40"/>
      <c r="H120" s="40"/>
      <c r="I120" s="40"/>
      <c r="J120" s="41"/>
    </row>
    <row r="121" spans="1:16" x14ac:dyDescent="0.3">
      <c r="A121" s="31" t="s">
        <v>65</v>
      </c>
      <c r="B121" s="39"/>
      <c r="C121" s="40"/>
      <c r="D121" s="40"/>
      <c r="E121" s="42" t="s">
        <v>1108</v>
      </c>
      <c r="F121" s="40"/>
      <c r="G121" s="40"/>
      <c r="H121" s="40"/>
      <c r="I121" s="40"/>
      <c r="J121" s="41"/>
    </row>
    <row r="122" spans="1:16" x14ac:dyDescent="0.3">
      <c r="A122" s="31" t="s">
        <v>67</v>
      </c>
      <c r="B122" s="39"/>
      <c r="C122" s="40"/>
      <c r="D122" s="40"/>
      <c r="E122" s="46" t="s">
        <v>60</v>
      </c>
      <c r="F122" s="40"/>
      <c r="G122" s="40"/>
      <c r="H122" s="40"/>
      <c r="I122" s="40"/>
      <c r="J122" s="41"/>
    </row>
    <row r="123" spans="1:16" x14ac:dyDescent="0.3">
      <c r="A123" s="31" t="s">
        <v>58</v>
      </c>
      <c r="B123" s="31">
        <v>29</v>
      </c>
      <c r="C123" s="32" t="s">
        <v>1109</v>
      </c>
      <c r="D123" s="31" t="s">
        <v>60</v>
      </c>
      <c r="E123" s="33" t="s">
        <v>1110</v>
      </c>
      <c r="F123" s="34" t="s">
        <v>1111</v>
      </c>
      <c r="G123" s="35">
        <v>1</v>
      </c>
      <c r="H123" s="36">
        <v>0</v>
      </c>
      <c r="I123" s="37">
        <f>ROUND(G123*H123,P4)</f>
        <v>0</v>
      </c>
      <c r="J123" s="31"/>
      <c r="O123" s="38">
        <f>I123*0.21</f>
        <v>0</v>
      </c>
      <c r="P123">
        <v>3</v>
      </c>
    </row>
    <row r="124" spans="1:16" x14ac:dyDescent="0.3">
      <c r="A124" s="31" t="s">
        <v>63</v>
      </c>
      <c r="B124" s="39"/>
      <c r="C124" s="40"/>
      <c r="D124" s="40"/>
      <c r="E124" s="46" t="s">
        <v>60</v>
      </c>
      <c r="F124" s="40"/>
      <c r="G124" s="40"/>
      <c r="H124" s="40"/>
      <c r="I124" s="40"/>
      <c r="J124" s="41"/>
    </row>
    <row r="125" spans="1:16" x14ac:dyDescent="0.3">
      <c r="A125" s="31" t="s">
        <v>65</v>
      </c>
      <c r="B125" s="39"/>
      <c r="C125" s="40"/>
      <c r="D125" s="40"/>
      <c r="E125" s="42" t="s">
        <v>1051</v>
      </c>
      <c r="F125" s="40"/>
      <c r="G125" s="40"/>
      <c r="H125" s="40"/>
      <c r="I125" s="40"/>
      <c r="J125" s="41"/>
    </row>
    <row r="126" spans="1:16" x14ac:dyDescent="0.3">
      <c r="A126" s="31" t="s">
        <v>67</v>
      </c>
      <c r="B126" s="39"/>
      <c r="C126" s="40"/>
      <c r="D126" s="40"/>
      <c r="E126" s="46" t="s">
        <v>60</v>
      </c>
      <c r="F126" s="40"/>
      <c r="G126" s="40"/>
      <c r="H126" s="40"/>
      <c r="I126" s="40"/>
      <c r="J126" s="41"/>
    </row>
    <row r="127" spans="1:16" x14ac:dyDescent="0.3">
      <c r="A127" s="25" t="s">
        <v>55</v>
      </c>
      <c r="B127" s="26"/>
      <c r="C127" s="27" t="s">
        <v>1112</v>
      </c>
      <c r="D127" s="28"/>
      <c r="E127" s="25" t="s">
        <v>1113</v>
      </c>
      <c r="F127" s="28"/>
      <c r="G127" s="28"/>
      <c r="H127" s="28"/>
      <c r="I127" s="29">
        <f>SUMIFS(I128:I179,A128:A179,"P")</f>
        <v>0</v>
      </c>
      <c r="J127" s="30"/>
    </row>
    <row r="128" spans="1:16" ht="28.8" x14ac:dyDescent="0.3">
      <c r="A128" s="31" t="s">
        <v>58</v>
      </c>
      <c r="B128" s="31">
        <v>30</v>
      </c>
      <c r="C128" s="32" t="s">
        <v>1114</v>
      </c>
      <c r="D128" s="31" t="s">
        <v>60</v>
      </c>
      <c r="E128" s="33" t="s">
        <v>1115</v>
      </c>
      <c r="F128" s="34" t="s">
        <v>1047</v>
      </c>
      <c r="G128" s="35">
        <v>50</v>
      </c>
      <c r="H128" s="36">
        <v>0</v>
      </c>
      <c r="I128" s="37">
        <f>ROUND(G128*H128,P4)</f>
        <v>0</v>
      </c>
      <c r="J128" s="34" t="s">
        <v>582</v>
      </c>
      <c r="O128" s="38">
        <f>I128*0.21</f>
        <v>0</v>
      </c>
      <c r="P128">
        <v>3</v>
      </c>
    </row>
    <row r="129" spans="1:16" x14ac:dyDescent="0.3">
      <c r="A129" s="31" t="s">
        <v>63</v>
      </c>
      <c r="B129" s="39"/>
      <c r="C129" s="40"/>
      <c r="D129" s="40"/>
      <c r="E129" s="46" t="s">
        <v>60</v>
      </c>
      <c r="F129" s="40"/>
      <c r="G129" s="40"/>
      <c r="H129" s="40"/>
      <c r="I129" s="40"/>
      <c r="J129" s="41"/>
    </row>
    <row r="130" spans="1:16" x14ac:dyDescent="0.3">
      <c r="A130" s="31" t="s">
        <v>65</v>
      </c>
      <c r="B130" s="39"/>
      <c r="C130" s="40"/>
      <c r="D130" s="40"/>
      <c r="E130" s="42" t="s">
        <v>1116</v>
      </c>
      <c r="F130" s="40"/>
      <c r="G130" s="40"/>
      <c r="H130" s="40"/>
      <c r="I130" s="40"/>
      <c r="J130" s="41"/>
    </row>
    <row r="131" spans="1:16" x14ac:dyDescent="0.3">
      <c r="A131" s="31" t="s">
        <v>67</v>
      </c>
      <c r="B131" s="39"/>
      <c r="C131" s="40"/>
      <c r="D131" s="40"/>
      <c r="E131" s="46" t="s">
        <v>60</v>
      </c>
      <c r="F131" s="40"/>
      <c r="G131" s="40"/>
      <c r="H131" s="40"/>
      <c r="I131" s="40"/>
      <c r="J131" s="41"/>
    </row>
    <row r="132" spans="1:16" ht="28.8" x14ac:dyDescent="0.3">
      <c r="A132" s="31" t="s">
        <v>58</v>
      </c>
      <c r="B132" s="31">
        <v>31</v>
      </c>
      <c r="C132" s="32" t="s">
        <v>1045</v>
      </c>
      <c r="D132" s="31" t="s">
        <v>60</v>
      </c>
      <c r="E132" s="33" t="s">
        <v>1046</v>
      </c>
      <c r="F132" s="34" t="s">
        <v>1047</v>
      </c>
      <c r="G132" s="35">
        <v>50</v>
      </c>
      <c r="H132" s="36">
        <v>0</v>
      </c>
      <c r="I132" s="37">
        <f>ROUND(G132*H132,P4)</f>
        <v>0</v>
      </c>
      <c r="J132" s="34" t="s">
        <v>582</v>
      </c>
      <c r="O132" s="38">
        <f>I132*0.21</f>
        <v>0</v>
      </c>
      <c r="P132">
        <v>3</v>
      </c>
    </row>
    <row r="133" spans="1:16" x14ac:dyDescent="0.3">
      <c r="A133" s="31" t="s">
        <v>63</v>
      </c>
      <c r="B133" s="39"/>
      <c r="C133" s="40"/>
      <c r="D133" s="40"/>
      <c r="E133" s="46" t="s">
        <v>60</v>
      </c>
      <c r="F133" s="40"/>
      <c r="G133" s="40"/>
      <c r="H133" s="40"/>
      <c r="I133" s="40"/>
      <c r="J133" s="41"/>
    </row>
    <row r="134" spans="1:16" x14ac:dyDescent="0.3">
      <c r="A134" s="31" t="s">
        <v>65</v>
      </c>
      <c r="B134" s="39"/>
      <c r="C134" s="40"/>
      <c r="D134" s="40"/>
      <c r="E134" s="42" t="s">
        <v>1116</v>
      </c>
      <c r="F134" s="40"/>
      <c r="G134" s="40"/>
      <c r="H134" s="40"/>
      <c r="I134" s="40"/>
      <c r="J134" s="41"/>
    </row>
    <row r="135" spans="1:16" x14ac:dyDescent="0.3">
      <c r="A135" s="31" t="s">
        <v>67</v>
      </c>
      <c r="B135" s="39"/>
      <c r="C135" s="40"/>
      <c r="D135" s="40"/>
      <c r="E135" s="46" t="s">
        <v>60</v>
      </c>
      <c r="F135" s="40"/>
      <c r="G135" s="40"/>
      <c r="H135" s="40"/>
      <c r="I135" s="40"/>
      <c r="J135" s="41"/>
    </row>
    <row r="136" spans="1:16" ht="28.8" x14ac:dyDescent="0.3">
      <c r="A136" s="31" t="s">
        <v>58</v>
      </c>
      <c r="B136" s="31">
        <v>32</v>
      </c>
      <c r="C136" s="32" t="s">
        <v>1117</v>
      </c>
      <c r="D136" s="31" t="s">
        <v>60</v>
      </c>
      <c r="E136" s="33" t="s">
        <v>1118</v>
      </c>
      <c r="F136" s="34" t="s">
        <v>1047</v>
      </c>
      <c r="G136" s="35">
        <v>50</v>
      </c>
      <c r="H136" s="36">
        <v>0</v>
      </c>
      <c r="I136" s="37">
        <f>ROUND(G136*H136,P4)</f>
        <v>0</v>
      </c>
      <c r="J136" s="34" t="s">
        <v>582</v>
      </c>
      <c r="O136" s="38">
        <f>I136*0.21</f>
        <v>0</v>
      </c>
      <c r="P136">
        <v>3</v>
      </c>
    </row>
    <row r="137" spans="1:16" x14ac:dyDescent="0.3">
      <c r="A137" s="31" t="s">
        <v>63</v>
      </c>
      <c r="B137" s="39"/>
      <c r="C137" s="40"/>
      <c r="D137" s="40"/>
      <c r="E137" s="46" t="s">
        <v>60</v>
      </c>
      <c r="F137" s="40"/>
      <c r="G137" s="40"/>
      <c r="H137" s="40"/>
      <c r="I137" s="40"/>
      <c r="J137" s="41"/>
    </row>
    <row r="138" spans="1:16" x14ac:dyDescent="0.3">
      <c r="A138" s="31" t="s">
        <v>65</v>
      </c>
      <c r="B138" s="39"/>
      <c r="C138" s="40"/>
      <c r="D138" s="40"/>
      <c r="E138" s="42" t="s">
        <v>1116</v>
      </c>
      <c r="F138" s="40"/>
      <c r="G138" s="40"/>
      <c r="H138" s="40"/>
      <c r="I138" s="40"/>
      <c r="J138" s="41"/>
    </row>
    <row r="139" spans="1:16" x14ac:dyDescent="0.3">
      <c r="A139" s="31" t="s">
        <v>67</v>
      </c>
      <c r="B139" s="39"/>
      <c r="C139" s="40"/>
      <c r="D139" s="40"/>
      <c r="E139" s="46" t="s">
        <v>60</v>
      </c>
      <c r="F139" s="40"/>
      <c r="G139" s="40"/>
      <c r="H139" s="40"/>
      <c r="I139" s="40"/>
      <c r="J139" s="41"/>
    </row>
    <row r="140" spans="1:16" ht="28.8" x14ac:dyDescent="0.3">
      <c r="A140" s="31" t="s">
        <v>58</v>
      </c>
      <c r="B140" s="31">
        <v>33</v>
      </c>
      <c r="C140" s="32" t="s">
        <v>1119</v>
      </c>
      <c r="D140" s="31" t="s">
        <v>60</v>
      </c>
      <c r="E140" s="33" t="s">
        <v>1120</v>
      </c>
      <c r="F140" s="34" t="s">
        <v>1047</v>
      </c>
      <c r="G140" s="35">
        <v>50</v>
      </c>
      <c r="H140" s="36">
        <v>0</v>
      </c>
      <c r="I140" s="37">
        <f>ROUND(G140*H140,P4)</f>
        <v>0</v>
      </c>
      <c r="J140" s="31"/>
      <c r="O140" s="38">
        <f>I140*0.21</f>
        <v>0</v>
      </c>
      <c r="P140">
        <v>3</v>
      </c>
    </row>
    <row r="141" spans="1:16" x14ac:dyDescent="0.3">
      <c r="A141" s="31" t="s">
        <v>63</v>
      </c>
      <c r="B141" s="39"/>
      <c r="C141" s="40"/>
      <c r="D141" s="40"/>
      <c r="E141" s="46" t="s">
        <v>60</v>
      </c>
      <c r="F141" s="40"/>
      <c r="G141" s="40"/>
      <c r="H141" s="40"/>
      <c r="I141" s="40"/>
      <c r="J141" s="41"/>
    </row>
    <row r="142" spans="1:16" x14ac:dyDescent="0.3">
      <c r="A142" s="31" t="s">
        <v>65</v>
      </c>
      <c r="B142" s="39"/>
      <c r="C142" s="40"/>
      <c r="D142" s="40"/>
      <c r="E142" s="42" t="s">
        <v>1116</v>
      </c>
      <c r="F142" s="40"/>
      <c r="G142" s="40"/>
      <c r="H142" s="40"/>
      <c r="I142" s="40"/>
      <c r="J142" s="41"/>
    </row>
    <row r="143" spans="1:16" x14ac:dyDescent="0.3">
      <c r="A143" s="31" t="s">
        <v>67</v>
      </c>
      <c r="B143" s="39"/>
      <c r="C143" s="40"/>
      <c r="D143" s="40"/>
      <c r="E143" s="46" t="s">
        <v>60</v>
      </c>
      <c r="F143" s="40"/>
      <c r="G143" s="40"/>
      <c r="H143" s="40"/>
      <c r="I143" s="40"/>
      <c r="J143" s="41"/>
    </row>
    <row r="144" spans="1:16" x14ac:dyDescent="0.3">
      <c r="A144" s="31" t="s">
        <v>58</v>
      </c>
      <c r="B144" s="31">
        <v>34</v>
      </c>
      <c r="C144" s="32" t="s">
        <v>1121</v>
      </c>
      <c r="D144" s="31" t="s">
        <v>60</v>
      </c>
      <c r="E144" s="33" t="s">
        <v>1122</v>
      </c>
      <c r="F144" s="34" t="s">
        <v>1047</v>
      </c>
      <c r="G144" s="35">
        <v>50</v>
      </c>
      <c r="H144" s="36">
        <v>0</v>
      </c>
      <c r="I144" s="37">
        <f>ROUND(G144*H144,P4)</f>
        <v>0</v>
      </c>
      <c r="J144" s="31"/>
      <c r="O144" s="38">
        <f>I144*0.21</f>
        <v>0</v>
      </c>
      <c r="P144">
        <v>3</v>
      </c>
    </row>
    <row r="145" spans="1:16" x14ac:dyDescent="0.3">
      <c r="A145" s="31" t="s">
        <v>63</v>
      </c>
      <c r="B145" s="39"/>
      <c r="C145" s="40"/>
      <c r="D145" s="40"/>
      <c r="E145" s="46" t="s">
        <v>60</v>
      </c>
      <c r="F145" s="40"/>
      <c r="G145" s="40"/>
      <c r="H145" s="40"/>
      <c r="I145" s="40"/>
      <c r="J145" s="41"/>
    </row>
    <row r="146" spans="1:16" x14ac:dyDescent="0.3">
      <c r="A146" s="31" t="s">
        <v>65</v>
      </c>
      <c r="B146" s="39"/>
      <c r="C146" s="40"/>
      <c r="D146" s="40"/>
      <c r="E146" s="42" t="s">
        <v>1116</v>
      </c>
      <c r="F146" s="40"/>
      <c r="G146" s="40"/>
      <c r="H146" s="40"/>
      <c r="I146" s="40"/>
      <c r="J146" s="41"/>
    </row>
    <row r="147" spans="1:16" x14ac:dyDescent="0.3">
      <c r="A147" s="31" t="s">
        <v>67</v>
      </c>
      <c r="B147" s="39"/>
      <c r="C147" s="40"/>
      <c r="D147" s="40"/>
      <c r="E147" s="46" t="s">
        <v>60</v>
      </c>
      <c r="F147" s="40"/>
      <c r="G147" s="40"/>
      <c r="H147" s="40"/>
      <c r="I147" s="40"/>
      <c r="J147" s="41"/>
    </row>
    <row r="148" spans="1:16" ht="28.8" x14ac:dyDescent="0.3">
      <c r="A148" s="31" t="s">
        <v>58</v>
      </c>
      <c r="B148" s="31">
        <v>35</v>
      </c>
      <c r="C148" s="32" t="s">
        <v>1123</v>
      </c>
      <c r="D148" s="31" t="s">
        <v>60</v>
      </c>
      <c r="E148" s="33" t="s">
        <v>1124</v>
      </c>
      <c r="F148" s="34" t="s">
        <v>185</v>
      </c>
      <c r="G148" s="35">
        <v>50</v>
      </c>
      <c r="H148" s="36">
        <v>0</v>
      </c>
      <c r="I148" s="37">
        <f>ROUND(G148*H148,P4)</f>
        <v>0</v>
      </c>
      <c r="J148" s="34" t="s">
        <v>582</v>
      </c>
      <c r="O148" s="38">
        <f>I148*0.21</f>
        <v>0</v>
      </c>
      <c r="P148">
        <v>3</v>
      </c>
    </row>
    <row r="149" spans="1:16" x14ac:dyDescent="0.3">
      <c r="A149" s="31" t="s">
        <v>63</v>
      </c>
      <c r="B149" s="39"/>
      <c r="C149" s="40"/>
      <c r="D149" s="40"/>
      <c r="E149" s="46" t="s">
        <v>60</v>
      </c>
      <c r="F149" s="40"/>
      <c r="G149" s="40"/>
      <c r="H149" s="40"/>
      <c r="I149" s="40"/>
      <c r="J149" s="41"/>
    </row>
    <row r="150" spans="1:16" x14ac:dyDescent="0.3">
      <c r="A150" s="31" t="s">
        <v>65</v>
      </c>
      <c r="B150" s="39"/>
      <c r="C150" s="40"/>
      <c r="D150" s="40"/>
      <c r="E150" s="42" t="s">
        <v>1116</v>
      </c>
      <c r="F150" s="40"/>
      <c r="G150" s="40"/>
      <c r="H150" s="40"/>
      <c r="I150" s="40"/>
      <c r="J150" s="41"/>
    </row>
    <row r="151" spans="1:16" x14ac:dyDescent="0.3">
      <c r="A151" s="31" t="s">
        <v>67</v>
      </c>
      <c r="B151" s="39"/>
      <c r="C151" s="40"/>
      <c r="D151" s="40"/>
      <c r="E151" s="46" t="s">
        <v>60</v>
      </c>
      <c r="F151" s="40"/>
      <c r="G151" s="40"/>
      <c r="H151" s="40"/>
      <c r="I151" s="40"/>
      <c r="J151" s="41"/>
    </row>
    <row r="152" spans="1:16" x14ac:dyDescent="0.3">
      <c r="A152" s="31" t="s">
        <v>58</v>
      </c>
      <c r="B152" s="31">
        <v>36</v>
      </c>
      <c r="C152" s="32" t="s">
        <v>1061</v>
      </c>
      <c r="D152" s="31" t="s">
        <v>60</v>
      </c>
      <c r="E152" s="33" t="s">
        <v>1062</v>
      </c>
      <c r="F152" s="34" t="s">
        <v>1037</v>
      </c>
      <c r="G152" s="35">
        <v>25</v>
      </c>
      <c r="H152" s="36">
        <v>0</v>
      </c>
      <c r="I152" s="37">
        <f>ROUND(G152*H152,P4)</f>
        <v>0</v>
      </c>
      <c r="J152" s="34" t="s">
        <v>582</v>
      </c>
      <c r="O152" s="38">
        <f>I152*0.21</f>
        <v>0</v>
      </c>
      <c r="P152">
        <v>3</v>
      </c>
    </row>
    <row r="153" spans="1:16" x14ac:dyDescent="0.3">
      <c r="A153" s="31" t="s">
        <v>63</v>
      </c>
      <c r="B153" s="39"/>
      <c r="C153" s="40"/>
      <c r="D153" s="40"/>
      <c r="E153" s="46" t="s">
        <v>60</v>
      </c>
      <c r="F153" s="40"/>
      <c r="G153" s="40"/>
      <c r="H153" s="40"/>
      <c r="I153" s="40"/>
      <c r="J153" s="41"/>
    </row>
    <row r="154" spans="1:16" x14ac:dyDescent="0.3">
      <c r="A154" s="31" t="s">
        <v>65</v>
      </c>
      <c r="B154" s="39"/>
      <c r="C154" s="40"/>
      <c r="D154" s="40"/>
      <c r="E154" s="42" t="s">
        <v>1125</v>
      </c>
      <c r="F154" s="40"/>
      <c r="G154" s="40"/>
      <c r="H154" s="40"/>
      <c r="I154" s="40"/>
      <c r="J154" s="41"/>
    </row>
    <row r="155" spans="1:16" x14ac:dyDescent="0.3">
      <c r="A155" s="31" t="s">
        <v>67</v>
      </c>
      <c r="B155" s="39"/>
      <c r="C155" s="40"/>
      <c r="D155" s="40"/>
      <c r="E155" s="46" t="s">
        <v>60</v>
      </c>
      <c r="F155" s="40"/>
      <c r="G155" s="40"/>
      <c r="H155" s="40"/>
      <c r="I155" s="40"/>
      <c r="J155" s="41"/>
    </row>
    <row r="156" spans="1:16" x14ac:dyDescent="0.3">
      <c r="A156" s="31" t="s">
        <v>58</v>
      </c>
      <c r="B156" s="31">
        <v>37</v>
      </c>
      <c r="C156" s="32" t="s">
        <v>1064</v>
      </c>
      <c r="D156" s="31" t="s">
        <v>124</v>
      </c>
      <c r="E156" s="33" t="s">
        <v>1065</v>
      </c>
      <c r="F156" s="34" t="s">
        <v>1037</v>
      </c>
      <c r="G156" s="35">
        <v>30</v>
      </c>
      <c r="H156" s="36">
        <v>0</v>
      </c>
      <c r="I156" s="37">
        <f>ROUND(G156*H156,P4)</f>
        <v>0</v>
      </c>
      <c r="J156" s="34" t="s">
        <v>582</v>
      </c>
      <c r="O156" s="38">
        <f>I156*0.21</f>
        <v>0</v>
      </c>
      <c r="P156">
        <v>3</v>
      </c>
    </row>
    <row r="157" spans="1:16" x14ac:dyDescent="0.3">
      <c r="A157" s="31" t="s">
        <v>63</v>
      </c>
      <c r="B157" s="39"/>
      <c r="C157" s="40"/>
      <c r="D157" s="40"/>
      <c r="E157" s="46" t="s">
        <v>60</v>
      </c>
      <c r="F157" s="40"/>
      <c r="G157" s="40"/>
      <c r="H157" s="40"/>
      <c r="I157" s="40"/>
      <c r="J157" s="41"/>
    </row>
    <row r="158" spans="1:16" ht="28.8" x14ac:dyDescent="0.3">
      <c r="A158" s="31" t="s">
        <v>65</v>
      </c>
      <c r="B158" s="39"/>
      <c r="C158" s="40"/>
      <c r="D158" s="40"/>
      <c r="E158" s="42" t="s">
        <v>1126</v>
      </c>
      <c r="F158" s="40"/>
      <c r="G158" s="40"/>
      <c r="H158" s="40"/>
      <c r="I158" s="40"/>
      <c r="J158" s="41"/>
    </row>
    <row r="159" spans="1:16" x14ac:dyDescent="0.3">
      <c r="A159" s="31" t="s">
        <v>67</v>
      </c>
      <c r="B159" s="39"/>
      <c r="C159" s="40"/>
      <c r="D159" s="40"/>
      <c r="E159" s="46" t="s">
        <v>60</v>
      </c>
      <c r="F159" s="40"/>
      <c r="G159" s="40"/>
      <c r="H159" s="40"/>
      <c r="I159" s="40"/>
      <c r="J159" s="41"/>
    </row>
    <row r="160" spans="1:16" x14ac:dyDescent="0.3">
      <c r="A160" s="31" t="s">
        <v>58</v>
      </c>
      <c r="B160" s="31">
        <v>38</v>
      </c>
      <c r="C160" s="32" t="s">
        <v>1127</v>
      </c>
      <c r="D160" s="31" t="s">
        <v>60</v>
      </c>
      <c r="E160" s="33" t="s">
        <v>1128</v>
      </c>
      <c r="F160" s="34" t="s">
        <v>1047</v>
      </c>
      <c r="G160" s="35">
        <v>150</v>
      </c>
      <c r="H160" s="36">
        <v>0</v>
      </c>
      <c r="I160" s="37">
        <f>ROUND(G160*H160,P4)</f>
        <v>0</v>
      </c>
      <c r="J160" s="34" t="s">
        <v>582</v>
      </c>
      <c r="O160" s="38">
        <f>I160*0.21</f>
        <v>0</v>
      </c>
      <c r="P160">
        <v>3</v>
      </c>
    </row>
    <row r="161" spans="1:16" x14ac:dyDescent="0.3">
      <c r="A161" s="31" t="s">
        <v>63</v>
      </c>
      <c r="B161" s="39"/>
      <c r="C161" s="40"/>
      <c r="D161" s="40"/>
      <c r="E161" s="46" t="s">
        <v>60</v>
      </c>
      <c r="F161" s="40"/>
      <c r="G161" s="40"/>
      <c r="H161" s="40"/>
      <c r="I161" s="40"/>
      <c r="J161" s="41"/>
    </row>
    <row r="162" spans="1:16" x14ac:dyDescent="0.3">
      <c r="A162" s="31" t="s">
        <v>65</v>
      </c>
      <c r="B162" s="39"/>
      <c r="C162" s="40"/>
      <c r="D162" s="40"/>
      <c r="E162" s="42" t="s">
        <v>1129</v>
      </c>
      <c r="F162" s="40"/>
      <c r="G162" s="40"/>
      <c r="H162" s="40"/>
      <c r="I162" s="40"/>
      <c r="J162" s="41"/>
    </row>
    <row r="163" spans="1:16" x14ac:dyDescent="0.3">
      <c r="A163" s="31" t="s">
        <v>67</v>
      </c>
      <c r="B163" s="39"/>
      <c r="C163" s="40"/>
      <c r="D163" s="40"/>
      <c r="E163" s="46" t="s">
        <v>60</v>
      </c>
      <c r="F163" s="40"/>
      <c r="G163" s="40"/>
      <c r="H163" s="40"/>
      <c r="I163" s="40"/>
      <c r="J163" s="41"/>
    </row>
    <row r="164" spans="1:16" x14ac:dyDescent="0.3">
      <c r="A164" s="31" t="s">
        <v>58</v>
      </c>
      <c r="B164" s="31">
        <v>39</v>
      </c>
      <c r="C164" s="32" t="s">
        <v>1130</v>
      </c>
      <c r="D164" s="31" t="s">
        <v>60</v>
      </c>
      <c r="E164" s="33" t="s">
        <v>1131</v>
      </c>
      <c r="F164" s="34" t="s">
        <v>1047</v>
      </c>
      <c r="G164" s="35">
        <v>600</v>
      </c>
      <c r="H164" s="36">
        <v>0</v>
      </c>
      <c r="I164" s="37">
        <f>ROUND(G164*H164,P4)</f>
        <v>0</v>
      </c>
      <c r="J164" s="31"/>
      <c r="O164" s="38">
        <f>I164*0.21</f>
        <v>0</v>
      </c>
      <c r="P164">
        <v>3</v>
      </c>
    </row>
    <row r="165" spans="1:16" x14ac:dyDescent="0.3">
      <c r="A165" s="31" t="s">
        <v>63</v>
      </c>
      <c r="B165" s="39"/>
      <c r="C165" s="40"/>
      <c r="D165" s="40"/>
      <c r="E165" s="46" t="s">
        <v>60</v>
      </c>
      <c r="F165" s="40"/>
      <c r="G165" s="40"/>
      <c r="H165" s="40"/>
      <c r="I165" s="40"/>
      <c r="J165" s="41"/>
    </row>
    <row r="166" spans="1:16" x14ac:dyDescent="0.3">
      <c r="A166" s="31" t="s">
        <v>65</v>
      </c>
      <c r="B166" s="39"/>
      <c r="C166" s="40"/>
      <c r="D166" s="40"/>
      <c r="E166" s="42" t="s">
        <v>1132</v>
      </c>
      <c r="F166" s="40"/>
      <c r="G166" s="40"/>
      <c r="H166" s="40"/>
      <c r="I166" s="40"/>
      <c r="J166" s="41"/>
    </row>
    <row r="167" spans="1:16" x14ac:dyDescent="0.3">
      <c r="A167" s="31" t="s">
        <v>67</v>
      </c>
      <c r="B167" s="39"/>
      <c r="C167" s="40"/>
      <c r="D167" s="40"/>
      <c r="E167" s="46" t="s">
        <v>60</v>
      </c>
      <c r="F167" s="40"/>
      <c r="G167" s="40"/>
      <c r="H167" s="40"/>
      <c r="I167" s="40"/>
      <c r="J167" s="41"/>
    </row>
    <row r="168" spans="1:16" x14ac:dyDescent="0.3">
      <c r="A168" s="31" t="s">
        <v>58</v>
      </c>
      <c r="B168" s="31">
        <v>40</v>
      </c>
      <c r="C168" s="32" t="s">
        <v>1133</v>
      </c>
      <c r="D168" s="31" t="s">
        <v>60</v>
      </c>
      <c r="E168" s="33" t="s">
        <v>1134</v>
      </c>
      <c r="F168" s="34" t="s">
        <v>1037</v>
      </c>
      <c r="G168" s="35">
        <v>5.25</v>
      </c>
      <c r="H168" s="36">
        <v>0</v>
      </c>
      <c r="I168" s="37">
        <f>ROUND(G168*H168,P4)</f>
        <v>0</v>
      </c>
      <c r="J168" s="31"/>
      <c r="O168" s="38">
        <f>I168*0.21</f>
        <v>0</v>
      </c>
      <c r="P168">
        <v>3</v>
      </c>
    </row>
    <row r="169" spans="1:16" x14ac:dyDescent="0.3">
      <c r="A169" s="31" t="s">
        <v>63</v>
      </c>
      <c r="B169" s="39"/>
      <c r="C169" s="40"/>
      <c r="D169" s="40"/>
      <c r="E169" s="46" t="s">
        <v>60</v>
      </c>
      <c r="F169" s="40"/>
      <c r="G169" s="40"/>
      <c r="H169" s="40"/>
      <c r="I169" s="40"/>
      <c r="J169" s="41"/>
    </row>
    <row r="170" spans="1:16" x14ac:dyDescent="0.3">
      <c r="A170" s="31" t="s">
        <v>65</v>
      </c>
      <c r="B170" s="39"/>
      <c r="C170" s="40"/>
      <c r="D170" s="40"/>
      <c r="E170" s="42" t="s">
        <v>1135</v>
      </c>
      <c r="F170" s="40"/>
      <c r="G170" s="40"/>
      <c r="H170" s="40"/>
      <c r="I170" s="40"/>
      <c r="J170" s="41"/>
    </row>
    <row r="171" spans="1:16" x14ac:dyDescent="0.3">
      <c r="A171" s="31" t="s">
        <v>67</v>
      </c>
      <c r="B171" s="39"/>
      <c r="C171" s="40"/>
      <c r="D171" s="40"/>
      <c r="E171" s="46" t="s">
        <v>60</v>
      </c>
      <c r="F171" s="40"/>
      <c r="G171" s="40"/>
      <c r="H171" s="40"/>
      <c r="I171" s="40"/>
      <c r="J171" s="41"/>
    </row>
    <row r="172" spans="1:16" x14ac:dyDescent="0.3">
      <c r="A172" s="31" t="s">
        <v>58</v>
      </c>
      <c r="B172" s="31">
        <v>41</v>
      </c>
      <c r="C172" s="32" t="s">
        <v>1136</v>
      </c>
      <c r="D172" s="31" t="s">
        <v>60</v>
      </c>
      <c r="E172" s="33" t="s">
        <v>1137</v>
      </c>
      <c r="F172" s="34" t="s">
        <v>1079</v>
      </c>
      <c r="G172" s="35">
        <v>159.65</v>
      </c>
      <c r="H172" s="36">
        <v>0</v>
      </c>
      <c r="I172" s="37">
        <f>ROUND(G172*H172,P4)</f>
        <v>0</v>
      </c>
      <c r="J172" s="31"/>
      <c r="O172" s="38">
        <f>I172*0.21</f>
        <v>0</v>
      </c>
      <c r="P172">
        <v>3</v>
      </c>
    </row>
    <row r="173" spans="1:16" x14ac:dyDescent="0.3">
      <c r="A173" s="31" t="s">
        <v>63</v>
      </c>
      <c r="B173" s="39"/>
      <c r="C173" s="40"/>
      <c r="D173" s="40"/>
      <c r="E173" s="46" t="s">
        <v>60</v>
      </c>
      <c r="F173" s="40"/>
      <c r="G173" s="40"/>
      <c r="H173" s="40"/>
      <c r="I173" s="40"/>
      <c r="J173" s="41"/>
    </row>
    <row r="174" spans="1:16" x14ac:dyDescent="0.3">
      <c r="A174" s="31" t="s">
        <v>65</v>
      </c>
      <c r="B174" s="39"/>
      <c r="C174" s="40"/>
      <c r="D174" s="40"/>
      <c r="E174" s="42" t="s">
        <v>1138</v>
      </c>
      <c r="F174" s="40"/>
      <c r="G174" s="40"/>
      <c r="H174" s="40"/>
      <c r="I174" s="40"/>
      <c r="J174" s="41"/>
    </row>
    <row r="175" spans="1:16" x14ac:dyDescent="0.3">
      <c r="A175" s="31" t="s">
        <v>67</v>
      </c>
      <c r="B175" s="39"/>
      <c r="C175" s="40"/>
      <c r="D175" s="40"/>
      <c r="E175" s="46" t="s">
        <v>60</v>
      </c>
      <c r="F175" s="40"/>
      <c r="G175" s="40"/>
      <c r="H175" s="40"/>
      <c r="I175" s="40"/>
      <c r="J175" s="41"/>
    </row>
    <row r="176" spans="1:16" x14ac:dyDescent="0.3">
      <c r="A176" s="31" t="s">
        <v>58</v>
      </c>
      <c r="B176" s="31">
        <v>42</v>
      </c>
      <c r="C176" s="32" t="s">
        <v>1139</v>
      </c>
      <c r="D176" s="31" t="s">
        <v>60</v>
      </c>
      <c r="E176" s="33" t="s">
        <v>1140</v>
      </c>
      <c r="F176" s="34" t="s">
        <v>1047</v>
      </c>
      <c r="G176" s="35">
        <v>50</v>
      </c>
      <c r="H176" s="36">
        <v>0</v>
      </c>
      <c r="I176" s="37">
        <f>ROUND(G176*H176,P4)</f>
        <v>0</v>
      </c>
      <c r="J176" s="31"/>
      <c r="O176" s="38">
        <f>I176*0.21</f>
        <v>0</v>
      </c>
      <c r="P176">
        <v>3</v>
      </c>
    </row>
    <row r="177" spans="1:16" x14ac:dyDescent="0.3">
      <c r="A177" s="31" t="s">
        <v>63</v>
      </c>
      <c r="B177" s="39"/>
      <c r="C177" s="40"/>
      <c r="D177" s="40"/>
      <c r="E177" s="46" t="s">
        <v>60</v>
      </c>
      <c r="F177" s="40"/>
      <c r="G177" s="40"/>
      <c r="H177" s="40"/>
      <c r="I177" s="40"/>
      <c r="J177" s="41"/>
    </row>
    <row r="178" spans="1:16" x14ac:dyDescent="0.3">
      <c r="A178" s="31" t="s">
        <v>65</v>
      </c>
      <c r="B178" s="39"/>
      <c r="C178" s="40"/>
      <c r="D178" s="40"/>
      <c r="E178" s="42" t="s">
        <v>1116</v>
      </c>
      <c r="F178" s="40"/>
      <c r="G178" s="40"/>
      <c r="H178" s="40"/>
      <c r="I178" s="40"/>
      <c r="J178" s="41"/>
    </row>
    <row r="179" spans="1:16" x14ac:dyDescent="0.3">
      <c r="A179" s="31" t="s">
        <v>67</v>
      </c>
      <c r="B179" s="39"/>
      <c r="C179" s="40"/>
      <c r="D179" s="40"/>
      <c r="E179" s="46" t="s">
        <v>60</v>
      </c>
      <c r="F179" s="40"/>
      <c r="G179" s="40"/>
      <c r="H179" s="40"/>
      <c r="I179" s="40"/>
      <c r="J179" s="41"/>
    </row>
    <row r="180" spans="1:16" x14ac:dyDescent="0.3">
      <c r="A180" s="25" t="s">
        <v>55</v>
      </c>
      <c r="B180" s="26"/>
      <c r="C180" s="27" t="s">
        <v>1141</v>
      </c>
      <c r="D180" s="28"/>
      <c r="E180" s="25" t="s">
        <v>1142</v>
      </c>
      <c r="F180" s="28"/>
      <c r="G180" s="28"/>
      <c r="H180" s="28"/>
      <c r="I180" s="29">
        <f>SUMIFS(I181:I228,A181:A228,"P")</f>
        <v>0</v>
      </c>
      <c r="J180" s="30"/>
    </row>
    <row r="181" spans="1:16" ht="28.8" x14ac:dyDescent="0.3">
      <c r="A181" s="31" t="s">
        <v>58</v>
      </c>
      <c r="B181" s="31">
        <v>43</v>
      </c>
      <c r="C181" s="32" t="s">
        <v>1143</v>
      </c>
      <c r="D181" s="31" t="s">
        <v>60</v>
      </c>
      <c r="E181" s="33" t="s">
        <v>1144</v>
      </c>
      <c r="F181" s="34" t="s">
        <v>185</v>
      </c>
      <c r="G181" s="35">
        <v>3201</v>
      </c>
      <c r="H181" s="36">
        <v>0</v>
      </c>
      <c r="I181" s="37">
        <f>ROUND(G181*H181,P4)</f>
        <v>0</v>
      </c>
      <c r="J181" s="34" t="s">
        <v>582</v>
      </c>
      <c r="O181" s="38">
        <f>I181*0.21</f>
        <v>0</v>
      </c>
      <c r="P181">
        <v>3</v>
      </c>
    </row>
    <row r="182" spans="1:16" x14ac:dyDescent="0.3">
      <c r="A182" s="31" t="s">
        <v>63</v>
      </c>
      <c r="B182" s="39"/>
      <c r="C182" s="40"/>
      <c r="D182" s="40"/>
      <c r="E182" s="46" t="s">
        <v>60</v>
      </c>
      <c r="F182" s="40"/>
      <c r="G182" s="40"/>
      <c r="H182" s="40"/>
      <c r="I182" s="40"/>
      <c r="J182" s="41"/>
    </row>
    <row r="183" spans="1:16" x14ac:dyDescent="0.3">
      <c r="A183" s="31" t="s">
        <v>65</v>
      </c>
      <c r="B183" s="39"/>
      <c r="C183" s="40"/>
      <c r="D183" s="40"/>
      <c r="E183" s="42" t="s">
        <v>1145</v>
      </c>
      <c r="F183" s="40"/>
      <c r="G183" s="40"/>
      <c r="H183" s="40"/>
      <c r="I183" s="40"/>
      <c r="J183" s="41"/>
    </row>
    <row r="184" spans="1:16" x14ac:dyDescent="0.3">
      <c r="A184" s="31" t="s">
        <v>67</v>
      </c>
      <c r="B184" s="39"/>
      <c r="C184" s="40"/>
      <c r="D184" s="40"/>
      <c r="E184" s="46" t="s">
        <v>60</v>
      </c>
      <c r="F184" s="40"/>
      <c r="G184" s="40"/>
      <c r="H184" s="40"/>
      <c r="I184" s="40"/>
      <c r="J184" s="41"/>
    </row>
    <row r="185" spans="1:16" ht="28.8" x14ac:dyDescent="0.3">
      <c r="A185" s="31" t="s">
        <v>58</v>
      </c>
      <c r="B185" s="31">
        <v>44</v>
      </c>
      <c r="C185" s="32" t="s">
        <v>1146</v>
      </c>
      <c r="D185" s="31" t="s">
        <v>60</v>
      </c>
      <c r="E185" s="33" t="s">
        <v>1147</v>
      </c>
      <c r="F185" s="34" t="s">
        <v>185</v>
      </c>
      <c r="G185" s="35">
        <v>1067</v>
      </c>
      <c r="H185" s="36">
        <v>0</v>
      </c>
      <c r="I185" s="37">
        <f>ROUND(G185*H185,P4)</f>
        <v>0</v>
      </c>
      <c r="J185" s="34" t="s">
        <v>582</v>
      </c>
      <c r="O185" s="38">
        <f>I185*0.21</f>
        <v>0</v>
      </c>
      <c r="P185">
        <v>3</v>
      </c>
    </row>
    <row r="186" spans="1:16" x14ac:dyDescent="0.3">
      <c r="A186" s="31" t="s">
        <v>63</v>
      </c>
      <c r="B186" s="39"/>
      <c r="C186" s="40"/>
      <c r="D186" s="40"/>
      <c r="E186" s="46" t="s">
        <v>60</v>
      </c>
      <c r="F186" s="40"/>
      <c r="G186" s="40"/>
      <c r="H186" s="40"/>
      <c r="I186" s="40"/>
      <c r="J186" s="41"/>
    </row>
    <row r="187" spans="1:16" x14ac:dyDescent="0.3">
      <c r="A187" s="31" t="s">
        <v>65</v>
      </c>
      <c r="B187" s="39"/>
      <c r="C187" s="40"/>
      <c r="D187" s="40"/>
      <c r="E187" s="42" t="s">
        <v>1032</v>
      </c>
      <c r="F187" s="40"/>
      <c r="G187" s="40"/>
      <c r="H187" s="40"/>
      <c r="I187" s="40"/>
      <c r="J187" s="41"/>
    </row>
    <row r="188" spans="1:16" x14ac:dyDescent="0.3">
      <c r="A188" s="31" t="s">
        <v>67</v>
      </c>
      <c r="B188" s="39"/>
      <c r="C188" s="40"/>
      <c r="D188" s="40"/>
      <c r="E188" s="46" t="s">
        <v>60</v>
      </c>
      <c r="F188" s="40"/>
      <c r="G188" s="40"/>
      <c r="H188" s="40"/>
      <c r="I188" s="40"/>
      <c r="J188" s="41"/>
    </row>
    <row r="189" spans="1:16" ht="28.8" x14ac:dyDescent="0.3">
      <c r="A189" s="31" t="s">
        <v>58</v>
      </c>
      <c r="B189" s="31">
        <v>45</v>
      </c>
      <c r="C189" s="32" t="s">
        <v>1148</v>
      </c>
      <c r="D189" s="31" t="s">
        <v>60</v>
      </c>
      <c r="E189" s="33" t="s">
        <v>1149</v>
      </c>
      <c r="F189" s="34" t="s">
        <v>185</v>
      </c>
      <c r="G189" s="35">
        <v>1067</v>
      </c>
      <c r="H189" s="36">
        <v>0</v>
      </c>
      <c r="I189" s="37">
        <f>ROUND(G189*H189,P4)</f>
        <v>0</v>
      </c>
      <c r="J189" s="31"/>
      <c r="O189" s="38">
        <f>I189*0.21</f>
        <v>0</v>
      </c>
      <c r="P189">
        <v>3</v>
      </c>
    </row>
    <row r="190" spans="1:16" x14ac:dyDescent="0.3">
      <c r="A190" s="31" t="s">
        <v>63</v>
      </c>
      <c r="B190" s="39"/>
      <c r="C190" s="40"/>
      <c r="D190" s="40"/>
      <c r="E190" s="46" t="s">
        <v>60</v>
      </c>
      <c r="F190" s="40"/>
      <c r="G190" s="40"/>
      <c r="H190" s="40"/>
      <c r="I190" s="40"/>
      <c r="J190" s="41"/>
    </row>
    <row r="191" spans="1:16" x14ac:dyDescent="0.3">
      <c r="A191" s="31" t="s">
        <v>65</v>
      </c>
      <c r="B191" s="39"/>
      <c r="C191" s="40"/>
      <c r="D191" s="40"/>
      <c r="E191" s="42" t="s">
        <v>1032</v>
      </c>
      <c r="F191" s="40"/>
      <c r="G191" s="40"/>
      <c r="H191" s="40"/>
      <c r="I191" s="40"/>
      <c r="J191" s="41"/>
    </row>
    <row r="192" spans="1:16" x14ac:dyDescent="0.3">
      <c r="A192" s="31" t="s">
        <v>67</v>
      </c>
      <c r="B192" s="39"/>
      <c r="C192" s="40"/>
      <c r="D192" s="40"/>
      <c r="E192" s="46" t="s">
        <v>60</v>
      </c>
      <c r="F192" s="40"/>
      <c r="G192" s="40"/>
      <c r="H192" s="40"/>
      <c r="I192" s="40"/>
      <c r="J192" s="41"/>
    </row>
    <row r="193" spans="1:16" ht="28.8" x14ac:dyDescent="0.3">
      <c r="A193" s="31" t="s">
        <v>58</v>
      </c>
      <c r="B193" s="31">
        <v>46</v>
      </c>
      <c r="C193" s="32" t="s">
        <v>1150</v>
      </c>
      <c r="D193" s="31" t="s">
        <v>60</v>
      </c>
      <c r="E193" s="33" t="s">
        <v>1151</v>
      </c>
      <c r="F193" s="34" t="s">
        <v>185</v>
      </c>
      <c r="G193" s="35">
        <v>1067</v>
      </c>
      <c r="H193" s="36">
        <v>0</v>
      </c>
      <c r="I193" s="37">
        <f>ROUND(G193*H193,P4)</f>
        <v>0</v>
      </c>
      <c r="J193" s="34" t="s">
        <v>582</v>
      </c>
      <c r="O193" s="38">
        <f>I193*0.21</f>
        <v>0</v>
      </c>
      <c r="P193">
        <v>3</v>
      </c>
    </row>
    <row r="194" spans="1:16" x14ac:dyDescent="0.3">
      <c r="A194" s="31" t="s">
        <v>63</v>
      </c>
      <c r="B194" s="39"/>
      <c r="C194" s="40"/>
      <c r="D194" s="40"/>
      <c r="E194" s="46" t="s">
        <v>60</v>
      </c>
      <c r="F194" s="40"/>
      <c r="G194" s="40"/>
      <c r="H194" s="40"/>
      <c r="I194" s="40"/>
      <c r="J194" s="41"/>
    </row>
    <row r="195" spans="1:16" x14ac:dyDescent="0.3">
      <c r="A195" s="31" t="s">
        <v>65</v>
      </c>
      <c r="B195" s="39"/>
      <c r="C195" s="40"/>
      <c r="D195" s="40"/>
      <c r="E195" s="42" t="s">
        <v>1032</v>
      </c>
      <c r="F195" s="40"/>
      <c r="G195" s="40"/>
      <c r="H195" s="40"/>
      <c r="I195" s="40"/>
      <c r="J195" s="41"/>
    </row>
    <row r="196" spans="1:16" x14ac:dyDescent="0.3">
      <c r="A196" s="31" t="s">
        <v>67</v>
      </c>
      <c r="B196" s="39"/>
      <c r="C196" s="40"/>
      <c r="D196" s="40"/>
      <c r="E196" s="46" t="s">
        <v>60</v>
      </c>
      <c r="F196" s="40"/>
      <c r="G196" s="40"/>
      <c r="H196" s="40"/>
      <c r="I196" s="40"/>
      <c r="J196" s="41"/>
    </row>
    <row r="197" spans="1:16" x14ac:dyDescent="0.3">
      <c r="A197" s="31" t="s">
        <v>58</v>
      </c>
      <c r="B197" s="31">
        <v>47</v>
      </c>
      <c r="C197" s="32" t="s">
        <v>1152</v>
      </c>
      <c r="D197" s="31" t="s">
        <v>60</v>
      </c>
      <c r="E197" s="33" t="s">
        <v>1153</v>
      </c>
      <c r="F197" s="34" t="s">
        <v>185</v>
      </c>
      <c r="G197" s="35">
        <v>2134</v>
      </c>
      <c r="H197" s="36">
        <v>0</v>
      </c>
      <c r="I197" s="37">
        <f>ROUND(G197*H197,P4)</f>
        <v>0</v>
      </c>
      <c r="J197" s="34" t="s">
        <v>582</v>
      </c>
      <c r="O197" s="38">
        <f>I197*0.21</f>
        <v>0</v>
      </c>
      <c r="P197">
        <v>3</v>
      </c>
    </row>
    <row r="198" spans="1:16" x14ac:dyDescent="0.3">
      <c r="A198" s="31" t="s">
        <v>63</v>
      </c>
      <c r="B198" s="39"/>
      <c r="C198" s="40"/>
      <c r="D198" s="40"/>
      <c r="E198" s="46" t="s">
        <v>60</v>
      </c>
      <c r="F198" s="40"/>
      <c r="G198" s="40"/>
      <c r="H198" s="40"/>
      <c r="I198" s="40"/>
      <c r="J198" s="41"/>
    </row>
    <row r="199" spans="1:16" x14ac:dyDescent="0.3">
      <c r="A199" s="31" t="s">
        <v>65</v>
      </c>
      <c r="B199" s="39"/>
      <c r="C199" s="40"/>
      <c r="D199" s="40"/>
      <c r="E199" s="42" t="s">
        <v>1154</v>
      </c>
      <c r="F199" s="40"/>
      <c r="G199" s="40"/>
      <c r="H199" s="40"/>
      <c r="I199" s="40"/>
      <c r="J199" s="41"/>
    </row>
    <row r="200" spans="1:16" x14ac:dyDescent="0.3">
      <c r="A200" s="31" t="s">
        <v>67</v>
      </c>
      <c r="B200" s="39"/>
      <c r="C200" s="40"/>
      <c r="D200" s="40"/>
      <c r="E200" s="46" t="s">
        <v>60</v>
      </c>
      <c r="F200" s="40"/>
      <c r="G200" s="40"/>
      <c r="H200" s="40"/>
      <c r="I200" s="40"/>
      <c r="J200" s="41"/>
    </row>
    <row r="201" spans="1:16" x14ac:dyDescent="0.3">
      <c r="A201" s="31" t="s">
        <v>58</v>
      </c>
      <c r="B201" s="31">
        <v>48</v>
      </c>
      <c r="C201" s="32" t="s">
        <v>1155</v>
      </c>
      <c r="D201" s="31" t="s">
        <v>60</v>
      </c>
      <c r="E201" s="33" t="s">
        <v>1156</v>
      </c>
      <c r="F201" s="34" t="s">
        <v>185</v>
      </c>
      <c r="G201" s="35">
        <v>2134</v>
      </c>
      <c r="H201" s="36">
        <v>0</v>
      </c>
      <c r="I201" s="37">
        <f>ROUND(G201*H201,P4)</f>
        <v>0</v>
      </c>
      <c r="J201" s="34" t="s">
        <v>582</v>
      </c>
      <c r="O201" s="38">
        <f>I201*0.21</f>
        <v>0</v>
      </c>
      <c r="P201">
        <v>3</v>
      </c>
    </row>
    <row r="202" spans="1:16" x14ac:dyDescent="0.3">
      <c r="A202" s="31" t="s">
        <v>63</v>
      </c>
      <c r="B202" s="39"/>
      <c r="C202" s="40"/>
      <c r="D202" s="40"/>
      <c r="E202" s="46" t="s">
        <v>60</v>
      </c>
      <c r="F202" s="40"/>
      <c r="G202" s="40"/>
      <c r="H202" s="40"/>
      <c r="I202" s="40"/>
      <c r="J202" s="41"/>
    </row>
    <row r="203" spans="1:16" x14ac:dyDescent="0.3">
      <c r="A203" s="31" t="s">
        <v>65</v>
      </c>
      <c r="B203" s="39"/>
      <c r="C203" s="40"/>
      <c r="D203" s="40"/>
      <c r="E203" s="42" t="s">
        <v>1154</v>
      </c>
      <c r="F203" s="40"/>
      <c r="G203" s="40"/>
      <c r="H203" s="40"/>
      <c r="I203" s="40"/>
      <c r="J203" s="41"/>
    </row>
    <row r="204" spans="1:16" x14ac:dyDescent="0.3">
      <c r="A204" s="31" t="s">
        <v>67</v>
      </c>
      <c r="B204" s="39"/>
      <c r="C204" s="40"/>
      <c r="D204" s="40"/>
      <c r="E204" s="46" t="s">
        <v>60</v>
      </c>
      <c r="F204" s="40"/>
      <c r="G204" s="40"/>
      <c r="H204" s="40"/>
      <c r="I204" s="40"/>
      <c r="J204" s="41"/>
    </row>
    <row r="205" spans="1:16" ht="28.8" x14ac:dyDescent="0.3">
      <c r="A205" s="31" t="s">
        <v>58</v>
      </c>
      <c r="B205" s="31">
        <v>49</v>
      </c>
      <c r="C205" s="32" t="s">
        <v>1157</v>
      </c>
      <c r="D205" s="31" t="s">
        <v>60</v>
      </c>
      <c r="E205" s="33" t="s">
        <v>1158</v>
      </c>
      <c r="F205" s="34" t="s">
        <v>185</v>
      </c>
      <c r="G205" s="35">
        <v>1067</v>
      </c>
      <c r="H205" s="36">
        <v>0</v>
      </c>
      <c r="I205" s="37">
        <f>ROUND(G205*H205,P4)</f>
        <v>0</v>
      </c>
      <c r="J205" s="34" t="s">
        <v>582</v>
      </c>
      <c r="O205" s="38">
        <f>I205*0.21</f>
        <v>0</v>
      </c>
      <c r="P205">
        <v>3</v>
      </c>
    </row>
    <row r="206" spans="1:16" x14ac:dyDescent="0.3">
      <c r="A206" s="31" t="s">
        <v>63</v>
      </c>
      <c r="B206" s="39"/>
      <c r="C206" s="40"/>
      <c r="D206" s="40"/>
      <c r="E206" s="46" t="s">
        <v>60</v>
      </c>
      <c r="F206" s="40"/>
      <c r="G206" s="40"/>
      <c r="H206" s="40"/>
      <c r="I206" s="40"/>
      <c r="J206" s="41"/>
    </row>
    <row r="207" spans="1:16" x14ac:dyDescent="0.3">
      <c r="A207" s="31" t="s">
        <v>65</v>
      </c>
      <c r="B207" s="39"/>
      <c r="C207" s="40"/>
      <c r="D207" s="40"/>
      <c r="E207" s="42" t="s">
        <v>1032</v>
      </c>
      <c r="F207" s="40"/>
      <c r="G207" s="40"/>
      <c r="H207" s="40"/>
      <c r="I207" s="40"/>
      <c r="J207" s="41"/>
    </row>
    <row r="208" spans="1:16" x14ac:dyDescent="0.3">
      <c r="A208" s="31" t="s">
        <v>67</v>
      </c>
      <c r="B208" s="39"/>
      <c r="C208" s="40"/>
      <c r="D208" s="40"/>
      <c r="E208" s="46" t="s">
        <v>60</v>
      </c>
      <c r="F208" s="40"/>
      <c r="G208" s="40"/>
      <c r="H208" s="40"/>
      <c r="I208" s="40"/>
      <c r="J208" s="41"/>
    </row>
    <row r="209" spans="1:16" x14ac:dyDescent="0.3">
      <c r="A209" s="31" t="s">
        <v>58</v>
      </c>
      <c r="B209" s="31">
        <v>50</v>
      </c>
      <c r="C209" s="32" t="s">
        <v>1159</v>
      </c>
      <c r="D209" s="31" t="s">
        <v>60</v>
      </c>
      <c r="E209" s="33" t="s">
        <v>1160</v>
      </c>
      <c r="F209" s="34" t="s">
        <v>1037</v>
      </c>
      <c r="G209" s="35">
        <v>53.35</v>
      </c>
      <c r="H209" s="36">
        <v>0</v>
      </c>
      <c r="I209" s="37">
        <f>ROUND(G209*H209,P4)</f>
        <v>0</v>
      </c>
      <c r="J209" s="34" t="s">
        <v>582</v>
      </c>
      <c r="O209" s="38">
        <f>I209*0.21</f>
        <v>0</v>
      </c>
      <c r="P209">
        <v>3</v>
      </c>
    </row>
    <row r="210" spans="1:16" x14ac:dyDescent="0.3">
      <c r="A210" s="31" t="s">
        <v>63</v>
      </c>
      <c r="B210" s="39"/>
      <c r="C210" s="40"/>
      <c r="D210" s="40"/>
      <c r="E210" s="46" t="s">
        <v>60</v>
      </c>
      <c r="F210" s="40"/>
      <c r="G210" s="40"/>
      <c r="H210" s="40"/>
      <c r="I210" s="40"/>
      <c r="J210" s="41"/>
    </row>
    <row r="211" spans="1:16" x14ac:dyDescent="0.3">
      <c r="A211" s="31" t="s">
        <v>65</v>
      </c>
      <c r="B211" s="39"/>
      <c r="C211" s="40"/>
      <c r="D211" s="40"/>
      <c r="E211" s="42" t="s">
        <v>1161</v>
      </c>
      <c r="F211" s="40"/>
      <c r="G211" s="40"/>
      <c r="H211" s="40"/>
      <c r="I211" s="40"/>
      <c r="J211" s="41"/>
    </row>
    <row r="212" spans="1:16" x14ac:dyDescent="0.3">
      <c r="A212" s="31" t="s">
        <v>67</v>
      </c>
      <c r="B212" s="39"/>
      <c r="C212" s="40"/>
      <c r="D212" s="40"/>
      <c r="E212" s="46" t="s">
        <v>60</v>
      </c>
      <c r="F212" s="40"/>
      <c r="G212" s="40"/>
      <c r="H212" s="40"/>
      <c r="I212" s="40"/>
      <c r="J212" s="41"/>
    </row>
    <row r="213" spans="1:16" x14ac:dyDescent="0.3">
      <c r="A213" s="31" t="s">
        <v>58</v>
      </c>
      <c r="B213" s="31">
        <v>51</v>
      </c>
      <c r="C213" s="32" t="s">
        <v>1064</v>
      </c>
      <c r="D213" s="31" t="s">
        <v>60</v>
      </c>
      <c r="E213" s="33" t="s">
        <v>1065</v>
      </c>
      <c r="F213" s="34" t="s">
        <v>1037</v>
      </c>
      <c r="G213" s="35">
        <v>64.02</v>
      </c>
      <c r="H213" s="36">
        <v>0</v>
      </c>
      <c r="I213" s="37">
        <f>ROUND(G213*H213,P4)</f>
        <v>0</v>
      </c>
      <c r="J213" s="34" t="s">
        <v>582</v>
      </c>
      <c r="O213" s="38">
        <f>I213*0.21</f>
        <v>0</v>
      </c>
      <c r="P213">
        <v>3</v>
      </c>
    </row>
    <row r="214" spans="1:16" x14ac:dyDescent="0.3">
      <c r="A214" s="31" t="s">
        <v>63</v>
      </c>
      <c r="B214" s="39"/>
      <c r="C214" s="40"/>
      <c r="D214" s="40"/>
      <c r="E214" s="46" t="s">
        <v>60</v>
      </c>
      <c r="F214" s="40"/>
      <c r="G214" s="40"/>
      <c r="H214" s="40"/>
      <c r="I214" s="40"/>
      <c r="J214" s="41"/>
    </row>
    <row r="215" spans="1:16" ht="28.8" x14ac:dyDescent="0.3">
      <c r="A215" s="31" t="s">
        <v>65</v>
      </c>
      <c r="B215" s="39"/>
      <c r="C215" s="40"/>
      <c r="D215" s="40"/>
      <c r="E215" s="42" t="s">
        <v>1162</v>
      </c>
      <c r="F215" s="40"/>
      <c r="G215" s="40"/>
      <c r="H215" s="40"/>
      <c r="I215" s="40"/>
      <c r="J215" s="41"/>
    </row>
    <row r="216" spans="1:16" x14ac:dyDescent="0.3">
      <c r="A216" s="31" t="s">
        <v>67</v>
      </c>
      <c r="B216" s="39"/>
      <c r="C216" s="40"/>
      <c r="D216" s="40"/>
      <c r="E216" s="46" t="s">
        <v>60</v>
      </c>
      <c r="F216" s="40"/>
      <c r="G216" s="40"/>
      <c r="H216" s="40"/>
      <c r="I216" s="40"/>
      <c r="J216" s="41"/>
    </row>
    <row r="217" spans="1:16" x14ac:dyDescent="0.3">
      <c r="A217" s="31" t="s">
        <v>58</v>
      </c>
      <c r="B217" s="31">
        <v>52</v>
      </c>
      <c r="C217" s="32" t="s">
        <v>1163</v>
      </c>
      <c r="D217" s="31" t="s">
        <v>60</v>
      </c>
      <c r="E217" s="33" t="s">
        <v>1164</v>
      </c>
      <c r="F217" s="34" t="s">
        <v>1037</v>
      </c>
      <c r="G217" s="35">
        <v>55.65</v>
      </c>
      <c r="H217" s="36">
        <v>0</v>
      </c>
      <c r="I217" s="37">
        <f>ROUND(G217*H217,P4)</f>
        <v>0</v>
      </c>
      <c r="J217" s="31"/>
      <c r="O217" s="38">
        <f>I217*0.21</f>
        <v>0</v>
      </c>
      <c r="P217">
        <v>3</v>
      </c>
    </row>
    <row r="218" spans="1:16" x14ac:dyDescent="0.3">
      <c r="A218" s="31" t="s">
        <v>63</v>
      </c>
      <c r="B218" s="39"/>
      <c r="C218" s="40"/>
      <c r="D218" s="40"/>
      <c r="E218" s="46" t="s">
        <v>60</v>
      </c>
      <c r="F218" s="40"/>
      <c r="G218" s="40"/>
      <c r="H218" s="40"/>
      <c r="I218" s="40"/>
      <c r="J218" s="41"/>
    </row>
    <row r="219" spans="1:16" x14ac:dyDescent="0.3">
      <c r="A219" s="31" t="s">
        <v>65</v>
      </c>
      <c r="B219" s="39"/>
      <c r="C219" s="40"/>
      <c r="D219" s="40"/>
      <c r="E219" s="42" t="s">
        <v>1165</v>
      </c>
      <c r="F219" s="40"/>
      <c r="G219" s="40"/>
      <c r="H219" s="40"/>
      <c r="I219" s="40"/>
      <c r="J219" s="41"/>
    </row>
    <row r="220" spans="1:16" x14ac:dyDescent="0.3">
      <c r="A220" s="31" t="s">
        <v>67</v>
      </c>
      <c r="B220" s="39"/>
      <c r="C220" s="40"/>
      <c r="D220" s="40"/>
      <c r="E220" s="46" t="s">
        <v>60</v>
      </c>
      <c r="F220" s="40"/>
      <c r="G220" s="40"/>
      <c r="H220" s="40"/>
      <c r="I220" s="40"/>
      <c r="J220" s="41"/>
    </row>
    <row r="221" spans="1:16" x14ac:dyDescent="0.3">
      <c r="A221" s="31" t="s">
        <v>58</v>
      </c>
      <c r="B221" s="31">
        <v>53</v>
      </c>
      <c r="C221" s="32" t="s">
        <v>1166</v>
      </c>
      <c r="D221" s="31" t="s">
        <v>60</v>
      </c>
      <c r="E221" s="33" t="s">
        <v>1167</v>
      </c>
      <c r="F221" s="34" t="s">
        <v>1091</v>
      </c>
      <c r="G221" s="35">
        <v>21.34</v>
      </c>
      <c r="H221" s="36">
        <v>0</v>
      </c>
      <c r="I221" s="37">
        <f>ROUND(G221*H221,P4)</f>
        <v>0</v>
      </c>
      <c r="J221" s="31"/>
      <c r="O221" s="38">
        <f>I221*0.21</f>
        <v>0</v>
      </c>
      <c r="P221">
        <v>3</v>
      </c>
    </row>
    <row r="222" spans="1:16" x14ac:dyDescent="0.3">
      <c r="A222" s="31" t="s">
        <v>63</v>
      </c>
      <c r="B222" s="39"/>
      <c r="C222" s="40"/>
      <c r="D222" s="40"/>
      <c r="E222" s="46" t="s">
        <v>60</v>
      </c>
      <c r="F222" s="40"/>
      <c r="G222" s="40"/>
      <c r="H222" s="40"/>
      <c r="I222" s="40"/>
      <c r="J222" s="41"/>
    </row>
    <row r="223" spans="1:16" x14ac:dyDescent="0.3">
      <c r="A223" s="31" t="s">
        <v>65</v>
      </c>
      <c r="B223" s="39"/>
      <c r="C223" s="40"/>
      <c r="D223" s="40"/>
      <c r="E223" s="42" t="s">
        <v>1168</v>
      </c>
      <c r="F223" s="40"/>
      <c r="G223" s="40"/>
      <c r="H223" s="40"/>
      <c r="I223" s="40"/>
      <c r="J223" s="41"/>
    </row>
    <row r="224" spans="1:16" x14ac:dyDescent="0.3">
      <c r="A224" s="31" t="s">
        <v>67</v>
      </c>
      <c r="B224" s="39"/>
      <c r="C224" s="40"/>
      <c r="D224" s="40"/>
      <c r="E224" s="46" t="s">
        <v>60</v>
      </c>
      <c r="F224" s="40"/>
      <c r="G224" s="40"/>
      <c r="H224" s="40"/>
      <c r="I224" s="40"/>
      <c r="J224" s="41"/>
    </row>
    <row r="225" spans="1:16" x14ac:dyDescent="0.3">
      <c r="A225" s="31" t="s">
        <v>58</v>
      </c>
      <c r="B225" s="31">
        <v>54</v>
      </c>
      <c r="C225" s="32" t="s">
        <v>1169</v>
      </c>
      <c r="D225" s="31" t="s">
        <v>60</v>
      </c>
      <c r="E225" s="33" t="s">
        <v>1170</v>
      </c>
      <c r="F225" s="34" t="s">
        <v>1037</v>
      </c>
      <c r="G225" s="35">
        <v>0.122</v>
      </c>
      <c r="H225" s="36">
        <v>0</v>
      </c>
      <c r="I225" s="37">
        <f>ROUND(G225*H225,P4)</f>
        <v>0</v>
      </c>
      <c r="J225" s="31"/>
      <c r="O225" s="38">
        <f>I225*0.21</f>
        <v>0</v>
      </c>
      <c r="P225">
        <v>3</v>
      </c>
    </row>
    <row r="226" spans="1:16" x14ac:dyDescent="0.3">
      <c r="A226" s="31" t="s">
        <v>63</v>
      </c>
      <c r="B226" s="39"/>
      <c r="C226" s="40"/>
      <c r="D226" s="40"/>
      <c r="E226" s="46" t="s">
        <v>60</v>
      </c>
      <c r="F226" s="40"/>
      <c r="G226" s="40"/>
      <c r="H226" s="40"/>
      <c r="I226" s="40"/>
      <c r="J226" s="41"/>
    </row>
    <row r="227" spans="1:16" x14ac:dyDescent="0.3">
      <c r="A227" s="31" t="s">
        <v>65</v>
      </c>
      <c r="B227" s="39"/>
      <c r="C227" s="40"/>
      <c r="D227" s="40"/>
      <c r="E227" s="42" t="s">
        <v>1171</v>
      </c>
      <c r="F227" s="40"/>
      <c r="G227" s="40"/>
      <c r="H227" s="40"/>
      <c r="I227" s="40"/>
      <c r="J227" s="41"/>
    </row>
    <row r="228" spans="1:16" x14ac:dyDescent="0.3">
      <c r="A228" s="31" t="s">
        <v>67</v>
      </c>
      <c r="B228" s="43"/>
      <c r="C228" s="44"/>
      <c r="D228" s="44"/>
      <c r="E228" s="47" t="s">
        <v>60</v>
      </c>
      <c r="F228" s="44"/>
      <c r="G228" s="44"/>
      <c r="H228" s="44"/>
      <c r="I228" s="44"/>
      <c r="J228" s="45"/>
    </row>
  </sheetData>
  <sheetProtection algorithmName="SHA-512" hashValue="HKOq6khjFHIJlmfvdjN93V58Kgt1WhU+BiOgYNLYJASABJmYyKb0MXQLP7EfsnishUxo+YkvlSUUSqPa1OYBxA==" saltValue="wVg7gd3N/fodqA0QxgO6ffcaqp+KSFHHjAM2dCwBhIbX+4o066x1crXfyTdVrxkyOJ7locUD1mhjQfPvEP/X6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8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11</v>
      </c>
      <c r="I3" s="20">
        <f>SUMIFS(I8:I28,A8:A28,"SD")</f>
        <v>0</v>
      </c>
      <c r="J3" s="16"/>
      <c r="O3">
        <v>0</v>
      </c>
      <c r="P3">
        <v>2</v>
      </c>
    </row>
    <row r="4" spans="1:16" ht="27.6" x14ac:dyDescent="0.3">
      <c r="A4" s="3" t="s">
        <v>42</v>
      </c>
      <c r="B4" s="17" t="s">
        <v>43</v>
      </c>
      <c r="C4" s="50" t="s">
        <v>11</v>
      </c>
      <c r="D4" s="51"/>
      <c r="E4" s="18" t="s">
        <v>12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56</v>
      </c>
      <c r="D8" s="28"/>
      <c r="E8" s="25" t="s">
        <v>57</v>
      </c>
      <c r="F8" s="28"/>
      <c r="G8" s="28"/>
      <c r="H8" s="28"/>
      <c r="I8" s="29">
        <f>SUMIFS(I9:I28,A9:A28,"P")</f>
        <v>0</v>
      </c>
      <c r="J8" s="30"/>
    </row>
    <row r="9" spans="1:16" x14ac:dyDescent="0.3">
      <c r="A9" s="31" t="s">
        <v>58</v>
      </c>
      <c r="B9" s="31">
        <v>1</v>
      </c>
      <c r="C9" s="32" t="s">
        <v>59</v>
      </c>
      <c r="D9" s="31" t="s">
        <v>60</v>
      </c>
      <c r="E9" s="33" t="s">
        <v>61</v>
      </c>
      <c r="F9" s="34" t="s">
        <v>62</v>
      </c>
      <c r="G9" s="35">
        <v>1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ht="43.2" x14ac:dyDescent="0.3">
      <c r="A10" s="31" t="s">
        <v>63</v>
      </c>
      <c r="B10" s="39"/>
      <c r="C10" s="40"/>
      <c r="D10" s="40"/>
      <c r="E10" s="33" t="s">
        <v>64</v>
      </c>
      <c r="F10" s="40"/>
      <c r="G10" s="40"/>
      <c r="H10" s="40"/>
      <c r="I10" s="40"/>
      <c r="J10" s="41"/>
    </row>
    <row r="11" spans="1:16" x14ac:dyDescent="0.3">
      <c r="A11" s="31" t="s">
        <v>65</v>
      </c>
      <c r="B11" s="39"/>
      <c r="C11" s="40"/>
      <c r="D11" s="40"/>
      <c r="E11" s="42" t="s">
        <v>66</v>
      </c>
      <c r="F11" s="40"/>
      <c r="G11" s="40"/>
      <c r="H11" s="40"/>
      <c r="I11" s="40"/>
      <c r="J11" s="41"/>
    </row>
    <row r="12" spans="1:16" ht="57.6" x14ac:dyDescent="0.3">
      <c r="A12" s="31" t="s">
        <v>67</v>
      </c>
      <c r="B12" s="39"/>
      <c r="C12" s="40"/>
      <c r="D12" s="40"/>
      <c r="E12" s="33" t="s">
        <v>68</v>
      </c>
      <c r="F12" s="40"/>
      <c r="G12" s="40"/>
      <c r="H12" s="40"/>
      <c r="I12" s="40"/>
      <c r="J12" s="41"/>
    </row>
    <row r="13" spans="1:16" x14ac:dyDescent="0.3">
      <c r="A13" s="31" t="s">
        <v>58</v>
      </c>
      <c r="B13" s="31">
        <v>2</v>
      </c>
      <c r="C13" s="32" t="s">
        <v>69</v>
      </c>
      <c r="D13" s="31" t="s">
        <v>60</v>
      </c>
      <c r="E13" s="33" t="s">
        <v>70</v>
      </c>
      <c r="F13" s="34" t="s">
        <v>62</v>
      </c>
      <c r="G13" s="35">
        <v>1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ht="28.8" x14ac:dyDescent="0.3">
      <c r="A14" s="31" t="s">
        <v>63</v>
      </c>
      <c r="B14" s="39"/>
      <c r="C14" s="40"/>
      <c r="D14" s="40"/>
      <c r="E14" s="33" t="s">
        <v>71</v>
      </c>
      <c r="F14" s="40"/>
      <c r="G14" s="40"/>
      <c r="H14" s="40"/>
      <c r="I14" s="40"/>
      <c r="J14" s="41"/>
    </row>
    <row r="15" spans="1:16" x14ac:dyDescent="0.3">
      <c r="A15" s="31" t="s">
        <v>65</v>
      </c>
      <c r="B15" s="39"/>
      <c r="C15" s="40"/>
      <c r="D15" s="40"/>
      <c r="E15" s="42" t="s">
        <v>66</v>
      </c>
      <c r="F15" s="40"/>
      <c r="G15" s="40"/>
      <c r="H15" s="40"/>
      <c r="I15" s="40"/>
      <c r="J15" s="41"/>
    </row>
    <row r="16" spans="1:16" ht="72" x14ac:dyDescent="0.3">
      <c r="A16" s="31" t="s">
        <v>67</v>
      </c>
      <c r="B16" s="39"/>
      <c r="C16" s="40"/>
      <c r="D16" s="40"/>
      <c r="E16" s="33" t="s">
        <v>72</v>
      </c>
      <c r="F16" s="40"/>
      <c r="G16" s="40"/>
      <c r="H16" s="40"/>
      <c r="I16" s="40"/>
      <c r="J16" s="41"/>
    </row>
    <row r="17" spans="1:16" x14ac:dyDescent="0.3">
      <c r="A17" s="31" t="s">
        <v>58</v>
      </c>
      <c r="B17" s="31">
        <v>3</v>
      </c>
      <c r="C17" s="32" t="s">
        <v>73</v>
      </c>
      <c r="D17" s="31" t="s">
        <v>60</v>
      </c>
      <c r="E17" s="33" t="s">
        <v>74</v>
      </c>
      <c r="F17" s="34" t="s">
        <v>62</v>
      </c>
      <c r="G17" s="35">
        <v>1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ht="86.4" x14ac:dyDescent="0.3">
      <c r="A18" s="31" t="s">
        <v>63</v>
      </c>
      <c r="B18" s="39"/>
      <c r="C18" s="40"/>
      <c r="D18" s="40"/>
      <c r="E18" s="33" t="s">
        <v>75</v>
      </c>
      <c r="F18" s="40"/>
      <c r="G18" s="40"/>
      <c r="H18" s="40"/>
      <c r="I18" s="40"/>
      <c r="J18" s="41"/>
    </row>
    <row r="19" spans="1:16" x14ac:dyDescent="0.3">
      <c r="A19" s="31" t="s">
        <v>65</v>
      </c>
      <c r="B19" s="39"/>
      <c r="C19" s="40"/>
      <c r="D19" s="40"/>
      <c r="E19" s="42" t="s">
        <v>66</v>
      </c>
      <c r="F19" s="40"/>
      <c r="G19" s="40"/>
      <c r="H19" s="40"/>
      <c r="I19" s="40"/>
      <c r="J19" s="41"/>
    </row>
    <row r="20" spans="1:16" ht="57.6" x14ac:dyDescent="0.3">
      <c r="A20" s="31" t="s">
        <v>67</v>
      </c>
      <c r="B20" s="39"/>
      <c r="C20" s="40"/>
      <c r="D20" s="40"/>
      <c r="E20" s="33" t="s">
        <v>76</v>
      </c>
      <c r="F20" s="40"/>
      <c r="G20" s="40"/>
      <c r="H20" s="40"/>
      <c r="I20" s="40"/>
      <c r="J20" s="41"/>
    </row>
    <row r="21" spans="1:16" x14ac:dyDescent="0.3">
      <c r="A21" s="31" t="s">
        <v>58</v>
      </c>
      <c r="B21" s="31">
        <v>4</v>
      </c>
      <c r="C21" s="32" t="s">
        <v>77</v>
      </c>
      <c r="D21" s="31" t="s">
        <v>60</v>
      </c>
      <c r="E21" s="33" t="s">
        <v>78</v>
      </c>
      <c r="F21" s="34" t="s">
        <v>62</v>
      </c>
      <c r="G21" s="35">
        <v>1</v>
      </c>
      <c r="H21" s="36">
        <v>0</v>
      </c>
      <c r="I21" s="37">
        <f>ROUND(G21*H21,P4)</f>
        <v>0</v>
      </c>
      <c r="J21" s="31"/>
      <c r="O21" s="38">
        <f>I21*0.21</f>
        <v>0</v>
      </c>
      <c r="P21">
        <v>3</v>
      </c>
    </row>
    <row r="22" spans="1:16" ht="43.2" x14ac:dyDescent="0.3">
      <c r="A22" s="31" t="s">
        <v>63</v>
      </c>
      <c r="B22" s="39"/>
      <c r="C22" s="40"/>
      <c r="D22" s="40"/>
      <c r="E22" s="33" t="s">
        <v>79</v>
      </c>
      <c r="F22" s="40"/>
      <c r="G22" s="40"/>
      <c r="H22" s="40"/>
      <c r="I22" s="40"/>
      <c r="J22" s="41"/>
    </row>
    <row r="23" spans="1:16" x14ac:dyDescent="0.3">
      <c r="A23" s="31" t="s">
        <v>65</v>
      </c>
      <c r="B23" s="39"/>
      <c r="C23" s="40"/>
      <c r="D23" s="40"/>
      <c r="E23" s="42" t="s">
        <v>66</v>
      </c>
      <c r="F23" s="40"/>
      <c r="G23" s="40"/>
      <c r="H23" s="40"/>
      <c r="I23" s="40"/>
      <c r="J23" s="41"/>
    </row>
    <row r="24" spans="1:16" ht="57.6" x14ac:dyDescent="0.3">
      <c r="A24" s="31" t="s">
        <v>67</v>
      </c>
      <c r="B24" s="39"/>
      <c r="C24" s="40"/>
      <c r="D24" s="40"/>
      <c r="E24" s="33" t="s">
        <v>80</v>
      </c>
      <c r="F24" s="40"/>
      <c r="G24" s="40"/>
      <c r="H24" s="40"/>
      <c r="I24" s="40"/>
      <c r="J24" s="41"/>
    </row>
    <row r="25" spans="1:16" x14ac:dyDescent="0.3">
      <c r="A25" s="31" t="s">
        <v>58</v>
      </c>
      <c r="B25" s="31">
        <v>5</v>
      </c>
      <c r="C25" s="32" t="s">
        <v>81</v>
      </c>
      <c r="D25" s="31" t="s">
        <v>60</v>
      </c>
      <c r="E25" s="33" t="s">
        <v>82</v>
      </c>
      <c r="F25" s="34" t="s">
        <v>62</v>
      </c>
      <c r="G25" s="35">
        <v>1</v>
      </c>
      <c r="H25" s="36">
        <v>0</v>
      </c>
      <c r="I25" s="37">
        <f>ROUND(G25*H25,P4)</f>
        <v>0</v>
      </c>
      <c r="J25" s="31"/>
      <c r="O25" s="38">
        <f>I25*0.21</f>
        <v>0</v>
      </c>
      <c r="P25">
        <v>3</v>
      </c>
    </row>
    <row r="26" spans="1:16" ht="144" x14ac:dyDescent="0.3">
      <c r="A26" s="31" t="s">
        <v>63</v>
      </c>
      <c r="B26" s="39"/>
      <c r="C26" s="40"/>
      <c r="D26" s="40"/>
      <c r="E26" s="33" t="s">
        <v>83</v>
      </c>
      <c r="F26" s="40"/>
      <c r="G26" s="40"/>
      <c r="H26" s="40"/>
      <c r="I26" s="40"/>
      <c r="J26" s="41"/>
    </row>
    <row r="27" spans="1:16" x14ac:dyDescent="0.3">
      <c r="A27" s="31" t="s">
        <v>65</v>
      </c>
      <c r="B27" s="39"/>
      <c r="C27" s="40"/>
      <c r="D27" s="40"/>
      <c r="E27" s="42" t="s">
        <v>66</v>
      </c>
      <c r="F27" s="40"/>
      <c r="G27" s="40"/>
      <c r="H27" s="40"/>
      <c r="I27" s="40"/>
      <c r="J27" s="41"/>
    </row>
    <row r="28" spans="1:16" ht="72" x14ac:dyDescent="0.3">
      <c r="A28" s="31" t="s">
        <v>67</v>
      </c>
      <c r="B28" s="43"/>
      <c r="C28" s="44"/>
      <c r="D28" s="44"/>
      <c r="E28" s="33" t="s">
        <v>84</v>
      </c>
      <c r="F28" s="44"/>
      <c r="G28" s="44"/>
      <c r="H28" s="44"/>
      <c r="I28" s="44"/>
      <c r="J28" s="45"/>
    </row>
  </sheetData>
  <sheetProtection algorithmName="SHA-512" hashValue="UJkmlHVxgiFz3rG5EQ/7q2ovmARyNQ8tzb1f5pYqPmjR14lYUoU/8qBVs5nw/ynqdYBGPaf5b1l7ES4MTCZzJw==" saltValue="vKRNwzAQN+oRr7f5kIhkgMUVVVp4GIuy96/JpVd1Z/KkCjrWYZQuHgGEc4oWfGeTiudMsrFHxX/dxfbQDD9dH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13</v>
      </c>
      <c r="I3" s="20">
        <f>SUMIFS(I8:I44,A8:A44,"SD")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13</v>
      </c>
      <c r="D4" s="51"/>
      <c r="E4" s="18" t="s">
        <v>14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56</v>
      </c>
      <c r="D8" s="28"/>
      <c r="E8" s="25" t="s">
        <v>57</v>
      </c>
      <c r="F8" s="28"/>
      <c r="G8" s="28"/>
      <c r="H8" s="28"/>
      <c r="I8" s="29">
        <f>SUMIFS(I9:I44,A9:A44,"P")</f>
        <v>0</v>
      </c>
      <c r="J8" s="30"/>
    </row>
    <row r="9" spans="1:16" x14ac:dyDescent="0.3">
      <c r="A9" s="31" t="s">
        <v>58</v>
      </c>
      <c r="B9" s="31">
        <v>1</v>
      </c>
      <c r="C9" s="32" t="s">
        <v>85</v>
      </c>
      <c r="D9" s="31" t="s">
        <v>60</v>
      </c>
      <c r="E9" s="33" t="s">
        <v>86</v>
      </c>
      <c r="F9" s="34" t="s">
        <v>62</v>
      </c>
      <c r="G9" s="35">
        <v>1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33" t="s">
        <v>87</v>
      </c>
      <c r="F10" s="40"/>
      <c r="G10" s="40"/>
      <c r="H10" s="40"/>
      <c r="I10" s="40"/>
      <c r="J10" s="41"/>
    </row>
    <row r="11" spans="1:16" x14ac:dyDescent="0.3">
      <c r="A11" s="31" t="s">
        <v>65</v>
      </c>
      <c r="B11" s="39"/>
      <c r="C11" s="40"/>
      <c r="D11" s="40"/>
      <c r="E11" s="42" t="s">
        <v>66</v>
      </c>
      <c r="F11" s="40"/>
      <c r="G11" s="40"/>
      <c r="H11" s="40"/>
      <c r="I11" s="40"/>
      <c r="J11" s="41"/>
    </row>
    <row r="12" spans="1:16" ht="57.6" x14ac:dyDescent="0.3">
      <c r="A12" s="31" t="s">
        <v>67</v>
      </c>
      <c r="B12" s="39"/>
      <c r="C12" s="40"/>
      <c r="D12" s="40"/>
      <c r="E12" s="33" t="s">
        <v>88</v>
      </c>
      <c r="F12" s="40"/>
      <c r="G12" s="40"/>
      <c r="H12" s="40"/>
      <c r="I12" s="40"/>
      <c r="J12" s="41"/>
    </row>
    <row r="13" spans="1:16" x14ac:dyDescent="0.3">
      <c r="A13" s="31" t="s">
        <v>58</v>
      </c>
      <c r="B13" s="31">
        <v>2</v>
      </c>
      <c r="C13" s="32" t="s">
        <v>89</v>
      </c>
      <c r="D13" s="31" t="s">
        <v>60</v>
      </c>
      <c r="E13" s="33" t="s">
        <v>90</v>
      </c>
      <c r="F13" s="34" t="s">
        <v>62</v>
      </c>
      <c r="G13" s="35">
        <v>1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ht="43.2" x14ac:dyDescent="0.3">
      <c r="A14" s="31" t="s">
        <v>63</v>
      </c>
      <c r="B14" s="39"/>
      <c r="C14" s="40"/>
      <c r="D14" s="40"/>
      <c r="E14" s="33" t="s">
        <v>91</v>
      </c>
      <c r="F14" s="40"/>
      <c r="G14" s="40"/>
      <c r="H14" s="40"/>
      <c r="I14" s="40"/>
      <c r="J14" s="41"/>
    </row>
    <row r="15" spans="1:16" x14ac:dyDescent="0.3">
      <c r="A15" s="31" t="s">
        <v>65</v>
      </c>
      <c r="B15" s="39"/>
      <c r="C15" s="40"/>
      <c r="D15" s="40"/>
      <c r="E15" s="42" t="s">
        <v>66</v>
      </c>
      <c r="F15" s="40"/>
      <c r="G15" s="40"/>
      <c r="H15" s="40"/>
      <c r="I15" s="40"/>
      <c r="J15" s="41"/>
    </row>
    <row r="16" spans="1:16" ht="100.8" x14ac:dyDescent="0.3">
      <c r="A16" s="31" t="s">
        <v>67</v>
      </c>
      <c r="B16" s="39"/>
      <c r="C16" s="40"/>
      <c r="D16" s="40"/>
      <c r="E16" s="33" t="s">
        <v>92</v>
      </c>
      <c r="F16" s="40"/>
      <c r="G16" s="40"/>
      <c r="H16" s="40"/>
      <c r="I16" s="40"/>
      <c r="J16" s="41"/>
    </row>
    <row r="17" spans="1:16" x14ac:dyDescent="0.3">
      <c r="A17" s="31" t="s">
        <v>58</v>
      </c>
      <c r="B17" s="31">
        <v>3</v>
      </c>
      <c r="C17" s="32" t="s">
        <v>93</v>
      </c>
      <c r="D17" s="31" t="s">
        <v>60</v>
      </c>
      <c r="E17" s="33" t="s">
        <v>94</v>
      </c>
      <c r="F17" s="34" t="s">
        <v>95</v>
      </c>
      <c r="G17" s="35">
        <v>1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ht="43.2" x14ac:dyDescent="0.3">
      <c r="A18" s="31" t="s">
        <v>63</v>
      </c>
      <c r="B18" s="39"/>
      <c r="C18" s="40"/>
      <c r="D18" s="40"/>
      <c r="E18" s="33" t="s">
        <v>96</v>
      </c>
      <c r="F18" s="40"/>
      <c r="G18" s="40"/>
      <c r="H18" s="40"/>
      <c r="I18" s="40"/>
      <c r="J18" s="41"/>
    </row>
    <row r="19" spans="1:16" x14ac:dyDescent="0.3">
      <c r="A19" s="31" t="s">
        <v>65</v>
      </c>
      <c r="B19" s="39"/>
      <c r="C19" s="40"/>
      <c r="D19" s="40"/>
      <c r="E19" s="42" t="s">
        <v>66</v>
      </c>
      <c r="F19" s="40"/>
      <c r="G19" s="40"/>
      <c r="H19" s="40"/>
      <c r="I19" s="40"/>
      <c r="J19" s="41"/>
    </row>
    <row r="20" spans="1:16" ht="57.6" x14ac:dyDescent="0.3">
      <c r="A20" s="31" t="s">
        <v>67</v>
      </c>
      <c r="B20" s="39"/>
      <c r="C20" s="40"/>
      <c r="D20" s="40"/>
      <c r="E20" s="33" t="s">
        <v>88</v>
      </c>
      <c r="F20" s="40"/>
      <c r="G20" s="40"/>
      <c r="H20" s="40"/>
      <c r="I20" s="40"/>
      <c r="J20" s="41"/>
    </row>
    <row r="21" spans="1:16" x14ac:dyDescent="0.3">
      <c r="A21" s="31" t="s">
        <v>58</v>
      </c>
      <c r="B21" s="31">
        <v>4</v>
      </c>
      <c r="C21" s="32" t="s">
        <v>97</v>
      </c>
      <c r="D21" s="31" t="s">
        <v>60</v>
      </c>
      <c r="E21" s="33" t="s">
        <v>98</v>
      </c>
      <c r="F21" s="34" t="s">
        <v>62</v>
      </c>
      <c r="G21" s="35">
        <v>1</v>
      </c>
      <c r="H21" s="36">
        <v>0</v>
      </c>
      <c r="I21" s="37">
        <f>ROUND(G21*H21,P4)</f>
        <v>0</v>
      </c>
      <c r="J21" s="31"/>
      <c r="O21" s="38">
        <f>I21*0.21</f>
        <v>0</v>
      </c>
      <c r="P21">
        <v>3</v>
      </c>
    </row>
    <row r="22" spans="1:16" ht="43.2" x14ac:dyDescent="0.3">
      <c r="A22" s="31" t="s">
        <v>63</v>
      </c>
      <c r="B22" s="39"/>
      <c r="C22" s="40"/>
      <c r="D22" s="40"/>
      <c r="E22" s="33" t="s">
        <v>99</v>
      </c>
      <c r="F22" s="40"/>
      <c r="G22" s="40"/>
      <c r="H22" s="40"/>
      <c r="I22" s="40"/>
      <c r="J22" s="41"/>
    </row>
    <row r="23" spans="1:16" x14ac:dyDescent="0.3">
      <c r="A23" s="31" t="s">
        <v>65</v>
      </c>
      <c r="B23" s="39"/>
      <c r="C23" s="40"/>
      <c r="D23" s="40"/>
      <c r="E23" s="42" t="s">
        <v>66</v>
      </c>
      <c r="F23" s="40"/>
      <c r="G23" s="40"/>
      <c r="H23" s="40"/>
      <c r="I23" s="40"/>
      <c r="J23" s="41"/>
    </row>
    <row r="24" spans="1:16" ht="57.6" x14ac:dyDescent="0.3">
      <c r="A24" s="31" t="s">
        <v>67</v>
      </c>
      <c r="B24" s="39"/>
      <c r="C24" s="40"/>
      <c r="D24" s="40"/>
      <c r="E24" s="33" t="s">
        <v>88</v>
      </c>
      <c r="F24" s="40"/>
      <c r="G24" s="40"/>
      <c r="H24" s="40"/>
      <c r="I24" s="40"/>
      <c r="J24" s="41"/>
    </row>
    <row r="25" spans="1:16" x14ac:dyDescent="0.3">
      <c r="A25" s="31" t="s">
        <v>58</v>
      </c>
      <c r="B25" s="31">
        <v>5</v>
      </c>
      <c r="C25" s="32" t="s">
        <v>100</v>
      </c>
      <c r="D25" s="31" t="s">
        <v>60</v>
      </c>
      <c r="E25" s="33" t="s">
        <v>101</v>
      </c>
      <c r="F25" s="34" t="s">
        <v>62</v>
      </c>
      <c r="G25" s="35">
        <v>1</v>
      </c>
      <c r="H25" s="36">
        <v>0</v>
      </c>
      <c r="I25" s="37">
        <f>ROUND(G25*H25,P4)</f>
        <v>0</v>
      </c>
      <c r="J25" s="31"/>
      <c r="O25" s="38">
        <f>I25*0.21</f>
        <v>0</v>
      </c>
      <c r="P25">
        <v>3</v>
      </c>
    </row>
    <row r="26" spans="1:16" ht="43.2" x14ac:dyDescent="0.3">
      <c r="A26" s="31" t="s">
        <v>63</v>
      </c>
      <c r="B26" s="39"/>
      <c r="C26" s="40"/>
      <c r="D26" s="40"/>
      <c r="E26" s="33" t="s">
        <v>102</v>
      </c>
      <c r="F26" s="40"/>
      <c r="G26" s="40"/>
      <c r="H26" s="40"/>
      <c r="I26" s="40"/>
      <c r="J26" s="41"/>
    </row>
    <row r="27" spans="1:16" x14ac:dyDescent="0.3">
      <c r="A27" s="31" t="s">
        <v>65</v>
      </c>
      <c r="B27" s="39"/>
      <c r="C27" s="40"/>
      <c r="D27" s="40"/>
      <c r="E27" s="42" t="s">
        <v>66</v>
      </c>
      <c r="F27" s="40"/>
      <c r="G27" s="40"/>
      <c r="H27" s="40"/>
      <c r="I27" s="40"/>
      <c r="J27" s="41"/>
    </row>
    <row r="28" spans="1:16" ht="57.6" x14ac:dyDescent="0.3">
      <c r="A28" s="31" t="s">
        <v>67</v>
      </c>
      <c r="B28" s="39"/>
      <c r="C28" s="40"/>
      <c r="D28" s="40"/>
      <c r="E28" s="33" t="s">
        <v>88</v>
      </c>
      <c r="F28" s="40"/>
      <c r="G28" s="40"/>
      <c r="H28" s="40"/>
      <c r="I28" s="40"/>
      <c r="J28" s="41"/>
    </row>
    <row r="29" spans="1:16" x14ac:dyDescent="0.3">
      <c r="A29" s="31" t="s">
        <v>58</v>
      </c>
      <c r="B29" s="31">
        <v>6</v>
      </c>
      <c r="C29" s="32" t="s">
        <v>103</v>
      </c>
      <c r="D29" s="31" t="s">
        <v>60</v>
      </c>
      <c r="E29" s="33" t="s">
        <v>104</v>
      </c>
      <c r="F29" s="34" t="s">
        <v>62</v>
      </c>
      <c r="G29" s="35">
        <v>1</v>
      </c>
      <c r="H29" s="36">
        <v>0</v>
      </c>
      <c r="I29" s="37">
        <f>ROUND(G29*H29,P4)</f>
        <v>0</v>
      </c>
      <c r="J29" s="31"/>
      <c r="O29" s="38">
        <f>I29*0.21</f>
        <v>0</v>
      </c>
      <c r="P29">
        <v>3</v>
      </c>
    </row>
    <row r="30" spans="1:16" x14ac:dyDescent="0.3">
      <c r="A30" s="31" t="s">
        <v>63</v>
      </c>
      <c r="B30" s="39"/>
      <c r="C30" s="40"/>
      <c r="D30" s="40"/>
      <c r="E30" s="33" t="s">
        <v>105</v>
      </c>
      <c r="F30" s="40"/>
      <c r="G30" s="40"/>
      <c r="H30" s="40"/>
      <c r="I30" s="40"/>
      <c r="J30" s="41"/>
    </row>
    <row r="31" spans="1:16" x14ac:dyDescent="0.3">
      <c r="A31" s="31" t="s">
        <v>65</v>
      </c>
      <c r="B31" s="39"/>
      <c r="C31" s="40"/>
      <c r="D31" s="40"/>
      <c r="E31" s="42" t="s">
        <v>66</v>
      </c>
      <c r="F31" s="40"/>
      <c r="G31" s="40"/>
      <c r="H31" s="40"/>
      <c r="I31" s="40"/>
      <c r="J31" s="41"/>
    </row>
    <row r="32" spans="1:16" ht="57.6" x14ac:dyDescent="0.3">
      <c r="A32" s="31" t="s">
        <v>67</v>
      </c>
      <c r="B32" s="39"/>
      <c r="C32" s="40"/>
      <c r="D32" s="40"/>
      <c r="E32" s="33" t="s">
        <v>88</v>
      </c>
      <c r="F32" s="40"/>
      <c r="G32" s="40"/>
      <c r="H32" s="40"/>
      <c r="I32" s="40"/>
      <c r="J32" s="41"/>
    </row>
    <row r="33" spans="1:16" x14ac:dyDescent="0.3">
      <c r="A33" s="31" t="s">
        <v>58</v>
      </c>
      <c r="B33" s="31">
        <v>7</v>
      </c>
      <c r="C33" s="32" t="s">
        <v>106</v>
      </c>
      <c r="D33" s="31" t="s">
        <v>60</v>
      </c>
      <c r="E33" s="33" t="s">
        <v>107</v>
      </c>
      <c r="F33" s="34" t="s">
        <v>108</v>
      </c>
      <c r="G33" s="35">
        <v>1</v>
      </c>
      <c r="H33" s="36">
        <v>0</v>
      </c>
      <c r="I33" s="37">
        <f>ROUND(G33*H33,P4)</f>
        <v>0</v>
      </c>
      <c r="J33" s="31"/>
      <c r="O33" s="38">
        <f>I33*0.21</f>
        <v>0</v>
      </c>
      <c r="P33">
        <v>3</v>
      </c>
    </row>
    <row r="34" spans="1:16" x14ac:dyDescent="0.3">
      <c r="A34" s="31" t="s">
        <v>63</v>
      </c>
      <c r="B34" s="39"/>
      <c r="C34" s="40"/>
      <c r="D34" s="40"/>
      <c r="E34" s="33" t="s">
        <v>109</v>
      </c>
      <c r="F34" s="40"/>
      <c r="G34" s="40"/>
      <c r="H34" s="40"/>
      <c r="I34" s="40"/>
      <c r="J34" s="41"/>
    </row>
    <row r="35" spans="1:16" x14ac:dyDescent="0.3">
      <c r="A35" s="31" t="s">
        <v>65</v>
      </c>
      <c r="B35" s="39"/>
      <c r="C35" s="40"/>
      <c r="D35" s="40"/>
      <c r="E35" s="42" t="s">
        <v>66</v>
      </c>
      <c r="F35" s="40"/>
      <c r="G35" s="40"/>
      <c r="H35" s="40"/>
      <c r="I35" s="40"/>
      <c r="J35" s="41"/>
    </row>
    <row r="36" spans="1:16" ht="129.6" x14ac:dyDescent="0.3">
      <c r="A36" s="31" t="s">
        <v>67</v>
      </c>
      <c r="B36" s="39"/>
      <c r="C36" s="40"/>
      <c r="D36" s="40"/>
      <c r="E36" s="33" t="s">
        <v>110</v>
      </c>
      <c r="F36" s="40"/>
      <c r="G36" s="40"/>
      <c r="H36" s="40"/>
      <c r="I36" s="40"/>
      <c r="J36" s="41"/>
    </row>
    <row r="37" spans="1:16" x14ac:dyDescent="0.3">
      <c r="A37" s="31" t="s">
        <v>58</v>
      </c>
      <c r="B37" s="31">
        <v>8</v>
      </c>
      <c r="C37" s="32" t="s">
        <v>111</v>
      </c>
      <c r="D37" s="31" t="s">
        <v>60</v>
      </c>
      <c r="E37" s="33" t="s">
        <v>112</v>
      </c>
      <c r="F37" s="34" t="s">
        <v>62</v>
      </c>
      <c r="G37" s="35">
        <v>1</v>
      </c>
      <c r="H37" s="36">
        <v>0</v>
      </c>
      <c r="I37" s="37">
        <f>ROUND(G37*H37,P4)</f>
        <v>0</v>
      </c>
      <c r="J37" s="31"/>
      <c r="O37" s="38">
        <f>I37*0.21</f>
        <v>0</v>
      </c>
      <c r="P37">
        <v>3</v>
      </c>
    </row>
    <row r="38" spans="1:16" ht="86.4" x14ac:dyDescent="0.3">
      <c r="A38" s="31" t="s">
        <v>63</v>
      </c>
      <c r="B38" s="39"/>
      <c r="C38" s="40"/>
      <c r="D38" s="40"/>
      <c r="E38" s="33" t="s">
        <v>113</v>
      </c>
      <c r="F38" s="40"/>
      <c r="G38" s="40"/>
      <c r="H38" s="40"/>
      <c r="I38" s="40"/>
      <c r="J38" s="41"/>
    </row>
    <row r="39" spans="1:16" x14ac:dyDescent="0.3">
      <c r="A39" s="31" t="s">
        <v>65</v>
      </c>
      <c r="B39" s="39"/>
      <c r="C39" s="40"/>
      <c r="D39" s="40"/>
      <c r="E39" s="42" t="s">
        <v>66</v>
      </c>
      <c r="F39" s="40"/>
      <c r="G39" s="40"/>
      <c r="H39" s="40"/>
      <c r="I39" s="40"/>
      <c r="J39" s="41"/>
    </row>
    <row r="40" spans="1:16" ht="57.6" x14ac:dyDescent="0.3">
      <c r="A40" s="31" t="s">
        <v>67</v>
      </c>
      <c r="B40" s="39"/>
      <c r="C40" s="40"/>
      <c r="D40" s="40"/>
      <c r="E40" s="33" t="s">
        <v>88</v>
      </c>
      <c r="F40" s="40"/>
      <c r="G40" s="40"/>
      <c r="H40" s="40"/>
      <c r="I40" s="40"/>
      <c r="J40" s="41"/>
    </row>
    <row r="41" spans="1:16" x14ac:dyDescent="0.3">
      <c r="A41" s="31" t="s">
        <v>58</v>
      </c>
      <c r="B41" s="31">
        <v>9</v>
      </c>
      <c r="C41" s="32" t="s">
        <v>114</v>
      </c>
      <c r="D41" s="31" t="s">
        <v>60</v>
      </c>
      <c r="E41" s="33" t="s">
        <v>115</v>
      </c>
      <c r="F41" s="34" t="s">
        <v>62</v>
      </c>
      <c r="G41" s="35">
        <v>1</v>
      </c>
      <c r="H41" s="36">
        <v>0</v>
      </c>
      <c r="I41" s="37">
        <f>ROUND(G41*H41,P4)</f>
        <v>0</v>
      </c>
      <c r="J41" s="31"/>
      <c r="O41" s="38">
        <f>I41*0.21</f>
        <v>0</v>
      </c>
      <c r="P41">
        <v>3</v>
      </c>
    </row>
    <row r="42" spans="1:16" ht="28.8" x14ac:dyDescent="0.3">
      <c r="A42" s="31" t="s">
        <v>63</v>
      </c>
      <c r="B42" s="39"/>
      <c r="C42" s="40"/>
      <c r="D42" s="40"/>
      <c r="E42" s="33" t="s">
        <v>116</v>
      </c>
      <c r="F42" s="40"/>
      <c r="G42" s="40"/>
      <c r="H42" s="40"/>
      <c r="I42" s="40"/>
      <c r="J42" s="41"/>
    </row>
    <row r="43" spans="1:16" x14ac:dyDescent="0.3">
      <c r="A43" s="31" t="s">
        <v>65</v>
      </c>
      <c r="B43" s="39"/>
      <c r="C43" s="40"/>
      <c r="D43" s="40"/>
      <c r="E43" s="42" t="s">
        <v>66</v>
      </c>
      <c r="F43" s="40"/>
      <c r="G43" s="40"/>
      <c r="H43" s="40"/>
      <c r="I43" s="40"/>
      <c r="J43" s="41"/>
    </row>
    <row r="44" spans="1:16" ht="57.6" x14ac:dyDescent="0.3">
      <c r="A44" s="31" t="s">
        <v>67</v>
      </c>
      <c r="B44" s="43"/>
      <c r="C44" s="44"/>
      <c r="D44" s="44"/>
      <c r="E44" s="33" t="s">
        <v>88</v>
      </c>
      <c r="F44" s="44"/>
      <c r="G44" s="44"/>
      <c r="H44" s="44"/>
      <c r="I44" s="44"/>
      <c r="J44" s="45"/>
    </row>
  </sheetData>
  <sheetProtection algorithmName="SHA-512" hashValue="l9YE9TB6e7vuZtvL8V+mSd+i6m/kqIaO6PBE1DjR1W7/22teRLQoNWxLlwsCDrMClea0o4UBCQjBRn7hr2X+EA==" saltValue="kwqLSV6Kf+SOVjYRnIuaqQGjnpmFdH+EOqaach42Ugweg09wVvOTWH6a5KEWzBdkuvPYFahlSe2ilctIti9ea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0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15</v>
      </c>
      <c r="I3" s="20">
        <f>SUMIFS(I8:I90,A8:A90,"SD")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15</v>
      </c>
      <c r="D4" s="51"/>
      <c r="E4" s="18" t="s">
        <v>16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56</v>
      </c>
      <c r="D8" s="28"/>
      <c r="E8" s="25" t="s">
        <v>57</v>
      </c>
      <c r="F8" s="28"/>
      <c r="G8" s="28"/>
      <c r="H8" s="28"/>
      <c r="I8" s="29">
        <f>SUMIFS(I9:I28,A9:A28,"P")</f>
        <v>0</v>
      </c>
      <c r="J8" s="30"/>
    </row>
    <row r="9" spans="1:16" x14ac:dyDescent="0.3">
      <c r="A9" s="31" t="s">
        <v>58</v>
      </c>
      <c r="B9" s="31">
        <v>1</v>
      </c>
      <c r="C9" s="32" t="s">
        <v>117</v>
      </c>
      <c r="D9" s="31" t="s">
        <v>118</v>
      </c>
      <c r="E9" s="33" t="s">
        <v>119</v>
      </c>
      <c r="F9" s="34" t="s">
        <v>120</v>
      </c>
      <c r="G9" s="35">
        <v>179.745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33" t="s">
        <v>121</v>
      </c>
      <c r="F10" s="40"/>
      <c r="G10" s="40"/>
      <c r="H10" s="40"/>
      <c r="I10" s="40"/>
      <c r="J10" s="41"/>
    </row>
    <row r="11" spans="1:16" ht="43.2" x14ac:dyDescent="0.3">
      <c r="A11" s="31" t="s">
        <v>65</v>
      </c>
      <c r="B11" s="39"/>
      <c r="C11" s="40"/>
      <c r="D11" s="40"/>
      <c r="E11" s="42" t="s">
        <v>122</v>
      </c>
      <c r="F11" s="40"/>
      <c r="G11" s="40"/>
      <c r="H11" s="40"/>
      <c r="I11" s="40"/>
      <c r="J11" s="41"/>
    </row>
    <row r="12" spans="1:16" ht="72" x14ac:dyDescent="0.3">
      <c r="A12" s="31" t="s">
        <v>67</v>
      </c>
      <c r="B12" s="39"/>
      <c r="C12" s="40"/>
      <c r="D12" s="40"/>
      <c r="E12" s="33" t="s">
        <v>123</v>
      </c>
      <c r="F12" s="40"/>
      <c r="G12" s="40"/>
      <c r="H12" s="40"/>
      <c r="I12" s="40"/>
      <c r="J12" s="41"/>
    </row>
    <row r="13" spans="1:16" x14ac:dyDescent="0.3">
      <c r="A13" s="31" t="s">
        <v>58</v>
      </c>
      <c r="B13" s="31">
        <v>2</v>
      </c>
      <c r="C13" s="32" t="s">
        <v>117</v>
      </c>
      <c r="D13" s="31" t="s">
        <v>124</v>
      </c>
      <c r="E13" s="33" t="s">
        <v>119</v>
      </c>
      <c r="F13" s="34" t="s">
        <v>120</v>
      </c>
      <c r="G13" s="35">
        <v>554.14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ht="28.8" x14ac:dyDescent="0.3">
      <c r="A14" s="31" t="s">
        <v>63</v>
      </c>
      <c r="B14" s="39"/>
      <c r="C14" s="40"/>
      <c r="D14" s="40"/>
      <c r="E14" s="33" t="s">
        <v>125</v>
      </c>
      <c r="F14" s="40"/>
      <c r="G14" s="40"/>
      <c r="H14" s="40"/>
      <c r="I14" s="40"/>
      <c r="J14" s="41"/>
    </row>
    <row r="15" spans="1:16" x14ac:dyDescent="0.3">
      <c r="A15" s="31" t="s">
        <v>65</v>
      </c>
      <c r="B15" s="39"/>
      <c r="C15" s="40"/>
      <c r="D15" s="40"/>
      <c r="E15" s="42" t="s">
        <v>126</v>
      </c>
      <c r="F15" s="40"/>
      <c r="G15" s="40"/>
      <c r="H15" s="40"/>
      <c r="I15" s="40"/>
      <c r="J15" s="41"/>
    </row>
    <row r="16" spans="1:16" ht="72" x14ac:dyDescent="0.3">
      <c r="A16" s="31" t="s">
        <v>67</v>
      </c>
      <c r="B16" s="39"/>
      <c r="C16" s="40"/>
      <c r="D16" s="40"/>
      <c r="E16" s="33" t="s">
        <v>123</v>
      </c>
      <c r="F16" s="40"/>
      <c r="G16" s="40"/>
      <c r="H16" s="40"/>
      <c r="I16" s="40"/>
      <c r="J16" s="41"/>
    </row>
    <row r="17" spans="1:16" x14ac:dyDescent="0.3">
      <c r="A17" s="31" t="s">
        <v>58</v>
      </c>
      <c r="B17" s="31">
        <v>3</v>
      </c>
      <c r="C17" s="32" t="s">
        <v>127</v>
      </c>
      <c r="D17" s="31" t="s">
        <v>118</v>
      </c>
      <c r="E17" s="33" t="s">
        <v>119</v>
      </c>
      <c r="F17" s="34" t="s">
        <v>128</v>
      </c>
      <c r="G17" s="35">
        <v>565.07600000000002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x14ac:dyDescent="0.3">
      <c r="A18" s="31" t="s">
        <v>63</v>
      </c>
      <c r="B18" s="39"/>
      <c r="C18" s="40"/>
      <c r="D18" s="40"/>
      <c r="E18" s="33" t="s">
        <v>129</v>
      </c>
      <c r="F18" s="40"/>
      <c r="G18" s="40"/>
      <c r="H18" s="40"/>
      <c r="I18" s="40"/>
      <c r="J18" s="41"/>
    </row>
    <row r="19" spans="1:16" x14ac:dyDescent="0.3">
      <c r="A19" s="31" t="s">
        <v>65</v>
      </c>
      <c r="B19" s="39"/>
      <c r="C19" s="40"/>
      <c r="D19" s="40"/>
      <c r="E19" s="42" t="s">
        <v>130</v>
      </c>
      <c r="F19" s="40"/>
      <c r="G19" s="40"/>
      <c r="H19" s="40"/>
      <c r="I19" s="40"/>
      <c r="J19" s="41"/>
    </row>
    <row r="20" spans="1:16" ht="72" x14ac:dyDescent="0.3">
      <c r="A20" s="31" t="s">
        <v>67</v>
      </c>
      <c r="B20" s="39"/>
      <c r="C20" s="40"/>
      <c r="D20" s="40"/>
      <c r="E20" s="33" t="s">
        <v>123</v>
      </c>
      <c r="F20" s="40"/>
      <c r="G20" s="40"/>
      <c r="H20" s="40"/>
      <c r="I20" s="40"/>
      <c r="J20" s="41"/>
    </row>
    <row r="21" spans="1:16" x14ac:dyDescent="0.3">
      <c r="A21" s="31" t="s">
        <v>58</v>
      </c>
      <c r="B21" s="31">
        <v>4</v>
      </c>
      <c r="C21" s="32" t="s">
        <v>127</v>
      </c>
      <c r="D21" s="31" t="s">
        <v>124</v>
      </c>
      <c r="E21" s="33" t="s">
        <v>119</v>
      </c>
      <c r="F21" s="34" t="s">
        <v>128</v>
      </c>
      <c r="G21" s="35">
        <v>126.819</v>
      </c>
      <c r="H21" s="36">
        <v>0</v>
      </c>
      <c r="I21" s="37">
        <f>ROUND(G21*H21,P4)</f>
        <v>0</v>
      </c>
      <c r="J21" s="31"/>
      <c r="O21" s="38">
        <f>I21*0.21</f>
        <v>0</v>
      </c>
      <c r="P21">
        <v>3</v>
      </c>
    </row>
    <row r="22" spans="1:16" x14ac:dyDescent="0.3">
      <c r="A22" s="31" t="s">
        <v>63</v>
      </c>
      <c r="B22" s="39"/>
      <c r="C22" s="40"/>
      <c r="D22" s="40"/>
      <c r="E22" s="33" t="s">
        <v>131</v>
      </c>
      <c r="F22" s="40"/>
      <c r="G22" s="40"/>
      <c r="H22" s="40"/>
      <c r="I22" s="40"/>
      <c r="J22" s="41"/>
    </row>
    <row r="23" spans="1:16" ht="43.2" x14ac:dyDescent="0.3">
      <c r="A23" s="31" t="s">
        <v>65</v>
      </c>
      <c r="B23" s="39"/>
      <c r="C23" s="40"/>
      <c r="D23" s="40"/>
      <c r="E23" s="42" t="s">
        <v>132</v>
      </c>
      <c r="F23" s="40"/>
      <c r="G23" s="40"/>
      <c r="H23" s="40"/>
      <c r="I23" s="40"/>
      <c r="J23" s="41"/>
    </row>
    <row r="24" spans="1:16" ht="72" x14ac:dyDescent="0.3">
      <c r="A24" s="31" t="s">
        <v>67</v>
      </c>
      <c r="B24" s="39"/>
      <c r="C24" s="40"/>
      <c r="D24" s="40"/>
      <c r="E24" s="33" t="s">
        <v>123</v>
      </c>
      <c r="F24" s="40"/>
      <c r="G24" s="40"/>
      <c r="H24" s="40"/>
      <c r="I24" s="40"/>
      <c r="J24" s="41"/>
    </row>
    <row r="25" spans="1:16" x14ac:dyDescent="0.3">
      <c r="A25" s="31" t="s">
        <v>58</v>
      </c>
      <c r="B25" s="31">
        <v>5</v>
      </c>
      <c r="C25" s="32" t="s">
        <v>127</v>
      </c>
      <c r="D25" s="31" t="s">
        <v>133</v>
      </c>
      <c r="E25" s="33" t="s">
        <v>119</v>
      </c>
      <c r="F25" s="34" t="s">
        <v>128</v>
      </c>
      <c r="G25" s="35">
        <v>232.52500000000001</v>
      </c>
      <c r="H25" s="36">
        <v>0</v>
      </c>
      <c r="I25" s="37">
        <f>ROUND(G25*H25,P4)</f>
        <v>0</v>
      </c>
      <c r="J25" s="31"/>
      <c r="O25" s="38">
        <f>I25*0.21</f>
        <v>0</v>
      </c>
      <c r="P25">
        <v>3</v>
      </c>
    </row>
    <row r="26" spans="1:16" x14ac:dyDescent="0.3">
      <c r="A26" s="31" t="s">
        <v>63</v>
      </c>
      <c r="B26" s="39"/>
      <c r="C26" s="40"/>
      <c r="D26" s="40"/>
      <c r="E26" s="33" t="s">
        <v>134</v>
      </c>
      <c r="F26" s="40"/>
      <c r="G26" s="40"/>
      <c r="H26" s="40"/>
      <c r="I26" s="40"/>
      <c r="J26" s="41"/>
    </row>
    <row r="27" spans="1:16" x14ac:dyDescent="0.3">
      <c r="A27" s="31" t="s">
        <v>65</v>
      </c>
      <c r="B27" s="39"/>
      <c r="C27" s="40"/>
      <c r="D27" s="40"/>
      <c r="E27" s="42" t="s">
        <v>135</v>
      </c>
      <c r="F27" s="40"/>
      <c r="G27" s="40"/>
      <c r="H27" s="40"/>
      <c r="I27" s="40"/>
      <c r="J27" s="41"/>
    </row>
    <row r="28" spans="1:16" ht="72" x14ac:dyDescent="0.3">
      <c r="A28" s="31" t="s">
        <v>67</v>
      </c>
      <c r="B28" s="39"/>
      <c r="C28" s="40"/>
      <c r="D28" s="40"/>
      <c r="E28" s="33" t="s">
        <v>123</v>
      </c>
      <c r="F28" s="40"/>
      <c r="G28" s="40"/>
      <c r="H28" s="40"/>
      <c r="I28" s="40"/>
      <c r="J28" s="41"/>
    </row>
    <row r="29" spans="1:16" x14ac:dyDescent="0.3">
      <c r="A29" s="25" t="s">
        <v>55</v>
      </c>
      <c r="B29" s="26"/>
      <c r="C29" s="27" t="s">
        <v>136</v>
      </c>
      <c r="D29" s="28"/>
      <c r="E29" s="25" t="s">
        <v>137</v>
      </c>
      <c r="F29" s="28"/>
      <c r="G29" s="28"/>
      <c r="H29" s="28"/>
      <c r="I29" s="29">
        <f>SUMIFS(I30:I81,A30:A81,"P")</f>
        <v>0</v>
      </c>
      <c r="J29" s="30"/>
    </row>
    <row r="30" spans="1:16" ht="28.8" x14ac:dyDescent="0.3">
      <c r="A30" s="31" t="s">
        <v>58</v>
      </c>
      <c r="B30" s="31">
        <v>6</v>
      </c>
      <c r="C30" s="32" t="s">
        <v>138</v>
      </c>
      <c r="D30" s="31" t="s">
        <v>60</v>
      </c>
      <c r="E30" s="33" t="s">
        <v>139</v>
      </c>
      <c r="F30" s="34" t="s">
        <v>120</v>
      </c>
      <c r="G30" s="35">
        <v>105.693</v>
      </c>
      <c r="H30" s="36">
        <v>0</v>
      </c>
      <c r="I30" s="37">
        <f>ROUND(G30*H30,P4)</f>
        <v>0</v>
      </c>
      <c r="J30" s="34" t="s">
        <v>140</v>
      </c>
      <c r="O30" s="38">
        <f>I30*0.21</f>
        <v>0</v>
      </c>
      <c r="P30">
        <v>3</v>
      </c>
    </row>
    <row r="31" spans="1:16" ht="43.2" x14ac:dyDescent="0.3">
      <c r="A31" s="31" t="s">
        <v>63</v>
      </c>
      <c r="B31" s="39"/>
      <c r="C31" s="40"/>
      <c r="D31" s="40"/>
      <c r="E31" s="33" t="s">
        <v>141</v>
      </c>
      <c r="F31" s="40"/>
      <c r="G31" s="40"/>
      <c r="H31" s="40"/>
      <c r="I31" s="40"/>
      <c r="J31" s="41"/>
    </row>
    <row r="32" spans="1:16" ht="72" x14ac:dyDescent="0.3">
      <c r="A32" s="31" t="s">
        <v>65</v>
      </c>
      <c r="B32" s="39"/>
      <c r="C32" s="40"/>
      <c r="D32" s="40"/>
      <c r="E32" s="42" t="s">
        <v>142</v>
      </c>
      <c r="F32" s="40"/>
      <c r="G32" s="40"/>
      <c r="H32" s="40"/>
      <c r="I32" s="40"/>
      <c r="J32" s="41"/>
    </row>
    <row r="33" spans="1:16" ht="115.2" x14ac:dyDescent="0.3">
      <c r="A33" s="31" t="s">
        <v>67</v>
      </c>
      <c r="B33" s="39"/>
      <c r="C33" s="40"/>
      <c r="D33" s="40"/>
      <c r="E33" s="33" t="s">
        <v>143</v>
      </c>
      <c r="F33" s="40"/>
      <c r="G33" s="40"/>
      <c r="H33" s="40"/>
      <c r="I33" s="40"/>
      <c r="J33" s="41"/>
    </row>
    <row r="34" spans="1:16" ht="28.8" x14ac:dyDescent="0.3">
      <c r="A34" s="31" t="s">
        <v>58</v>
      </c>
      <c r="B34" s="31">
        <v>7</v>
      </c>
      <c r="C34" s="32" t="s">
        <v>144</v>
      </c>
      <c r="D34" s="31" t="s">
        <v>60</v>
      </c>
      <c r="E34" s="33" t="s">
        <v>145</v>
      </c>
      <c r="F34" s="34" t="s">
        <v>120</v>
      </c>
      <c r="G34" s="35">
        <v>0.4</v>
      </c>
      <c r="H34" s="36">
        <v>0</v>
      </c>
      <c r="I34" s="37">
        <f>ROUND(G34*H34,P4)</f>
        <v>0</v>
      </c>
      <c r="J34" s="34" t="s">
        <v>140</v>
      </c>
      <c r="O34" s="38">
        <f>I34*0.21</f>
        <v>0</v>
      </c>
      <c r="P34">
        <v>3</v>
      </c>
    </row>
    <row r="35" spans="1:16" x14ac:dyDescent="0.3">
      <c r="A35" s="31" t="s">
        <v>63</v>
      </c>
      <c r="B35" s="39"/>
      <c r="C35" s="40"/>
      <c r="D35" s="40"/>
      <c r="E35" s="46" t="s">
        <v>60</v>
      </c>
      <c r="F35" s="40"/>
      <c r="G35" s="40"/>
      <c r="H35" s="40"/>
      <c r="I35" s="40"/>
      <c r="J35" s="41"/>
    </row>
    <row r="36" spans="1:16" x14ac:dyDescent="0.3">
      <c r="A36" s="31" t="s">
        <v>65</v>
      </c>
      <c r="B36" s="39"/>
      <c r="C36" s="40"/>
      <c r="D36" s="40"/>
      <c r="E36" s="42" t="s">
        <v>146</v>
      </c>
      <c r="F36" s="40"/>
      <c r="G36" s="40"/>
      <c r="H36" s="40"/>
      <c r="I36" s="40"/>
      <c r="J36" s="41"/>
    </row>
    <row r="37" spans="1:16" ht="129.6" x14ac:dyDescent="0.3">
      <c r="A37" s="31" t="s">
        <v>67</v>
      </c>
      <c r="B37" s="39"/>
      <c r="C37" s="40"/>
      <c r="D37" s="40"/>
      <c r="E37" s="33" t="s">
        <v>147</v>
      </c>
      <c r="F37" s="40"/>
      <c r="G37" s="40"/>
      <c r="H37" s="40"/>
      <c r="I37" s="40"/>
      <c r="J37" s="41"/>
    </row>
    <row r="38" spans="1:16" x14ac:dyDescent="0.3">
      <c r="A38" s="31" t="s">
        <v>58</v>
      </c>
      <c r="B38" s="31">
        <v>8</v>
      </c>
      <c r="C38" s="32" t="s">
        <v>148</v>
      </c>
      <c r="D38" s="31" t="s">
        <v>60</v>
      </c>
      <c r="E38" s="33" t="s">
        <v>149</v>
      </c>
      <c r="F38" s="34" t="s">
        <v>120</v>
      </c>
      <c r="G38" s="35">
        <v>16.715</v>
      </c>
      <c r="H38" s="36">
        <v>0</v>
      </c>
      <c r="I38" s="37">
        <f>ROUND(G38*H38,P4)</f>
        <v>0</v>
      </c>
      <c r="J38" s="34" t="s">
        <v>140</v>
      </c>
      <c r="O38" s="38">
        <f>I38*0.21</f>
        <v>0</v>
      </c>
      <c r="P38">
        <v>3</v>
      </c>
    </row>
    <row r="39" spans="1:16" ht="43.2" x14ac:dyDescent="0.3">
      <c r="A39" s="31" t="s">
        <v>63</v>
      </c>
      <c r="B39" s="39"/>
      <c r="C39" s="40"/>
      <c r="D39" s="40"/>
      <c r="E39" s="33" t="s">
        <v>141</v>
      </c>
      <c r="F39" s="40"/>
      <c r="G39" s="40"/>
      <c r="H39" s="40"/>
      <c r="I39" s="40"/>
      <c r="J39" s="41"/>
    </row>
    <row r="40" spans="1:16" ht="43.2" x14ac:dyDescent="0.3">
      <c r="A40" s="31" t="s">
        <v>65</v>
      </c>
      <c r="B40" s="39"/>
      <c r="C40" s="40"/>
      <c r="D40" s="40"/>
      <c r="E40" s="42" t="s">
        <v>150</v>
      </c>
      <c r="F40" s="40"/>
      <c r="G40" s="40"/>
      <c r="H40" s="40"/>
      <c r="I40" s="40"/>
      <c r="J40" s="41"/>
    </row>
    <row r="41" spans="1:16" ht="129.6" x14ac:dyDescent="0.3">
      <c r="A41" s="31" t="s">
        <v>67</v>
      </c>
      <c r="B41" s="39"/>
      <c r="C41" s="40"/>
      <c r="D41" s="40"/>
      <c r="E41" s="33" t="s">
        <v>147</v>
      </c>
      <c r="F41" s="40"/>
      <c r="G41" s="40"/>
      <c r="H41" s="40"/>
      <c r="I41" s="40"/>
      <c r="J41" s="41"/>
    </row>
    <row r="42" spans="1:16" ht="28.8" x14ac:dyDescent="0.3">
      <c r="A42" s="31" t="s">
        <v>58</v>
      </c>
      <c r="B42" s="31">
        <v>9</v>
      </c>
      <c r="C42" s="32" t="s">
        <v>151</v>
      </c>
      <c r="D42" s="31" t="s">
        <v>60</v>
      </c>
      <c r="E42" s="33" t="s">
        <v>152</v>
      </c>
      <c r="F42" s="34" t="s">
        <v>120</v>
      </c>
      <c r="G42" s="35">
        <v>269.084</v>
      </c>
      <c r="H42" s="36">
        <v>0</v>
      </c>
      <c r="I42" s="37">
        <f>ROUND(G42*H42,P4)</f>
        <v>0</v>
      </c>
      <c r="J42" s="34" t="s">
        <v>140</v>
      </c>
      <c r="O42" s="38">
        <f>I42*0.21</f>
        <v>0</v>
      </c>
      <c r="P42">
        <v>3</v>
      </c>
    </row>
    <row r="43" spans="1:16" ht="43.2" x14ac:dyDescent="0.3">
      <c r="A43" s="31" t="s">
        <v>63</v>
      </c>
      <c r="B43" s="39"/>
      <c r="C43" s="40"/>
      <c r="D43" s="40"/>
      <c r="E43" s="33" t="s">
        <v>141</v>
      </c>
      <c r="F43" s="40"/>
      <c r="G43" s="40"/>
      <c r="H43" s="40"/>
      <c r="I43" s="40"/>
      <c r="J43" s="41"/>
    </row>
    <row r="44" spans="1:16" ht="57.6" x14ac:dyDescent="0.3">
      <c r="A44" s="31" t="s">
        <v>65</v>
      </c>
      <c r="B44" s="39"/>
      <c r="C44" s="40"/>
      <c r="D44" s="40"/>
      <c r="E44" s="42" t="s">
        <v>153</v>
      </c>
      <c r="F44" s="40"/>
      <c r="G44" s="40"/>
      <c r="H44" s="40"/>
      <c r="I44" s="40"/>
      <c r="J44" s="41"/>
    </row>
    <row r="45" spans="1:16" ht="115.2" x14ac:dyDescent="0.3">
      <c r="A45" s="31" t="s">
        <v>67</v>
      </c>
      <c r="B45" s="39"/>
      <c r="C45" s="40"/>
      <c r="D45" s="40"/>
      <c r="E45" s="33" t="s">
        <v>143</v>
      </c>
      <c r="F45" s="40"/>
      <c r="G45" s="40"/>
      <c r="H45" s="40"/>
      <c r="I45" s="40"/>
      <c r="J45" s="41"/>
    </row>
    <row r="46" spans="1:16" ht="28.8" x14ac:dyDescent="0.3">
      <c r="A46" s="31" t="s">
        <v>58</v>
      </c>
      <c r="B46" s="31">
        <v>10</v>
      </c>
      <c r="C46" s="32" t="s">
        <v>154</v>
      </c>
      <c r="D46" s="31" t="s">
        <v>60</v>
      </c>
      <c r="E46" s="33" t="s">
        <v>155</v>
      </c>
      <c r="F46" s="34" t="s">
        <v>156</v>
      </c>
      <c r="G46" s="35">
        <v>1534</v>
      </c>
      <c r="H46" s="36">
        <v>0</v>
      </c>
      <c r="I46" s="37">
        <f>ROUND(G46*H46,P4)</f>
        <v>0</v>
      </c>
      <c r="J46" s="34" t="s">
        <v>140</v>
      </c>
      <c r="O46" s="38">
        <f>I46*0.21</f>
        <v>0</v>
      </c>
      <c r="P46">
        <v>3</v>
      </c>
    </row>
    <row r="47" spans="1:16" x14ac:dyDescent="0.3">
      <c r="A47" s="31" t="s">
        <v>63</v>
      </c>
      <c r="B47" s="39"/>
      <c r="C47" s="40"/>
      <c r="D47" s="40"/>
      <c r="E47" s="46" t="s">
        <v>60</v>
      </c>
      <c r="F47" s="40"/>
      <c r="G47" s="40"/>
      <c r="H47" s="40"/>
      <c r="I47" s="40"/>
      <c r="J47" s="41"/>
    </row>
    <row r="48" spans="1:16" ht="43.2" x14ac:dyDescent="0.3">
      <c r="A48" s="31" t="s">
        <v>65</v>
      </c>
      <c r="B48" s="39"/>
      <c r="C48" s="40"/>
      <c r="D48" s="40"/>
      <c r="E48" s="42" t="s">
        <v>157</v>
      </c>
      <c r="F48" s="40"/>
      <c r="G48" s="40"/>
      <c r="H48" s="40"/>
      <c r="I48" s="40"/>
      <c r="J48" s="41"/>
    </row>
    <row r="49" spans="1:16" ht="129.6" x14ac:dyDescent="0.3">
      <c r="A49" s="31" t="s">
        <v>67</v>
      </c>
      <c r="B49" s="39"/>
      <c r="C49" s="40"/>
      <c r="D49" s="40"/>
      <c r="E49" s="33" t="s">
        <v>158</v>
      </c>
      <c r="F49" s="40"/>
      <c r="G49" s="40"/>
      <c r="H49" s="40"/>
      <c r="I49" s="40"/>
      <c r="J49" s="41"/>
    </row>
    <row r="50" spans="1:16" ht="28.8" x14ac:dyDescent="0.3">
      <c r="A50" s="31" t="s">
        <v>58</v>
      </c>
      <c r="B50" s="31">
        <v>11</v>
      </c>
      <c r="C50" s="32" t="s">
        <v>159</v>
      </c>
      <c r="D50" s="31" t="s">
        <v>60</v>
      </c>
      <c r="E50" s="33" t="s">
        <v>160</v>
      </c>
      <c r="F50" s="34" t="s">
        <v>161</v>
      </c>
      <c r="G50" s="35">
        <v>1800.92</v>
      </c>
      <c r="H50" s="36">
        <v>0</v>
      </c>
      <c r="I50" s="37">
        <f>ROUND(G50*H50,P4)</f>
        <v>0</v>
      </c>
      <c r="J50" s="34" t="s">
        <v>140</v>
      </c>
      <c r="O50" s="38">
        <f>I50*0.21</f>
        <v>0</v>
      </c>
      <c r="P50">
        <v>3</v>
      </c>
    </row>
    <row r="51" spans="1:16" x14ac:dyDescent="0.3">
      <c r="A51" s="31" t="s">
        <v>63</v>
      </c>
      <c r="B51" s="39"/>
      <c r="C51" s="40"/>
      <c r="D51" s="40"/>
      <c r="E51" s="33" t="s">
        <v>162</v>
      </c>
      <c r="F51" s="40"/>
      <c r="G51" s="40"/>
      <c r="H51" s="40"/>
      <c r="I51" s="40"/>
      <c r="J51" s="41"/>
    </row>
    <row r="52" spans="1:16" ht="43.2" x14ac:dyDescent="0.3">
      <c r="A52" s="31" t="s">
        <v>65</v>
      </c>
      <c r="B52" s="39"/>
      <c r="C52" s="40"/>
      <c r="D52" s="40"/>
      <c r="E52" s="42" t="s">
        <v>163</v>
      </c>
      <c r="F52" s="40"/>
      <c r="G52" s="40"/>
      <c r="H52" s="40"/>
      <c r="I52" s="40"/>
      <c r="J52" s="41"/>
    </row>
    <row r="53" spans="1:16" ht="100.8" x14ac:dyDescent="0.3">
      <c r="A53" s="31" t="s">
        <v>67</v>
      </c>
      <c r="B53" s="39"/>
      <c r="C53" s="40"/>
      <c r="D53" s="40"/>
      <c r="E53" s="33" t="s">
        <v>164</v>
      </c>
      <c r="F53" s="40"/>
      <c r="G53" s="40"/>
      <c r="H53" s="40"/>
      <c r="I53" s="40"/>
      <c r="J53" s="41"/>
    </row>
    <row r="54" spans="1:16" x14ac:dyDescent="0.3">
      <c r="A54" s="31" t="s">
        <v>58</v>
      </c>
      <c r="B54" s="31">
        <v>12</v>
      </c>
      <c r="C54" s="32" t="s">
        <v>165</v>
      </c>
      <c r="D54" s="31" t="s">
        <v>60</v>
      </c>
      <c r="E54" s="33" t="s">
        <v>166</v>
      </c>
      <c r="F54" s="34" t="s">
        <v>120</v>
      </c>
      <c r="G54" s="35">
        <v>90.11</v>
      </c>
      <c r="H54" s="36">
        <v>0</v>
      </c>
      <c r="I54" s="37">
        <f>ROUND(G54*H54,P4)</f>
        <v>0</v>
      </c>
      <c r="J54" s="34" t="s">
        <v>140</v>
      </c>
      <c r="O54" s="38">
        <f>I54*0.21</f>
        <v>0</v>
      </c>
      <c r="P54">
        <v>3</v>
      </c>
    </row>
    <row r="55" spans="1:16" ht="57.6" x14ac:dyDescent="0.3">
      <c r="A55" s="31" t="s">
        <v>63</v>
      </c>
      <c r="B55" s="39"/>
      <c r="C55" s="40"/>
      <c r="D55" s="40"/>
      <c r="E55" s="33" t="s">
        <v>167</v>
      </c>
      <c r="F55" s="40"/>
      <c r="G55" s="40"/>
      <c r="H55" s="40"/>
      <c r="I55" s="40"/>
      <c r="J55" s="41"/>
    </row>
    <row r="56" spans="1:16" ht="57.6" x14ac:dyDescent="0.3">
      <c r="A56" s="31" t="s">
        <v>65</v>
      </c>
      <c r="B56" s="39"/>
      <c r="C56" s="40"/>
      <c r="D56" s="40"/>
      <c r="E56" s="42" t="s">
        <v>168</v>
      </c>
      <c r="F56" s="40"/>
      <c r="G56" s="40"/>
      <c r="H56" s="40"/>
      <c r="I56" s="40"/>
      <c r="J56" s="41"/>
    </row>
    <row r="57" spans="1:16" ht="115.2" x14ac:dyDescent="0.3">
      <c r="A57" s="31" t="s">
        <v>67</v>
      </c>
      <c r="B57" s="39"/>
      <c r="C57" s="40"/>
      <c r="D57" s="40"/>
      <c r="E57" s="33" t="s">
        <v>143</v>
      </c>
      <c r="F57" s="40"/>
      <c r="G57" s="40"/>
      <c r="H57" s="40"/>
      <c r="I57" s="40"/>
      <c r="J57" s="41"/>
    </row>
    <row r="58" spans="1:16" x14ac:dyDescent="0.3">
      <c r="A58" s="31" t="s">
        <v>58</v>
      </c>
      <c r="B58" s="31">
        <v>13</v>
      </c>
      <c r="C58" s="32" t="s">
        <v>169</v>
      </c>
      <c r="D58" s="31" t="s">
        <v>60</v>
      </c>
      <c r="E58" s="33" t="s">
        <v>170</v>
      </c>
      <c r="F58" s="34" t="s">
        <v>120</v>
      </c>
      <c r="G58" s="35">
        <v>104.033</v>
      </c>
      <c r="H58" s="36">
        <v>0</v>
      </c>
      <c r="I58" s="37">
        <f>ROUND(G58*H58,P4)</f>
        <v>0</v>
      </c>
      <c r="J58" s="34" t="s">
        <v>140</v>
      </c>
      <c r="O58" s="38">
        <f>I58*0.21</f>
        <v>0</v>
      </c>
      <c r="P58">
        <v>3</v>
      </c>
    </row>
    <row r="59" spans="1:16" x14ac:dyDescent="0.3">
      <c r="A59" s="31" t="s">
        <v>63</v>
      </c>
      <c r="B59" s="39"/>
      <c r="C59" s="40"/>
      <c r="D59" s="40"/>
      <c r="E59" s="46" t="s">
        <v>60</v>
      </c>
      <c r="F59" s="40"/>
      <c r="G59" s="40"/>
      <c r="H59" s="40"/>
      <c r="I59" s="40"/>
      <c r="J59" s="41"/>
    </row>
    <row r="60" spans="1:16" x14ac:dyDescent="0.3">
      <c r="A60" s="31" t="s">
        <v>65</v>
      </c>
      <c r="B60" s="39"/>
      <c r="C60" s="40"/>
      <c r="D60" s="40"/>
      <c r="E60" s="42" t="s">
        <v>171</v>
      </c>
      <c r="F60" s="40"/>
      <c r="G60" s="40"/>
      <c r="H60" s="40"/>
      <c r="I60" s="40"/>
      <c r="J60" s="41"/>
    </row>
    <row r="61" spans="1:16" ht="72" x14ac:dyDescent="0.3">
      <c r="A61" s="31" t="s">
        <v>67</v>
      </c>
      <c r="B61" s="39"/>
      <c r="C61" s="40"/>
      <c r="D61" s="40"/>
      <c r="E61" s="33" t="s">
        <v>172</v>
      </c>
      <c r="F61" s="40"/>
      <c r="G61" s="40"/>
      <c r="H61" s="40"/>
      <c r="I61" s="40"/>
      <c r="J61" s="41"/>
    </row>
    <row r="62" spans="1:16" x14ac:dyDescent="0.3">
      <c r="A62" s="31" t="s">
        <v>58</v>
      </c>
      <c r="B62" s="31">
        <v>14</v>
      </c>
      <c r="C62" s="32" t="s">
        <v>173</v>
      </c>
      <c r="D62" s="31" t="s">
        <v>118</v>
      </c>
      <c r="E62" s="33" t="s">
        <v>174</v>
      </c>
      <c r="F62" s="34" t="s">
        <v>120</v>
      </c>
      <c r="G62" s="35">
        <v>178.30500000000001</v>
      </c>
      <c r="H62" s="36">
        <v>0</v>
      </c>
      <c r="I62" s="37">
        <f>ROUND(G62*H62,P4)</f>
        <v>0</v>
      </c>
      <c r="J62" s="34" t="s">
        <v>175</v>
      </c>
      <c r="O62" s="38">
        <f>I62*0.21</f>
        <v>0</v>
      </c>
      <c r="P62">
        <v>3</v>
      </c>
    </row>
    <row r="63" spans="1:16" x14ac:dyDescent="0.3">
      <c r="A63" s="31" t="s">
        <v>63</v>
      </c>
      <c r="B63" s="39"/>
      <c r="C63" s="40"/>
      <c r="D63" s="40"/>
      <c r="E63" s="46" t="s">
        <v>60</v>
      </c>
      <c r="F63" s="40"/>
      <c r="G63" s="40"/>
      <c r="H63" s="40"/>
      <c r="I63" s="40"/>
      <c r="J63" s="41"/>
    </row>
    <row r="64" spans="1:16" ht="129.6" x14ac:dyDescent="0.3">
      <c r="A64" s="31" t="s">
        <v>65</v>
      </c>
      <c r="B64" s="39"/>
      <c r="C64" s="40"/>
      <c r="D64" s="40"/>
      <c r="E64" s="42" t="s">
        <v>176</v>
      </c>
      <c r="F64" s="40"/>
      <c r="G64" s="40"/>
      <c r="H64" s="40"/>
      <c r="I64" s="40"/>
      <c r="J64" s="41"/>
    </row>
    <row r="65" spans="1:16" ht="409.6" x14ac:dyDescent="0.3">
      <c r="A65" s="31" t="s">
        <v>67</v>
      </c>
      <c r="B65" s="39"/>
      <c r="C65" s="40"/>
      <c r="D65" s="40"/>
      <c r="E65" s="33" t="s">
        <v>177</v>
      </c>
      <c r="F65" s="40"/>
      <c r="G65" s="40"/>
      <c r="H65" s="40"/>
      <c r="I65" s="40"/>
      <c r="J65" s="41"/>
    </row>
    <row r="66" spans="1:16" x14ac:dyDescent="0.3">
      <c r="A66" s="31" t="s">
        <v>58</v>
      </c>
      <c r="B66" s="31">
        <v>15</v>
      </c>
      <c r="C66" s="32" t="s">
        <v>173</v>
      </c>
      <c r="D66" s="31" t="s">
        <v>124</v>
      </c>
      <c r="E66" s="33" t="s">
        <v>174</v>
      </c>
      <c r="F66" s="34" t="s">
        <v>120</v>
      </c>
      <c r="G66" s="35">
        <v>554.14</v>
      </c>
      <c r="H66" s="36">
        <v>0</v>
      </c>
      <c r="I66" s="37">
        <f>ROUND(G66*H66,P4)</f>
        <v>0</v>
      </c>
      <c r="J66" s="34" t="s">
        <v>175</v>
      </c>
      <c r="O66" s="38">
        <f>I66*0.21</f>
        <v>0</v>
      </c>
      <c r="P66">
        <v>3</v>
      </c>
    </row>
    <row r="67" spans="1:16" ht="28.8" x14ac:dyDescent="0.3">
      <c r="A67" s="31" t="s">
        <v>63</v>
      </c>
      <c r="B67" s="39"/>
      <c r="C67" s="40"/>
      <c r="D67" s="40"/>
      <c r="E67" s="33" t="s">
        <v>178</v>
      </c>
      <c r="F67" s="40"/>
      <c r="G67" s="40"/>
      <c r="H67" s="40"/>
      <c r="I67" s="40"/>
      <c r="J67" s="41"/>
    </row>
    <row r="68" spans="1:16" ht="129.6" x14ac:dyDescent="0.3">
      <c r="A68" s="31" t="s">
        <v>65</v>
      </c>
      <c r="B68" s="39"/>
      <c r="C68" s="40"/>
      <c r="D68" s="40"/>
      <c r="E68" s="42" t="s">
        <v>179</v>
      </c>
      <c r="F68" s="40"/>
      <c r="G68" s="40"/>
      <c r="H68" s="40"/>
      <c r="I68" s="40"/>
      <c r="J68" s="41"/>
    </row>
    <row r="69" spans="1:16" ht="409.6" x14ac:dyDescent="0.3">
      <c r="A69" s="31" t="s">
        <v>67</v>
      </c>
      <c r="B69" s="39"/>
      <c r="C69" s="40"/>
      <c r="D69" s="40"/>
      <c r="E69" s="33" t="s">
        <v>177</v>
      </c>
      <c r="F69" s="40"/>
      <c r="G69" s="40"/>
      <c r="H69" s="40"/>
      <c r="I69" s="40"/>
      <c r="J69" s="41"/>
    </row>
    <row r="70" spans="1:16" x14ac:dyDescent="0.3">
      <c r="A70" s="31" t="s">
        <v>58</v>
      </c>
      <c r="B70" s="31">
        <v>16</v>
      </c>
      <c r="C70" s="32" t="s">
        <v>173</v>
      </c>
      <c r="D70" s="31" t="s">
        <v>133</v>
      </c>
      <c r="E70" s="33" t="s">
        <v>174</v>
      </c>
      <c r="F70" s="34" t="s">
        <v>120</v>
      </c>
      <c r="G70" s="35">
        <v>1.44</v>
      </c>
      <c r="H70" s="36">
        <v>0</v>
      </c>
      <c r="I70" s="37">
        <f>ROUND(G70*H70,P4)</f>
        <v>0</v>
      </c>
      <c r="J70" s="34" t="s">
        <v>175</v>
      </c>
      <c r="O70" s="38">
        <f>I70*0.21</f>
        <v>0</v>
      </c>
      <c r="P70">
        <v>3</v>
      </c>
    </row>
    <row r="71" spans="1:16" x14ac:dyDescent="0.3">
      <c r="A71" s="31" t="s">
        <v>63</v>
      </c>
      <c r="B71" s="39"/>
      <c r="C71" s="40"/>
      <c r="D71" s="40"/>
      <c r="E71" s="33" t="s">
        <v>180</v>
      </c>
      <c r="F71" s="40"/>
      <c r="G71" s="40"/>
      <c r="H71" s="40"/>
      <c r="I71" s="40"/>
      <c r="J71" s="41"/>
    </row>
    <row r="72" spans="1:16" x14ac:dyDescent="0.3">
      <c r="A72" s="31" t="s">
        <v>65</v>
      </c>
      <c r="B72" s="39"/>
      <c r="C72" s="40"/>
      <c r="D72" s="40"/>
      <c r="E72" s="42" t="s">
        <v>181</v>
      </c>
      <c r="F72" s="40"/>
      <c r="G72" s="40"/>
      <c r="H72" s="40"/>
      <c r="I72" s="40"/>
      <c r="J72" s="41"/>
    </row>
    <row r="73" spans="1:16" ht="409.6" x14ac:dyDescent="0.3">
      <c r="A73" s="31" t="s">
        <v>67</v>
      </c>
      <c r="B73" s="39"/>
      <c r="C73" s="40"/>
      <c r="D73" s="40"/>
      <c r="E73" s="33" t="s">
        <v>177</v>
      </c>
      <c r="F73" s="40"/>
      <c r="G73" s="40"/>
      <c r="H73" s="40"/>
      <c r="I73" s="40"/>
      <c r="J73" s="41"/>
    </row>
    <row r="74" spans="1:16" x14ac:dyDescent="0.3">
      <c r="A74" s="31" t="s">
        <v>58</v>
      </c>
      <c r="B74" s="31">
        <v>17</v>
      </c>
      <c r="C74" s="32" t="s">
        <v>182</v>
      </c>
      <c r="D74" s="31" t="s">
        <v>183</v>
      </c>
      <c r="E74" s="33" t="s">
        <v>184</v>
      </c>
      <c r="F74" s="34" t="s">
        <v>185</v>
      </c>
      <c r="G74" s="35">
        <v>698.53700000000003</v>
      </c>
      <c r="H74" s="36">
        <v>0</v>
      </c>
      <c r="I74" s="37">
        <f>ROUND(G74*H74,P4)</f>
        <v>0</v>
      </c>
      <c r="J74" s="31"/>
      <c r="O74" s="38">
        <f>I74*0.21</f>
        <v>0</v>
      </c>
      <c r="P74">
        <v>3</v>
      </c>
    </row>
    <row r="75" spans="1:16" ht="28.8" x14ac:dyDescent="0.3">
      <c r="A75" s="31" t="s">
        <v>63</v>
      </c>
      <c r="B75" s="39"/>
      <c r="C75" s="40"/>
      <c r="D75" s="40"/>
      <c r="E75" s="33" t="s">
        <v>186</v>
      </c>
      <c r="F75" s="40"/>
      <c r="G75" s="40"/>
      <c r="H75" s="40"/>
      <c r="I75" s="40"/>
      <c r="J75" s="41"/>
    </row>
    <row r="76" spans="1:16" x14ac:dyDescent="0.3">
      <c r="A76" s="31" t="s">
        <v>65</v>
      </c>
      <c r="B76" s="39"/>
      <c r="C76" s="40"/>
      <c r="D76" s="40"/>
      <c r="E76" s="42" t="s">
        <v>187</v>
      </c>
      <c r="F76" s="40"/>
      <c r="G76" s="40"/>
      <c r="H76" s="40"/>
      <c r="I76" s="40"/>
      <c r="J76" s="41"/>
    </row>
    <row r="77" spans="1:16" x14ac:dyDescent="0.3">
      <c r="A77" s="31" t="s">
        <v>67</v>
      </c>
      <c r="B77" s="39"/>
      <c r="C77" s="40"/>
      <c r="D77" s="40"/>
      <c r="E77" s="46"/>
      <c r="F77" s="40"/>
      <c r="G77" s="40"/>
      <c r="H77" s="40"/>
      <c r="I77" s="40"/>
      <c r="J77" s="41"/>
    </row>
    <row r="78" spans="1:16" x14ac:dyDescent="0.3">
      <c r="A78" s="31" t="s">
        <v>58</v>
      </c>
      <c r="B78" s="31">
        <v>18</v>
      </c>
      <c r="C78" s="32" t="s">
        <v>188</v>
      </c>
      <c r="D78" s="31" t="s">
        <v>60</v>
      </c>
      <c r="E78" s="33" t="s">
        <v>189</v>
      </c>
      <c r="F78" s="34" t="s">
        <v>190</v>
      </c>
      <c r="G78" s="35">
        <v>698.53700000000003</v>
      </c>
      <c r="H78" s="36">
        <v>0</v>
      </c>
      <c r="I78" s="37">
        <f>ROUND(G78*H78,P4)</f>
        <v>0</v>
      </c>
      <c r="J78" s="34" t="s">
        <v>140</v>
      </c>
      <c r="O78" s="38">
        <f>I78*0.21</f>
        <v>0</v>
      </c>
      <c r="P78">
        <v>3</v>
      </c>
    </row>
    <row r="79" spans="1:16" x14ac:dyDescent="0.3">
      <c r="A79" s="31" t="s">
        <v>63</v>
      </c>
      <c r="B79" s="39"/>
      <c r="C79" s="40"/>
      <c r="D79" s="40"/>
      <c r="E79" s="33" t="s">
        <v>191</v>
      </c>
      <c r="F79" s="40"/>
      <c r="G79" s="40"/>
      <c r="H79" s="40"/>
      <c r="I79" s="40"/>
      <c r="J79" s="41"/>
    </row>
    <row r="80" spans="1:16" x14ac:dyDescent="0.3">
      <c r="A80" s="31" t="s">
        <v>65</v>
      </c>
      <c r="B80" s="39"/>
      <c r="C80" s="40"/>
      <c r="D80" s="40"/>
      <c r="E80" s="42" t="s">
        <v>187</v>
      </c>
      <c r="F80" s="40"/>
      <c r="G80" s="40"/>
      <c r="H80" s="40"/>
      <c r="I80" s="40"/>
      <c r="J80" s="41"/>
    </row>
    <row r="81" spans="1:16" ht="100.8" x14ac:dyDescent="0.3">
      <c r="A81" s="31" t="s">
        <v>67</v>
      </c>
      <c r="B81" s="39"/>
      <c r="C81" s="40"/>
      <c r="D81" s="40"/>
      <c r="E81" s="33" t="s">
        <v>192</v>
      </c>
      <c r="F81" s="40"/>
      <c r="G81" s="40"/>
      <c r="H81" s="40"/>
      <c r="I81" s="40"/>
      <c r="J81" s="41"/>
    </row>
    <row r="82" spans="1:16" x14ac:dyDescent="0.3">
      <c r="A82" s="25" t="s">
        <v>55</v>
      </c>
      <c r="B82" s="26"/>
      <c r="C82" s="27" t="s">
        <v>193</v>
      </c>
      <c r="D82" s="28"/>
      <c r="E82" s="25" t="s">
        <v>194</v>
      </c>
      <c r="F82" s="28"/>
      <c r="G82" s="28"/>
      <c r="H82" s="28"/>
      <c r="I82" s="29">
        <f>SUMIFS(I83:I90,A83:A90,"P")</f>
        <v>0</v>
      </c>
      <c r="J82" s="30"/>
    </row>
    <row r="83" spans="1:16" x14ac:dyDescent="0.3">
      <c r="A83" s="31" t="s">
        <v>58</v>
      </c>
      <c r="B83" s="31">
        <v>19</v>
      </c>
      <c r="C83" s="32" t="s">
        <v>195</v>
      </c>
      <c r="D83" s="31" t="s">
        <v>60</v>
      </c>
      <c r="E83" s="33" t="s">
        <v>196</v>
      </c>
      <c r="F83" s="34" t="s">
        <v>156</v>
      </c>
      <c r="G83" s="35">
        <v>807</v>
      </c>
      <c r="H83" s="36">
        <v>0</v>
      </c>
      <c r="I83" s="37">
        <f>ROUND(G83*H83,P4)</f>
        <v>0</v>
      </c>
      <c r="J83" s="34" t="s">
        <v>140</v>
      </c>
      <c r="O83" s="38">
        <f>I83*0.21</f>
        <v>0</v>
      </c>
      <c r="P83">
        <v>3</v>
      </c>
    </row>
    <row r="84" spans="1:16" x14ac:dyDescent="0.3">
      <c r="A84" s="31" t="s">
        <v>63</v>
      </c>
      <c r="B84" s="39"/>
      <c r="C84" s="40"/>
      <c r="D84" s="40"/>
      <c r="E84" s="46" t="s">
        <v>60</v>
      </c>
      <c r="F84" s="40"/>
      <c r="G84" s="40"/>
      <c r="H84" s="40"/>
      <c r="I84" s="40"/>
      <c r="J84" s="41"/>
    </row>
    <row r="85" spans="1:16" ht="57.6" x14ac:dyDescent="0.3">
      <c r="A85" s="31" t="s">
        <v>65</v>
      </c>
      <c r="B85" s="39"/>
      <c r="C85" s="40"/>
      <c r="D85" s="40"/>
      <c r="E85" s="42" t="s">
        <v>197</v>
      </c>
      <c r="F85" s="40"/>
      <c r="G85" s="40"/>
      <c r="H85" s="40"/>
      <c r="I85" s="40"/>
      <c r="J85" s="41"/>
    </row>
    <row r="86" spans="1:16" ht="72" x14ac:dyDescent="0.3">
      <c r="A86" s="31" t="s">
        <v>67</v>
      </c>
      <c r="B86" s="39"/>
      <c r="C86" s="40"/>
      <c r="D86" s="40"/>
      <c r="E86" s="33" t="s">
        <v>198</v>
      </c>
      <c r="F86" s="40"/>
      <c r="G86" s="40"/>
      <c r="H86" s="40"/>
      <c r="I86" s="40"/>
      <c r="J86" s="41"/>
    </row>
    <row r="87" spans="1:16" x14ac:dyDescent="0.3">
      <c r="A87" s="31" t="s">
        <v>58</v>
      </c>
      <c r="B87" s="31">
        <v>20</v>
      </c>
      <c r="C87" s="32" t="s">
        <v>199</v>
      </c>
      <c r="D87" s="31" t="s">
        <v>183</v>
      </c>
      <c r="E87" s="33" t="s">
        <v>200</v>
      </c>
      <c r="F87" s="34" t="s">
        <v>62</v>
      </c>
      <c r="G87" s="35">
        <v>1</v>
      </c>
      <c r="H87" s="36">
        <v>0</v>
      </c>
      <c r="I87" s="37">
        <f>ROUND(G87*H87,P4)</f>
        <v>0</v>
      </c>
      <c r="J87" s="31"/>
      <c r="O87" s="38">
        <f>I87*0.21</f>
        <v>0</v>
      </c>
      <c r="P87">
        <v>3</v>
      </c>
    </row>
    <row r="88" spans="1:16" ht="28.8" x14ac:dyDescent="0.3">
      <c r="A88" s="31" t="s">
        <v>63</v>
      </c>
      <c r="B88" s="39"/>
      <c r="C88" s="40"/>
      <c r="D88" s="40"/>
      <c r="E88" s="33" t="s">
        <v>201</v>
      </c>
      <c r="F88" s="40"/>
      <c r="G88" s="40"/>
      <c r="H88" s="40"/>
      <c r="I88" s="40"/>
      <c r="J88" s="41"/>
    </row>
    <row r="89" spans="1:16" x14ac:dyDescent="0.3">
      <c r="A89" s="31" t="s">
        <v>65</v>
      </c>
      <c r="B89" s="39"/>
      <c r="C89" s="40"/>
      <c r="D89" s="40"/>
      <c r="E89" s="42" t="s">
        <v>66</v>
      </c>
      <c r="F89" s="40"/>
      <c r="G89" s="40"/>
      <c r="H89" s="40"/>
      <c r="I89" s="40"/>
      <c r="J89" s="41"/>
    </row>
    <row r="90" spans="1:16" x14ac:dyDescent="0.3">
      <c r="A90" s="31" t="s">
        <v>67</v>
      </c>
      <c r="B90" s="43"/>
      <c r="C90" s="44"/>
      <c r="D90" s="44"/>
      <c r="E90" s="47"/>
      <c r="F90" s="44"/>
      <c r="G90" s="44"/>
      <c r="H90" s="44"/>
      <c r="I90" s="44"/>
      <c r="J90" s="45"/>
    </row>
  </sheetData>
  <sheetProtection algorithmName="SHA-512" hashValue="rzfQtZR0ldEOsmgqE9nKgtP06VAz6j/NYPaLnYvWywcGBMjwS3NIg3+AsNY3V5+IY0K8mXSBeaB/jV4npJCQwQ==" saltValue="LliEeAcWZO8cBIcvWkYILh8/LIbu6sADUEyzCYBPL3sHgmoEWZ69To+a42m/ZMmaKN3RkrWKuu6IRzyxC/LbY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4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17</v>
      </c>
      <c r="I3" s="20">
        <f>SUMIFS(I8:I54,A8:A54,"SD")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43</v>
      </c>
      <c r="C4" s="50" t="s">
        <v>17</v>
      </c>
      <c r="D4" s="51"/>
      <c r="E4" s="18" t="s">
        <v>18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56</v>
      </c>
      <c r="D8" s="28"/>
      <c r="E8" s="25" t="s">
        <v>57</v>
      </c>
      <c r="F8" s="28"/>
      <c r="G8" s="28"/>
      <c r="H8" s="28"/>
      <c r="I8" s="29">
        <f>SUMIFS(I9:I20,A9:A20,"P")</f>
        <v>0</v>
      </c>
      <c r="J8" s="30"/>
    </row>
    <row r="9" spans="1:16" x14ac:dyDescent="0.3">
      <c r="A9" s="31" t="s">
        <v>58</v>
      </c>
      <c r="B9" s="31">
        <v>1</v>
      </c>
      <c r="C9" s="32" t="s">
        <v>127</v>
      </c>
      <c r="D9" s="31" t="s">
        <v>118</v>
      </c>
      <c r="E9" s="33" t="s">
        <v>119</v>
      </c>
      <c r="F9" s="34" t="s">
        <v>128</v>
      </c>
      <c r="G9" s="35">
        <v>42.341999999999999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33" t="s">
        <v>129</v>
      </c>
      <c r="F10" s="40"/>
      <c r="G10" s="40"/>
      <c r="H10" s="40"/>
      <c r="I10" s="40"/>
      <c r="J10" s="41"/>
    </row>
    <row r="11" spans="1:16" x14ac:dyDescent="0.3">
      <c r="A11" s="31" t="s">
        <v>65</v>
      </c>
      <c r="B11" s="39"/>
      <c r="C11" s="40"/>
      <c r="D11" s="40"/>
      <c r="E11" s="42" t="s">
        <v>202</v>
      </c>
      <c r="F11" s="40"/>
      <c r="G11" s="40"/>
      <c r="H11" s="40"/>
      <c r="I11" s="40"/>
      <c r="J11" s="41"/>
    </row>
    <row r="12" spans="1:16" ht="72" x14ac:dyDescent="0.3">
      <c r="A12" s="31" t="s">
        <v>67</v>
      </c>
      <c r="B12" s="39"/>
      <c r="C12" s="40"/>
      <c r="D12" s="40"/>
      <c r="E12" s="33" t="s">
        <v>123</v>
      </c>
      <c r="F12" s="40"/>
      <c r="G12" s="40"/>
      <c r="H12" s="40"/>
      <c r="I12" s="40"/>
      <c r="J12" s="41"/>
    </row>
    <row r="13" spans="1:16" x14ac:dyDescent="0.3">
      <c r="A13" s="31" t="s">
        <v>58</v>
      </c>
      <c r="B13" s="31">
        <v>2</v>
      </c>
      <c r="C13" s="32" t="s">
        <v>127</v>
      </c>
      <c r="D13" s="31" t="s">
        <v>124</v>
      </c>
      <c r="E13" s="33" t="s">
        <v>119</v>
      </c>
      <c r="F13" s="34" t="s">
        <v>128</v>
      </c>
      <c r="G13" s="35">
        <v>2.8460000000000001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x14ac:dyDescent="0.3">
      <c r="A14" s="31" t="s">
        <v>63</v>
      </c>
      <c r="B14" s="39"/>
      <c r="C14" s="40"/>
      <c r="D14" s="40"/>
      <c r="E14" s="33" t="s">
        <v>131</v>
      </c>
      <c r="F14" s="40"/>
      <c r="G14" s="40"/>
      <c r="H14" s="40"/>
      <c r="I14" s="40"/>
      <c r="J14" s="41"/>
    </row>
    <row r="15" spans="1:16" ht="43.2" x14ac:dyDescent="0.3">
      <c r="A15" s="31" t="s">
        <v>65</v>
      </c>
      <c r="B15" s="39"/>
      <c r="C15" s="40"/>
      <c r="D15" s="40"/>
      <c r="E15" s="42" t="s">
        <v>203</v>
      </c>
      <c r="F15" s="40"/>
      <c r="G15" s="40"/>
      <c r="H15" s="40"/>
      <c r="I15" s="40"/>
      <c r="J15" s="41"/>
    </row>
    <row r="16" spans="1:16" ht="72" x14ac:dyDescent="0.3">
      <c r="A16" s="31" t="s">
        <v>67</v>
      </c>
      <c r="B16" s="39"/>
      <c r="C16" s="40"/>
      <c r="D16" s="40"/>
      <c r="E16" s="33" t="s">
        <v>123</v>
      </c>
      <c r="F16" s="40"/>
      <c r="G16" s="40"/>
      <c r="H16" s="40"/>
      <c r="I16" s="40"/>
      <c r="J16" s="41"/>
    </row>
    <row r="17" spans="1:16" x14ac:dyDescent="0.3">
      <c r="A17" s="31" t="s">
        <v>58</v>
      </c>
      <c r="B17" s="31">
        <v>3</v>
      </c>
      <c r="C17" s="32" t="s">
        <v>127</v>
      </c>
      <c r="D17" s="31" t="s">
        <v>133</v>
      </c>
      <c r="E17" s="33" t="s">
        <v>119</v>
      </c>
      <c r="F17" s="34" t="s">
        <v>128</v>
      </c>
      <c r="G17" s="35">
        <v>12.692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x14ac:dyDescent="0.3">
      <c r="A18" s="31" t="s">
        <v>63</v>
      </c>
      <c r="B18" s="39"/>
      <c r="C18" s="40"/>
      <c r="D18" s="40"/>
      <c r="E18" s="33" t="s">
        <v>134</v>
      </c>
      <c r="F18" s="40"/>
      <c r="G18" s="40"/>
      <c r="H18" s="40"/>
      <c r="I18" s="40"/>
      <c r="J18" s="41"/>
    </row>
    <row r="19" spans="1:16" x14ac:dyDescent="0.3">
      <c r="A19" s="31" t="s">
        <v>65</v>
      </c>
      <c r="B19" s="39"/>
      <c r="C19" s="40"/>
      <c r="D19" s="40"/>
      <c r="E19" s="42" t="s">
        <v>204</v>
      </c>
      <c r="F19" s="40"/>
      <c r="G19" s="40"/>
      <c r="H19" s="40"/>
      <c r="I19" s="40"/>
      <c r="J19" s="41"/>
    </row>
    <row r="20" spans="1:16" ht="72" x14ac:dyDescent="0.3">
      <c r="A20" s="31" t="s">
        <v>67</v>
      </c>
      <c r="B20" s="39"/>
      <c r="C20" s="40"/>
      <c r="D20" s="40"/>
      <c r="E20" s="33" t="s">
        <v>123</v>
      </c>
      <c r="F20" s="40"/>
      <c r="G20" s="40"/>
      <c r="H20" s="40"/>
      <c r="I20" s="40"/>
      <c r="J20" s="41"/>
    </row>
    <row r="21" spans="1:16" x14ac:dyDescent="0.3">
      <c r="A21" s="25" t="s">
        <v>55</v>
      </c>
      <c r="B21" s="26"/>
      <c r="C21" s="27" t="s">
        <v>136</v>
      </c>
      <c r="D21" s="28"/>
      <c r="E21" s="25" t="s">
        <v>137</v>
      </c>
      <c r="F21" s="28"/>
      <c r="G21" s="28"/>
      <c r="H21" s="28"/>
      <c r="I21" s="29">
        <f>SUMIFS(I22:I49,A22:A49,"P")</f>
        <v>0</v>
      </c>
      <c r="J21" s="30"/>
    </row>
    <row r="22" spans="1:16" ht="28.8" x14ac:dyDescent="0.3">
      <c r="A22" s="31" t="s">
        <v>58</v>
      </c>
      <c r="B22" s="31">
        <v>4</v>
      </c>
      <c r="C22" s="32" t="s">
        <v>138</v>
      </c>
      <c r="D22" s="31" t="s">
        <v>60</v>
      </c>
      <c r="E22" s="33" t="s">
        <v>139</v>
      </c>
      <c r="F22" s="34" t="s">
        <v>120</v>
      </c>
      <c r="G22" s="35">
        <v>5.7690000000000001</v>
      </c>
      <c r="H22" s="36">
        <v>0</v>
      </c>
      <c r="I22" s="37">
        <f>ROUND(G22*H22,P4)</f>
        <v>0</v>
      </c>
      <c r="J22" s="34" t="s">
        <v>140</v>
      </c>
      <c r="O22" s="38">
        <f>I22*0.21</f>
        <v>0</v>
      </c>
      <c r="P22">
        <v>3</v>
      </c>
    </row>
    <row r="23" spans="1:16" x14ac:dyDescent="0.3">
      <c r="A23" s="31" t="s">
        <v>63</v>
      </c>
      <c r="B23" s="39"/>
      <c r="C23" s="40"/>
      <c r="D23" s="40"/>
      <c r="E23" s="46" t="s">
        <v>60</v>
      </c>
      <c r="F23" s="40"/>
      <c r="G23" s="40"/>
      <c r="H23" s="40"/>
      <c r="I23" s="40"/>
      <c r="J23" s="41"/>
    </row>
    <row r="24" spans="1:16" ht="43.2" x14ac:dyDescent="0.3">
      <c r="A24" s="31" t="s">
        <v>65</v>
      </c>
      <c r="B24" s="39"/>
      <c r="C24" s="40"/>
      <c r="D24" s="40"/>
      <c r="E24" s="42" t="s">
        <v>205</v>
      </c>
      <c r="F24" s="40"/>
      <c r="G24" s="40"/>
      <c r="H24" s="40"/>
      <c r="I24" s="40"/>
      <c r="J24" s="41"/>
    </row>
    <row r="25" spans="1:16" ht="115.2" x14ac:dyDescent="0.3">
      <c r="A25" s="31" t="s">
        <v>67</v>
      </c>
      <c r="B25" s="39"/>
      <c r="C25" s="40"/>
      <c r="D25" s="40"/>
      <c r="E25" s="33" t="s">
        <v>143</v>
      </c>
      <c r="F25" s="40"/>
      <c r="G25" s="40"/>
      <c r="H25" s="40"/>
      <c r="I25" s="40"/>
      <c r="J25" s="41"/>
    </row>
    <row r="26" spans="1:16" ht="28.8" x14ac:dyDescent="0.3">
      <c r="A26" s="31" t="s">
        <v>58</v>
      </c>
      <c r="B26" s="31">
        <v>5</v>
      </c>
      <c r="C26" s="32" t="s">
        <v>144</v>
      </c>
      <c r="D26" s="31" t="s">
        <v>60</v>
      </c>
      <c r="E26" s="33" t="s">
        <v>145</v>
      </c>
      <c r="F26" s="34" t="s">
        <v>120</v>
      </c>
      <c r="G26" s="35">
        <v>0.87</v>
      </c>
      <c r="H26" s="36">
        <v>0</v>
      </c>
      <c r="I26" s="37">
        <f>ROUND(G26*H26,P4)</f>
        <v>0</v>
      </c>
      <c r="J26" s="34" t="s">
        <v>140</v>
      </c>
      <c r="O26" s="38">
        <f>I26*0.21</f>
        <v>0</v>
      </c>
      <c r="P26">
        <v>3</v>
      </c>
    </row>
    <row r="27" spans="1:16" x14ac:dyDescent="0.3">
      <c r="A27" s="31" t="s">
        <v>63</v>
      </c>
      <c r="B27" s="39"/>
      <c r="C27" s="40"/>
      <c r="D27" s="40"/>
      <c r="E27" s="46" t="s">
        <v>60</v>
      </c>
      <c r="F27" s="40"/>
      <c r="G27" s="40"/>
      <c r="H27" s="40"/>
      <c r="I27" s="40"/>
      <c r="J27" s="41"/>
    </row>
    <row r="28" spans="1:16" x14ac:dyDescent="0.3">
      <c r="A28" s="31" t="s">
        <v>65</v>
      </c>
      <c r="B28" s="39"/>
      <c r="C28" s="40"/>
      <c r="D28" s="40"/>
      <c r="E28" s="42" t="s">
        <v>206</v>
      </c>
      <c r="F28" s="40"/>
      <c r="G28" s="40"/>
      <c r="H28" s="40"/>
      <c r="I28" s="40"/>
      <c r="J28" s="41"/>
    </row>
    <row r="29" spans="1:16" ht="129.6" x14ac:dyDescent="0.3">
      <c r="A29" s="31" t="s">
        <v>67</v>
      </c>
      <c r="B29" s="39"/>
      <c r="C29" s="40"/>
      <c r="D29" s="40"/>
      <c r="E29" s="33" t="s">
        <v>147</v>
      </c>
      <c r="F29" s="40"/>
      <c r="G29" s="40"/>
      <c r="H29" s="40"/>
      <c r="I29" s="40"/>
      <c r="J29" s="41"/>
    </row>
    <row r="30" spans="1:16" x14ac:dyDescent="0.3">
      <c r="A30" s="31" t="s">
        <v>58</v>
      </c>
      <c r="B30" s="31">
        <v>6</v>
      </c>
      <c r="C30" s="32" t="s">
        <v>148</v>
      </c>
      <c r="D30" s="31" t="s">
        <v>60</v>
      </c>
      <c r="E30" s="33" t="s">
        <v>149</v>
      </c>
      <c r="F30" s="34" t="s">
        <v>120</v>
      </c>
      <c r="G30" s="35">
        <v>0.82699999999999996</v>
      </c>
      <c r="H30" s="36">
        <v>0</v>
      </c>
      <c r="I30" s="37">
        <f>ROUND(G30*H30,P4)</f>
        <v>0</v>
      </c>
      <c r="J30" s="34" t="s">
        <v>140</v>
      </c>
      <c r="O30" s="38">
        <f>I30*0.21</f>
        <v>0</v>
      </c>
      <c r="P30">
        <v>3</v>
      </c>
    </row>
    <row r="31" spans="1:16" x14ac:dyDescent="0.3">
      <c r="A31" s="31" t="s">
        <v>63</v>
      </c>
      <c r="B31" s="39"/>
      <c r="C31" s="40"/>
      <c r="D31" s="40"/>
      <c r="E31" s="46" t="s">
        <v>60</v>
      </c>
      <c r="F31" s="40"/>
      <c r="G31" s="40"/>
      <c r="H31" s="40"/>
      <c r="I31" s="40"/>
      <c r="J31" s="41"/>
    </row>
    <row r="32" spans="1:16" x14ac:dyDescent="0.3">
      <c r="A32" s="31" t="s">
        <v>65</v>
      </c>
      <c r="B32" s="39"/>
      <c r="C32" s="40"/>
      <c r="D32" s="40"/>
      <c r="E32" s="42" t="s">
        <v>207</v>
      </c>
      <c r="F32" s="40"/>
      <c r="G32" s="40"/>
      <c r="H32" s="40"/>
      <c r="I32" s="40"/>
      <c r="J32" s="41"/>
    </row>
    <row r="33" spans="1:16" ht="129.6" x14ac:dyDescent="0.3">
      <c r="A33" s="31" t="s">
        <v>67</v>
      </c>
      <c r="B33" s="39"/>
      <c r="C33" s="40"/>
      <c r="D33" s="40"/>
      <c r="E33" s="33" t="s">
        <v>147</v>
      </c>
      <c r="F33" s="40"/>
      <c r="G33" s="40"/>
      <c r="H33" s="40"/>
      <c r="I33" s="40"/>
      <c r="J33" s="41"/>
    </row>
    <row r="34" spans="1:16" ht="28.8" x14ac:dyDescent="0.3">
      <c r="A34" s="31" t="s">
        <v>58</v>
      </c>
      <c r="B34" s="31">
        <v>7</v>
      </c>
      <c r="C34" s="32" t="s">
        <v>151</v>
      </c>
      <c r="D34" s="31" t="s">
        <v>60</v>
      </c>
      <c r="E34" s="33" t="s">
        <v>152</v>
      </c>
      <c r="F34" s="34" t="s">
        <v>120</v>
      </c>
      <c r="G34" s="35">
        <v>20.163</v>
      </c>
      <c r="H34" s="36">
        <v>0</v>
      </c>
      <c r="I34" s="37">
        <f>ROUND(G34*H34,P4)</f>
        <v>0</v>
      </c>
      <c r="J34" s="34" t="s">
        <v>140</v>
      </c>
      <c r="O34" s="38">
        <f>I34*0.21</f>
        <v>0</v>
      </c>
      <c r="P34">
        <v>3</v>
      </c>
    </row>
    <row r="35" spans="1:16" x14ac:dyDescent="0.3">
      <c r="A35" s="31" t="s">
        <v>63</v>
      </c>
      <c r="B35" s="39"/>
      <c r="C35" s="40"/>
      <c r="D35" s="40"/>
      <c r="E35" s="46" t="s">
        <v>60</v>
      </c>
      <c r="F35" s="40"/>
      <c r="G35" s="40"/>
      <c r="H35" s="40"/>
      <c r="I35" s="40"/>
      <c r="J35" s="41"/>
    </row>
    <row r="36" spans="1:16" ht="57.6" x14ac:dyDescent="0.3">
      <c r="A36" s="31" t="s">
        <v>65</v>
      </c>
      <c r="B36" s="39"/>
      <c r="C36" s="40"/>
      <c r="D36" s="40"/>
      <c r="E36" s="42" t="s">
        <v>208</v>
      </c>
      <c r="F36" s="40"/>
      <c r="G36" s="40"/>
      <c r="H36" s="40"/>
      <c r="I36" s="40"/>
      <c r="J36" s="41"/>
    </row>
    <row r="37" spans="1:16" ht="115.2" x14ac:dyDescent="0.3">
      <c r="A37" s="31" t="s">
        <v>67</v>
      </c>
      <c r="B37" s="39"/>
      <c r="C37" s="40"/>
      <c r="D37" s="40"/>
      <c r="E37" s="33" t="s">
        <v>143</v>
      </c>
      <c r="F37" s="40"/>
      <c r="G37" s="40"/>
      <c r="H37" s="40"/>
      <c r="I37" s="40"/>
      <c r="J37" s="41"/>
    </row>
    <row r="38" spans="1:16" ht="28.8" x14ac:dyDescent="0.3">
      <c r="A38" s="31" t="s">
        <v>58</v>
      </c>
      <c r="B38" s="31">
        <v>8</v>
      </c>
      <c r="C38" s="32" t="s">
        <v>154</v>
      </c>
      <c r="D38" s="31" t="s">
        <v>60</v>
      </c>
      <c r="E38" s="33" t="s">
        <v>155</v>
      </c>
      <c r="F38" s="34" t="s">
        <v>156</v>
      </c>
      <c r="G38" s="35">
        <v>18.68</v>
      </c>
      <c r="H38" s="36">
        <v>0</v>
      </c>
      <c r="I38" s="37">
        <f>ROUND(G38*H38,P4)</f>
        <v>0</v>
      </c>
      <c r="J38" s="34" t="s">
        <v>140</v>
      </c>
      <c r="O38" s="38">
        <f>I38*0.21</f>
        <v>0</v>
      </c>
      <c r="P38">
        <v>3</v>
      </c>
    </row>
    <row r="39" spans="1:16" x14ac:dyDescent="0.3">
      <c r="A39" s="31" t="s">
        <v>63</v>
      </c>
      <c r="B39" s="39"/>
      <c r="C39" s="40"/>
      <c r="D39" s="40"/>
      <c r="E39" s="46" t="s">
        <v>60</v>
      </c>
      <c r="F39" s="40"/>
      <c r="G39" s="40"/>
      <c r="H39" s="40"/>
      <c r="I39" s="40"/>
      <c r="J39" s="41"/>
    </row>
    <row r="40" spans="1:16" ht="28.8" x14ac:dyDescent="0.3">
      <c r="A40" s="31" t="s">
        <v>65</v>
      </c>
      <c r="B40" s="39"/>
      <c r="C40" s="40"/>
      <c r="D40" s="40"/>
      <c r="E40" s="42" t="s">
        <v>209</v>
      </c>
      <c r="F40" s="40"/>
      <c r="G40" s="40"/>
      <c r="H40" s="40"/>
      <c r="I40" s="40"/>
      <c r="J40" s="41"/>
    </row>
    <row r="41" spans="1:16" ht="129.6" x14ac:dyDescent="0.3">
      <c r="A41" s="31" t="s">
        <v>67</v>
      </c>
      <c r="B41" s="39"/>
      <c r="C41" s="40"/>
      <c r="D41" s="40"/>
      <c r="E41" s="33" t="s">
        <v>158</v>
      </c>
      <c r="F41" s="40"/>
      <c r="G41" s="40"/>
      <c r="H41" s="40"/>
      <c r="I41" s="40"/>
      <c r="J41" s="41"/>
    </row>
    <row r="42" spans="1:16" ht="28.8" x14ac:dyDescent="0.3">
      <c r="A42" s="31" t="s">
        <v>58</v>
      </c>
      <c r="B42" s="31">
        <v>9</v>
      </c>
      <c r="C42" s="32" t="s">
        <v>159</v>
      </c>
      <c r="D42" s="31" t="s">
        <v>60</v>
      </c>
      <c r="E42" s="33" t="s">
        <v>160</v>
      </c>
      <c r="F42" s="34" t="s">
        <v>161</v>
      </c>
      <c r="G42" s="35">
        <v>20.547999999999998</v>
      </c>
      <c r="H42" s="36">
        <v>0</v>
      </c>
      <c r="I42" s="37">
        <f>ROUND(G42*H42,P4)</f>
        <v>0</v>
      </c>
      <c r="J42" s="34" t="s">
        <v>140</v>
      </c>
      <c r="O42" s="38">
        <f>I42*0.21</f>
        <v>0</v>
      </c>
      <c r="P42">
        <v>3</v>
      </c>
    </row>
    <row r="43" spans="1:16" x14ac:dyDescent="0.3">
      <c r="A43" s="31" t="s">
        <v>63</v>
      </c>
      <c r="B43" s="39"/>
      <c r="C43" s="40"/>
      <c r="D43" s="40"/>
      <c r="E43" s="33" t="s">
        <v>162</v>
      </c>
      <c r="F43" s="40"/>
      <c r="G43" s="40"/>
      <c r="H43" s="40"/>
      <c r="I43" s="40"/>
      <c r="J43" s="41"/>
    </row>
    <row r="44" spans="1:16" x14ac:dyDescent="0.3">
      <c r="A44" s="31" t="s">
        <v>65</v>
      </c>
      <c r="B44" s="39"/>
      <c r="C44" s="40"/>
      <c r="D44" s="40"/>
      <c r="E44" s="42" t="s">
        <v>210</v>
      </c>
      <c r="F44" s="40"/>
      <c r="G44" s="40"/>
      <c r="H44" s="40"/>
      <c r="I44" s="40"/>
      <c r="J44" s="41"/>
    </row>
    <row r="45" spans="1:16" ht="100.8" x14ac:dyDescent="0.3">
      <c r="A45" s="31" t="s">
        <v>67</v>
      </c>
      <c r="B45" s="39"/>
      <c r="C45" s="40"/>
      <c r="D45" s="40"/>
      <c r="E45" s="33" t="s">
        <v>164</v>
      </c>
      <c r="F45" s="40"/>
      <c r="G45" s="40"/>
      <c r="H45" s="40"/>
      <c r="I45" s="40"/>
      <c r="J45" s="41"/>
    </row>
    <row r="46" spans="1:16" x14ac:dyDescent="0.3">
      <c r="A46" s="31" t="s">
        <v>58</v>
      </c>
      <c r="B46" s="31">
        <v>10</v>
      </c>
      <c r="C46" s="32" t="s">
        <v>165</v>
      </c>
      <c r="D46" s="31" t="s">
        <v>60</v>
      </c>
      <c r="E46" s="33" t="s">
        <v>166</v>
      </c>
      <c r="F46" s="34" t="s">
        <v>120</v>
      </c>
      <c r="G46" s="35">
        <v>5.7690000000000001</v>
      </c>
      <c r="H46" s="36">
        <v>0</v>
      </c>
      <c r="I46" s="37">
        <f>ROUND(G46*H46,P4)</f>
        <v>0</v>
      </c>
      <c r="J46" s="34" t="s">
        <v>140</v>
      </c>
      <c r="O46" s="38">
        <f>I46*0.21</f>
        <v>0</v>
      </c>
      <c r="P46">
        <v>3</v>
      </c>
    </row>
    <row r="47" spans="1:16" x14ac:dyDescent="0.3">
      <c r="A47" s="31" t="s">
        <v>63</v>
      </c>
      <c r="B47" s="39"/>
      <c r="C47" s="40"/>
      <c r="D47" s="40"/>
      <c r="E47" s="33" t="s">
        <v>211</v>
      </c>
      <c r="F47" s="40"/>
      <c r="G47" s="40"/>
      <c r="H47" s="40"/>
      <c r="I47" s="40"/>
      <c r="J47" s="41"/>
    </row>
    <row r="48" spans="1:16" ht="43.2" x14ac:dyDescent="0.3">
      <c r="A48" s="31" t="s">
        <v>65</v>
      </c>
      <c r="B48" s="39"/>
      <c r="C48" s="40"/>
      <c r="D48" s="40"/>
      <c r="E48" s="42" t="s">
        <v>212</v>
      </c>
      <c r="F48" s="40"/>
      <c r="G48" s="40"/>
      <c r="H48" s="40"/>
      <c r="I48" s="40"/>
      <c r="J48" s="41"/>
    </row>
    <row r="49" spans="1:16" ht="115.2" x14ac:dyDescent="0.3">
      <c r="A49" s="31" t="s">
        <v>67</v>
      </c>
      <c r="B49" s="39"/>
      <c r="C49" s="40"/>
      <c r="D49" s="40"/>
      <c r="E49" s="33" t="s">
        <v>143</v>
      </c>
      <c r="F49" s="40"/>
      <c r="G49" s="40"/>
      <c r="H49" s="40"/>
      <c r="I49" s="40"/>
      <c r="J49" s="41"/>
    </row>
    <row r="50" spans="1:16" x14ac:dyDescent="0.3">
      <c r="A50" s="25" t="s">
        <v>55</v>
      </c>
      <c r="B50" s="26"/>
      <c r="C50" s="27" t="s">
        <v>193</v>
      </c>
      <c r="D50" s="28"/>
      <c r="E50" s="25" t="s">
        <v>194</v>
      </c>
      <c r="F50" s="28"/>
      <c r="G50" s="28"/>
      <c r="H50" s="28"/>
      <c r="I50" s="29">
        <f>SUMIFS(I51:I54,A51:A54,"P")</f>
        <v>0</v>
      </c>
      <c r="J50" s="30"/>
    </row>
    <row r="51" spans="1:16" x14ac:dyDescent="0.3">
      <c r="A51" s="31" t="s">
        <v>58</v>
      </c>
      <c r="B51" s="31">
        <v>11</v>
      </c>
      <c r="C51" s="32" t="s">
        <v>195</v>
      </c>
      <c r="D51" s="31" t="s">
        <v>60</v>
      </c>
      <c r="E51" s="33" t="s">
        <v>196</v>
      </c>
      <c r="F51" s="34" t="s">
        <v>156</v>
      </c>
      <c r="G51" s="35">
        <v>4.2</v>
      </c>
      <c r="H51" s="36">
        <v>0</v>
      </c>
      <c r="I51" s="37">
        <f>ROUND(G51*H51,P4)</f>
        <v>0</v>
      </c>
      <c r="J51" s="34" t="s">
        <v>140</v>
      </c>
      <c r="O51" s="38">
        <f>I51*0.21</f>
        <v>0</v>
      </c>
      <c r="P51">
        <v>3</v>
      </c>
    </row>
    <row r="52" spans="1:16" x14ac:dyDescent="0.3">
      <c r="A52" s="31" t="s">
        <v>63</v>
      </c>
      <c r="B52" s="39"/>
      <c r="C52" s="40"/>
      <c r="D52" s="40"/>
      <c r="E52" s="46" t="s">
        <v>60</v>
      </c>
      <c r="F52" s="40"/>
      <c r="G52" s="40"/>
      <c r="H52" s="40"/>
      <c r="I52" s="40"/>
      <c r="J52" s="41"/>
    </row>
    <row r="53" spans="1:16" x14ac:dyDescent="0.3">
      <c r="A53" s="31" t="s">
        <v>65</v>
      </c>
      <c r="B53" s="39"/>
      <c r="C53" s="40"/>
      <c r="D53" s="40"/>
      <c r="E53" s="42" t="s">
        <v>213</v>
      </c>
      <c r="F53" s="40"/>
      <c r="G53" s="40"/>
      <c r="H53" s="40"/>
      <c r="I53" s="40"/>
      <c r="J53" s="41"/>
    </row>
    <row r="54" spans="1:16" ht="72" x14ac:dyDescent="0.3">
      <c r="A54" s="31" t="s">
        <v>67</v>
      </c>
      <c r="B54" s="43"/>
      <c r="C54" s="44"/>
      <c r="D54" s="44"/>
      <c r="E54" s="33" t="s">
        <v>198</v>
      </c>
      <c r="F54" s="44"/>
      <c r="G54" s="44"/>
      <c r="H54" s="44"/>
      <c r="I54" s="44"/>
      <c r="J54" s="45"/>
    </row>
  </sheetData>
  <sheetProtection algorithmName="SHA-512" hashValue="qDpAUeDmiXDZHQ5+qBk7O3FWeY0OQoSf8JFrkjDL0p4B73AnlAyjgmaiCi/hz6uHSpysp2RmVZQnesNFNHB9jA==" saltValue="8JHJc0yxDo9OkqJKtZJQIZcHGlyQZTsQPNvkojYwSdG2eWu8+OL1bL6+2kEIkXpIJwoj4Nxmb3WmvsJNcCsxrA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6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19</v>
      </c>
      <c r="I3" s="20">
        <f>SUMIFS(I8:I146,A8:A146,"SD")</f>
        <v>0</v>
      </c>
      <c r="J3" s="16"/>
      <c r="O3">
        <v>0</v>
      </c>
      <c r="P3">
        <v>2</v>
      </c>
    </row>
    <row r="4" spans="1:16" ht="27.6" x14ac:dyDescent="0.3">
      <c r="A4" s="3" t="s">
        <v>42</v>
      </c>
      <c r="B4" s="17" t="s">
        <v>43</v>
      </c>
      <c r="C4" s="50" t="s">
        <v>19</v>
      </c>
      <c r="D4" s="51"/>
      <c r="E4" s="18" t="s">
        <v>20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136</v>
      </c>
      <c r="D8" s="28"/>
      <c r="E8" s="25" t="s">
        <v>137</v>
      </c>
      <c r="F8" s="28"/>
      <c r="G8" s="28"/>
      <c r="H8" s="28"/>
      <c r="I8" s="29">
        <f>SUMIFS(I9:I16,A9:A16,"P")</f>
        <v>0</v>
      </c>
      <c r="J8" s="30"/>
    </row>
    <row r="9" spans="1:16" x14ac:dyDescent="0.3">
      <c r="A9" s="31" t="s">
        <v>58</v>
      </c>
      <c r="B9" s="31">
        <v>1</v>
      </c>
      <c r="C9" s="32" t="s">
        <v>214</v>
      </c>
      <c r="D9" s="31" t="s">
        <v>60</v>
      </c>
      <c r="E9" s="33" t="s">
        <v>215</v>
      </c>
      <c r="F9" s="34" t="s">
        <v>120</v>
      </c>
      <c r="G9" s="35">
        <v>358.8</v>
      </c>
      <c r="H9" s="36">
        <v>0</v>
      </c>
      <c r="I9" s="37">
        <f>ROUND(G9*H9,P4)</f>
        <v>0</v>
      </c>
      <c r="J9" s="34" t="s">
        <v>140</v>
      </c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33" t="s">
        <v>216</v>
      </c>
      <c r="F10" s="40"/>
      <c r="G10" s="40"/>
      <c r="H10" s="40"/>
      <c r="I10" s="40"/>
      <c r="J10" s="41"/>
    </row>
    <row r="11" spans="1:16" x14ac:dyDescent="0.3">
      <c r="A11" s="31" t="s">
        <v>65</v>
      </c>
      <c r="B11" s="39"/>
      <c r="C11" s="40"/>
      <c r="D11" s="40"/>
      <c r="E11" s="42" t="s">
        <v>217</v>
      </c>
      <c r="F11" s="40"/>
      <c r="G11" s="40"/>
      <c r="H11" s="40"/>
      <c r="I11" s="40"/>
      <c r="J11" s="41"/>
    </row>
    <row r="12" spans="1:16" ht="360" x14ac:dyDescent="0.3">
      <c r="A12" s="31" t="s">
        <v>67</v>
      </c>
      <c r="B12" s="39"/>
      <c r="C12" s="40"/>
      <c r="D12" s="40"/>
      <c r="E12" s="33" t="s">
        <v>218</v>
      </c>
      <c r="F12" s="40"/>
      <c r="G12" s="40"/>
      <c r="H12" s="40"/>
      <c r="I12" s="40"/>
      <c r="J12" s="41"/>
    </row>
    <row r="13" spans="1:16" x14ac:dyDescent="0.3">
      <c r="A13" s="31" t="s">
        <v>58</v>
      </c>
      <c r="B13" s="31">
        <v>2</v>
      </c>
      <c r="C13" s="32" t="s">
        <v>219</v>
      </c>
      <c r="D13" s="31" t="s">
        <v>60</v>
      </c>
      <c r="E13" s="33" t="s">
        <v>220</v>
      </c>
      <c r="F13" s="34" t="s">
        <v>190</v>
      </c>
      <c r="G13" s="35">
        <v>2779.346</v>
      </c>
      <c r="H13" s="36">
        <v>0</v>
      </c>
      <c r="I13" s="37">
        <f>ROUND(G13*H13,P4)</f>
        <v>0</v>
      </c>
      <c r="J13" s="34" t="s">
        <v>140</v>
      </c>
      <c r="O13" s="38">
        <f>I13*0.21</f>
        <v>0</v>
      </c>
      <c r="P13">
        <v>3</v>
      </c>
    </row>
    <row r="14" spans="1:16" x14ac:dyDescent="0.3">
      <c r="A14" s="31" t="s">
        <v>63</v>
      </c>
      <c r="B14" s="39"/>
      <c r="C14" s="40"/>
      <c r="D14" s="40"/>
      <c r="E14" s="46" t="s">
        <v>60</v>
      </c>
      <c r="F14" s="40"/>
      <c r="G14" s="40"/>
      <c r="H14" s="40"/>
      <c r="I14" s="40"/>
      <c r="J14" s="41"/>
    </row>
    <row r="15" spans="1:16" ht="57.6" x14ac:dyDescent="0.3">
      <c r="A15" s="31" t="s">
        <v>65</v>
      </c>
      <c r="B15" s="39"/>
      <c r="C15" s="40"/>
      <c r="D15" s="40"/>
      <c r="E15" s="42" t="s">
        <v>221</v>
      </c>
      <c r="F15" s="40"/>
      <c r="G15" s="40"/>
      <c r="H15" s="40"/>
      <c r="I15" s="40"/>
      <c r="J15" s="41"/>
    </row>
    <row r="16" spans="1:16" ht="72" x14ac:dyDescent="0.3">
      <c r="A16" s="31" t="s">
        <v>67</v>
      </c>
      <c r="B16" s="39"/>
      <c r="C16" s="40"/>
      <c r="D16" s="40"/>
      <c r="E16" s="33" t="s">
        <v>222</v>
      </c>
      <c r="F16" s="40"/>
      <c r="G16" s="40"/>
      <c r="H16" s="40"/>
      <c r="I16" s="40"/>
      <c r="J16" s="41"/>
    </row>
    <row r="17" spans="1:16" x14ac:dyDescent="0.3">
      <c r="A17" s="25" t="s">
        <v>55</v>
      </c>
      <c r="B17" s="26"/>
      <c r="C17" s="27" t="s">
        <v>223</v>
      </c>
      <c r="D17" s="28"/>
      <c r="E17" s="25" t="s">
        <v>224</v>
      </c>
      <c r="F17" s="28"/>
      <c r="G17" s="28"/>
      <c r="H17" s="28"/>
      <c r="I17" s="29">
        <f>SUMIFS(I18:I77,A18:A77,"P")</f>
        <v>0</v>
      </c>
      <c r="J17" s="30"/>
    </row>
    <row r="18" spans="1:16" ht="28.8" x14ac:dyDescent="0.3">
      <c r="A18" s="31" t="s">
        <v>58</v>
      </c>
      <c r="B18" s="31">
        <v>3</v>
      </c>
      <c r="C18" s="32" t="s">
        <v>225</v>
      </c>
      <c r="D18" s="31" t="s">
        <v>60</v>
      </c>
      <c r="E18" s="33" t="s">
        <v>226</v>
      </c>
      <c r="F18" s="34" t="s">
        <v>190</v>
      </c>
      <c r="G18" s="35">
        <v>16.41</v>
      </c>
      <c r="H18" s="36">
        <v>0</v>
      </c>
      <c r="I18" s="37">
        <f>ROUND(G18*H18,P4)</f>
        <v>0</v>
      </c>
      <c r="J18" s="34" t="s">
        <v>140</v>
      </c>
      <c r="O18" s="38">
        <f>I18*0.21</f>
        <v>0</v>
      </c>
      <c r="P18">
        <v>3</v>
      </c>
    </row>
    <row r="19" spans="1:16" x14ac:dyDescent="0.3">
      <c r="A19" s="31" t="s">
        <v>63</v>
      </c>
      <c r="B19" s="39"/>
      <c r="C19" s="40"/>
      <c r="D19" s="40"/>
      <c r="E19" s="46" t="s">
        <v>60</v>
      </c>
      <c r="F19" s="40"/>
      <c r="G19" s="40"/>
      <c r="H19" s="40"/>
      <c r="I19" s="40"/>
      <c r="J19" s="41"/>
    </row>
    <row r="20" spans="1:16" x14ac:dyDescent="0.3">
      <c r="A20" s="31" t="s">
        <v>65</v>
      </c>
      <c r="B20" s="39"/>
      <c r="C20" s="40"/>
      <c r="D20" s="40"/>
      <c r="E20" s="42" t="s">
        <v>227</v>
      </c>
      <c r="F20" s="40"/>
      <c r="G20" s="40"/>
      <c r="H20" s="40"/>
      <c r="I20" s="40"/>
      <c r="J20" s="41"/>
    </row>
    <row r="21" spans="1:16" ht="86.4" x14ac:dyDescent="0.3">
      <c r="A21" s="31" t="s">
        <v>67</v>
      </c>
      <c r="B21" s="39"/>
      <c r="C21" s="40"/>
      <c r="D21" s="40"/>
      <c r="E21" s="33" t="s">
        <v>228</v>
      </c>
      <c r="F21" s="40"/>
      <c r="G21" s="40"/>
      <c r="H21" s="40"/>
      <c r="I21" s="40"/>
      <c r="J21" s="41"/>
    </row>
    <row r="22" spans="1:16" x14ac:dyDescent="0.3">
      <c r="A22" s="31" t="s">
        <v>58</v>
      </c>
      <c r="B22" s="31">
        <v>4</v>
      </c>
      <c r="C22" s="32" t="s">
        <v>229</v>
      </c>
      <c r="D22" s="31" t="s">
        <v>60</v>
      </c>
      <c r="E22" s="33" t="s">
        <v>230</v>
      </c>
      <c r="F22" s="34" t="s">
        <v>190</v>
      </c>
      <c r="G22" s="35">
        <v>2512.46</v>
      </c>
      <c r="H22" s="36">
        <v>0</v>
      </c>
      <c r="I22" s="37">
        <f>ROUND(G22*H22,P4)</f>
        <v>0</v>
      </c>
      <c r="J22" s="34" t="s">
        <v>140</v>
      </c>
      <c r="O22" s="38">
        <f>I22*0.21</f>
        <v>0</v>
      </c>
      <c r="P22">
        <v>3</v>
      </c>
    </row>
    <row r="23" spans="1:16" x14ac:dyDescent="0.3">
      <c r="A23" s="31" t="s">
        <v>63</v>
      </c>
      <c r="B23" s="39"/>
      <c r="C23" s="40"/>
      <c r="D23" s="40"/>
      <c r="E23" s="33" t="s">
        <v>231</v>
      </c>
      <c r="F23" s="40"/>
      <c r="G23" s="40"/>
      <c r="H23" s="40"/>
      <c r="I23" s="40"/>
      <c r="J23" s="41"/>
    </row>
    <row r="24" spans="1:16" ht="158.4" x14ac:dyDescent="0.3">
      <c r="A24" s="31" t="s">
        <v>65</v>
      </c>
      <c r="B24" s="39"/>
      <c r="C24" s="40"/>
      <c r="D24" s="40"/>
      <c r="E24" s="42" t="s">
        <v>232</v>
      </c>
      <c r="F24" s="40"/>
      <c r="G24" s="40"/>
      <c r="H24" s="40"/>
      <c r="I24" s="40"/>
      <c r="J24" s="41"/>
    </row>
    <row r="25" spans="1:16" ht="86.4" x14ac:dyDescent="0.3">
      <c r="A25" s="31" t="s">
        <v>67</v>
      </c>
      <c r="B25" s="39"/>
      <c r="C25" s="40"/>
      <c r="D25" s="40"/>
      <c r="E25" s="33" t="s">
        <v>228</v>
      </c>
      <c r="F25" s="40"/>
      <c r="G25" s="40"/>
      <c r="H25" s="40"/>
      <c r="I25" s="40"/>
      <c r="J25" s="41"/>
    </row>
    <row r="26" spans="1:16" x14ac:dyDescent="0.3">
      <c r="A26" s="31" t="s">
        <v>58</v>
      </c>
      <c r="B26" s="31">
        <v>5</v>
      </c>
      <c r="C26" s="32" t="s">
        <v>233</v>
      </c>
      <c r="D26" s="31" t="s">
        <v>60</v>
      </c>
      <c r="E26" s="33" t="s">
        <v>234</v>
      </c>
      <c r="F26" s="34" t="s">
        <v>190</v>
      </c>
      <c r="G26" s="35">
        <v>16.41</v>
      </c>
      <c r="H26" s="36">
        <v>0</v>
      </c>
      <c r="I26" s="37">
        <f>ROUND(G26*H26,P4)</f>
        <v>0</v>
      </c>
      <c r="J26" s="34" t="s">
        <v>140</v>
      </c>
      <c r="O26" s="38">
        <f>I26*0.21</f>
        <v>0</v>
      </c>
      <c r="P26">
        <v>3</v>
      </c>
    </row>
    <row r="27" spans="1:16" x14ac:dyDescent="0.3">
      <c r="A27" s="31" t="s">
        <v>63</v>
      </c>
      <c r="B27" s="39"/>
      <c r="C27" s="40"/>
      <c r="D27" s="40"/>
      <c r="E27" s="33" t="s">
        <v>235</v>
      </c>
      <c r="F27" s="40"/>
      <c r="G27" s="40"/>
      <c r="H27" s="40"/>
      <c r="I27" s="40"/>
      <c r="J27" s="41"/>
    </row>
    <row r="28" spans="1:16" x14ac:dyDescent="0.3">
      <c r="A28" s="31" t="s">
        <v>65</v>
      </c>
      <c r="B28" s="39"/>
      <c r="C28" s="40"/>
      <c r="D28" s="40"/>
      <c r="E28" s="42" t="s">
        <v>227</v>
      </c>
      <c r="F28" s="40"/>
      <c r="G28" s="40"/>
      <c r="H28" s="40"/>
      <c r="I28" s="40"/>
      <c r="J28" s="41"/>
    </row>
    <row r="29" spans="1:16" ht="86.4" x14ac:dyDescent="0.3">
      <c r="A29" s="31" t="s">
        <v>67</v>
      </c>
      <c r="B29" s="39"/>
      <c r="C29" s="40"/>
      <c r="D29" s="40"/>
      <c r="E29" s="33" t="s">
        <v>228</v>
      </c>
      <c r="F29" s="40"/>
      <c r="G29" s="40"/>
      <c r="H29" s="40"/>
      <c r="I29" s="40"/>
      <c r="J29" s="41"/>
    </row>
    <row r="30" spans="1:16" x14ac:dyDescent="0.3">
      <c r="A30" s="31" t="s">
        <v>58</v>
      </c>
      <c r="B30" s="31">
        <v>6</v>
      </c>
      <c r="C30" s="32" t="s">
        <v>236</v>
      </c>
      <c r="D30" s="31" t="s">
        <v>60</v>
      </c>
      <c r="E30" s="33" t="s">
        <v>237</v>
      </c>
      <c r="F30" s="34" t="s">
        <v>190</v>
      </c>
      <c r="G30" s="35">
        <v>23.268000000000001</v>
      </c>
      <c r="H30" s="36">
        <v>0</v>
      </c>
      <c r="I30" s="37">
        <f>ROUND(G30*H30,P4)</f>
        <v>0</v>
      </c>
      <c r="J30" s="34" t="s">
        <v>140</v>
      </c>
      <c r="O30" s="38">
        <f>I30*0.21</f>
        <v>0</v>
      </c>
      <c r="P30">
        <v>3</v>
      </c>
    </row>
    <row r="31" spans="1:16" x14ac:dyDescent="0.3">
      <c r="A31" s="31" t="s">
        <v>63</v>
      </c>
      <c r="B31" s="39"/>
      <c r="C31" s="40"/>
      <c r="D31" s="40"/>
      <c r="E31" s="33" t="s">
        <v>238</v>
      </c>
      <c r="F31" s="40"/>
      <c r="G31" s="40"/>
      <c r="H31" s="40"/>
      <c r="I31" s="40"/>
      <c r="J31" s="41"/>
    </row>
    <row r="32" spans="1:16" x14ac:dyDescent="0.3">
      <c r="A32" s="31" t="s">
        <v>65</v>
      </c>
      <c r="B32" s="39"/>
      <c r="C32" s="40"/>
      <c r="D32" s="40"/>
      <c r="E32" s="42" t="s">
        <v>239</v>
      </c>
      <c r="F32" s="40"/>
      <c r="G32" s="40"/>
      <c r="H32" s="40"/>
      <c r="I32" s="40"/>
      <c r="J32" s="41"/>
    </row>
    <row r="33" spans="1:16" ht="86.4" x14ac:dyDescent="0.3">
      <c r="A33" s="31" t="s">
        <v>67</v>
      </c>
      <c r="B33" s="39"/>
      <c r="C33" s="40"/>
      <c r="D33" s="40"/>
      <c r="E33" s="33" t="s">
        <v>228</v>
      </c>
      <c r="F33" s="40"/>
      <c r="G33" s="40"/>
      <c r="H33" s="40"/>
      <c r="I33" s="40"/>
      <c r="J33" s="41"/>
    </row>
    <row r="34" spans="1:16" x14ac:dyDescent="0.3">
      <c r="A34" s="31" t="s">
        <v>58</v>
      </c>
      <c r="B34" s="31">
        <v>7</v>
      </c>
      <c r="C34" s="32" t="s">
        <v>240</v>
      </c>
      <c r="D34" s="31" t="s">
        <v>60</v>
      </c>
      <c r="E34" s="33" t="s">
        <v>241</v>
      </c>
      <c r="F34" s="34" t="s">
        <v>190</v>
      </c>
      <c r="G34" s="35">
        <v>711.12800000000004</v>
      </c>
      <c r="H34" s="36">
        <v>0</v>
      </c>
      <c r="I34" s="37">
        <f>ROUND(G34*H34,P4)</f>
        <v>0</v>
      </c>
      <c r="J34" s="34" t="s">
        <v>140</v>
      </c>
      <c r="O34" s="38">
        <f>I34*0.21</f>
        <v>0</v>
      </c>
      <c r="P34">
        <v>3</v>
      </c>
    </row>
    <row r="35" spans="1:16" ht="43.2" x14ac:dyDescent="0.3">
      <c r="A35" s="31" t="s">
        <v>63</v>
      </c>
      <c r="B35" s="39"/>
      <c r="C35" s="40"/>
      <c r="D35" s="40"/>
      <c r="E35" s="33" t="s">
        <v>242</v>
      </c>
      <c r="F35" s="40"/>
      <c r="G35" s="40"/>
      <c r="H35" s="40"/>
      <c r="I35" s="40"/>
      <c r="J35" s="41"/>
    </row>
    <row r="36" spans="1:16" ht="43.2" x14ac:dyDescent="0.3">
      <c r="A36" s="31" t="s">
        <v>65</v>
      </c>
      <c r="B36" s="39"/>
      <c r="C36" s="40"/>
      <c r="D36" s="40"/>
      <c r="E36" s="42" t="s">
        <v>243</v>
      </c>
      <c r="F36" s="40"/>
      <c r="G36" s="40"/>
      <c r="H36" s="40"/>
      <c r="I36" s="40"/>
      <c r="J36" s="41"/>
    </row>
    <row r="37" spans="1:16" ht="86.4" x14ac:dyDescent="0.3">
      <c r="A37" s="31" t="s">
        <v>67</v>
      </c>
      <c r="B37" s="39"/>
      <c r="C37" s="40"/>
      <c r="D37" s="40"/>
      <c r="E37" s="33" t="s">
        <v>228</v>
      </c>
      <c r="F37" s="40"/>
      <c r="G37" s="40"/>
      <c r="H37" s="40"/>
      <c r="I37" s="40"/>
      <c r="J37" s="41"/>
    </row>
    <row r="38" spans="1:16" x14ac:dyDescent="0.3">
      <c r="A38" s="31" t="s">
        <v>58</v>
      </c>
      <c r="B38" s="31">
        <v>8</v>
      </c>
      <c r="C38" s="32" t="s">
        <v>244</v>
      </c>
      <c r="D38" s="31" t="s">
        <v>60</v>
      </c>
      <c r="E38" s="33" t="s">
        <v>245</v>
      </c>
      <c r="F38" s="34" t="s">
        <v>190</v>
      </c>
      <c r="G38" s="35">
        <v>2456.2730000000001</v>
      </c>
      <c r="H38" s="36">
        <v>0</v>
      </c>
      <c r="I38" s="37">
        <f>ROUND(G38*H38,P4)</f>
        <v>0</v>
      </c>
      <c r="J38" s="34" t="s">
        <v>140</v>
      </c>
      <c r="O38" s="38">
        <f>I38*0.21</f>
        <v>0</v>
      </c>
      <c r="P38">
        <v>3</v>
      </c>
    </row>
    <row r="39" spans="1:16" x14ac:dyDescent="0.3">
      <c r="A39" s="31" t="s">
        <v>63</v>
      </c>
      <c r="B39" s="39"/>
      <c r="C39" s="40"/>
      <c r="D39" s="40"/>
      <c r="E39" s="33" t="s">
        <v>246</v>
      </c>
      <c r="F39" s="40"/>
      <c r="G39" s="40"/>
      <c r="H39" s="40"/>
      <c r="I39" s="40"/>
      <c r="J39" s="41"/>
    </row>
    <row r="40" spans="1:16" ht="158.4" x14ac:dyDescent="0.3">
      <c r="A40" s="31" t="s">
        <v>65</v>
      </c>
      <c r="B40" s="39"/>
      <c r="C40" s="40"/>
      <c r="D40" s="40"/>
      <c r="E40" s="42" t="s">
        <v>247</v>
      </c>
      <c r="F40" s="40"/>
      <c r="G40" s="40"/>
      <c r="H40" s="40"/>
      <c r="I40" s="40"/>
      <c r="J40" s="41"/>
    </row>
    <row r="41" spans="1:16" ht="144" x14ac:dyDescent="0.3">
      <c r="A41" s="31" t="s">
        <v>67</v>
      </c>
      <c r="B41" s="39"/>
      <c r="C41" s="40"/>
      <c r="D41" s="40"/>
      <c r="E41" s="33" t="s">
        <v>248</v>
      </c>
      <c r="F41" s="40"/>
      <c r="G41" s="40"/>
      <c r="H41" s="40"/>
      <c r="I41" s="40"/>
      <c r="J41" s="41"/>
    </row>
    <row r="42" spans="1:16" x14ac:dyDescent="0.3">
      <c r="A42" s="31" t="s">
        <v>58</v>
      </c>
      <c r="B42" s="31">
        <v>9</v>
      </c>
      <c r="C42" s="32" t="s">
        <v>249</v>
      </c>
      <c r="D42" s="31" t="s">
        <v>60</v>
      </c>
      <c r="E42" s="33" t="s">
        <v>250</v>
      </c>
      <c r="F42" s="34" t="s">
        <v>190</v>
      </c>
      <c r="G42" s="35">
        <v>2729.41</v>
      </c>
      <c r="H42" s="36">
        <v>0</v>
      </c>
      <c r="I42" s="37">
        <f>ROUND(G42*H42,P4)</f>
        <v>0</v>
      </c>
      <c r="J42" s="34" t="s">
        <v>140</v>
      </c>
      <c r="O42" s="38">
        <f>I42*0.21</f>
        <v>0</v>
      </c>
      <c r="P42">
        <v>3</v>
      </c>
    </row>
    <row r="43" spans="1:16" x14ac:dyDescent="0.3">
      <c r="A43" s="31" t="s">
        <v>63</v>
      </c>
      <c r="B43" s="39"/>
      <c r="C43" s="40"/>
      <c r="D43" s="40"/>
      <c r="E43" s="33" t="s">
        <v>251</v>
      </c>
      <c r="F43" s="40"/>
      <c r="G43" s="40"/>
      <c r="H43" s="40"/>
      <c r="I43" s="40"/>
      <c r="J43" s="41"/>
    </row>
    <row r="44" spans="1:16" ht="72" x14ac:dyDescent="0.3">
      <c r="A44" s="31" t="s">
        <v>65</v>
      </c>
      <c r="B44" s="39"/>
      <c r="C44" s="40"/>
      <c r="D44" s="40"/>
      <c r="E44" s="42" t="s">
        <v>252</v>
      </c>
      <c r="F44" s="40"/>
      <c r="G44" s="40"/>
      <c r="H44" s="40"/>
      <c r="I44" s="40"/>
      <c r="J44" s="41"/>
    </row>
    <row r="45" spans="1:16" ht="115.2" x14ac:dyDescent="0.3">
      <c r="A45" s="31" t="s">
        <v>67</v>
      </c>
      <c r="B45" s="39"/>
      <c r="C45" s="40"/>
      <c r="D45" s="40"/>
      <c r="E45" s="33" t="s">
        <v>253</v>
      </c>
      <c r="F45" s="40"/>
      <c r="G45" s="40"/>
      <c r="H45" s="40"/>
      <c r="I45" s="40"/>
      <c r="J45" s="41"/>
    </row>
    <row r="46" spans="1:16" x14ac:dyDescent="0.3">
      <c r="A46" s="31" t="s">
        <v>58</v>
      </c>
      <c r="B46" s="31">
        <v>10</v>
      </c>
      <c r="C46" s="32" t="s">
        <v>254</v>
      </c>
      <c r="D46" s="31" t="s">
        <v>60</v>
      </c>
      <c r="E46" s="33" t="s">
        <v>255</v>
      </c>
      <c r="F46" s="34" t="s">
        <v>190</v>
      </c>
      <c r="G46" s="35">
        <v>2966.136</v>
      </c>
      <c r="H46" s="36">
        <v>0</v>
      </c>
      <c r="I46" s="37">
        <f>ROUND(G46*H46,P4)</f>
        <v>0</v>
      </c>
      <c r="J46" s="34" t="s">
        <v>140</v>
      </c>
      <c r="O46" s="38">
        <f>I46*0.21</f>
        <v>0</v>
      </c>
      <c r="P46">
        <v>3</v>
      </c>
    </row>
    <row r="47" spans="1:16" x14ac:dyDescent="0.3">
      <c r="A47" s="31" t="s">
        <v>63</v>
      </c>
      <c r="B47" s="39"/>
      <c r="C47" s="40"/>
      <c r="D47" s="40"/>
      <c r="E47" s="33" t="s">
        <v>256</v>
      </c>
      <c r="F47" s="40"/>
      <c r="G47" s="40"/>
      <c r="H47" s="40"/>
      <c r="I47" s="40"/>
      <c r="J47" s="41"/>
    </row>
    <row r="48" spans="1:16" ht="72" x14ac:dyDescent="0.3">
      <c r="A48" s="31" t="s">
        <v>65</v>
      </c>
      <c r="B48" s="39"/>
      <c r="C48" s="40"/>
      <c r="D48" s="40"/>
      <c r="E48" s="42" t="s">
        <v>257</v>
      </c>
      <c r="F48" s="40"/>
      <c r="G48" s="40"/>
      <c r="H48" s="40"/>
      <c r="I48" s="40"/>
      <c r="J48" s="41"/>
    </row>
    <row r="49" spans="1:16" ht="115.2" x14ac:dyDescent="0.3">
      <c r="A49" s="31" t="s">
        <v>67</v>
      </c>
      <c r="B49" s="39"/>
      <c r="C49" s="40"/>
      <c r="D49" s="40"/>
      <c r="E49" s="33" t="s">
        <v>253</v>
      </c>
      <c r="F49" s="40"/>
      <c r="G49" s="40"/>
      <c r="H49" s="40"/>
      <c r="I49" s="40"/>
      <c r="J49" s="41"/>
    </row>
    <row r="50" spans="1:16" x14ac:dyDescent="0.3">
      <c r="A50" s="31" t="s">
        <v>58</v>
      </c>
      <c r="B50" s="31">
        <v>11</v>
      </c>
      <c r="C50" s="32" t="s">
        <v>258</v>
      </c>
      <c r="D50" s="31" t="s">
        <v>60</v>
      </c>
      <c r="E50" s="33" t="s">
        <v>259</v>
      </c>
      <c r="F50" s="34" t="s">
        <v>190</v>
      </c>
      <c r="G50" s="35">
        <v>2476.422</v>
      </c>
      <c r="H50" s="36">
        <v>0</v>
      </c>
      <c r="I50" s="37">
        <f>ROUND(G50*H50,P4)</f>
        <v>0</v>
      </c>
      <c r="J50" s="34" t="s">
        <v>140</v>
      </c>
      <c r="O50" s="38">
        <f>I50*0.21</f>
        <v>0</v>
      </c>
      <c r="P50">
        <v>3</v>
      </c>
    </row>
    <row r="51" spans="1:16" x14ac:dyDescent="0.3">
      <c r="A51" s="31" t="s">
        <v>63</v>
      </c>
      <c r="B51" s="39"/>
      <c r="C51" s="40"/>
      <c r="D51" s="40"/>
      <c r="E51" s="33" t="s">
        <v>260</v>
      </c>
      <c r="F51" s="40"/>
      <c r="G51" s="40"/>
      <c r="H51" s="40"/>
      <c r="I51" s="40"/>
      <c r="J51" s="41"/>
    </row>
    <row r="52" spans="1:16" ht="43.2" x14ac:dyDescent="0.3">
      <c r="A52" s="31" t="s">
        <v>65</v>
      </c>
      <c r="B52" s="39"/>
      <c r="C52" s="40"/>
      <c r="D52" s="40"/>
      <c r="E52" s="42" t="s">
        <v>261</v>
      </c>
      <c r="F52" s="40"/>
      <c r="G52" s="40"/>
      <c r="H52" s="40"/>
      <c r="I52" s="40"/>
      <c r="J52" s="41"/>
    </row>
    <row r="53" spans="1:16" ht="187.2" x14ac:dyDescent="0.3">
      <c r="A53" s="31" t="s">
        <v>67</v>
      </c>
      <c r="B53" s="39"/>
      <c r="C53" s="40"/>
      <c r="D53" s="40"/>
      <c r="E53" s="33" t="s">
        <v>262</v>
      </c>
      <c r="F53" s="40"/>
      <c r="G53" s="40"/>
      <c r="H53" s="40"/>
      <c r="I53" s="40"/>
      <c r="J53" s="41"/>
    </row>
    <row r="54" spans="1:16" x14ac:dyDescent="0.3">
      <c r="A54" s="31" t="s">
        <v>58</v>
      </c>
      <c r="B54" s="31">
        <v>12</v>
      </c>
      <c r="C54" s="32" t="s">
        <v>263</v>
      </c>
      <c r="D54" s="31" t="s">
        <v>60</v>
      </c>
      <c r="E54" s="33" t="s">
        <v>264</v>
      </c>
      <c r="F54" s="34" t="s">
        <v>190</v>
      </c>
      <c r="G54" s="35">
        <v>252.988</v>
      </c>
      <c r="H54" s="36">
        <v>0</v>
      </c>
      <c r="I54" s="37">
        <f>ROUND(G54*H54,P4)</f>
        <v>0</v>
      </c>
      <c r="J54" s="34" t="s">
        <v>140</v>
      </c>
      <c r="O54" s="38">
        <f>I54*0.21</f>
        <v>0</v>
      </c>
      <c r="P54">
        <v>3</v>
      </c>
    </row>
    <row r="55" spans="1:16" x14ac:dyDescent="0.3">
      <c r="A55" s="31" t="s">
        <v>63</v>
      </c>
      <c r="B55" s="39"/>
      <c r="C55" s="40"/>
      <c r="D55" s="40"/>
      <c r="E55" s="33" t="s">
        <v>265</v>
      </c>
      <c r="F55" s="40"/>
      <c r="G55" s="40"/>
      <c r="H55" s="40"/>
      <c r="I55" s="40"/>
      <c r="J55" s="41"/>
    </row>
    <row r="56" spans="1:16" ht="43.2" x14ac:dyDescent="0.3">
      <c r="A56" s="31" t="s">
        <v>65</v>
      </c>
      <c r="B56" s="39"/>
      <c r="C56" s="40"/>
      <c r="D56" s="40"/>
      <c r="E56" s="42" t="s">
        <v>266</v>
      </c>
      <c r="F56" s="40"/>
      <c r="G56" s="40"/>
      <c r="H56" s="40"/>
      <c r="I56" s="40"/>
      <c r="J56" s="41"/>
    </row>
    <row r="57" spans="1:16" ht="187.2" x14ac:dyDescent="0.3">
      <c r="A57" s="31" t="s">
        <v>67</v>
      </c>
      <c r="B57" s="39"/>
      <c r="C57" s="40"/>
      <c r="D57" s="40"/>
      <c r="E57" s="33" t="s">
        <v>262</v>
      </c>
      <c r="F57" s="40"/>
      <c r="G57" s="40"/>
      <c r="H57" s="40"/>
      <c r="I57" s="40"/>
      <c r="J57" s="41"/>
    </row>
    <row r="58" spans="1:16" x14ac:dyDescent="0.3">
      <c r="A58" s="31" t="s">
        <v>58</v>
      </c>
      <c r="B58" s="31">
        <v>13</v>
      </c>
      <c r="C58" s="32" t="s">
        <v>267</v>
      </c>
      <c r="D58" s="31" t="s">
        <v>60</v>
      </c>
      <c r="E58" s="33" t="s">
        <v>268</v>
      </c>
      <c r="F58" s="34" t="s">
        <v>190</v>
      </c>
      <c r="G58" s="35">
        <v>252.988</v>
      </c>
      <c r="H58" s="36">
        <v>0</v>
      </c>
      <c r="I58" s="37">
        <f>ROUND(G58*H58,P4)</f>
        <v>0</v>
      </c>
      <c r="J58" s="34" t="s">
        <v>140</v>
      </c>
      <c r="O58" s="38">
        <f>I58*0.21</f>
        <v>0</v>
      </c>
      <c r="P58">
        <v>3</v>
      </c>
    </row>
    <row r="59" spans="1:16" x14ac:dyDescent="0.3">
      <c r="A59" s="31" t="s">
        <v>63</v>
      </c>
      <c r="B59" s="39"/>
      <c r="C59" s="40"/>
      <c r="D59" s="40"/>
      <c r="E59" s="33" t="s">
        <v>269</v>
      </c>
      <c r="F59" s="40"/>
      <c r="G59" s="40"/>
      <c r="H59" s="40"/>
      <c r="I59" s="40"/>
      <c r="J59" s="41"/>
    </row>
    <row r="60" spans="1:16" ht="43.2" x14ac:dyDescent="0.3">
      <c r="A60" s="31" t="s">
        <v>65</v>
      </c>
      <c r="B60" s="39"/>
      <c r="C60" s="40"/>
      <c r="D60" s="40"/>
      <c r="E60" s="42" t="s">
        <v>270</v>
      </c>
      <c r="F60" s="40"/>
      <c r="G60" s="40"/>
      <c r="H60" s="40"/>
      <c r="I60" s="40"/>
      <c r="J60" s="41"/>
    </row>
    <row r="61" spans="1:16" ht="187.2" x14ac:dyDescent="0.3">
      <c r="A61" s="31" t="s">
        <v>67</v>
      </c>
      <c r="B61" s="39"/>
      <c r="C61" s="40"/>
      <c r="D61" s="40"/>
      <c r="E61" s="33" t="s">
        <v>262</v>
      </c>
      <c r="F61" s="40"/>
      <c r="G61" s="40"/>
      <c r="H61" s="40"/>
      <c r="I61" s="40"/>
      <c r="J61" s="41"/>
    </row>
    <row r="62" spans="1:16" x14ac:dyDescent="0.3">
      <c r="A62" s="31" t="s">
        <v>58</v>
      </c>
      <c r="B62" s="31">
        <v>14</v>
      </c>
      <c r="C62" s="32" t="s">
        <v>271</v>
      </c>
      <c r="D62" s="31" t="s">
        <v>60</v>
      </c>
      <c r="E62" s="33" t="s">
        <v>272</v>
      </c>
      <c r="F62" s="34" t="s">
        <v>190</v>
      </c>
      <c r="G62" s="35">
        <v>20.149000000000001</v>
      </c>
      <c r="H62" s="36">
        <v>0</v>
      </c>
      <c r="I62" s="37">
        <f>ROUND(G62*H62,P4)</f>
        <v>0</v>
      </c>
      <c r="J62" s="34" t="s">
        <v>140</v>
      </c>
      <c r="O62" s="38">
        <f>I62*0.21</f>
        <v>0</v>
      </c>
      <c r="P62">
        <v>3</v>
      </c>
    </row>
    <row r="63" spans="1:16" x14ac:dyDescent="0.3">
      <c r="A63" s="31" t="s">
        <v>63</v>
      </c>
      <c r="B63" s="39"/>
      <c r="C63" s="40"/>
      <c r="D63" s="40"/>
      <c r="E63" s="33" t="s">
        <v>273</v>
      </c>
      <c r="F63" s="40"/>
      <c r="G63" s="40"/>
      <c r="H63" s="40"/>
      <c r="I63" s="40"/>
      <c r="J63" s="41"/>
    </row>
    <row r="64" spans="1:16" x14ac:dyDescent="0.3">
      <c r="A64" s="31" t="s">
        <v>65</v>
      </c>
      <c r="B64" s="39"/>
      <c r="C64" s="40"/>
      <c r="D64" s="40"/>
      <c r="E64" s="42" t="s">
        <v>274</v>
      </c>
      <c r="F64" s="40"/>
      <c r="G64" s="40"/>
      <c r="H64" s="40"/>
      <c r="I64" s="40"/>
      <c r="J64" s="41"/>
    </row>
    <row r="65" spans="1:16" ht="187.2" x14ac:dyDescent="0.3">
      <c r="A65" s="31" t="s">
        <v>67</v>
      </c>
      <c r="B65" s="39"/>
      <c r="C65" s="40"/>
      <c r="D65" s="40"/>
      <c r="E65" s="33" t="s">
        <v>262</v>
      </c>
      <c r="F65" s="40"/>
      <c r="G65" s="40"/>
      <c r="H65" s="40"/>
      <c r="I65" s="40"/>
      <c r="J65" s="41"/>
    </row>
    <row r="66" spans="1:16" x14ac:dyDescent="0.3">
      <c r="A66" s="31" t="s">
        <v>58</v>
      </c>
      <c r="B66" s="31">
        <v>15</v>
      </c>
      <c r="C66" s="32" t="s">
        <v>275</v>
      </c>
      <c r="D66" s="31" t="s">
        <v>60</v>
      </c>
      <c r="E66" s="33" t="s">
        <v>276</v>
      </c>
      <c r="F66" s="34" t="s">
        <v>190</v>
      </c>
      <c r="G66" s="35">
        <v>236.726</v>
      </c>
      <c r="H66" s="36">
        <v>0</v>
      </c>
      <c r="I66" s="37">
        <f>ROUND(G66*H66,P4)</f>
        <v>0</v>
      </c>
      <c r="J66" s="34" t="s">
        <v>140</v>
      </c>
      <c r="O66" s="38">
        <f>I66*0.21</f>
        <v>0</v>
      </c>
      <c r="P66">
        <v>3</v>
      </c>
    </row>
    <row r="67" spans="1:16" x14ac:dyDescent="0.3">
      <c r="A67" s="31" t="s">
        <v>63</v>
      </c>
      <c r="B67" s="39"/>
      <c r="C67" s="40"/>
      <c r="D67" s="40"/>
      <c r="E67" s="33" t="s">
        <v>277</v>
      </c>
      <c r="F67" s="40"/>
      <c r="G67" s="40"/>
      <c r="H67" s="40"/>
      <c r="I67" s="40"/>
      <c r="J67" s="41"/>
    </row>
    <row r="68" spans="1:16" x14ac:dyDescent="0.3">
      <c r="A68" s="31" t="s">
        <v>65</v>
      </c>
      <c r="B68" s="39"/>
      <c r="C68" s="40"/>
      <c r="D68" s="40"/>
      <c r="E68" s="42" t="s">
        <v>278</v>
      </c>
      <c r="F68" s="40"/>
      <c r="G68" s="40"/>
      <c r="H68" s="40"/>
      <c r="I68" s="40"/>
      <c r="J68" s="41"/>
    </row>
    <row r="69" spans="1:16" ht="187.2" x14ac:dyDescent="0.3">
      <c r="A69" s="31" t="s">
        <v>67</v>
      </c>
      <c r="B69" s="39"/>
      <c r="C69" s="40"/>
      <c r="D69" s="40"/>
      <c r="E69" s="33" t="s">
        <v>262</v>
      </c>
      <c r="F69" s="40"/>
      <c r="G69" s="40"/>
      <c r="H69" s="40"/>
      <c r="I69" s="40"/>
      <c r="J69" s="41"/>
    </row>
    <row r="70" spans="1:16" x14ac:dyDescent="0.3">
      <c r="A70" s="31" t="s">
        <v>58</v>
      </c>
      <c r="B70" s="31">
        <v>16</v>
      </c>
      <c r="C70" s="32" t="s">
        <v>279</v>
      </c>
      <c r="D70" s="31" t="s">
        <v>118</v>
      </c>
      <c r="E70" s="33" t="s">
        <v>280</v>
      </c>
      <c r="F70" s="34" t="s">
        <v>190</v>
      </c>
      <c r="G70" s="35">
        <v>47.226999999999997</v>
      </c>
      <c r="H70" s="36">
        <v>0</v>
      </c>
      <c r="I70" s="37">
        <f>ROUND(G70*H70,P4)</f>
        <v>0</v>
      </c>
      <c r="J70" s="34" t="s">
        <v>175</v>
      </c>
      <c r="O70" s="38">
        <f>I70*0.21</f>
        <v>0</v>
      </c>
      <c r="P70">
        <v>3</v>
      </c>
    </row>
    <row r="71" spans="1:16" ht="57.6" x14ac:dyDescent="0.3">
      <c r="A71" s="31" t="s">
        <v>63</v>
      </c>
      <c r="B71" s="39"/>
      <c r="C71" s="40"/>
      <c r="D71" s="40"/>
      <c r="E71" s="33" t="s">
        <v>281</v>
      </c>
      <c r="F71" s="40"/>
      <c r="G71" s="40"/>
      <c r="H71" s="40"/>
      <c r="I71" s="40"/>
      <c r="J71" s="41"/>
    </row>
    <row r="72" spans="1:16" x14ac:dyDescent="0.3">
      <c r="A72" s="31" t="s">
        <v>65</v>
      </c>
      <c r="B72" s="39"/>
      <c r="C72" s="40"/>
      <c r="D72" s="40"/>
      <c r="E72" s="42" t="s">
        <v>282</v>
      </c>
      <c r="F72" s="40"/>
      <c r="G72" s="40"/>
      <c r="H72" s="40"/>
      <c r="I72" s="40"/>
      <c r="J72" s="41"/>
    </row>
    <row r="73" spans="1:16" ht="216" x14ac:dyDescent="0.3">
      <c r="A73" s="31" t="s">
        <v>67</v>
      </c>
      <c r="B73" s="39"/>
      <c r="C73" s="40"/>
      <c r="D73" s="40"/>
      <c r="E73" s="33" t="s">
        <v>283</v>
      </c>
      <c r="F73" s="40"/>
      <c r="G73" s="40"/>
      <c r="H73" s="40"/>
      <c r="I73" s="40"/>
      <c r="J73" s="41"/>
    </row>
    <row r="74" spans="1:16" x14ac:dyDescent="0.3">
      <c r="A74" s="31" t="s">
        <v>58</v>
      </c>
      <c r="B74" s="31">
        <v>17</v>
      </c>
      <c r="C74" s="32" t="s">
        <v>279</v>
      </c>
      <c r="D74" s="31" t="s">
        <v>124</v>
      </c>
      <c r="E74" s="33" t="s">
        <v>280</v>
      </c>
      <c r="F74" s="34" t="s">
        <v>190</v>
      </c>
      <c r="G74" s="35">
        <v>7.1989999999999998</v>
      </c>
      <c r="H74" s="36">
        <v>0</v>
      </c>
      <c r="I74" s="37">
        <f>ROUND(G74*H74,P4)</f>
        <v>0</v>
      </c>
      <c r="J74" s="34" t="s">
        <v>175</v>
      </c>
      <c r="O74" s="38">
        <f>I74*0.21</f>
        <v>0</v>
      </c>
      <c r="P74">
        <v>3</v>
      </c>
    </row>
    <row r="75" spans="1:16" ht="57.6" x14ac:dyDescent="0.3">
      <c r="A75" s="31" t="s">
        <v>63</v>
      </c>
      <c r="B75" s="39"/>
      <c r="C75" s="40"/>
      <c r="D75" s="40"/>
      <c r="E75" s="33" t="s">
        <v>284</v>
      </c>
      <c r="F75" s="40"/>
      <c r="G75" s="40"/>
      <c r="H75" s="40"/>
      <c r="I75" s="40"/>
      <c r="J75" s="41"/>
    </row>
    <row r="76" spans="1:16" x14ac:dyDescent="0.3">
      <c r="A76" s="31" t="s">
        <v>65</v>
      </c>
      <c r="B76" s="39"/>
      <c r="C76" s="40"/>
      <c r="D76" s="40"/>
      <c r="E76" s="42" t="s">
        <v>285</v>
      </c>
      <c r="F76" s="40"/>
      <c r="G76" s="40"/>
      <c r="H76" s="40"/>
      <c r="I76" s="40"/>
      <c r="J76" s="41"/>
    </row>
    <row r="77" spans="1:16" ht="216" x14ac:dyDescent="0.3">
      <c r="A77" s="31" t="s">
        <v>67</v>
      </c>
      <c r="B77" s="39"/>
      <c r="C77" s="40"/>
      <c r="D77" s="40"/>
      <c r="E77" s="33" t="s">
        <v>283</v>
      </c>
      <c r="F77" s="40"/>
      <c r="G77" s="40"/>
      <c r="H77" s="40"/>
      <c r="I77" s="40"/>
      <c r="J77" s="41"/>
    </row>
    <row r="78" spans="1:16" x14ac:dyDescent="0.3">
      <c r="A78" s="25" t="s">
        <v>55</v>
      </c>
      <c r="B78" s="26"/>
      <c r="C78" s="27" t="s">
        <v>193</v>
      </c>
      <c r="D78" s="28"/>
      <c r="E78" s="25" t="s">
        <v>194</v>
      </c>
      <c r="F78" s="28"/>
      <c r="G78" s="28"/>
      <c r="H78" s="28"/>
      <c r="I78" s="29">
        <f>SUMIFS(I79:I146,A79:A146,"P")</f>
        <v>0</v>
      </c>
      <c r="J78" s="30"/>
    </row>
    <row r="79" spans="1:16" ht="28.8" x14ac:dyDescent="0.3">
      <c r="A79" s="31" t="s">
        <v>58</v>
      </c>
      <c r="B79" s="31">
        <v>18</v>
      </c>
      <c r="C79" s="32" t="s">
        <v>286</v>
      </c>
      <c r="D79" s="31" t="s">
        <v>60</v>
      </c>
      <c r="E79" s="33" t="s">
        <v>287</v>
      </c>
      <c r="F79" s="34" t="s">
        <v>95</v>
      </c>
      <c r="G79" s="35">
        <v>30</v>
      </c>
      <c r="H79" s="36">
        <v>0</v>
      </c>
      <c r="I79" s="37">
        <f>ROUND(G79*H79,P4)</f>
        <v>0</v>
      </c>
      <c r="J79" s="34" t="s">
        <v>140</v>
      </c>
      <c r="O79" s="38">
        <f>I79*0.21</f>
        <v>0</v>
      </c>
      <c r="P79">
        <v>3</v>
      </c>
    </row>
    <row r="80" spans="1:16" x14ac:dyDescent="0.3">
      <c r="A80" s="31" t="s">
        <v>63</v>
      </c>
      <c r="B80" s="39"/>
      <c r="C80" s="40"/>
      <c r="D80" s="40"/>
      <c r="E80" s="33" t="s">
        <v>288</v>
      </c>
      <c r="F80" s="40"/>
      <c r="G80" s="40"/>
      <c r="H80" s="40"/>
      <c r="I80" s="40"/>
      <c r="J80" s="41"/>
    </row>
    <row r="81" spans="1:16" ht="57.6" x14ac:dyDescent="0.3">
      <c r="A81" s="31" t="s">
        <v>65</v>
      </c>
      <c r="B81" s="39"/>
      <c r="C81" s="40"/>
      <c r="D81" s="40"/>
      <c r="E81" s="42" t="s">
        <v>289</v>
      </c>
      <c r="F81" s="40"/>
      <c r="G81" s="40"/>
      <c r="H81" s="40"/>
      <c r="I81" s="40"/>
      <c r="J81" s="41"/>
    </row>
    <row r="82" spans="1:16" ht="57.6" x14ac:dyDescent="0.3">
      <c r="A82" s="31" t="s">
        <v>67</v>
      </c>
      <c r="B82" s="39"/>
      <c r="C82" s="40"/>
      <c r="D82" s="40"/>
      <c r="E82" s="33" t="s">
        <v>290</v>
      </c>
      <c r="F82" s="40"/>
      <c r="G82" s="40"/>
      <c r="H82" s="40"/>
      <c r="I82" s="40"/>
      <c r="J82" s="41"/>
    </row>
    <row r="83" spans="1:16" ht="28.8" x14ac:dyDescent="0.3">
      <c r="A83" s="31" t="s">
        <v>58</v>
      </c>
      <c r="B83" s="31">
        <v>19</v>
      </c>
      <c r="C83" s="32" t="s">
        <v>291</v>
      </c>
      <c r="D83" s="31" t="s">
        <v>60</v>
      </c>
      <c r="E83" s="33" t="s">
        <v>292</v>
      </c>
      <c r="F83" s="34" t="s">
        <v>95</v>
      </c>
      <c r="G83" s="35">
        <v>7</v>
      </c>
      <c r="H83" s="36">
        <v>0</v>
      </c>
      <c r="I83" s="37">
        <f>ROUND(G83*H83,P4)</f>
        <v>0</v>
      </c>
      <c r="J83" s="34" t="s">
        <v>140</v>
      </c>
      <c r="O83" s="38">
        <f>I83*0.21</f>
        <v>0</v>
      </c>
      <c r="P83">
        <v>3</v>
      </c>
    </row>
    <row r="84" spans="1:16" x14ac:dyDescent="0.3">
      <c r="A84" s="31" t="s">
        <v>63</v>
      </c>
      <c r="B84" s="39"/>
      <c r="C84" s="40"/>
      <c r="D84" s="40"/>
      <c r="E84" s="46" t="s">
        <v>60</v>
      </c>
      <c r="F84" s="40"/>
      <c r="G84" s="40"/>
      <c r="H84" s="40"/>
      <c r="I84" s="40"/>
      <c r="J84" s="41"/>
    </row>
    <row r="85" spans="1:16" ht="100.8" x14ac:dyDescent="0.3">
      <c r="A85" s="31" t="s">
        <v>65</v>
      </c>
      <c r="B85" s="39"/>
      <c r="C85" s="40"/>
      <c r="D85" s="40"/>
      <c r="E85" s="42" t="s">
        <v>293</v>
      </c>
      <c r="F85" s="40"/>
      <c r="G85" s="40"/>
      <c r="H85" s="40"/>
      <c r="I85" s="40"/>
      <c r="J85" s="41"/>
    </row>
    <row r="86" spans="1:16" ht="86.4" x14ac:dyDescent="0.3">
      <c r="A86" s="31" t="s">
        <v>67</v>
      </c>
      <c r="B86" s="39"/>
      <c r="C86" s="40"/>
      <c r="D86" s="40"/>
      <c r="E86" s="33" t="s">
        <v>294</v>
      </c>
      <c r="F86" s="40"/>
      <c r="G86" s="40"/>
      <c r="H86" s="40"/>
      <c r="I86" s="40"/>
      <c r="J86" s="41"/>
    </row>
    <row r="87" spans="1:16" ht="28.8" x14ac:dyDescent="0.3">
      <c r="A87" s="31" t="s">
        <v>58</v>
      </c>
      <c r="B87" s="31">
        <v>20</v>
      </c>
      <c r="C87" s="32" t="s">
        <v>295</v>
      </c>
      <c r="D87" s="31" t="s">
        <v>60</v>
      </c>
      <c r="E87" s="33" t="s">
        <v>296</v>
      </c>
      <c r="F87" s="34" t="s">
        <v>95</v>
      </c>
      <c r="G87" s="35">
        <v>7</v>
      </c>
      <c r="H87" s="36">
        <v>0</v>
      </c>
      <c r="I87" s="37">
        <f>ROUND(G87*H87,P4)</f>
        <v>0</v>
      </c>
      <c r="J87" s="34" t="s">
        <v>140</v>
      </c>
      <c r="O87" s="38">
        <f>I87*0.21</f>
        <v>0</v>
      </c>
      <c r="P87">
        <v>3</v>
      </c>
    </row>
    <row r="88" spans="1:16" x14ac:dyDescent="0.3">
      <c r="A88" s="31" t="s">
        <v>63</v>
      </c>
      <c r="B88" s="39"/>
      <c r="C88" s="40"/>
      <c r="D88" s="40"/>
      <c r="E88" s="46" t="s">
        <v>60</v>
      </c>
      <c r="F88" s="40"/>
      <c r="G88" s="40"/>
      <c r="H88" s="40"/>
      <c r="I88" s="40"/>
      <c r="J88" s="41"/>
    </row>
    <row r="89" spans="1:16" ht="100.8" x14ac:dyDescent="0.3">
      <c r="A89" s="31" t="s">
        <v>65</v>
      </c>
      <c r="B89" s="39"/>
      <c r="C89" s="40"/>
      <c r="D89" s="40"/>
      <c r="E89" s="42" t="s">
        <v>293</v>
      </c>
      <c r="F89" s="40"/>
      <c r="G89" s="40"/>
      <c r="H89" s="40"/>
      <c r="I89" s="40"/>
      <c r="J89" s="41"/>
    </row>
    <row r="90" spans="1:16" ht="72" x14ac:dyDescent="0.3">
      <c r="A90" s="31" t="s">
        <v>67</v>
      </c>
      <c r="B90" s="39"/>
      <c r="C90" s="40"/>
      <c r="D90" s="40"/>
      <c r="E90" s="33" t="s">
        <v>297</v>
      </c>
      <c r="F90" s="40"/>
      <c r="G90" s="40"/>
      <c r="H90" s="40"/>
      <c r="I90" s="40"/>
      <c r="J90" s="41"/>
    </row>
    <row r="91" spans="1:16" ht="28.8" x14ac:dyDescent="0.3">
      <c r="A91" s="31" t="s">
        <v>58</v>
      </c>
      <c r="B91" s="31">
        <v>21</v>
      </c>
      <c r="C91" s="32" t="s">
        <v>298</v>
      </c>
      <c r="D91" s="31" t="s">
        <v>60</v>
      </c>
      <c r="E91" s="33" t="s">
        <v>299</v>
      </c>
      <c r="F91" s="34" t="s">
        <v>95</v>
      </c>
      <c r="G91" s="35">
        <v>14</v>
      </c>
      <c r="H91" s="36">
        <v>0</v>
      </c>
      <c r="I91" s="37">
        <f>ROUND(G91*H91,P4)</f>
        <v>0</v>
      </c>
      <c r="J91" s="34" t="s">
        <v>140</v>
      </c>
      <c r="O91" s="38">
        <f>I91*0.21</f>
        <v>0</v>
      </c>
      <c r="P91">
        <v>3</v>
      </c>
    </row>
    <row r="92" spans="1:16" x14ac:dyDescent="0.3">
      <c r="A92" s="31" t="s">
        <v>63</v>
      </c>
      <c r="B92" s="39"/>
      <c r="C92" s="40"/>
      <c r="D92" s="40"/>
      <c r="E92" s="46" t="s">
        <v>60</v>
      </c>
      <c r="F92" s="40"/>
      <c r="G92" s="40"/>
      <c r="H92" s="40"/>
      <c r="I92" s="40"/>
      <c r="J92" s="41"/>
    </row>
    <row r="93" spans="1:16" x14ac:dyDescent="0.3">
      <c r="A93" s="31" t="s">
        <v>65</v>
      </c>
      <c r="B93" s="39"/>
      <c r="C93" s="40"/>
      <c r="D93" s="40"/>
      <c r="E93" s="42" t="s">
        <v>300</v>
      </c>
      <c r="F93" s="40"/>
      <c r="G93" s="40"/>
      <c r="H93" s="40"/>
      <c r="I93" s="40"/>
      <c r="J93" s="41"/>
    </row>
    <row r="94" spans="1:16" ht="86.4" x14ac:dyDescent="0.3">
      <c r="A94" s="31" t="s">
        <v>67</v>
      </c>
      <c r="B94" s="39"/>
      <c r="C94" s="40"/>
      <c r="D94" s="40"/>
      <c r="E94" s="33" t="s">
        <v>301</v>
      </c>
      <c r="F94" s="40"/>
      <c r="G94" s="40"/>
      <c r="H94" s="40"/>
      <c r="I94" s="40"/>
      <c r="J94" s="41"/>
    </row>
    <row r="95" spans="1:16" ht="28.8" x14ac:dyDescent="0.3">
      <c r="A95" s="31" t="s">
        <v>58</v>
      </c>
      <c r="B95" s="31">
        <v>22</v>
      </c>
      <c r="C95" s="32" t="s">
        <v>302</v>
      </c>
      <c r="D95" s="31" t="s">
        <v>60</v>
      </c>
      <c r="E95" s="33" t="s">
        <v>303</v>
      </c>
      <c r="F95" s="34" t="s">
        <v>190</v>
      </c>
      <c r="G95" s="35">
        <v>54.783000000000001</v>
      </c>
      <c r="H95" s="36">
        <v>0</v>
      </c>
      <c r="I95" s="37">
        <f>ROUND(G95*H95,P4)</f>
        <v>0</v>
      </c>
      <c r="J95" s="34" t="s">
        <v>140</v>
      </c>
      <c r="O95" s="38">
        <f>I95*0.21</f>
        <v>0</v>
      </c>
      <c r="P95">
        <v>3</v>
      </c>
    </row>
    <row r="96" spans="1:16" x14ac:dyDescent="0.3">
      <c r="A96" s="31" t="s">
        <v>63</v>
      </c>
      <c r="B96" s="39"/>
      <c r="C96" s="40"/>
      <c r="D96" s="40"/>
      <c r="E96" s="46" t="s">
        <v>60</v>
      </c>
      <c r="F96" s="40"/>
      <c r="G96" s="40"/>
      <c r="H96" s="40"/>
      <c r="I96" s="40"/>
      <c r="J96" s="41"/>
    </row>
    <row r="97" spans="1:16" ht="57.6" x14ac:dyDescent="0.3">
      <c r="A97" s="31" t="s">
        <v>65</v>
      </c>
      <c r="B97" s="39"/>
      <c r="C97" s="40"/>
      <c r="D97" s="40"/>
      <c r="E97" s="42" t="s">
        <v>304</v>
      </c>
      <c r="F97" s="40"/>
      <c r="G97" s="40"/>
      <c r="H97" s="40"/>
      <c r="I97" s="40"/>
      <c r="J97" s="41"/>
    </row>
    <row r="98" spans="1:16" ht="100.8" x14ac:dyDescent="0.3">
      <c r="A98" s="31" t="s">
        <v>67</v>
      </c>
      <c r="B98" s="39"/>
      <c r="C98" s="40"/>
      <c r="D98" s="40"/>
      <c r="E98" s="33" t="s">
        <v>305</v>
      </c>
      <c r="F98" s="40"/>
      <c r="G98" s="40"/>
      <c r="H98" s="40"/>
      <c r="I98" s="40"/>
      <c r="J98" s="41"/>
    </row>
    <row r="99" spans="1:16" x14ac:dyDescent="0.3">
      <c r="A99" s="31" t="s">
        <v>58</v>
      </c>
      <c r="B99" s="31">
        <v>23</v>
      </c>
      <c r="C99" s="32" t="s">
        <v>306</v>
      </c>
      <c r="D99" s="31" t="s">
        <v>60</v>
      </c>
      <c r="E99" s="33" t="s">
        <v>307</v>
      </c>
      <c r="F99" s="34" t="s">
        <v>190</v>
      </c>
      <c r="G99" s="35">
        <v>11.472</v>
      </c>
      <c r="H99" s="36">
        <v>0</v>
      </c>
      <c r="I99" s="37">
        <f>ROUND(G99*H99,P4)</f>
        <v>0</v>
      </c>
      <c r="J99" s="34" t="s">
        <v>140</v>
      </c>
      <c r="O99" s="38">
        <f>I99*0.21</f>
        <v>0</v>
      </c>
      <c r="P99">
        <v>3</v>
      </c>
    </row>
    <row r="100" spans="1:16" x14ac:dyDescent="0.3">
      <c r="A100" s="31" t="s">
        <v>63</v>
      </c>
      <c r="B100" s="39"/>
      <c r="C100" s="40"/>
      <c r="D100" s="40"/>
      <c r="E100" s="33" t="s">
        <v>308</v>
      </c>
      <c r="F100" s="40"/>
      <c r="G100" s="40"/>
      <c r="H100" s="40"/>
      <c r="I100" s="40"/>
      <c r="J100" s="41"/>
    </row>
    <row r="101" spans="1:16" ht="86.4" x14ac:dyDescent="0.3">
      <c r="A101" s="31" t="s">
        <v>65</v>
      </c>
      <c r="B101" s="39"/>
      <c r="C101" s="40"/>
      <c r="D101" s="40"/>
      <c r="E101" s="42" t="s">
        <v>309</v>
      </c>
      <c r="F101" s="40"/>
      <c r="G101" s="40"/>
      <c r="H101" s="40"/>
      <c r="I101" s="40"/>
      <c r="J101" s="41"/>
    </row>
    <row r="102" spans="1:16" ht="72" x14ac:dyDescent="0.3">
      <c r="A102" s="31" t="s">
        <v>67</v>
      </c>
      <c r="B102" s="39"/>
      <c r="C102" s="40"/>
      <c r="D102" s="40"/>
      <c r="E102" s="33" t="s">
        <v>310</v>
      </c>
      <c r="F102" s="40"/>
      <c r="G102" s="40"/>
      <c r="H102" s="40"/>
      <c r="I102" s="40"/>
      <c r="J102" s="41"/>
    </row>
    <row r="103" spans="1:16" x14ac:dyDescent="0.3">
      <c r="A103" s="31" t="s">
        <v>58</v>
      </c>
      <c r="B103" s="31">
        <v>24</v>
      </c>
      <c r="C103" s="32" t="s">
        <v>311</v>
      </c>
      <c r="D103" s="31" t="s">
        <v>60</v>
      </c>
      <c r="E103" s="33" t="s">
        <v>312</v>
      </c>
      <c r="F103" s="34" t="s">
        <v>95</v>
      </c>
      <c r="G103" s="35">
        <v>42</v>
      </c>
      <c r="H103" s="36">
        <v>0</v>
      </c>
      <c r="I103" s="37">
        <f>ROUND(G103*H103,P4)</f>
        <v>0</v>
      </c>
      <c r="J103" s="34" t="s">
        <v>140</v>
      </c>
      <c r="O103" s="38">
        <f>I103*0.21</f>
        <v>0</v>
      </c>
      <c r="P103">
        <v>3</v>
      </c>
    </row>
    <row r="104" spans="1:16" x14ac:dyDescent="0.3">
      <c r="A104" s="31" t="s">
        <v>63</v>
      </c>
      <c r="B104" s="39"/>
      <c r="C104" s="40"/>
      <c r="D104" s="40"/>
      <c r="E104" s="46" t="s">
        <v>60</v>
      </c>
      <c r="F104" s="40"/>
      <c r="G104" s="40"/>
      <c r="H104" s="40"/>
      <c r="I104" s="40"/>
      <c r="J104" s="41"/>
    </row>
    <row r="105" spans="1:16" ht="57.6" x14ac:dyDescent="0.3">
      <c r="A105" s="31" t="s">
        <v>65</v>
      </c>
      <c r="B105" s="39"/>
      <c r="C105" s="40"/>
      <c r="D105" s="40"/>
      <c r="E105" s="42" t="s">
        <v>313</v>
      </c>
      <c r="F105" s="40"/>
      <c r="G105" s="40"/>
      <c r="H105" s="40"/>
      <c r="I105" s="40"/>
      <c r="J105" s="41"/>
    </row>
    <row r="106" spans="1:16" ht="72" x14ac:dyDescent="0.3">
      <c r="A106" s="31" t="s">
        <v>67</v>
      </c>
      <c r="B106" s="39"/>
      <c r="C106" s="40"/>
      <c r="D106" s="40"/>
      <c r="E106" s="33" t="s">
        <v>314</v>
      </c>
      <c r="F106" s="40"/>
      <c r="G106" s="40"/>
      <c r="H106" s="40"/>
      <c r="I106" s="40"/>
      <c r="J106" s="41"/>
    </row>
    <row r="107" spans="1:16" ht="28.8" x14ac:dyDescent="0.3">
      <c r="A107" s="31" t="s">
        <v>58</v>
      </c>
      <c r="B107" s="31">
        <v>25</v>
      </c>
      <c r="C107" s="32" t="s">
        <v>315</v>
      </c>
      <c r="D107" s="31" t="s">
        <v>60</v>
      </c>
      <c r="E107" s="33" t="s">
        <v>316</v>
      </c>
      <c r="F107" s="34" t="s">
        <v>156</v>
      </c>
      <c r="G107" s="35">
        <v>1396.0409999999999</v>
      </c>
      <c r="H107" s="36">
        <v>0</v>
      </c>
      <c r="I107" s="37">
        <f>ROUND(G107*H107,P4)</f>
        <v>0</v>
      </c>
      <c r="J107" s="34" t="s">
        <v>140</v>
      </c>
      <c r="O107" s="38">
        <f>I107*0.21</f>
        <v>0</v>
      </c>
      <c r="P107">
        <v>3</v>
      </c>
    </row>
    <row r="108" spans="1:16" x14ac:dyDescent="0.3">
      <c r="A108" s="31" t="s">
        <v>63</v>
      </c>
      <c r="B108" s="39"/>
      <c r="C108" s="40"/>
      <c r="D108" s="40"/>
      <c r="E108" s="33" t="s">
        <v>317</v>
      </c>
      <c r="F108" s="40"/>
      <c r="G108" s="40"/>
      <c r="H108" s="40"/>
      <c r="I108" s="40"/>
      <c r="J108" s="41"/>
    </row>
    <row r="109" spans="1:16" ht="43.2" x14ac:dyDescent="0.3">
      <c r="A109" s="31" t="s">
        <v>65</v>
      </c>
      <c r="B109" s="39"/>
      <c r="C109" s="40"/>
      <c r="D109" s="40"/>
      <c r="E109" s="42" t="s">
        <v>318</v>
      </c>
      <c r="F109" s="40"/>
      <c r="G109" s="40"/>
      <c r="H109" s="40"/>
      <c r="I109" s="40"/>
      <c r="J109" s="41"/>
    </row>
    <row r="110" spans="1:16" ht="86.4" x14ac:dyDescent="0.3">
      <c r="A110" s="31" t="s">
        <v>67</v>
      </c>
      <c r="B110" s="39"/>
      <c r="C110" s="40"/>
      <c r="D110" s="40"/>
      <c r="E110" s="33" t="s">
        <v>319</v>
      </c>
      <c r="F110" s="40"/>
      <c r="G110" s="40"/>
      <c r="H110" s="40"/>
      <c r="I110" s="40"/>
      <c r="J110" s="41"/>
    </row>
    <row r="111" spans="1:16" ht="28.8" x14ac:dyDescent="0.3">
      <c r="A111" s="31" t="s">
        <v>58</v>
      </c>
      <c r="B111" s="31">
        <v>26</v>
      </c>
      <c r="C111" s="32" t="s">
        <v>320</v>
      </c>
      <c r="D111" s="31" t="s">
        <v>118</v>
      </c>
      <c r="E111" s="33" t="s">
        <v>321</v>
      </c>
      <c r="F111" s="34" t="s">
        <v>156</v>
      </c>
      <c r="G111" s="35">
        <v>175.578</v>
      </c>
      <c r="H111" s="36">
        <v>0</v>
      </c>
      <c r="I111" s="37">
        <f>ROUND(G111*H111,P4)</f>
        <v>0</v>
      </c>
      <c r="J111" s="34" t="s">
        <v>175</v>
      </c>
      <c r="O111" s="38">
        <f>I111*0.21</f>
        <v>0</v>
      </c>
      <c r="P111">
        <v>3</v>
      </c>
    </row>
    <row r="112" spans="1:16" ht="28.8" x14ac:dyDescent="0.3">
      <c r="A112" s="31" t="s">
        <v>63</v>
      </c>
      <c r="B112" s="39"/>
      <c r="C112" s="40"/>
      <c r="D112" s="40"/>
      <c r="E112" s="33" t="s">
        <v>322</v>
      </c>
      <c r="F112" s="40"/>
      <c r="G112" s="40"/>
      <c r="H112" s="40"/>
      <c r="I112" s="40"/>
      <c r="J112" s="41"/>
    </row>
    <row r="113" spans="1:16" x14ac:dyDescent="0.3">
      <c r="A113" s="31" t="s">
        <v>65</v>
      </c>
      <c r="B113" s="39"/>
      <c r="C113" s="40"/>
      <c r="D113" s="40"/>
      <c r="E113" s="42" t="s">
        <v>323</v>
      </c>
      <c r="F113" s="40"/>
      <c r="G113" s="40"/>
      <c r="H113" s="40"/>
      <c r="I113" s="40"/>
      <c r="J113" s="41"/>
    </row>
    <row r="114" spans="1:16" ht="86.4" x14ac:dyDescent="0.3">
      <c r="A114" s="31" t="s">
        <v>67</v>
      </c>
      <c r="B114" s="39"/>
      <c r="C114" s="40"/>
      <c r="D114" s="40"/>
      <c r="E114" s="33" t="s">
        <v>319</v>
      </c>
      <c r="F114" s="40"/>
      <c r="G114" s="40"/>
      <c r="H114" s="40"/>
      <c r="I114" s="40"/>
      <c r="J114" s="41"/>
    </row>
    <row r="115" spans="1:16" ht="28.8" x14ac:dyDescent="0.3">
      <c r="A115" s="31" t="s">
        <v>58</v>
      </c>
      <c r="B115" s="31">
        <v>27</v>
      </c>
      <c r="C115" s="32" t="s">
        <v>320</v>
      </c>
      <c r="D115" s="31" t="s">
        <v>124</v>
      </c>
      <c r="E115" s="33" t="s">
        <v>321</v>
      </c>
      <c r="F115" s="34" t="s">
        <v>156</v>
      </c>
      <c r="G115" s="35">
        <v>23</v>
      </c>
      <c r="H115" s="36">
        <v>0</v>
      </c>
      <c r="I115" s="37">
        <f>ROUND(G115*H115,P4)</f>
        <v>0</v>
      </c>
      <c r="J115" s="34" t="s">
        <v>175</v>
      </c>
      <c r="O115" s="38">
        <f>I115*0.21</f>
        <v>0</v>
      </c>
      <c r="P115">
        <v>3</v>
      </c>
    </row>
    <row r="116" spans="1:16" x14ac:dyDescent="0.3">
      <c r="A116" s="31" t="s">
        <v>63</v>
      </c>
      <c r="B116" s="39"/>
      <c r="C116" s="40"/>
      <c r="D116" s="40"/>
      <c r="E116" s="33" t="s">
        <v>324</v>
      </c>
      <c r="F116" s="40"/>
      <c r="G116" s="40"/>
      <c r="H116" s="40"/>
      <c r="I116" s="40"/>
      <c r="J116" s="41"/>
    </row>
    <row r="117" spans="1:16" x14ac:dyDescent="0.3">
      <c r="A117" s="31" t="s">
        <v>65</v>
      </c>
      <c r="B117" s="39"/>
      <c r="C117" s="40"/>
      <c r="D117" s="40"/>
      <c r="E117" s="42" t="s">
        <v>325</v>
      </c>
      <c r="F117" s="40"/>
      <c r="G117" s="40"/>
      <c r="H117" s="40"/>
      <c r="I117" s="40"/>
      <c r="J117" s="41"/>
    </row>
    <row r="118" spans="1:16" ht="86.4" x14ac:dyDescent="0.3">
      <c r="A118" s="31" t="s">
        <v>67</v>
      </c>
      <c r="B118" s="39"/>
      <c r="C118" s="40"/>
      <c r="D118" s="40"/>
      <c r="E118" s="33" t="s">
        <v>319</v>
      </c>
      <c r="F118" s="40"/>
      <c r="G118" s="40"/>
      <c r="H118" s="40"/>
      <c r="I118" s="40"/>
      <c r="J118" s="41"/>
    </row>
    <row r="119" spans="1:16" ht="28.8" x14ac:dyDescent="0.3">
      <c r="A119" s="31" t="s">
        <v>58</v>
      </c>
      <c r="B119" s="31">
        <v>28</v>
      </c>
      <c r="C119" s="32" t="s">
        <v>320</v>
      </c>
      <c r="D119" s="31" t="s">
        <v>133</v>
      </c>
      <c r="E119" s="33" t="s">
        <v>321</v>
      </c>
      <c r="F119" s="34" t="s">
        <v>156</v>
      </c>
      <c r="G119" s="35">
        <v>56.651000000000003</v>
      </c>
      <c r="H119" s="36">
        <v>0</v>
      </c>
      <c r="I119" s="37">
        <f>ROUND(G119*H119,P4)</f>
        <v>0</v>
      </c>
      <c r="J119" s="34" t="s">
        <v>175</v>
      </c>
      <c r="O119" s="38">
        <f>I119*0.21</f>
        <v>0</v>
      </c>
      <c r="P119">
        <v>3</v>
      </c>
    </row>
    <row r="120" spans="1:16" ht="28.8" x14ac:dyDescent="0.3">
      <c r="A120" s="31" t="s">
        <v>63</v>
      </c>
      <c r="B120" s="39"/>
      <c r="C120" s="40"/>
      <c r="D120" s="40"/>
      <c r="E120" s="33" t="s">
        <v>326</v>
      </c>
      <c r="F120" s="40"/>
      <c r="G120" s="40"/>
      <c r="H120" s="40"/>
      <c r="I120" s="40"/>
      <c r="J120" s="41"/>
    </row>
    <row r="121" spans="1:16" x14ac:dyDescent="0.3">
      <c r="A121" s="31" t="s">
        <v>65</v>
      </c>
      <c r="B121" s="39"/>
      <c r="C121" s="40"/>
      <c r="D121" s="40"/>
      <c r="E121" s="42" t="s">
        <v>327</v>
      </c>
      <c r="F121" s="40"/>
      <c r="G121" s="40"/>
      <c r="H121" s="40"/>
      <c r="I121" s="40"/>
      <c r="J121" s="41"/>
    </row>
    <row r="122" spans="1:16" ht="86.4" x14ac:dyDescent="0.3">
      <c r="A122" s="31" t="s">
        <v>67</v>
      </c>
      <c r="B122" s="39"/>
      <c r="C122" s="40"/>
      <c r="D122" s="40"/>
      <c r="E122" s="33" t="s">
        <v>319</v>
      </c>
      <c r="F122" s="40"/>
      <c r="G122" s="40"/>
      <c r="H122" s="40"/>
      <c r="I122" s="40"/>
      <c r="J122" s="41"/>
    </row>
    <row r="123" spans="1:16" x14ac:dyDescent="0.3">
      <c r="A123" s="31" t="s">
        <v>58</v>
      </c>
      <c r="B123" s="31">
        <v>29</v>
      </c>
      <c r="C123" s="32" t="s">
        <v>328</v>
      </c>
      <c r="D123" s="31" t="s">
        <v>60</v>
      </c>
      <c r="E123" s="33" t="s">
        <v>329</v>
      </c>
      <c r="F123" s="34" t="s">
        <v>156</v>
      </c>
      <c r="G123" s="35">
        <v>618</v>
      </c>
      <c r="H123" s="36">
        <v>0</v>
      </c>
      <c r="I123" s="37">
        <f>ROUND(G123*H123,P4)</f>
        <v>0</v>
      </c>
      <c r="J123" s="34" t="s">
        <v>140</v>
      </c>
      <c r="O123" s="38">
        <f>I123*0.21</f>
        <v>0</v>
      </c>
      <c r="P123">
        <v>3</v>
      </c>
    </row>
    <row r="124" spans="1:16" x14ac:dyDescent="0.3">
      <c r="A124" s="31" t="s">
        <v>63</v>
      </c>
      <c r="B124" s="39"/>
      <c r="C124" s="40"/>
      <c r="D124" s="40"/>
      <c r="E124" s="33" t="s">
        <v>330</v>
      </c>
      <c r="F124" s="40"/>
      <c r="G124" s="40"/>
      <c r="H124" s="40"/>
      <c r="I124" s="40"/>
      <c r="J124" s="41"/>
    </row>
    <row r="125" spans="1:16" x14ac:dyDescent="0.3">
      <c r="A125" s="31" t="s">
        <v>65</v>
      </c>
      <c r="B125" s="39"/>
      <c r="C125" s="40"/>
      <c r="D125" s="40"/>
      <c r="E125" s="42" t="s">
        <v>331</v>
      </c>
      <c r="F125" s="40"/>
      <c r="G125" s="40"/>
      <c r="H125" s="40"/>
      <c r="I125" s="40"/>
      <c r="J125" s="41"/>
    </row>
    <row r="126" spans="1:16" ht="72" x14ac:dyDescent="0.3">
      <c r="A126" s="31" t="s">
        <v>67</v>
      </c>
      <c r="B126" s="39"/>
      <c r="C126" s="40"/>
      <c r="D126" s="40"/>
      <c r="E126" s="33" t="s">
        <v>198</v>
      </c>
      <c r="F126" s="40"/>
      <c r="G126" s="40"/>
      <c r="H126" s="40"/>
      <c r="I126" s="40"/>
      <c r="J126" s="41"/>
    </row>
    <row r="127" spans="1:16" x14ac:dyDescent="0.3">
      <c r="A127" s="31" t="s">
        <v>58</v>
      </c>
      <c r="B127" s="31">
        <v>30</v>
      </c>
      <c r="C127" s="32" t="s">
        <v>332</v>
      </c>
      <c r="D127" s="31" t="s">
        <v>60</v>
      </c>
      <c r="E127" s="33" t="s">
        <v>333</v>
      </c>
      <c r="F127" s="34" t="s">
        <v>156</v>
      </c>
      <c r="G127" s="35">
        <v>887</v>
      </c>
      <c r="H127" s="36">
        <v>0</v>
      </c>
      <c r="I127" s="37">
        <f>ROUND(G127*H127,P4)</f>
        <v>0</v>
      </c>
      <c r="J127" s="34" t="s">
        <v>140</v>
      </c>
      <c r="O127" s="38">
        <f>I127*0.21</f>
        <v>0</v>
      </c>
      <c r="P127">
        <v>3</v>
      </c>
    </row>
    <row r="128" spans="1:16" x14ac:dyDescent="0.3">
      <c r="A128" s="31" t="s">
        <v>63</v>
      </c>
      <c r="B128" s="39"/>
      <c r="C128" s="40"/>
      <c r="D128" s="40"/>
      <c r="E128" s="46" t="s">
        <v>60</v>
      </c>
      <c r="F128" s="40"/>
      <c r="G128" s="40"/>
      <c r="H128" s="40"/>
      <c r="I128" s="40"/>
      <c r="J128" s="41"/>
    </row>
    <row r="129" spans="1:16" ht="43.2" x14ac:dyDescent="0.3">
      <c r="A129" s="31" t="s">
        <v>65</v>
      </c>
      <c r="B129" s="39"/>
      <c r="C129" s="40"/>
      <c r="D129" s="40"/>
      <c r="E129" s="42" t="s">
        <v>334</v>
      </c>
      <c r="F129" s="40"/>
      <c r="G129" s="40"/>
      <c r="H129" s="40"/>
      <c r="I129" s="40"/>
      <c r="J129" s="41"/>
    </row>
    <row r="130" spans="1:16" ht="86.4" x14ac:dyDescent="0.3">
      <c r="A130" s="31" t="s">
        <v>67</v>
      </c>
      <c r="B130" s="39"/>
      <c r="C130" s="40"/>
      <c r="D130" s="40"/>
      <c r="E130" s="33" t="s">
        <v>335</v>
      </c>
      <c r="F130" s="40"/>
      <c r="G130" s="40"/>
      <c r="H130" s="40"/>
      <c r="I130" s="40"/>
      <c r="J130" s="41"/>
    </row>
    <row r="131" spans="1:16" x14ac:dyDescent="0.3">
      <c r="A131" s="31" t="s">
        <v>58</v>
      </c>
      <c r="B131" s="31">
        <v>31</v>
      </c>
      <c r="C131" s="32" t="s">
        <v>336</v>
      </c>
      <c r="D131" s="31" t="s">
        <v>60</v>
      </c>
      <c r="E131" s="33" t="s">
        <v>337</v>
      </c>
      <c r="F131" s="34" t="s">
        <v>190</v>
      </c>
      <c r="G131" s="35">
        <v>52</v>
      </c>
      <c r="H131" s="36">
        <v>0</v>
      </c>
      <c r="I131" s="37">
        <f>ROUND(G131*H131,P4)</f>
        <v>0</v>
      </c>
      <c r="J131" s="34" t="s">
        <v>140</v>
      </c>
      <c r="O131" s="38">
        <f>I131*0.21</f>
        <v>0</v>
      </c>
      <c r="P131">
        <v>3</v>
      </c>
    </row>
    <row r="132" spans="1:16" x14ac:dyDescent="0.3">
      <c r="A132" s="31" t="s">
        <v>63</v>
      </c>
      <c r="B132" s="39"/>
      <c r="C132" s="40"/>
      <c r="D132" s="40"/>
      <c r="E132" s="46" t="s">
        <v>60</v>
      </c>
      <c r="F132" s="40"/>
      <c r="G132" s="40"/>
      <c r="H132" s="40"/>
      <c r="I132" s="40"/>
      <c r="J132" s="41"/>
    </row>
    <row r="133" spans="1:16" ht="43.2" x14ac:dyDescent="0.3">
      <c r="A133" s="31" t="s">
        <v>65</v>
      </c>
      <c r="B133" s="39"/>
      <c r="C133" s="40"/>
      <c r="D133" s="40"/>
      <c r="E133" s="42" t="s">
        <v>338</v>
      </c>
      <c r="F133" s="40"/>
      <c r="G133" s="40"/>
      <c r="H133" s="40"/>
      <c r="I133" s="40"/>
      <c r="J133" s="41"/>
    </row>
    <row r="134" spans="1:16" ht="129.6" x14ac:dyDescent="0.3">
      <c r="A134" s="31" t="s">
        <v>67</v>
      </c>
      <c r="B134" s="39"/>
      <c r="C134" s="40"/>
      <c r="D134" s="40"/>
      <c r="E134" s="33" t="s">
        <v>339</v>
      </c>
      <c r="F134" s="40"/>
      <c r="G134" s="40"/>
      <c r="H134" s="40"/>
      <c r="I134" s="40"/>
      <c r="J134" s="41"/>
    </row>
    <row r="135" spans="1:16" x14ac:dyDescent="0.3">
      <c r="A135" s="31" t="s">
        <v>58</v>
      </c>
      <c r="B135" s="31">
        <v>32</v>
      </c>
      <c r="C135" s="32" t="s">
        <v>340</v>
      </c>
      <c r="D135" s="31" t="s">
        <v>183</v>
      </c>
      <c r="E135" s="33" t="s">
        <v>341</v>
      </c>
      <c r="F135" s="34" t="s">
        <v>62</v>
      </c>
      <c r="G135" s="35">
        <v>1</v>
      </c>
      <c r="H135" s="36">
        <v>0</v>
      </c>
      <c r="I135" s="37">
        <f>ROUND(G135*H135,P4)</f>
        <v>0</v>
      </c>
      <c r="J135" s="31"/>
      <c r="O135" s="38">
        <f>I135*0.21</f>
        <v>0</v>
      </c>
      <c r="P135">
        <v>3</v>
      </c>
    </row>
    <row r="136" spans="1:16" ht="28.8" x14ac:dyDescent="0.3">
      <c r="A136" s="31" t="s">
        <v>63</v>
      </c>
      <c r="B136" s="39"/>
      <c r="C136" s="40"/>
      <c r="D136" s="40"/>
      <c r="E136" s="33" t="s">
        <v>342</v>
      </c>
      <c r="F136" s="40"/>
      <c r="G136" s="40"/>
      <c r="H136" s="40"/>
      <c r="I136" s="40"/>
      <c r="J136" s="41"/>
    </row>
    <row r="137" spans="1:16" x14ac:dyDescent="0.3">
      <c r="A137" s="31" t="s">
        <v>65</v>
      </c>
      <c r="B137" s="39"/>
      <c r="C137" s="40"/>
      <c r="D137" s="40"/>
      <c r="E137" s="42" t="s">
        <v>66</v>
      </c>
      <c r="F137" s="40"/>
      <c r="G137" s="40"/>
      <c r="H137" s="40"/>
      <c r="I137" s="40"/>
      <c r="J137" s="41"/>
    </row>
    <row r="138" spans="1:16" x14ac:dyDescent="0.3">
      <c r="A138" s="31" t="s">
        <v>67</v>
      </c>
      <c r="B138" s="39"/>
      <c r="C138" s="40"/>
      <c r="D138" s="40"/>
      <c r="E138" s="46"/>
      <c r="F138" s="40"/>
      <c r="G138" s="40"/>
      <c r="H138" s="40"/>
      <c r="I138" s="40"/>
      <c r="J138" s="41"/>
    </row>
    <row r="139" spans="1:16" x14ac:dyDescent="0.3">
      <c r="A139" s="31" t="s">
        <v>58</v>
      </c>
      <c r="B139" s="31">
        <v>33</v>
      </c>
      <c r="C139" s="32" t="s">
        <v>340</v>
      </c>
      <c r="D139" s="31" t="s">
        <v>343</v>
      </c>
      <c r="E139" s="33" t="s">
        <v>344</v>
      </c>
      <c r="F139" s="34" t="s">
        <v>62</v>
      </c>
      <c r="G139" s="35">
        <v>1</v>
      </c>
      <c r="H139" s="36">
        <v>0</v>
      </c>
      <c r="I139" s="37">
        <f>ROUND(G139*H139,P4)</f>
        <v>0</v>
      </c>
      <c r="J139" s="31"/>
      <c r="O139" s="38">
        <f>I139*0.21</f>
        <v>0</v>
      </c>
      <c r="P139">
        <v>3</v>
      </c>
    </row>
    <row r="140" spans="1:16" x14ac:dyDescent="0.3">
      <c r="A140" s="31" t="s">
        <v>63</v>
      </c>
      <c r="B140" s="39"/>
      <c r="C140" s="40"/>
      <c r="D140" s="40"/>
      <c r="E140" s="33" t="s">
        <v>345</v>
      </c>
      <c r="F140" s="40"/>
      <c r="G140" s="40"/>
      <c r="H140" s="40"/>
      <c r="I140" s="40"/>
      <c r="J140" s="41"/>
    </row>
    <row r="141" spans="1:16" x14ac:dyDescent="0.3">
      <c r="A141" s="31" t="s">
        <v>65</v>
      </c>
      <c r="B141" s="39"/>
      <c r="C141" s="40"/>
      <c r="D141" s="40"/>
      <c r="E141" s="42" t="s">
        <v>66</v>
      </c>
      <c r="F141" s="40"/>
      <c r="G141" s="40"/>
      <c r="H141" s="40"/>
      <c r="I141" s="40"/>
      <c r="J141" s="41"/>
    </row>
    <row r="142" spans="1:16" x14ac:dyDescent="0.3">
      <c r="A142" s="31" t="s">
        <v>67</v>
      </c>
      <c r="B142" s="39"/>
      <c r="C142" s="40"/>
      <c r="D142" s="40"/>
      <c r="E142" s="46"/>
      <c r="F142" s="40"/>
      <c r="G142" s="40"/>
      <c r="H142" s="40"/>
      <c r="I142" s="40"/>
      <c r="J142" s="41"/>
    </row>
    <row r="143" spans="1:16" x14ac:dyDescent="0.3">
      <c r="A143" s="31" t="s">
        <v>58</v>
      </c>
      <c r="B143" s="31">
        <v>34</v>
      </c>
      <c r="C143" s="32" t="s">
        <v>346</v>
      </c>
      <c r="D143" s="31" t="s">
        <v>60</v>
      </c>
      <c r="E143" s="33" t="s">
        <v>347</v>
      </c>
      <c r="F143" s="34" t="s">
        <v>95</v>
      </c>
      <c r="G143" s="35">
        <v>1</v>
      </c>
      <c r="H143" s="36">
        <v>0</v>
      </c>
      <c r="I143" s="37">
        <f>ROUND(G143*H143,P4)</f>
        <v>0</v>
      </c>
      <c r="J143" s="34" t="s">
        <v>140</v>
      </c>
      <c r="O143" s="38">
        <f>I143*0.21</f>
        <v>0</v>
      </c>
      <c r="P143">
        <v>3</v>
      </c>
    </row>
    <row r="144" spans="1:16" ht="28.8" x14ac:dyDescent="0.3">
      <c r="A144" s="31" t="s">
        <v>63</v>
      </c>
      <c r="B144" s="39"/>
      <c r="C144" s="40"/>
      <c r="D144" s="40"/>
      <c r="E144" s="33" t="s">
        <v>348</v>
      </c>
      <c r="F144" s="40"/>
      <c r="G144" s="40"/>
      <c r="H144" s="40"/>
      <c r="I144" s="40"/>
      <c r="J144" s="41"/>
    </row>
    <row r="145" spans="1:10" x14ac:dyDescent="0.3">
      <c r="A145" s="31" t="s">
        <v>65</v>
      </c>
      <c r="B145" s="39"/>
      <c r="C145" s="40"/>
      <c r="D145" s="40"/>
      <c r="E145" s="42" t="s">
        <v>66</v>
      </c>
      <c r="F145" s="40"/>
      <c r="G145" s="40"/>
      <c r="H145" s="40"/>
      <c r="I145" s="40"/>
      <c r="J145" s="41"/>
    </row>
    <row r="146" spans="1:10" ht="158.4" x14ac:dyDescent="0.3">
      <c r="A146" s="31" t="s">
        <v>67</v>
      </c>
      <c r="B146" s="43"/>
      <c r="C146" s="44"/>
      <c r="D146" s="44"/>
      <c r="E146" s="33" t="s">
        <v>349</v>
      </c>
      <c r="F146" s="44"/>
      <c r="G146" s="44"/>
      <c r="H146" s="44"/>
      <c r="I146" s="44"/>
      <c r="J146" s="45"/>
    </row>
  </sheetData>
  <sheetProtection algorithmName="SHA-512" hashValue="ACei3JKHJwO9vrwiYEHLsTzuhL0zqAcC4PUqtu9GdUTZyzTZJTJFuH6NeM/cYUDhIH0rGXO4pk9THu1PiLhRqA==" saltValue="jKFU1g5FtjhObclWssffYKwwJXlItK2uU9c4YOjgyInfgEImZSgfYMStCpJD48jgPrC96VVoxYX/fTOurI+Kn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8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21</v>
      </c>
      <c r="I3" s="20">
        <f>SUMIFS(I8:I58,A8:A58,"SD")</f>
        <v>0</v>
      </c>
      <c r="J3" s="16"/>
      <c r="O3">
        <v>0</v>
      </c>
      <c r="P3">
        <v>2</v>
      </c>
    </row>
    <row r="4" spans="1:16" ht="27.6" x14ac:dyDescent="0.3">
      <c r="A4" s="3" t="s">
        <v>42</v>
      </c>
      <c r="B4" s="17" t="s">
        <v>43</v>
      </c>
      <c r="C4" s="50" t="s">
        <v>21</v>
      </c>
      <c r="D4" s="51"/>
      <c r="E4" s="18" t="s">
        <v>22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2" t="s">
        <v>44</v>
      </c>
      <c r="B5" s="53" t="s">
        <v>45</v>
      </c>
      <c r="C5" s="54" t="s">
        <v>46</v>
      </c>
      <c r="D5" s="54" t="s">
        <v>47</v>
      </c>
      <c r="E5" s="54" t="s">
        <v>48</v>
      </c>
      <c r="F5" s="54" t="s">
        <v>49</v>
      </c>
      <c r="G5" s="54" t="s">
        <v>50</v>
      </c>
      <c r="H5" s="54" t="s">
        <v>51</v>
      </c>
      <c r="I5" s="54"/>
      <c r="J5" s="55" t="s">
        <v>52</v>
      </c>
      <c r="O5">
        <v>0.21</v>
      </c>
    </row>
    <row r="6" spans="1:16" x14ac:dyDescent="0.3">
      <c r="A6" s="52"/>
      <c r="B6" s="53"/>
      <c r="C6" s="54"/>
      <c r="D6" s="54"/>
      <c r="E6" s="54"/>
      <c r="F6" s="54"/>
      <c r="G6" s="54"/>
      <c r="H6" s="6" t="s">
        <v>53</v>
      </c>
      <c r="I6" s="6" t="s">
        <v>54</v>
      </c>
      <c r="J6" s="55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55</v>
      </c>
      <c r="B8" s="26"/>
      <c r="C8" s="27" t="s">
        <v>136</v>
      </c>
      <c r="D8" s="28"/>
      <c r="E8" s="25" t="s">
        <v>137</v>
      </c>
      <c r="F8" s="28"/>
      <c r="G8" s="28"/>
      <c r="H8" s="28"/>
      <c r="I8" s="29">
        <f>SUMIFS(I9:I12,A9:A12,"P")</f>
        <v>0</v>
      </c>
      <c r="J8" s="30"/>
    </row>
    <row r="9" spans="1:16" x14ac:dyDescent="0.3">
      <c r="A9" s="31" t="s">
        <v>58</v>
      </c>
      <c r="B9" s="31">
        <v>1</v>
      </c>
      <c r="C9" s="32" t="s">
        <v>219</v>
      </c>
      <c r="D9" s="31" t="s">
        <v>60</v>
      </c>
      <c r="E9" s="33" t="s">
        <v>220</v>
      </c>
      <c r="F9" s="34" t="s">
        <v>190</v>
      </c>
      <c r="G9" s="35">
        <v>156.691</v>
      </c>
      <c r="H9" s="36">
        <v>0</v>
      </c>
      <c r="I9" s="37">
        <f>ROUND(G9*H9,P4)</f>
        <v>0</v>
      </c>
      <c r="J9" s="34" t="s">
        <v>140</v>
      </c>
      <c r="O9" s="38">
        <f>I9*0.21</f>
        <v>0</v>
      </c>
      <c r="P9">
        <v>3</v>
      </c>
    </row>
    <row r="10" spans="1:16" x14ac:dyDescent="0.3">
      <c r="A10" s="31" t="s">
        <v>63</v>
      </c>
      <c r="B10" s="39"/>
      <c r="C10" s="40"/>
      <c r="D10" s="40"/>
      <c r="E10" s="46" t="s">
        <v>60</v>
      </c>
      <c r="F10" s="40"/>
      <c r="G10" s="40"/>
      <c r="H10" s="40"/>
      <c r="I10" s="40"/>
      <c r="J10" s="41"/>
    </row>
    <row r="11" spans="1:16" ht="43.2" x14ac:dyDescent="0.3">
      <c r="A11" s="31" t="s">
        <v>65</v>
      </c>
      <c r="B11" s="39"/>
      <c r="C11" s="40"/>
      <c r="D11" s="40"/>
      <c r="E11" s="42" t="s">
        <v>350</v>
      </c>
      <c r="F11" s="40"/>
      <c r="G11" s="40"/>
      <c r="H11" s="40"/>
      <c r="I11" s="40"/>
      <c r="J11" s="41"/>
    </row>
    <row r="12" spans="1:16" ht="72" x14ac:dyDescent="0.3">
      <c r="A12" s="31" t="s">
        <v>67</v>
      </c>
      <c r="B12" s="39"/>
      <c r="C12" s="40"/>
      <c r="D12" s="40"/>
      <c r="E12" s="33" t="s">
        <v>222</v>
      </c>
      <c r="F12" s="40"/>
      <c r="G12" s="40"/>
      <c r="H12" s="40"/>
      <c r="I12" s="40"/>
      <c r="J12" s="41"/>
    </row>
    <row r="13" spans="1:16" x14ac:dyDescent="0.3">
      <c r="A13" s="25" t="s">
        <v>55</v>
      </c>
      <c r="B13" s="26"/>
      <c r="C13" s="27" t="s">
        <v>223</v>
      </c>
      <c r="D13" s="28"/>
      <c r="E13" s="25" t="s">
        <v>224</v>
      </c>
      <c r="F13" s="28"/>
      <c r="G13" s="28"/>
      <c r="H13" s="28"/>
      <c r="I13" s="29">
        <f>SUMIFS(I14:I45,A14:A45,"P")</f>
        <v>0</v>
      </c>
      <c r="J13" s="30"/>
    </row>
    <row r="14" spans="1:16" x14ac:dyDescent="0.3">
      <c r="A14" s="31" t="s">
        <v>58</v>
      </c>
      <c r="B14" s="31">
        <v>2</v>
      </c>
      <c r="C14" s="32" t="s">
        <v>229</v>
      </c>
      <c r="D14" s="31" t="s">
        <v>60</v>
      </c>
      <c r="E14" s="33" t="s">
        <v>230</v>
      </c>
      <c r="F14" s="34" t="s">
        <v>190</v>
      </c>
      <c r="G14" s="35">
        <v>141.06700000000001</v>
      </c>
      <c r="H14" s="36">
        <v>0</v>
      </c>
      <c r="I14" s="37">
        <f>ROUND(G14*H14,P4)</f>
        <v>0</v>
      </c>
      <c r="J14" s="34" t="s">
        <v>140</v>
      </c>
      <c r="O14" s="38">
        <f>I14*0.21</f>
        <v>0</v>
      </c>
      <c r="P14">
        <v>3</v>
      </c>
    </row>
    <row r="15" spans="1:16" x14ac:dyDescent="0.3">
      <c r="A15" s="31" t="s">
        <v>63</v>
      </c>
      <c r="B15" s="39"/>
      <c r="C15" s="40"/>
      <c r="D15" s="40"/>
      <c r="E15" s="33" t="s">
        <v>351</v>
      </c>
      <c r="F15" s="40"/>
      <c r="G15" s="40"/>
      <c r="H15" s="40"/>
      <c r="I15" s="40"/>
      <c r="J15" s="41"/>
    </row>
    <row r="16" spans="1:16" ht="100.8" x14ac:dyDescent="0.3">
      <c r="A16" s="31" t="s">
        <v>65</v>
      </c>
      <c r="B16" s="39"/>
      <c r="C16" s="40"/>
      <c r="D16" s="40"/>
      <c r="E16" s="42" t="s">
        <v>352</v>
      </c>
      <c r="F16" s="40"/>
      <c r="G16" s="40"/>
      <c r="H16" s="40"/>
      <c r="I16" s="40"/>
      <c r="J16" s="41"/>
    </row>
    <row r="17" spans="1:16" ht="86.4" x14ac:dyDescent="0.3">
      <c r="A17" s="31" t="s">
        <v>67</v>
      </c>
      <c r="B17" s="39"/>
      <c r="C17" s="40"/>
      <c r="D17" s="40"/>
      <c r="E17" s="33" t="s">
        <v>228</v>
      </c>
      <c r="F17" s="40"/>
      <c r="G17" s="40"/>
      <c r="H17" s="40"/>
      <c r="I17" s="40"/>
      <c r="J17" s="41"/>
    </row>
    <row r="18" spans="1:16" x14ac:dyDescent="0.3">
      <c r="A18" s="31" t="s">
        <v>58</v>
      </c>
      <c r="B18" s="31">
        <v>3</v>
      </c>
      <c r="C18" s="32" t="s">
        <v>236</v>
      </c>
      <c r="D18" s="31" t="s">
        <v>60</v>
      </c>
      <c r="E18" s="33" t="s">
        <v>237</v>
      </c>
      <c r="F18" s="34" t="s">
        <v>190</v>
      </c>
      <c r="G18" s="35">
        <v>15.624000000000001</v>
      </c>
      <c r="H18" s="36">
        <v>0</v>
      </c>
      <c r="I18" s="37">
        <f>ROUND(G18*H18,P4)</f>
        <v>0</v>
      </c>
      <c r="J18" s="34" t="s">
        <v>140</v>
      </c>
      <c r="O18" s="38">
        <f>I18*0.21</f>
        <v>0</v>
      </c>
      <c r="P18">
        <v>3</v>
      </c>
    </row>
    <row r="19" spans="1:16" x14ac:dyDescent="0.3">
      <c r="A19" s="31" t="s">
        <v>63</v>
      </c>
      <c r="B19" s="39"/>
      <c r="C19" s="40"/>
      <c r="D19" s="40"/>
      <c r="E19" s="33" t="s">
        <v>238</v>
      </c>
      <c r="F19" s="40"/>
      <c r="G19" s="40"/>
      <c r="H19" s="40"/>
      <c r="I19" s="40"/>
      <c r="J19" s="41"/>
    </row>
    <row r="20" spans="1:16" x14ac:dyDescent="0.3">
      <c r="A20" s="31" t="s">
        <v>65</v>
      </c>
      <c r="B20" s="39"/>
      <c r="C20" s="40"/>
      <c r="D20" s="40"/>
      <c r="E20" s="42" t="s">
        <v>353</v>
      </c>
      <c r="F20" s="40"/>
      <c r="G20" s="40"/>
      <c r="H20" s="40"/>
      <c r="I20" s="40"/>
      <c r="J20" s="41"/>
    </row>
    <row r="21" spans="1:16" ht="86.4" x14ac:dyDescent="0.3">
      <c r="A21" s="31" t="s">
        <v>67</v>
      </c>
      <c r="B21" s="39"/>
      <c r="C21" s="40"/>
      <c r="D21" s="40"/>
      <c r="E21" s="33" t="s">
        <v>228</v>
      </c>
      <c r="F21" s="40"/>
      <c r="G21" s="40"/>
      <c r="H21" s="40"/>
      <c r="I21" s="40"/>
      <c r="J21" s="41"/>
    </row>
    <row r="22" spans="1:16" x14ac:dyDescent="0.3">
      <c r="A22" s="31" t="s">
        <v>58</v>
      </c>
      <c r="B22" s="31">
        <v>4</v>
      </c>
      <c r="C22" s="32" t="s">
        <v>249</v>
      </c>
      <c r="D22" s="31" t="s">
        <v>60</v>
      </c>
      <c r="E22" s="33" t="s">
        <v>250</v>
      </c>
      <c r="F22" s="34" t="s">
        <v>190</v>
      </c>
      <c r="G22" s="35">
        <v>15.624000000000001</v>
      </c>
      <c r="H22" s="36">
        <v>0</v>
      </c>
      <c r="I22" s="37">
        <f>ROUND(G22*H22,P4)</f>
        <v>0</v>
      </c>
      <c r="J22" s="34" t="s">
        <v>140</v>
      </c>
      <c r="O22" s="38">
        <f>I22*0.21</f>
        <v>0</v>
      </c>
      <c r="P22">
        <v>3</v>
      </c>
    </row>
    <row r="23" spans="1:16" x14ac:dyDescent="0.3">
      <c r="A23" s="31" t="s">
        <v>63</v>
      </c>
      <c r="B23" s="39"/>
      <c r="C23" s="40"/>
      <c r="D23" s="40"/>
      <c r="E23" s="33" t="s">
        <v>251</v>
      </c>
      <c r="F23" s="40"/>
      <c r="G23" s="40"/>
      <c r="H23" s="40"/>
      <c r="I23" s="40"/>
      <c r="J23" s="41"/>
    </row>
    <row r="24" spans="1:16" x14ac:dyDescent="0.3">
      <c r="A24" s="31" t="s">
        <v>65</v>
      </c>
      <c r="B24" s="39"/>
      <c r="C24" s="40"/>
      <c r="D24" s="40"/>
      <c r="E24" s="42" t="s">
        <v>353</v>
      </c>
      <c r="F24" s="40"/>
      <c r="G24" s="40"/>
      <c r="H24" s="40"/>
      <c r="I24" s="40"/>
      <c r="J24" s="41"/>
    </row>
    <row r="25" spans="1:16" ht="115.2" x14ac:dyDescent="0.3">
      <c r="A25" s="31" t="s">
        <v>67</v>
      </c>
      <c r="B25" s="39"/>
      <c r="C25" s="40"/>
      <c r="D25" s="40"/>
      <c r="E25" s="33" t="s">
        <v>253</v>
      </c>
      <c r="F25" s="40"/>
      <c r="G25" s="40"/>
      <c r="H25" s="40"/>
      <c r="I25" s="40"/>
      <c r="J25" s="41"/>
    </row>
    <row r="26" spans="1:16" x14ac:dyDescent="0.3">
      <c r="A26" s="31" t="s">
        <v>58</v>
      </c>
      <c r="B26" s="31">
        <v>5</v>
      </c>
      <c r="C26" s="32" t="s">
        <v>254</v>
      </c>
      <c r="D26" s="31" t="s">
        <v>60</v>
      </c>
      <c r="E26" s="33" t="s">
        <v>255</v>
      </c>
      <c r="F26" s="34" t="s">
        <v>190</v>
      </c>
      <c r="G26" s="35">
        <v>15.624000000000001</v>
      </c>
      <c r="H26" s="36">
        <v>0</v>
      </c>
      <c r="I26" s="37">
        <f>ROUND(G26*H26,P4)</f>
        <v>0</v>
      </c>
      <c r="J26" s="34" t="s">
        <v>140</v>
      </c>
      <c r="O26" s="38">
        <f>I26*0.21</f>
        <v>0</v>
      </c>
      <c r="P26">
        <v>3</v>
      </c>
    </row>
    <row r="27" spans="1:16" x14ac:dyDescent="0.3">
      <c r="A27" s="31" t="s">
        <v>63</v>
      </c>
      <c r="B27" s="39"/>
      <c r="C27" s="40"/>
      <c r="D27" s="40"/>
      <c r="E27" s="33" t="s">
        <v>256</v>
      </c>
      <c r="F27" s="40"/>
      <c r="G27" s="40"/>
      <c r="H27" s="40"/>
      <c r="I27" s="40"/>
      <c r="J27" s="41"/>
    </row>
    <row r="28" spans="1:16" x14ac:dyDescent="0.3">
      <c r="A28" s="31" t="s">
        <v>65</v>
      </c>
      <c r="B28" s="39"/>
      <c r="C28" s="40"/>
      <c r="D28" s="40"/>
      <c r="E28" s="42" t="s">
        <v>353</v>
      </c>
      <c r="F28" s="40"/>
      <c r="G28" s="40"/>
      <c r="H28" s="40"/>
      <c r="I28" s="40"/>
      <c r="J28" s="41"/>
    </row>
    <row r="29" spans="1:16" ht="115.2" x14ac:dyDescent="0.3">
      <c r="A29" s="31" t="s">
        <v>67</v>
      </c>
      <c r="B29" s="39"/>
      <c r="C29" s="40"/>
      <c r="D29" s="40"/>
      <c r="E29" s="33" t="s">
        <v>253</v>
      </c>
      <c r="F29" s="40"/>
      <c r="G29" s="40"/>
      <c r="H29" s="40"/>
      <c r="I29" s="40"/>
      <c r="J29" s="41"/>
    </row>
    <row r="30" spans="1:16" x14ac:dyDescent="0.3">
      <c r="A30" s="31" t="s">
        <v>58</v>
      </c>
      <c r="B30" s="31">
        <v>6</v>
      </c>
      <c r="C30" s="32" t="s">
        <v>258</v>
      </c>
      <c r="D30" s="31" t="s">
        <v>60</v>
      </c>
      <c r="E30" s="33" t="s">
        <v>259</v>
      </c>
      <c r="F30" s="34" t="s">
        <v>190</v>
      </c>
      <c r="G30" s="35">
        <v>15.624000000000001</v>
      </c>
      <c r="H30" s="36">
        <v>0</v>
      </c>
      <c r="I30" s="37">
        <f>ROUND(G30*H30,P4)</f>
        <v>0</v>
      </c>
      <c r="J30" s="34" t="s">
        <v>140</v>
      </c>
      <c r="O30" s="38">
        <f>I30*0.21</f>
        <v>0</v>
      </c>
      <c r="P30">
        <v>3</v>
      </c>
    </row>
    <row r="31" spans="1:16" x14ac:dyDescent="0.3">
      <c r="A31" s="31" t="s">
        <v>63</v>
      </c>
      <c r="B31" s="39"/>
      <c r="C31" s="40"/>
      <c r="D31" s="40"/>
      <c r="E31" s="33" t="s">
        <v>260</v>
      </c>
      <c r="F31" s="40"/>
      <c r="G31" s="40"/>
      <c r="H31" s="40"/>
      <c r="I31" s="40"/>
      <c r="J31" s="41"/>
    </row>
    <row r="32" spans="1:16" x14ac:dyDescent="0.3">
      <c r="A32" s="31" t="s">
        <v>65</v>
      </c>
      <c r="B32" s="39"/>
      <c r="C32" s="40"/>
      <c r="D32" s="40"/>
      <c r="E32" s="42" t="s">
        <v>353</v>
      </c>
      <c r="F32" s="40"/>
      <c r="G32" s="40"/>
      <c r="H32" s="40"/>
      <c r="I32" s="40"/>
      <c r="J32" s="41"/>
    </row>
    <row r="33" spans="1:16" ht="187.2" x14ac:dyDescent="0.3">
      <c r="A33" s="31" t="s">
        <v>67</v>
      </c>
      <c r="B33" s="39"/>
      <c r="C33" s="40"/>
      <c r="D33" s="40"/>
      <c r="E33" s="33" t="s">
        <v>262</v>
      </c>
      <c r="F33" s="40"/>
      <c r="G33" s="40"/>
      <c r="H33" s="40"/>
      <c r="I33" s="40"/>
      <c r="J33" s="41"/>
    </row>
    <row r="34" spans="1:16" ht="28.8" x14ac:dyDescent="0.3">
      <c r="A34" s="31" t="s">
        <v>58</v>
      </c>
      <c r="B34" s="31">
        <v>7</v>
      </c>
      <c r="C34" s="32" t="s">
        <v>354</v>
      </c>
      <c r="D34" s="31" t="s">
        <v>60</v>
      </c>
      <c r="E34" s="33" t="s">
        <v>355</v>
      </c>
      <c r="F34" s="34" t="s">
        <v>190</v>
      </c>
      <c r="G34" s="35">
        <v>15.624000000000001</v>
      </c>
      <c r="H34" s="36">
        <v>0</v>
      </c>
      <c r="I34" s="37">
        <f>ROUND(G34*H34,P4)</f>
        <v>0</v>
      </c>
      <c r="J34" s="34" t="s">
        <v>140</v>
      </c>
      <c r="O34" s="38">
        <f>I34*0.21</f>
        <v>0</v>
      </c>
      <c r="P34">
        <v>3</v>
      </c>
    </row>
    <row r="35" spans="1:16" x14ac:dyDescent="0.3">
      <c r="A35" s="31" t="s">
        <v>63</v>
      </c>
      <c r="B35" s="39"/>
      <c r="C35" s="40"/>
      <c r="D35" s="40"/>
      <c r="E35" s="33" t="s">
        <v>273</v>
      </c>
      <c r="F35" s="40"/>
      <c r="G35" s="40"/>
      <c r="H35" s="40"/>
      <c r="I35" s="40"/>
      <c r="J35" s="41"/>
    </row>
    <row r="36" spans="1:16" x14ac:dyDescent="0.3">
      <c r="A36" s="31" t="s">
        <v>65</v>
      </c>
      <c r="B36" s="39"/>
      <c r="C36" s="40"/>
      <c r="D36" s="40"/>
      <c r="E36" s="42" t="s">
        <v>353</v>
      </c>
      <c r="F36" s="40"/>
      <c r="G36" s="40"/>
      <c r="H36" s="40"/>
      <c r="I36" s="40"/>
      <c r="J36" s="41"/>
    </row>
    <row r="37" spans="1:16" ht="187.2" x14ac:dyDescent="0.3">
      <c r="A37" s="31" t="s">
        <v>67</v>
      </c>
      <c r="B37" s="39"/>
      <c r="C37" s="40"/>
      <c r="D37" s="40"/>
      <c r="E37" s="33" t="s">
        <v>262</v>
      </c>
      <c r="F37" s="40"/>
      <c r="G37" s="40"/>
      <c r="H37" s="40"/>
      <c r="I37" s="40"/>
      <c r="J37" s="41"/>
    </row>
    <row r="38" spans="1:16" x14ac:dyDescent="0.3">
      <c r="A38" s="31" t="s">
        <v>58</v>
      </c>
      <c r="B38" s="31">
        <v>8</v>
      </c>
      <c r="C38" s="32" t="s">
        <v>356</v>
      </c>
      <c r="D38" s="31" t="s">
        <v>60</v>
      </c>
      <c r="E38" s="33" t="s">
        <v>357</v>
      </c>
      <c r="F38" s="34" t="s">
        <v>190</v>
      </c>
      <c r="G38" s="35">
        <v>24.89</v>
      </c>
      <c r="H38" s="36">
        <v>0</v>
      </c>
      <c r="I38" s="37">
        <f>ROUND(G38*H38,P4)</f>
        <v>0</v>
      </c>
      <c r="J38" s="34" t="s">
        <v>140</v>
      </c>
      <c r="O38" s="38">
        <f>I38*0.21</f>
        <v>0</v>
      </c>
      <c r="P38">
        <v>3</v>
      </c>
    </row>
    <row r="39" spans="1:16" x14ac:dyDescent="0.3">
      <c r="A39" s="31" t="s">
        <v>63</v>
      </c>
      <c r="B39" s="39"/>
      <c r="C39" s="40"/>
      <c r="D39" s="40"/>
      <c r="E39" s="33" t="s">
        <v>358</v>
      </c>
      <c r="F39" s="40"/>
      <c r="G39" s="40"/>
      <c r="H39" s="40"/>
      <c r="I39" s="40"/>
      <c r="J39" s="41"/>
    </row>
    <row r="40" spans="1:16" ht="43.2" x14ac:dyDescent="0.3">
      <c r="A40" s="31" t="s">
        <v>65</v>
      </c>
      <c r="B40" s="39"/>
      <c r="C40" s="40"/>
      <c r="D40" s="40"/>
      <c r="E40" s="42" t="s">
        <v>359</v>
      </c>
      <c r="F40" s="40"/>
      <c r="G40" s="40"/>
      <c r="H40" s="40"/>
      <c r="I40" s="40"/>
      <c r="J40" s="41"/>
    </row>
    <row r="41" spans="1:16" ht="216" x14ac:dyDescent="0.3">
      <c r="A41" s="31" t="s">
        <v>67</v>
      </c>
      <c r="B41" s="39"/>
      <c r="C41" s="40"/>
      <c r="D41" s="40"/>
      <c r="E41" s="33" t="s">
        <v>283</v>
      </c>
      <c r="F41" s="40"/>
      <c r="G41" s="40"/>
      <c r="H41" s="40"/>
      <c r="I41" s="40"/>
      <c r="J41" s="41"/>
    </row>
    <row r="42" spans="1:16" x14ac:dyDescent="0.3">
      <c r="A42" s="31" t="s">
        <v>58</v>
      </c>
      <c r="B42" s="31">
        <v>9</v>
      </c>
      <c r="C42" s="32" t="s">
        <v>360</v>
      </c>
      <c r="D42" s="31" t="s">
        <v>60</v>
      </c>
      <c r="E42" s="33" t="s">
        <v>361</v>
      </c>
      <c r="F42" s="34" t="s">
        <v>190</v>
      </c>
      <c r="G42" s="35">
        <v>114.90600000000001</v>
      </c>
      <c r="H42" s="36">
        <v>0</v>
      </c>
      <c r="I42" s="37">
        <f>ROUND(G42*H42,P4)</f>
        <v>0</v>
      </c>
      <c r="J42" s="34" t="s">
        <v>140</v>
      </c>
      <c r="O42" s="38">
        <f>I42*0.21</f>
        <v>0</v>
      </c>
      <c r="P42">
        <v>3</v>
      </c>
    </row>
    <row r="43" spans="1:16" x14ac:dyDescent="0.3">
      <c r="A43" s="31" t="s">
        <v>63</v>
      </c>
      <c r="B43" s="39"/>
      <c r="C43" s="40"/>
      <c r="D43" s="40"/>
      <c r="E43" s="33" t="s">
        <v>362</v>
      </c>
      <c r="F43" s="40"/>
      <c r="G43" s="40"/>
      <c r="H43" s="40"/>
      <c r="I43" s="40"/>
      <c r="J43" s="41"/>
    </row>
    <row r="44" spans="1:16" ht="86.4" x14ac:dyDescent="0.3">
      <c r="A44" s="31" t="s">
        <v>65</v>
      </c>
      <c r="B44" s="39"/>
      <c r="C44" s="40"/>
      <c r="D44" s="40"/>
      <c r="E44" s="42" t="s">
        <v>363</v>
      </c>
      <c r="F44" s="40"/>
      <c r="G44" s="40"/>
      <c r="H44" s="40"/>
      <c r="I44" s="40"/>
      <c r="J44" s="41"/>
    </row>
    <row r="45" spans="1:16" ht="216" x14ac:dyDescent="0.3">
      <c r="A45" s="31" t="s">
        <v>67</v>
      </c>
      <c r="B45" s="39"/>
      <c r="C45" s="40"/>
      <c r="D45" s="40"/>
      <c r="E45" s="33" t="s">
        <v>283</v>
      </c>
      <c r="F45" s="40"/>
      <c r="G45" s="40"/>
      <c r="H45" s="40"/>
      <c r="I45" s="40"/>
      <c r="J45" s="41"/>
    </row>
    <row r="46" spans="1:16" x14ac:dyDescent="0.3">
      <c r="A46" s="25" t="s">
        <v>55</v>
      </c>
      <c r="B46" s="26"/>
      <c r="C46" s="27" t="s">
        <v>193</v>
      </c>
      <c r="D46" s="28"/>
      <c r="E46" s="25" t="s">
        <v>194</v>
      </c>
      <c r="F46" s="28"/>
      <c r="G46" s="28"/>
      <c r="H46" s="28"/>
      <c r="I46" s="29">
        <f>SUMIFS(I47:I58,A47:A58,"P")</f>
        <v>0</v>
      </c>
      <c r="J46" s="30"/>
    </row>
    <row r="47" spans="1:16" ht="28.8" x14ac:dyDescent="0.3">
      <c r="A47" s="31" t="s">
        <v>58</v>
      </c>
      <c r="B47" s="31">
        <v>10</v>
      </c>
      <c r="C47" s="32" t="s">
        <v>315</v>
      </c>
      <c r="D47" s="31" t="s">
        <v>60</v>
      </c>
      <c r="E47" s="33" t="s">
        <v>316</v>
      </c>
      <c r="F47" s="34" t="s">
        <v>156</v>
      </c>
      <c r="G47" s="35">
        <v>41.817</v>
      </c>
      <c r="H47" s="36">
        <v>0</v>
      </c>
      <c r="I47" s="37">
        <f>ROUND(G47*H47,P4)</f>
        <v>0</v>
      </c>
      <c r="J47" s="34" t="s">
        <v>140</v>
      </c>
      <c r="O47" s="38">
        <f>I47*0.21</f>
        <v>0</v>
      </c>
      <c r="P47">
        <v>3</v>
      </c>
    </row>
    <row r="48" spans="1:16" x14ac:dyDescent="0.3">
      <c r="A48" s="31" t="s">
        <v>63</v>
      </c>
      <c r="B48" s="39"/>
      <c r="C48" s="40"/>
      <c r="D48" s="40"/>
      <c r="E48" s="33" t="s">
        <v>317</v>
      </c>
      <c r="F48" s="40"/>
      <c r="G48" s="40"/>
      <c r="H48" s="40"/>
      <c r="I48" s="40"/>
      <c r="J48" s="41"/>
    </row>
    <row r="49" spans="1:16" ht="43.2" x14ac:dyDescent="0.3">
      <c r="A49" s="31" t="s">
        <v>65</v>
      </c>
      <c r="B49" s="39"/>
      <c r="C49" s="40"/>
      <c r="D49" s="40"/>
      <c r="E49" s="42" t="s">
        <v>364</v>
      </c>
      <c r="F49" s="40"/>
      <c r="G49" s="40"/>
      <c r="H49" s="40"/>
      <c r="I49" s="40"/>
      <c r="J49" s="41"/>
    </row>
    <row r="50" spans="1:16" ht="86.4" x14ac:dyDescent="0.3">
      <c r="A50" s="31" t="s">
        <v>67</v>
      </c>
      <c r="B50" s="39"/>
      <c r="C50" s="40"/>
      <c r="D50" s="40"/>
      <c r="E50" s="33" t="s">
        <v>319</v>
      </c>
      <c r="F50" s="40"/>
      <c r="G50" s="40"/>
      <c r="H50" s="40"/>
      <c r="I50" s="40"/>
      <c r="J50" s="41"/>
    </row>
    <row r="51" spans="1:16" x14ac:dyDescent="0.3">
      <c r="A51" s="31" t="s">
        <v>58</v>
      </c>
      <c r="B51" s="31">
        <v>11</v>
      </c>
      <c r="C51" s="32" t="s">
        <v>332</v>
      </c>
      <c r="D51" s="31" t="s">
        <v>60</v>
      </c>
      <c r="E51" s="33" t="s">
        <v>333</v>
      </c>
      <c r="F51" s="34" t="s">
        <v>156</v>
      </c>
      <c r="G51" s="35">
        <v>4.2</v>
      </c>
      <c r="H51" s="36">
        <v>0</v>
      </c>
      <c r="I51" s="37">
        <f>ROUND(G51*H51,P4)</f>
        <v>0</v>
      </c>
      <c r="J51" s="34" t="s">
        <v>140</v>
      </c>
      <c r="O51" s="38">
        <f>I51*0.21</f>
        <v>0</v>
      </c>
      <c r="P51">
        <v>3</v>
      </c>
    </row>
    <row r="52" spans="1:16" x14ac:dyDescent="0.3">
      <c r="A52" s="31" t="s">
        <v>63</v>
      </c>
      <c r="B52" s="39"/>
      <c r="C52" s="40"/>
      <c r="D52" s="40"/>
      <c r="E52" s="46" t="s">
        <v>60</v>
      </c>
      <c r="F52" s="40"/>
      <c r="G52" s="40"/>
      <c r="H52" s="40"/>
      <c r="I52" s="40"/>
      <c r="J52" s="41"/>
    </row>
    <row r="53" spans="1:16" x14ac:dyDescent="0.3">
      <c r="A53" s="31" t="s">
        <v>65</v>
      </c>
      <c r="B53" s="39"/>
      <c r="C53" s="40"/>
      <c r="D53" s="40"/>
      <c r="E53" s="42" t="s">
        <v>365</v>
      </c>
      <c r="F53" s="40"/>
      <c r="G53" s="40"/>
      <c r="H53" s="40"/>
      <c r="I53" s="40"/>
      <c r="J53" s="41"/>
    </row>
    <row r="54" spans="1:16" ht="86.4" x14ac:dyDescent="0.3">
      <c r="A54" s="31" t="s">
        <v>67</v>
      </c>
      <c r="B54" s="39"/>
      <c r="C54" s="40"/>
      <c r="D54" s="40"/>
      <c r="E54" s="33" t="s">
        <v>335</v>
      </c>
      <c r="F54" s="40"/>
      <c r="G54" s="40"/>
      <c r="H54" s="40"/>
      <c r="I54" s="40"/>
      <c r="J54" s="41"/>
    </row>
    <row r="55" spans="1:16" x14ac:dyDescent="0.3">
      <c r="A55" s="31" t="s">
        <v>58</v>
      </c>
      <c r="B55" s="31">
        <v>12</v>
      </c>
      <c r="C55" s="32" t="s">
        <v>366</v>
      </c>
      <c r="D55" s="31" t="s">
        <v>183</v>
      </c>
      <c r="E55" s="33" t="s">
        <v>367</v>
      </c>
      <c r="F55" s="34"/>
      <c r="G55" s="35">
        <v>1</v>
      </c>
      <c r="H55" s="36">
        <v>0</v>
      </c>
      <c r="I55" s="37">
        <f>ROUND(G55*H55,P4)</f>
        <v>0</v>
      </c>
      <c r="J55" s="31"/>
      <c r="O55" s="38">
        <f>I55*0.21</f>
        <v>0</v>
      </c>
      <c r="P55">
        <v>3</v>
      </c>
    </row>
    <row r="56" spans="1:16" ht="57.6" x14ac:dyDescent="0.3">
      <c r="A56" s="31" t="s">
        <v>63</v>
      </c>
      <c r="B56" s="39"/>
      <c r="C56" s="40"/>
      <c r="D56" s="40"/>
      <c r="E56" s="33" t="s">
        <v>368</v>
      </c>
      <c r="F56" s="40"/>
      <c r="G56" s="40"/>
      <c r="H56" s="40"/>
      <c r="I56" s="40"/>
      <c r="J56" s="41"/>
    </row>
    <row r="57" spans="1:16" x14ac:dyDescent="0.3">
      <c r="A57" s="31" t="s">
        <v>65</v>
      </c>
      <c r="B57" s="39"/>
      <c r="C57" s="40"/>
      <c r="D57" s="40"/>
      <c r="E57" s="42" t="s">
        <v>369</v>
      </c>
      <c r="F57" s="40"/>
      <c r="G57" s="40"/>
      <c r="H57" s="40"/>
      <c r="I57" s="40"/>
      <c r="J57" s="41"/>
    </row>
    <row r="58" spans="1:16" x14ac:dyDescent="0.3">
      <c r="A58" s="31" t="s">
        <v>67</v>
      </c>
      <c r="B58" s="43"/>
      <c r="C58" s="44"/>
      <c r="D58" s="44"/>
      <c r="E58" s="33" t="s">
        <v>370</v>
      </c>
      <c r="F58" s="44"/>
      <c r="G58" s="44"/>
      <c r="H58" s="44"/>
      <c r="I58" s="44"/>
      <c r="J58" s="45"/>
    </row>
  </sheetData>
  <sheetProtection algorithmName="SHA-512" hashValue="h5VKEjgYvaUu/AbO7GHTSnlsLJNHIvJc2xorY4sJeNCIVopEsfUD9QpoXgPeV4LLBBV1tvmm6PpId6LD1/DZ7Q==" saltValue="NMS7aSxOgXkcjbcYftVkr5eOsTuoX6FQKj3Nx9KO5mUpkppbaweyRtdrYYAtCSGRS03QbP6wOjzrlXYfLBKCm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6"/>
  <sheetViews>
    <sheetView tabSelected="1" topLeftCell="B58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23</v>
      </c>
      <c r="I3" s="20">
        <f>SUMIFS(I9:I166,A9:A166,"SD")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371</v>
      </c>
      <c r="C4" s="50" t="s">
        <v>372</v>
      </c>
      <c r="D4" s="51"/>
      <c r="E4" s="18" t="s">
        <v>24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3" t="s">
        <v>373</v>
      </c>
      <c r="B5" s="17" t="s">
        <v>43</v>
      </c>
      <c r="C5" s="50" t="s">
        <v>23</v>
      </c>
      <c r="D5" s="51"/>
      <c r="E5" s="18" t="s">
        <v>24</v>
      </c>
      <c r="F5" s="14"/>
      <c r="G5" s="14"/>
      <c r="H5" s="14"/>
      <c r="I5" s="14"/>
      <c r="J5" s="16"/>
      <c r="O5">
        <v>0.21</v>
      </c>
    </row>
    <row r="6" spans="1:16" x14ac:dyDescent="0.3">
      <c r="A6" s="52" t="s">
        <v>44</v>
      </c>
      <c r="B6" s="53" t="s">
        <v>45</v>
      </c>
      <c r="C6" s="54" t="s">
        <v>46</v>
      </c>
      <c r="D6" s="54" t="s">
        <v>47</v>
      </c>
      <c r="E6" s="54" t="s">
        <v>48</v>
      </c>
      <c r="F6" s="54" t="s">
        <v>49</v>
      </c>
      <c r="G6" s="54" t="s">
        <v>50</v>
      </c>
      <c r="H6" s="54" t="s">
        <v>51</v>
      </c>
      <c r="I6" s="54"/>
      <c r="J6" s="55" t="s">
        <v>52</v>
      </c>
    </row>
    <row r="7" spans="1:16" x14ac:dyDescent="0.3">
      <c r="A7" s="52"/>
      <c r="B7" s="53"/>
      <c r="C7" s="54"/>
      <c r="D7" s="54"/>
      <c r="E7" s="54"/>
      <c r="F7" s="54"/>
      <c r="G7" s="54"/>
      <c r="H7" s="6" t="s">
        <v>53</v>
      </c>
      <c r="I7" s="6" t="s">
        <v>54</v>
      </c>
      <c r="J7" s="55"/>
    </row>
    <row r="8" spans="1:16" x14ac:dyDescent="0.3">
      <c r="A8" s="23">
        <v>0</v>
      </c>
      <c r="B8" s="21">
        <v>1</v>
      </c>
      <c r="C8" s="24">
        <v>2</v>
      </c>
      <c r="D8" s="6">
        <v>3</v>
      </c>
      <c r="E8" s="24">
        <v>4</v>
      </c>
      <c r="F8" s="6">
        <v>5</v>
      </c>
      <c r="G8" s="6">
        <v>6</v>
      </c>
      <c r="H8" s="6">
        <v>7</v>
      </c>
      <c r="I8" s="24">
        <v>8</v>
      </c>
      <c r="J8" s="22">
        <v>9</v>
      </c>
    </row>
    <row r="9" spans="1:16" x14ac:dyDescent="0.3">
      <c r="A9" s="25" t="s">
        <v>55</v>
      </c>
      <c r="B9" s="26"/>
      <c r="C9" s="27" t="s">
        <v>136</v>
      </c>
      <c r="D9" s="28"/>
      <c r="E9" s="25" t="s">
        <v>137</v>
      </c>
      <c r="F9" s="28"/>
      <c r="G9" s="28"/>
      <c r="H9" s="28"/>
      <c r="I9" s="29">
        <f>SUMIFS(I10:I37,A10:A37,"P")</f>
        <v>0</v>
      </c>
      <c r="J9" s="30"/>
    </row>
    <row r="10" spans="1:16" x14ac:dyDescent="0.3">
      <c r="A10" s="31" t="s">
        <v>58</v>
      </c>
      <c r="B10" s="31">
        <v>1</v>
      </c>
      <c r="C10" s="32" t="s">
        <v>169</v>
      </c>
      <c r="D10" s="31" t="s">
        <v>60</v>
      </c>
      <c r="E10" s="33" t="s">
        <v>170</v>
      </c>
      <c r="F10" s="34" t="s">
        <v>120</v>
      </c>
      <c r="G10" s="35">
        <v>73</v>
      </c>
      <c r="H10" s="36">
        <v>0</v>
      </c>
      <c r="I10" s="37">
        <f>ROUND(G10*H10,P4)</f>
        <v>0</v>
      </c>
      <c r="J10" s="34" t="s">
        <v>140</v>
      </c>
      <c r="O10" s="38">
        <f>I10*0.21</f>
        <v>0</v>
      </c>
      <c r="P10">
        <v>3</v>
      </c>
    </row>
    <row r="11" spans="1:16" x14ac:dyDescent="0.3">
      <c r="A11" s="31" t="s">
        <v>63</v>
      </c>
      <c r="B11" s="39"/>
      <c r="C11" s="40"/>
      <c r="D11" s="40"/>
      <c r="E11" s="33" t="s">
        <v>374</v>
      </c>
      <c r="F11" s="40"/>
      <c r="G11" s="40"/>
      <c r="H11" s="40"/>
      <c r="I11" s="40"/>
      <c r="J11" s="41"/>
    </row>
    <row r="12" spans="1:16" ht="43.2" x14ac:dyDescent="0.3">
      <c r="A12" s="31" t="s">
        <v>65</v>
      </c>
      <c r="B12" s="39"/>
      <c r="C12" s="40"/>
      <c r="D12" s="40"/>
      <c r="E12" s="42" t="s">
        <v>375</v>
      </c>
      <c r="F12" s="40"/>
      <c r="G12" s="40"/>
      <c r="H12" s="40"/>
      <c r="I12" s="40"/>
      <c r="J12" s="41"/>
    </row>
    <row r="13" spans="1:16" ht="43.2" x14ac:dyDescent="0.3">
      <c r="A13" s="31" t="s">
        <v>67</v>
      </c>
      <c r="B13" s="39"/>
      <c r="C13" s="40"/>
      <c r="D13" s="40"/>
      <c r="E13" s="33" t="s">
        <v>376</v>
      </c>
      <c r="F13" s="40"/>
      <c r="G13" s="40"/>
      <c r="H13" s="40"/>
      <c r="I13" s="40"/>
      <c r="J13" s="41"/>
    </row>
    <row r="14" spans="1:16" x14ac:dyDescent="0.3">
      <c r="A14" s="31" t="s">
        <v>58</v>
      </c>
      <c r="B14" s="31">
        <v>2</v>
      </c>
      <c r="C14" s="32" t="s">
        <v>377</v>
      </c>
      <c r="D14" s="31" t="s">
        <v>60</v>
      </c>
      <c r="E14" s="33" t="s">
        <v>378</v>
      </c>
      <c r="F14" s="34" t="s">
        <v>120</v>
      </c>
      <c r="G14" s="35">
        <v>8.968</v>
      </c>
      <c r="H14" s="36">
        <v>0</v>
      </c>
      <c r="I14" s="37">
        <f>ROUND(G14*H14,P4)</f>
        <v>0</v>
      </c>
      <c r="J14" s="34" t="s">
        <v>140</v>
      </c>
      <c r="O14" s="38">
        <f>I14*0.21</f>
        <v>0</v>
      </c>
      <c r="P14">
        <v>3</v>
      </c>
    </row>
    <row r="15" spans="1:16" x14ac:dyDescent="0.3">
      <c r="A15" s="31" t="s">
        <v>63</v>
      </c>
      <c r="B15" s="39"/>
      <c r="C15" s="40"/>
      <c r="D15" s="40"/>
      <c r="E15" s="46" t="s">
        <v>60</v>
      </c>
      <c r="F15" s="40"/>
      <c r="G15" s="40"/>
      <c r="H15" s="40"/>
      <c r="I15" s="40"/>
      <c r="J15" s="41"/>
    </row>
    <row r="16" spans="1:16" ht="43.2" x14ac:dyDescent="0.3">
      <c r="A16" s="31" t="s">
        <v>65</v>
      </c>
      <c r="B16" s="39"/>
      <c r="C16" s="40"/>
      <c r="D16" s="40"/>
      <c r="E16" s="42" t="s">
        <v>379</v>
      </c>
      <c r="F16" s="40"/>
      <c r="G16" s="40"/>
      <c r="H16" s="40"/>
      <c r="I16" s="40"/>
      <c r="J16" s="41"/>
    </row>
    <row r="17" spans="1:16" ht="409.6" x14ac:dyDescent="0.3">
      <c r="A17" s="31" t="s">
        <v>67</v>
      </c>
      <c r="B17" s="39"/>
      <c r="C17" s="40"/>
      <c r="D17" s="40"/>
      <c r="E17" s="33" t="s">
        <v>380</v>
      </c>
      <c r="F17" s="40"/>
      <c r="G17" s="40"/>
      <c r="H17" s="40"/>
      <c r="I17" s="40"/>
      <c r="J17" s="41"/>
    </row>
    <row r="18" spans="1:16" x14ac:dyDescent="0.3">
      <c r="A18" s="31" t="s">
        <v>58</v>
      </c>
      <c r="B18" s="31">
        <v>3</v>
      </c>
      <c r="C18" s="32" t="s">
        <v>381</v>
      </c>
      <c r="D18" s="31" t="s">
        <v>60</v>
      </c>
      <c r="E18" s="33" t="s">
        <v>382</v>
      </c>
      <c r="F18" s="34" t="s">
        <v>120</v>
      </c>
      <c r="G18" s="35">
        <v>33.776000000000003</v>
      </c>
      <c r="H18" s="36">
        <v>0</v>
      </c>
      <c r="I18" s="37">
        <f>ROUND(G18*H18,P4)</f>
        <v>0</v>
      </c>
      <c r="J18" s="34" t="s">
        <v>140</v>
      </c>
      <c r="O18" s="38">
        <f>I18*0.21</f>
        <v>0</v>
      </c>
      <c r="P18">
        <v>3</v>
      </c>
    </row>
    <row r="19" spans="1:16" x14ac:dyDescent="0.3">
      <c r="A19" s="31" t="s">
        <v>63</v>
      </c>
      <c r="B19" s="39"/>
      <c r="C19" s="40"/>
      <c r="D19" s="40"/>
      <c r="E19" s="33" t="s">
        <v>383</v>
      </c>
      <c r="F19" s="40"/>
      <c r="G19" s="40"/>
      <c r="H19" s="40"/>
      <c r="I19" s="40"/>
      <c r="J19" s="41"/>
    </row>
    <row r="20" spans="1:16" ht="43.2" x14ac:dyDescent="0.3">
      <c r="A20" s="31" t="s">
        <v>65</v>
      </c>
      <c r="B20" s="39"/>
      <c r="C20" s="40"/>
      <c r="D20" s="40"/>
      <c r="E20" s="42" t="s">
        <v>384</v>
      </c>
      <c r="F20" s="40"/>
      <c r="G20" s="40"/>
      <c r="H20" s="40"/>
      <c r="I20" s="40"/>
      <c r="J20" s="41"/>
    </row>
    <row r="21" spans="1:16" ht="388.8" x14ac:dyDescent="0.3">
      <c r="A21" s="31" t="s">
        <v>67</v>
      </c>
      <c r="B21" s="39"/>
      <c r="C21" s="40"/>
      <c r="D21" s="40"/>
      <c r="E21" s="33" t="s">
        <v>385</v>
      </c>
      <c r="F21" s="40"/>
      <c r="G21" s="40"/>
      <c r="H21" s="40"/>
      <c r="I21" s="40"/>
      <c r="J21" s="41"/>
    </row>
    <row r="22" spans="1:16" x14ac:dyDescent="0.3">
      <c r="A22" s="31" t="s">
        <v>58</v>
      </c>
      <c r="B22" s="31">
        <v>4</v>
      </c>
      <c r="C22" s="32" t="s">
        <v>386</v>
      </c>
      <c r="D22" s="31" t="s">
        <v>60</v>
      </c>
      <c r="E22" s="33" t="s">
        <v>387</v>
      </c>
      <c r="F22" s="34" t="s">
        <v>120</v>
      </c>
      <c r="G22" s="35">
        <v>22.013999999999999</v>
      </c>
      <c r="H22" s="36">
        <v>0</v>
      </c>
      <c r="I22" s="37">
        <f>ROUND(G22*H22,P4)</f>
        <v>0</v>
      </c>
      <c r="J22" s="34" t="s">
        <v>140</v>
      </c>
      <c r="O22" s="38">
        <f>I22*0.21</f>
        <v>0</v>
      </c>
      <c r="P22">
        <v>3</v>
      </c>
    </row>
    <row r="23" spans="1:16" ht="28.8" x14ac:dyDescent="0.3">
      <c r="A23" s="31" t="s">
        <v>63</v>
      </c>
      <c r="B23" s="39"/>
      <c r="C23" s="40"/>
      <c r="D23" s="40"/>
      <c r="E23" s="33" t="s">
        <v>388</v>
      </c>
      <c r="F23" s="40"/>
      <c r="G23" s="40"/>
      <c r="H23" s="40"/>
      <c r="I23" s="40"/>
      <c r="J23" s="41"/>
    </row>
    <row r="24" spans="1:16" ht="72" x14ac:dyDescent="0.3">
      <c r="A24" s="31" t="s">
        <v>65</v>
      </c>
      <c r="B24" s="39"/>
      <c r="C24" s="40"/>
      <c r="D24" s="40"/>
      <c r="E24" s="42" t="s">
        <v>389</v>
      </c>
      <c r="F24" s="40"/>
      <c r="G24" s="40"/>
      <c r="H24" s="40"/>
      <c r="I24" s="40"/>
      <c r="J24" s="41"/>
    </row>
    <row r="25" spans="1:16" ht="273.60000000000002" x14ac:dyDescent="0.3">
      <c r="A25" s="31" t="s">
        <v>67</v>
      </c>
      <c r="B25" s="39"/>
      <c r="C25" s="40"/>
      <c r="D25" s="40"/>
      <c r="E25" s="33" t="s">
        <v>390</v>
      </c>
      <c r="F25" s="40"/>
      <c r="G25" s="40"/>
      <c r="H25" s="40"/>
      <c r="I25" s="40"/>
      <c r="J25" s="41"/>
    </row>
    <row r="26" spans="1:16" x14ac:dyDescent="0.3">
      <c r="A26" s="31" t="s">
        <v>58</v>
      </c>
      <c r="B26" s="31">
        <v>5</v>
      </c>
      <c r="C26" s="32" t="s">
        <v>391</v>
      </c>
      <c r="D26" s="31" t="s">
        <v>60</v>
      </c>
      <c r="E26" s="33" t="s">
        <v>392</v>
      </c>
      <c r="F26" s="34" t="s">
        <v>120</v>
      </c>
      <c r="G26" s="35">
        <v>1.744</v>
      </c>
      <c r="H26" s="36">
        <v>0</v>
      </c>
      <c r="I26" s="37">
        <f>ROUND(G26*H26,P4)</f>
        <v>0</v>
      </c>
      <c r="J26" s="34" t="s">
        <v>140</v>
      </c>
      <c r="O26" s="38">
        <f>I26*0.21</f>
        <v>0</v>
      </c>
      <c r="P26">
        <v>3</v>
      </c>
    </row>
    <row r="27" spans="1:16" x14ac:dyDescent="0.3">
      <c r="A27" s="31" t="s">
        <v>63</v>
      </c>
      <c r="B27" s="39"/>
      <c r="C27" s="40"/>
      <c r="D27" s="40"/>
      <c r="E27" s="46" t="s">
        <v>60</v>
      </c>
      <c r="F27" s="40"/>
      <c r="G27" s="40"/>
      <c r="H27" s="40"/>
      <c r="I27" s="40"/>
      <c r="J27" s="41"/>
    </row>
    <row r="28" spans="1:16" ht="43.2" x14ac:dyDescent="0.3">
      <c r="A28" s="31" t="s">
        <v>65</v>
      </c>
      <c r="B28" s="39"/>
      <c r="C28" s="40"/>
      <c r="D28" s="40"/>
      <c r="E28" s="42" t="s">
        <v>393</v>
      </c>
      <c r="F28" s="40"/>
      <c r="G28" s="40"/>
      <c r="H28" s="40"/>
      <c r="I28" s="40"/>
      <c r="J28" s="41"/>
    </row>
    <row r="29" spans="1:16" ht="360" x14ac:dyDescent="0.3">
      <c r="A29" s="31" t="s">
        <v>67</v>
      </c>
      <c r="B29" s="39"/>
      <c r="C29" s="40"/>
      <c r="D29" s="40"/>
      <c r="E29" s="33" t="s">
        <v>394</v>
      </c>
      <c r="F29" s="40"/>
      <c r="G29" s="40"/>
      <c r="H29" s="40"/>
      <c r="I29" s="40"/>
      <c r="J29" s="41"/>
    </row>
    <row r="30" spans="1:16" x14ac:dyDescent="0.3">
      <c r="A30" s="31" t="s">
        <v>58</v>
      </c>
      <c r="B30" s="31">
        <v>6</v>
      </c>
      <c r="C30" s="32" t="s">
        <v>395</v>
      </c>
      <c r="D30" s="31" t="s">
        <v>60</v>
      </c>
      <c r="E30" s="33" t="s">
        <v>396</v>
      </c>
      <c r="F30" s="34" t="s">
        <v>190</v>
      </c>
      <c r="G30" s="35">
        <v>73</v>
      </c>
      <c r="H30" s="36">
        <v>0</v>
      </c>
      <c r="I30" s="37">
        <f>ROUND(G30*H30,P4)</f>
        <v>0</v>
      </c>
      <c r="J30" s="34" t="s">
        <v>140</v>
      </c>
      <c r="O30" s="38">
        <f>I30*0.21</f>
        <v>0</v>
      </c>
      <c r="P30">
        <v>3</v>
      </c>
    </row>
    <row r="31" spans="1:16" x14ac:dyDescent="0.3">
      <c r="A31" s="31" t="s">
        <v>63</v>
      </c>
      <c r="B31" s="39"/>
      <c r="C31" s="40"/>
      <c r="D31" s="40"/>
      <c r="E31" s="33" t="s">
        <v>397</v>
      </c>
      <c r="F31" s="40"/>
      <c r="G31" s="40"/>
      <c r="H31" s="40"/>
      <c r="I31" s="40"/>
      <c r="J31" s="41"/>
    </row>
    <row r="32" spans="1:16" ht="43.2" x14ac:dyDescent="0.3">
      <c r="A32" s="31" t="s">
        <v>65</v>
      </c>
      <c r="B32" s="39"/>
      <c r="C32" s="40"/>
      <c r="D32" s="40"/>
      <c r="E32" s="42" t="s">
        <v>398</v>
      </c>
      <c r="F32" s="40"/>
      <c r="G32" s="40"/>
      <c r="H32" s="40"/>
      <c r="I32" s="40"/>
      <c r="J32" s="41"/>
    </row>
    <row r="33" spans="1:16" x14ac:dyDescent="0.3">
      <c r="A33" s="31" t="s">
        <v>67</v>
      </c>
      <c r="B33" s="39"/>
      <c r="C33" s="40"/>
      <c r="D33" s="40"/>
      <c r="E33" s="33" t="s">
        <v>399</v>
      </c>
      <c r="F33" s="40"/>
      <c r="G33" s="40"/>
      <c r="H33" s="40"/>
      <c r="I33" s="40"/>
      <c r="J33" s="41"/>
    </row>
    <row r="34" spans="1:16" x14ac:dyDescent="0.3">
      <c r="A34" s="31" t="s">
        <v>58</v>
      </c>
      <c r="B34" s="31">
        <v>7</v>
      </c>
      <c r="C34" s="32" t="s">
        <v>400</v>
      </c>
      <c r="D34" s="31" t="s">
        <v>60</v>
      </c>
      <c r="E34" s="33" t="s">
        <v>401</v>
      </c>
      <c r="F34" s="34" t="s">
        <v>190</v>
      </c>
      <c r="G34" s="35">
        <v>73</v>
      </c>
      <c r="H34" s="36">
        <v>0</v>
      </c>
      <c r="I34" s="37">
        <f>ROUND(G34*H34,P4)</f>
        <v>0</v>
      </c>
      <c r="J34" s="34" t="s">
        <v>140</v>
      </c>
      <c r="O34" s="38">
        <f>I34*0.21</f>
        <v>0</v>
      </c>
      <c r="P34">
        <v>3</v>
      </c>
    </row>
    <row r="35" spans="1:16" x14ac:dyDescent="0.3">
      <c r="A35" s="31" t="s">
        <v>63</v>
      </c>
      <c r="B35" s="39"/>
      <c r="C35" s="40"/>
      <c r="D35" s="40"/>
      <c r="E35" s="33" t="s">
        <v>402</v>
      </c>
      <c r="F35" s="40"/>
      <c r="G35" s="40"/>
      <c r="H35" s="40"/>
      <c r="I35" s="40"/>
      <c r="J35" s="41"/>
    </row>
    <row r="36" spans="1:16" ht="43.2" x14ac:dyDescent="0.3">
      <c r="A36" s="31" t="s">
        <v>65</v>
      </c>
      <c r="B36" s="39"/>
      <c r="C36" s="40"/>
      <c r="D36" s="40"/>
      <c r="E36" s="42" t="s">
        <v>403</v>
      </c>
      <c r="F36" s="40"/>
      <c r="G36" s="40"/>
      <c r="H36" s="40"/>
      <c r="I36" s="40"/>
      <c r="J36" s="41"/>
    </row>
    <row r="37" spans="1:16" ht="43.2" x14ac:dyDescent="0.3">
      <c r="A37" s="31" t="s">
        <v>67</v>
      </c>
      <c r="B37" s="39"/>
      <c r="C37" s="40"/>
      <c r="D37" s="40"/>
      <c r="E37" s="33" t="s">
        <v>404</v>
      </c>
      <c r="F37" s="40"/>
      <c r="G37" s="40"/>
      <c r="H37" s="40"/>
      <c r="I37" s="40"/>
      <c r="J37" s="41"/>
    </row>
    <row r="38" spans="1:16" x14ac:dyDescent="0.3">
      <c r="A38" s="25" t="s">
        <v>55</v>
      </c>
      <c r="B38" s="26"/>
      <c r="C38" s="27" t="s">
        <v>405</v>
      </c>
      <c r="D38" s="28"/>
      <c r="E38" s="25" t="s">
        <v>406</v>
      </c>
      <c r="F38" s="28"/>
      <c r="G38" s="28"/>
      <c r="H38" s="28"/>
      <c r="I38" s="29">
        <f>SUMIFS(I39:I58,A39:A58,"P")</f>
        <v>0</v>
      </c>
      <c r="J38" s="30"/>
    </row>
    <row r="39" spans="1:16" x14ac:dyDescent="0.3">
      <c r="A39" s="31" t="s">
        <v>58</v>
      </c>
      <c r="B39" s="31">
        <v>8</v>
      </c>
      <c r="C39" s="32" t="s">
        <v>407</v>
      </c>
      <c r="D39" s="31" t="s">
        <v>60</v>
      </c>
      <c r="E39" s="33" t="s">
        <v>408</v>
      </c>
      <c r="F39" s="34" t="s">
        <v>156</v>
      </c>
      <c r="G39" s="35">
        <v>64.2</v>
      </c>
      <c r="H39" s="36">
        <v>0</v>
      </c>
      <c r="I39" s="37">
        <f>ROUND(G39*H39,P4)</f>
        <v>0</v>
      </c>
      <c r="J39" s="34" t="s">
        <v>140</v>
      </c>
      <c r="O39" s="38">
        <f>I39*0.21</f>
        <v>0</v>
      </c>
      <c r="P39">
        <v>3</v>
      </c>
    </row>
    <row r="40" spans="1:16" x14ac:dyDescent="0.3">
      <c r="A40" s="31" t="s">
        <v>63</v>
      </c>
      <c r="B40" s="39"/>
      <c r="C40" s="40"/>
      <c r="D40" s="40"/>
      <c r="E40" s="46" t="s">
        <v>60</v>
      </c>
      <c r="F40" s="40"/>
      <c r="G40" s="40"/>
      <c r="H40" s="40"/>
      <c r="I40" s="40"/>
      <c r="J40" s="41"/>
    </row>
    <row r="41" spans="1:16" ht="28.8" x14ac:dyDescent="0.3">
      <c r="A41" s="31" t="s">
        <v>65</v>
      </c>
      <c r="B41" s="39"/>
      <c r="C41" s="40"/>
      <c r="D41" s="40"/>
      <c r="E41" s="42" t="s">
        <v>409</v>
      </c>
      <c r="F41" s="40"/>
      <c r="G41" s="40"/>
      <c r="H41" s="40"/>
      <c r="I41" s="40"/>
      <c r="J41" s="41"/>
    </row>
    <row r="42" spans="1:16" ht="72" x14ac:dyDescent="0.3">
      <c r="A42" s="31" t="s">
        <v>67</v>
      </c>
      <c r="B42" s="39"/>
      <c r="C42" s="40"/>
      <c r="D42" s="40"/>
      <c r="E42" s="33" t="s">
        <v>410</v>
      </c>
      <c r="F42" s="40"/>
      <c r="G42" s="40"/>
      <c r="H42" s="40"/>
      <c r="I42" s="40"/>
      <c r="J42" s="41"/>
    </row>
    <row r="43" spans="1:16" ht="28.8" x14ac:dyDescent="0.3">
      <c r="A43" s="31" t="s">
        <v>58</v>
      </c>
      <c r="B43" s="31">
        <v>9</v>
      </c>
      <c r="C43" s="32" t="s">
        <v>411</v>
      </c>
      <c r="D43" s="31" t="s">
        <v>60</v>
      </c>
      <c r="E43" s="33" t="s">
        <v>412</v>
      </c>
      <c r="F43" s="34" t="s">
        <v>156</v>
      </c>
      <c r="G43" s="35">
        <v>52.2</v>
      </c>
      <c r="H43" s="36">
        <v>0</v>
      </c>
      <c r="I43" s="37">
        <f>ROUND(G43*H43,P4)</f>
        <v>0</v>
      </c>
      <c r="J43" s="34" t="s">
        <v>140</v>
      </c>
      <c r="O43" s="38">
        <f>I43*0.21</f>
        <v>0</v>
      </c>
      <c r="P43">
        <v>3</v>
      </c>
    </row>
    <row r="44" spans="1:16" x14ac:dyDescent="0.3">
      <c r="A44" s="31" t="s">
        <v>63</v>
      </c>
      <c r="B44" s="39"/>
      <c r="C44" s="40"/>
      <c r="D44" s="40"/>
      <c r="E44" s="46" t="s">
        <v>60</v>
      </c>
      <c r="F44" s="40"/>
      <c r="G44" s="40"/>
      <c r="H44" s="40"/>
      <c r="I44" s="40"/>
      <c r="J44" s="41"/>
    </row>
    <row r="45" spans="1:16" ht="43.2" x14ac:dyDescent="0.3">
      <c r="A45" s="31" t="s">
        <v>65</v>
      </c>
      <c r="B45" s="39"/>
      <c r="C45" s="40"/>
      <c r="D45" s="40"/>
      <c r="E45" s="42" t="s">
        <v>413</v>
      </c>
      <c r="F45" s="40"/>
      <c r="G45" s="40"/>
      <c r="H45" s="40"/>
      <c r="I45" s="40"/>
      <c r="J45" s="41"/>
    </row>
    <row r="46" spans="1:16" ht="72" x14ac:dyDescent="0.3">
      <c r="A46" s="31" t="s">
        <v>67</v>
      </c>
      <c r="B46" s="39"/>
      <c r="C46" s="40"/>
      <c r="D46" s="40"/>
      <c r="E46" s="33" t="s">
        <v>414</v>
      </c>
      <c r="F46" s="40"/>
      <c r="G46" s="40"/>
      <c r="H46" s="40"/>
      <c r="I46" s="40"/>
      <c r="J46" s="41"/>
    </row>
    <row r="47" spans="1:16" ht="28.8" x14ac:dyDescent="0.3">
      <c r="A47" s="31" t="s">
        <v>58</v>
      </c>
      <c r="B47" s="31">
        <v>10</v>
      </c>
      <c r="C47" s="32" t="s">
        <v>415</v>
      </c>
      <c r="D47" s="31" t="s">
        <v>60</v>
      </c>
      <c r="E47" s="33" t="s">
        <v>416</v>
      </c>
      <c r="F47" s="34" t="s">
        <v>156</v>
      </c>
      <c r="G47" s="35">
        <v>12</v>
      </c>
      <c r="H47" s="36">
        <v>0</v>
      </c>
      <c r="I47" s="37">
        <f>ROUND(G47*H47,P4)</f>
        <v>0</v>
      </c>
      <c r="J47" s="34" t="s">
        <v>140</v>
      </c>
      <c r="O47" s="38">
        <f>I47*0.21</f>
        <v>0</v>
      </c>
      <c r="P47">
        <v>3</v>
      </c>
    </row>
    <row r="48" spans="1:16" x14ac:dyDescent="0.3">
      <c r="A48" s="31" t="s">
        <v>63</v>
      </c>
      <c r="B48" s="39"/>
      <c r="C48" s="40"/>
      <c r="D48" s="40"/>
      <c r="E48" s="46" t="s">
        <v>60</v>
      </c>
      <c r="F48" s="40"/>
      <c r="G48" s="40"/>
      <c r="H48" s="40"/>
      <c r="I48" s="40"/>
      <c r="J48" s="41"/>
    </row>
    <row r="49" spans="1:16" ht="43.2" x14ac:dyDescent="0.3">
      <c r="A49" s="31" t="s">
        <v>65</v>
      </c>
      <c r="B49" s="39"/>
      <c r="C49" s="40"/>
      <c r="D49" s="40"/>
      <c r="E49" s="42" t="s">
        <v>417</v>
      </c>
      <c r="F49" s="40"/>
      <c r="G49" s="40"/>
      <c r="H49" s="40"/>
      <c r="I49" s="40"/>
      <c r="J49" s="41"/>
    </row>
    <row r="50" spans="1:16" ht="72" x14ac:dyDescent="0.3">
      <c r="A50" s="31" t="s">
        <v>67</v>
      </c>
      <c r="B50" s="39"/>
      <c r="C50" s="40"/>
      <c r="D50" s="40"/>
      <c r="E50" s="33" t="s">
        <v>414</v>
      </c>
      <c r="F50" s="40"/>
      <c r="G50" s="40"/>
      <c r="H50" s="40"/>
      <c r="I50" s="40"/>
      <c r="J50" s="41"/>
    </row>
    <row r="51" spans="1:16" ht="28.8" x14ac:dyDescent="0.3">
      <c r="A51" s="31" t="s">
        <v>58</v>
      </c>
      <c r="B51" s="31">
        <v>11</v>
      </c>
      <c r="C51" s="32" t="s">
        <v>418</v>
      </c>
      <c r="D51" s="31" t="s">
        <v>60</v>
      </c>
      <c r="E51" s="33" t="s">
        <v>419</v>
      </c>
      <c r="F51" s="34" t="s">
        <v>95</v>
      </c>
      <c r="G51" s="35">
        <v>148</v>
      </c>
      <c r="H51" s="36">
        <v>0</v>
      </c>
      <c r="I51" s="37">
        <f>ROUND(G51*H51,P4)</f>
        <v>0</v>
      </c>
      <c r="J51" s="34" t="s">
        <v>140</v>
      </c>
      <c r="O51" s="38">
        <f>I51*0.21</f>
        <v>0</v>
      </c>
      <c r="P51">
        <v>3</v>
      </c>
    </row>
    <row r="52" spans="1:16" x14ac:dyDescent="0.3">
      <c r="A52" s="31" t="s">
        <v>63</v>
      </c>
      <c r="B52" s="39"/>
      <c r="C52" s="40"/>
      <c r="D52" s="40"/>
      <c r="E52" s="46" t="s">
        <v>60</v>
      </c>
      <c r="F52" s="40"/>
      <c r="G52" s="40"/>
      <c r="H52" s="40"/>
      <c r="I52" s="40"/>
      <c r="J52" s="41"/>
    </row>
    <row r="53" spans="1:16" ht="43.2" x14ac:dyDescent="0.3">
      <c r="A53" s="31" t="s">
        <v>65</v>
      </c>
      <c r="B53" s="39"/>
      <c r="C53" s="40"/>
      <c r="D53" s="40"/>
      <c r="E53" s="42" t="s">
        <v>420</v>
      </c>
      <c r="F53" s="40"/>
      <c r="G53" s="40"/>
      <c r="H53" s="40"/>
      <c r="I53" s="40"/>
      <c r="J53" s="41"/>
    </row>
    <row r="54" spans="1:16" ht="72" x14ac:dyDescent="0.3">
      <c r="A54" s="31" t="s">
        <v>67</v>
      </c>
      <c r="B54" s="39"/>
      <c r="C54" s="40"/>
      <c r="D54" s="40"/>
      <c r="E54" s="33" t="s">
        <v>421</v>
      </c>
      <c r="F54" s="40"/>
      <c r="G54" s="40"/>
      <c r="H54" s="40"/>
      <c r="I54" s="40"/>
      <c r="J54" s="41"/>
    </row>
    <row r="55" spans="1:16" x14ac:dyDescent="0.3">
      <c r="A55" s="31" t="s">
        <v>58</v>
      </c>
      <c r="B55" s="31">
        <v>12</v>
      </c>
      <c r="C55" s="32" t="s">
        <v>422</v>
      </c>
      <c r="D55" s="31" t="s">
        <v>60</v>
      </c>
      <c r="E55" s="33" t="s">
        <v>423</v>
      </c>
      <c r="F55" s="34" t="s">
        <v>190</v>
      </c>
      <c r="G55" s="35">
        <v>7.14</v>
      </c>
      <c r="H55" s="36">
        <v>0</v>
      </c>
      <c r="I55" s="37">
        <f>ROUND(G55*H55,P4)</f>
        <v>0</v>
      </c>
      <c r="J55" s="34" t="s">
        <v>140</v>
      </c>
      <c r="O55" s="38">
        <f>I55*0.21</f>
        <v>0</v>
      </c>
      <c r="P55">
        <v>3</v>
      </c>
    </row>
    <row r="56" spans="1:16" x14ac:dyDescent="0.3">
      <c r="A56" s="31" t="s">
        <v>63</v>
      </c>
      <c r="B56" s="39"/>
      <c r="C56" s="40"/>
      <c r="D56" s="40"/>
      <c r="E56" s="46" t="s">
        <v>60</v>
      </c>
      <c r="F56" s="40"/>
      <c r="G56" s="40"/>
      <c r="H56" s="40"/>
      <c r="I56" s="40"/>
      <c r="J56" s="41"/>
    </row>
    <row r="57" spans="1:16" ht="43.2" x14ac:dyDescent="0.3">
      <c r="A57" s="31" t="s">
        <v>65</v>
      </c>
      <c r="B57" s="39"/>
      <c r="C57" s="40"/>
      <c r="D57" s="40"/>
      <c r="E57" s="42" t="s">
        <v>424</v>
      </c>
      <c r="F57" s="40"/>
      <c r="G57" s="40"/>
      <c r="H57" s="40"/>
      <c r="I57" s="40"/>
      <c r="J57" s="41"/>
    </row>
    <row r="58" spans="1:16" ht="115.2" x14ac:dyDescent="0.3">
      <c r="A58" s="31" t="s">
        <v>67</v>
      </c>
      <c r="B58" s="39"/>
      <c r="C58" s="40"/>
      <c r="D58" s="40"/>
      <c r="E58" s="33" t="s">
        <v>425</v>
      </c>
      <c r="F58" s="40"/>
      <c r="G58" s="40"/>
      <c r="H58" s="40"/>
      <c r="I58" s="40"/>
      <c r="J58" s="41"/>
    </row>
    <row r="59" spans="1:16" x14ac:dyDescent="0.3">
      <c r="A59" s="25" t="s">
        <v>55</v>
      </c>
      <c r="B59" s="26"/>
      <c r="C59" s="27" t="s">
        <v>426</v>
      </c>
      <c r="D59" s="28"/>
      <c r="E59" s="25" t="s">
        <v>427</v>
      </c>
      <c r="F59" s="28"/>
      <c r="G59" s="28"/>
      <c r="H59" s="28"/>
      <c r="I59" s="29">
        <f>SUMIFS(I60:I67,A60:A67,"P")</f>
        <v>0</v>
      </c>
      <c r="J59" s="30"/>
    </row>
    <row r="60" spans="1:16" x14ac:dyDescent="0.3">
      <c r="A60" s="31" t="s">
        <v>58</v>
      </c>
      <c r="B60" s="31">
        <v>13</v>
      </c>
      <c r="C60" s="32" t="s">
        <v>428</v>
      </c>
      <c r="D60" s="31" t="s">
        <v>60</v>
      </c>
      <c r="E60" s="33" t="s">
        <v>429</v>
      </c>
      <c r="F60" s="34" t="s">
        <v>120</v>
      </c>
      <c r="G60" s="35">
        <v>3.92</v>
      </c>
      <c r="H60" s="36">
        <v>0</v>
      </c>
      <c r="I60" s="37">
        <f>ROUND(G60*H60,P4)</f>
        <v>0</v>
      </c>
      <c r="J60" s="34" t="s">
        <v>140</v>
      </c>
      <c r="O60" s="38">
        <f>I60*0.21</f>
        <v>0</v>
      </c>
      <c r="P60">
        <v>3</v>
      </c>
    </row>
    <row r="61" spans="1:16" x14ac:dyDescent="0.3">
      <c r="A61" s="31" t="s">
        <v>63</v>
      </c>
      <c r="B61" s="39"/>
      <c r="C61" s="40"/>
      <c r="D61" s="40"/>
      <c r="E61" s="46" t="s">
        <v>60</v>
      </c>
      <c r="F61" s="40"/>
      <c r="G61" s="40"/>
      <c r="H61" s="40"/>
      <c r="I61" s="40"/>
      <c r="J61" s="41"/>
    </row>
    <row r="62" spans="1:16" ht="86.4" x14ac:dyDescent="0.3">
      <c r="A62" s="31" t="s">
        <v>65</v>
      </c>
      <c r="B62" s="39"/>
      <c r="C62" s="40"/>
      <c r="D62" s="40"/>
      <c r="E62" s="42" t="s">
        <v>430</v>
      </c>
      <c r="F62" s="40"/>
      <c r="G62" s="40"/>
      <c r="H62" s="40"/>
      <c r="I62" s="40"/>
      <c r="J62" s="41"/>
    </row>
    <row r="63" spans="1:16" ht="409.6" x14ac:dyDescent="0.3">
      <c r="A63" s="31" t="s">
        <v>67</v>
      </c>
      <c r="B63" s="39"/>
      <c r="C63" s="40"/>
      <c r="D63" s="40"/>
      <c r="E63" s="33" t="s">
        <v>431</v>
      </c>
      <c r="F63" s="40"/>
      <c r="G63" s="40"/>
      <c r="H63" s="40"/>
      <c r="I63" s="40"/>
      <c r="J63" s="41"/>
    </row>
    <row r="64" spans="1:16" x14ac:dyDescent="0.3">
      <c r="A64" s="31" t="s">
        <v>58</v>
      </c>
      <c r="B64" s="31">
        <v>14</v>
      </c>
      <c r="C64" s="32" t="s">
        <v>432</v>
      </c>
      <c r="D64" s="31" t="s">
        <v>60</v>
      </c>
      <c r="E64" s="33" t="s">
        <v>433</v>
      </c>
      <c r="F64" s="34" t="s">
        <v>128</v>
      </c>
      <c r="G64" s="35">
        <v>0.627</v>
      </c>
      <c r="H64" s="36">
        <v>0</v>
      </c>
      <c r="I64" s="37">
        <f>ROUND(G64*H64,P4)</f>
        <v>0</v>
      </c>
      <c r="J64" s="34" t="s">
        <v>140</v>
      </c>
      <c r="O64" s="38">
        <f>I64*0.21</f>
        <v>0</v>
      </c>
      <c r="P64">
        <v>3</v>
      </c>
    </row>
    <row r="65" spans="1:16" x14ac:dyDescent="0.3">
      <c r="A65" s="31" t="s">
        <v>63</v>
      </c>
      <c r="B65" s="39"/>
      <c r="C65" s="40"/>
      <c r="D65" s="40"/>
      <c r="E65" s="46" t="s">
        <v>60</v>
      </c>
      <c r="F65" s="40"/>
      <c r="G65" s="40"/>
      <c r="H65" s="40"/>
      <c r="I65" s="40"/>
      <c r="J65" s="41"/>
    </row>
    <row r="66" spans="1:16" ht="28.8" x14ac:dyDescent="0.3">
      <c r="A66" s="31" t="s">
        <v>65</v>
      </c>
      <c r="B66" s="39"/>
      <c r="C66" s="40"/>
      <c r="D66" s="40"/>
      <c r="E66" s="42" t="s">
        <v>434</v>
      </c>
      <c r="F66" s="40"/>
      <c r="G66" s="40"/>
      <c r="H66" s="40"/>
      <c r="I66" s="40"/>
      <c r="J66" s="41"/>
    </row>
    <row r="67" spans="1:16" ht="302.39999999999998" x14ac:dyDescent="0.3">
      <c r="A67" s="31" t="s">
        <v>67</v>
      </c>
      <c r="B67" s="39"/>
      <c r="C67" s="40"/>
      <c r="D67" s="40"/>
      <c r="E67" s="33" t="s">
        <v>435</v>
      </c>
      <c r="F67" s="40"/>
      <c r="G67" s="40"/>
      <c r="H67" s="40"/>
      <c r="I67" s="40"/>
      <c r="J67" s="41"/>
    </row>
    <row r="68" spans="1:16" x14ac:dyDescent="0.3">
      <c r="A68" s="25" t="s">
        <v>55</v>
      </c>
      <c r="B68" s="26"/>
      <c r="C68" s="27" t="s">
        <v>436</v>
      </c>
      <c r="D68" s="28"/>
      <c r="E68" s="25" t="s">
        <v>437</v>
      </c>
      <c r="F68" s="28"/>
      <c r="G68" s="28"/>
      <c r="H68" s="28"/>
      <c r="I68" s="29">
        <f>SUMIFS(I69:I100,A69:A100,"P")</f>
        <v>0</v>
      </c>
      <c r="J68" s="30"/>
    </row>
    <row r="69" spans="1:16" x14ac:dyDescent="0.3">
      <c r="A69" s="31" t="s">
        <v>58</v>
      </c>
      <c r="B69" s="31">
        <v>15</v>
      </c>
      <c r="C69" s="32" t="s">
        <v>438</v>
      </c>
      <c r="D69" s="31" t="s">
        <v>60</v>
      </c>
      <c r="E69" s="33" t="s">
        <v>439</v>
      </c>
      <c r="F69" s="34" t="s">
        <v>120</v>
      </c>
      <c r="G69" s="35">
        <v>27.236000000000001</v>
      </c>
      <c r="H69" s="36">
        <v>0</v>
      </c>
      <c r="I69" s="37">
        <f>ROUND(G69*H69,P4)</f>
        <v>0</v>
      </c>
      <c r="J69" s="34" t="s">
        <v>140</v>
      </c>
      <c r="O69" s="38">
        <f>I69*0.21</f>
        <v>0</v>
      </c>
      <c r="P69">
        <v>3</v>
      </c>
    </row>
    <row r="70" spans="1:16" x14ac:dyDescent="0.3">
      <c r="A70" s="31" t="s">
        <v>63</v>
      </c>
      <c r="B70" s="39"/>
      <c r="C70" s="40"/>
      <c r="D70" s="40"/>
      <c r="E70" s="46" t="s">
        <v>60</v>
      </c>
      <c r="F70" s="40"/>
      <c r="G70" s="40"/>
      <c r="H70" s="40"/>
      <c r="I70" s="40"/>
      <c r="J70" s="41"/>
    </row>
    <row r="71" spans="1:16" ht="86.4" x14ac:dyDescent="0.3">
      <c r="A71" s="31" t="s">
        <v>65</v>
      </c>
      <c r="B71" s="39"/>
      <c r="C71" s="40"/>
      <c r="D71" s="40"/>
      <c r="E71" s="42" t="s">
        <v>440</v>
      </c>
      <c r="F71" s="40"/>
      <c r="G71" s="40"/>
      <c r="H71" s="40"/>
      <c r="I71" s="40"/>
      <c r="J71" s="41"/>
    </row>
    <row r="72" spans="1:16" ht="409.6" x14ac:dyDescent="0.3">
      <c r="A72" s="31" t="s">
        <v>67</v>
      </c>
      <c r="B72" s="39"/>
      <c r="C72" s="40"/>
      <c r="D72" s="40"/>
      <c r="E72" s="33" t="s">
        <v>431</v>
      </c>
      <c r="F72" s="40"/>
      <c r="G72" s="40"/>
      <c r="H72" s="40"/>
      <c r="I72" s="40"/>
      <c r="J72" s="41"/>
    </row>
    <row r="73" spans="1:16" x14ac:dyDescent="0.3">
      <c r="A73" s="31" t="s">
        <v>58</v>
      </c>
      <c r="B73" s="31">
        <v>16</v>
      </c>
      <c r="C73" s="32" t="s">
        <v>441</v>
      </c>
      <c r="D73" s="31" t="s">
        <v>60</v>
      </c>
      <c r="E73" s="33" t="s">
        <v>442</v>
      </c>
      <c r="F73" s="34" t="s">
        <v>128</v>
      </c>
      <c r="G73" s="35">
        <v>4.3579999999999997</v>
      </c>
      <c r="H73" s="36">
        <v>0</v>
      </c>
      <c r="I73" s="37">
        <f>ROUND(G73*H73,P4)</f>
        <v>0</v>
      </c>
      <c r="J73" s="34" t="s">
        <v>140</v>
      </c>
      <c r="O73" s="38">
        <f>I73*0.21</f>
        <v>0</v>
      </c>
      <c r="P73">
        <v>3</v>
      </c>
    </row>
    <row r="74" spans="1:16" x14ac:dyDescent="0.3">
      <c r="A74" s="31" t="s">
        <v>63</v>
      </c>
      <c r="B74" s="39"/>
      <c r="C74" s="40"/>
      <c r="D74" s="40"/>
      <c r="E74" s="46" t="s">
        <v>60</v>
      </c>
      <c r="F74" s="40"/>
      <c r="G74" s="40"/>
      <c r="H74" s="40"/>
      <c r="I74" s="40"/>
      <c r="J74" s="41"/>
    </row>
    <row r="75" spans="1:16" ht="28.8" x14ac:dyDescent="0.3">
      <c r="A75" s="31" t="s">
        <v>65</v>
      </c>
      <c r="B75" s="39"/>
      <c r="C75" s="40"/>
      <c r="D75" s="40"/>
      <c r="E75" s="42" t="s">
        <v>443</v>
      </c>
      <c r="F75" s="40"/>
      <c r="G75" s="40"/>
      <c r="H75" s="40"/>
      <c r="I75" s="40"/>
      <c r="J75" s="41"/>
    </row>
    <row r="76" spans="1:16" ht="302.39999999999998" x14ac:dyDescent="0.3">
      <c r="A76" s="31" t="s">
        <v>67</v>
      </c>
      <c r="B76" s="39"/>
      <c r="C76" s="40"/>
      <c r="D76" s="40"/>
      <c r="E76" s="33" t="s">
        <v>444</v>
      </c>
      <c r="F76" s="40"/>
      <c r="G76" s="40"/>
      <c r="H76" s="40"/>
      <c r="I76" s="40"/>
      <c r="J76" s="41"/>
    </row>
    <row r="77" spans="1:16" x14ac:dyDescent="0.3">
      <c r="A77" s="31" t="s">
        <v>58</v>
      </c>
      <c r="B77" s="31">
        <v>17</v>
      </c>
      <c r="C77" s="32" t="s">
        <v>445</v>
      </c>
      <c r="D77" s="31" t="s">
        <v>60</v>
      </c>
      <c r="E77" s="33" t="s">
        <v>446</v>
      </c>
      <c r="F77" s="34" t="s">
        <v>128</v>
      </c>
      <c r="G77" s="35">
        <v>19.722999999999999</v>
      </c>
      <c r="H77" s="36">
        <v>0</v>
      </c>
      <c r="I77" s="37">
        <f>ROUND(G77*H77,P4)</f>
        <v>0</v>
      </c>
      <c r="J77" s="34" t="s">
        <v>140</v>
      </c>
      <c r="O77" s="38">
        <f>I77*0.21</f>
        <v>0</v>
      </c>
      <c r="P77">
        <v>3</v>
      </c>
    </row>
    <row r="78" spans="1:16" ht="28.8" x14ac:dyDescent="0.3">
      <c r="A78" s="31" t="s">
        <v>63</v>
      </c>
      <c r="B78" s="39"/>
      <c r="C78" s="40"/>
      <c r="D78" s="40"/>
      <c r="E78" s="33" t="s">
        <v>447</v>
      </c>
      <c r="F78" s="40"/>
      <c r="G78" s="40"/>
      <c r="H78" s="40"/>
      <c r="I78" s="40"/>
      <c r="J78" s="41"/>
    </row>
    <row r="79" spans="1:16" ht="28.8" x14ac:dyDescent="0.3">
      <c r="A79" s="31" t="s">
        <v>65</v>
      </c>
      <c r="B79" s="39"/>
      <c r="C79" s="40"/>
      <c r="D79" s="40"/>
      <c r="E79" s="42" t="s">
        <v>448</v>
      </c>
      <c r="F79" s="40"/>
      <c r="G79" s="40"/>
      <c r="H79" s="40"/>
      <c r="I79" s="40"/>
      <c r="J79" s="41"/>
    </row>
    <row r="80" spans="1:16" ht="345.6" x14ac:dyDescent="0.3">
      <c r="A80" s="31" t="s">
        <v>67</v>
      </c>
      <c r="B80" s="39"/>
      <c r="C80" s="40"/>
      <c r="D80" s="40"/>
      <c r="E80" s="33" t="s">
        <v>449</v>
      </c>
      <c r="F80" s="40"/>
      <c r="G80" s="40"/>
      <c r="H80" s="40"/>
      <c r="I80" s="40"/>
      <c r="J80" s="41"/>
    </row>
    <row r="81" spans="1:16" x14ac:dyDescent="0.3">
      <c r="A81" s="31" t="s">
        <v>58</v>
      </c>
      <c r="B81" s="31">
        <v>18</v>
      </c>
      <c r="C81" s="32" t="s">
        <v>450</v>
      </c>
      <c r="D81" s="31" t="s">
        <v>60</v>
      </c>
      <c r="E81" s="33" t="s">
        <v>451</v>
      </c>
      <c r="F81" s="34" t="s">
        <v>156</v>
      </c>
      <c r="G81" s="35">
        <v>6.6</v>
      </c>
      <c r="H81" s="36">
        <v>0</v>
      </c>
      <c r="I81" s="37">
        <f>ROUND(G81*H81,P4)</f>
        <v>0</v>
      </c>
      <c r="J81" s="34" t="s">
        <v>140</v>
      </c>
      <c r="O81" s="38">
        <f>I81*0.21</f>
        <v>0</v>
      </c>
      <c r="P81">
        <v>3</v>
      </c>
    </row>
    <row r="82" spans="1:16" x14ac:dyDescent="0.3">
      <c r="A82" s="31" t="s">
        <v>63</v>
      </c>
      <c r="B82" s="39"/>
      <c r="C82" s="40"/>
      <c r="D82" s="40"/>
      <c r="E82" s="46" t="s">
        <v>60</v>
      </c>
      <c r="F82" s="40"/>
      <c r="G82" s="40"/>
      <c r="H82" s="40"/>
      <c r="I82" s="40"/>
      <c r="J82" s="41"/>
    </row>
    <row r="83" spans="1:16" ht="43.2" x14ac:dyDescent="0.3">
      <c r="A83" s="31" t="s">
        <v>65</v>
      </c>
      <c r="B83" s="39"/>
      <c r="C83" s="40"/>
      <c r="D83" s="40"/>
      <c r="E83" s="42" t="s">
        <v>452</v>
      </c>
      <c r="F83" s="40"/>
      <c r="G83" s="40"/>
      <c r="H83" s="40"/>
      <c r="I83" s="40"/>
      <c r="J83" s="41"/>
    </row>
    <row r="84" spans="1:16" ht="72" x14ac:dyDescent="0.3">
      <c r="A84" s="31" t="s">
        <v>67</v>
      </c>
      <c r="B84" s="39"/>
      <c r="C84" s="40"/>
      <c r="D84" s="40"/>
      <c r="E84" s="33" t="s">
        <v>453</v>
      </c>
      <c r="F84" s="40"/>
      <c r="G84" s="40"/>
      <c r="H84" s="40"/>
      <c r="I84" s="40"/>
      <c r="J84" s="41"/>
    </row>
    <row r="85" spans="1:16" x14ac:dyDescent="0.3">
      <c r="A85" s="31" t="s">
        <v>58</v>
      </c>
      <c r="B85" s="31">
        <v>19</v>
      </c>
      <c r="C85" s="32" t="s">
        <v>454</v>
      </c>
      <c r="D85" s="31" t="s">
        <v>60</v>
      </c>
      <c r="E85" s="33" t="s">
        <v>455</v>
      </c>
      <c r="F85" s="34" t="s">
        <v>120</v>
      </c>
      <c r="G85" s="35">
        <v>1.3180000000000001</v>
      </c>
      <c r="H85" s="36">
        <v>0</v>
      </c>
      <c r="I85" s="37">
        <f>ROUND(G85*H85,P4)</f>
        <v>0</v>
      </c>
      <c r="J85" s="34" t="s">
        <v>140</v>
      </c>
      <c r="O85" s="38">
        <f>I85*0.21</f>
        <v>0</v>
      </c>
      <c r="P85">
        <v>3</v>
      </c>
    </row>
    <row r="86" spans="1:16" x14ac:dyDescent="0.3">
      <c r="A86" s="31" t="s">
        <v>63</v>
      </c>
      <c r="B86" s="39"/>
      <c r="C86" s="40"/>
      <c r="D86" s="40"/>
      <c r="E86" s="46" t="s">
        <v>60</v>
      </c>
      <c r="F86" s="40"/>
      <c r="G86" s="40"/>
      <c r="H86" s="40"/>
      <c r="I86" s="40"/>
      <c r="J86" s="41"/>
    </row>
    <row r="87" spans="1:16" ht="72" x14ac:dyDescent="0.3">
      <c r="A87" s="31" t="s">
        <v>65</v>
      </c>
      <c r="B87" s="39"/>
      <c r="C87" s="40"/>
      <c r="D87" s="40"/>
      <c r="E87" s="42" t="s">
        <v>456</v>
      </c>
      <c r="F87" s="40"/>
      <c r="G87" s="40"/>
      <c r="H87" s="40"/>
      <c r="I87" s="40"/>
      <c r="J87" s="41"/>
    </row>
    <row r="88" spans="1:16" ht="409.6" x14ac:dyDescent="0.3">
      <c r="A88" s="31" t="s">
        <v>67</v>
      </c>
      <c r="B88" s="39"/>
      <c r="C88" s="40"/>
      <c r="D88" s="40"/>
      <c r="E88" s="33" t="s">
        <v>431</v>
      </c>
      <c r="F88" s="40"/>
      <c r="G88" s="40"/>
      <c r="H88" s="40"/>
      <c r="I88" s="40"/>
      <c r="J88" s="41"/>
    </row>
    <row r="89" spans="1:16" x14ac:dyDescent="0.3">
      <c r="A89" s="31" t="s">
        <v>58</v>
      </c>
      <c r="B89" s="31">
        <v>20</v>
      </c>
      <c r="C89" s="32" t="s">
        <v>457</v>
      </c>
      <c r="D89" s="31" t="s">
        <v>60</v>
      </c>
      <c r="E89" s="33" t="s">
        <v>458</v>
      </c>
      <c r="F89" s="34" t="s">
        <v>120</v>
      </c>
      <c r="G89" s="35">
        <v>19.553000000000001</v>
      </c>
      <c r="H89" s="36">
        <v>0</v>
      </c>
      <c r="I89" s="37">
        <f>ROUND(G89*H89,P4)</f>
        <v>0</v>
      </c>
      <c r="J89" s="34" t="s">
        <v>140</v>
      </c>
      <c r="O89" s="38">
        <f>I89*0.21</f>
        <v>0</v>
      </c>
      <c r="P89">
        <v>3</v>
      </c>
    </row>
    <row r="90" spans="1:16" x14ac:dyDescent="0.3">
      <c r="A90" s="31" t="s">
        <v>63</v>
      </c>
      <c r="B90" s="39"/>
      <c r="C90" s="40"/>
      <c r="D90" s="40"/>
      <c r="E90" s="46" t="s">
        <v>60</v>
      </c>
      <c r="F90" s="40"/>
      <c r="G90" s="40"/>
      <c r="H90" s="40"/>
      <c r="I90" s="40"/>
      <c r="J90" s="41"/>
    </row>
    <row r="91" spans="1:16" ht="100.8" x14ac:dyDescent="0.3">
      <c r="A91" s="31" t="s">
        <v>65</v>
      </c>
      <c r="B91" s="39"/>
      <c r="C91" s="40"/>
      <c r="D91" s="40"/>
      <c r="E91" s="42" t="s">
        <v>459</v>
      </c>
      <c r="F91" s="40"/>
      <c r="G91" s="40"/>
      <c r="H91" s="40"/>
      <c r="I91" s="40"/>
      <c r="J91" s="41"/>
    </row>
    <row r="92" spans="1:16" ht="409.6" x14ac:dyDescent="0.3">
      <c r="A92" s="31" t="s">
        <v>67</v>
      </c>
      <c r="B92" s="39"/>
      <c r="C92" s="40"/>
      <c r="D92" s="40"/>
      <c r="E92" s="33" t="s">
        <v>431</v>
      </c>
      <c r="F92" s="40"/>
      <c r="G92" s="40"/>
      <c r="H92" s="40"/>
      <c r="I92" s="40"/>
      <c r="J92" s="41"/>
    </row>
    <row r="93" spans="1:16" x14ac:dyDescent="0.3">
      <c r="A93" s="31" t="s">
        <v>58</v>
      </c>
      <c r="B93" s="31">
        <v>21</v>
      </c>
      <c r="C93" s="32" t="s">
        <v>460</v>
      </c>
      <c r="D93" s="31" t="s">
        <v>60</v>
      </c>
      <c r="E93" s="33" t="s">
        <v>461</v>
      </c>
      <c r="F93" s="34" t="s">
        <v>120</v>
      </c>
      <c r="G93" s="35">
        <v>3.375</v>
      </c>
      <c r="H93" s="36">
        <v>0</v>
      </c>
      <c r="I93" s="37">
        <f>ROUND(G93*H93,P4)</f>
        <v>0</v>
      </c>
      <c r="J93" s="34" t="s">
        <v>140</v>
      </c>
      <c r="O93" s="38">
        <f>I93*0.21</f>
        <v>0</v>
      </c>
      <c r="P93">
        <v>3</v>
      </c>
    </row>
    <row r="94" spans="1:16" x14ac:dyDescent="0.3">
      <c r="A94" s="31" t="s">
        <v>63</v>
      </c>
      <c r="B94" s="39"/>
      <c r="C94" s="40"/>
      <c r="D94" s="40"/>
      <c r="E94" s="46" t="s">
        <v>60</v>
      </c>
      <c r="F94" s="40"/>
      <c r="G94" s="40"/>
      <c r="H94" s="40"/>
      <c r="I94" s="40"/>
      <c r="J94" s="41"/>
    </row>
    <row r="95" spans="1:16" ht="43.2" x14ac:dyDescent="0.3">
      <c r="A95" s="31" t="s">
        <v>65</v>
      </c>
      <c r="B95" s="39"/>
      <c r="C95" s="40"/>
      <c r="D95" s="40"/>
      <c r="E95" s="42" t="s">
        <v>462</v>
      </c>
      <c r="F95" s="40"/>
      <c r="G95" s="40"/>
      <c r="H95" s="40"/>
      <c r="I95" s="40"/>
      <c r="J95" s="41"/>
    </row>
    <row r="96" spans="1:16" ht="43.2" x14ac:dyDescent="0.3">
      <c r="A96" s="31" t="s">
        <v>67</v>
      </c>
      <c r="B96" s="39"/>
      <c r="C96" s="40"/>
      <c r="D96" s="40"/>
      <c r="E96" s="33" t="s">
        <v>463</v>
      </c>
      <c r="F96" s="40"/>
      <c r="G96" s="40"/>
      <c r="H96" s="40"/>
      <c r="I96" s="40"/>
      <c r="J96" s="41"/>
    </row>
    <row r="97" spans="1:16" x14ac:dyDescent="0.3">
      <c r="A97" s="31" t="s">
        <v>58</v>
      </c>
      <c r="B97" s="31">
        <v>22</v>
      </c>
      <c r="C97" s="32" t="s">
        <v>464</v>
      </c>
      <c r="D97" s="31" t="s">
        <v>60</v>
      </c>
      <c r="E97" s="33" t="s">
        <v>465</v>
      </c>
      <c r="F97" s="34" t="s">
        <v>120</v>
      </c>
      <c r="G97" s="35">
        <v>4.8840000000000003</v>
      </c>
      <c r="H97" s="36">
        <v>0</v>
      </c>
      <c r="I97" s="37">
        <f>ROUND(G97*H97,P4)</f>
        <v>0</v>
      </c>
      <c r="J97" s="34" t="s">
        <v>140</v>
      </c>
      <c r="O97" s="38">
        <f>I97*0.21</f>
        <v>0</v>
      </c>
      <c r="P97">
        <v>3</v>
      </c>
    </row>
    <row r="98" spans="1:16" x14ac:dyDescent="0.3">
      <c r="A98" s="31" t="s">
        <v>63</v>
      </c>
      <c r="B98" s="39"/>
      <c r="C98" s="40"/>
      <c r="D98" s="40"/>
      <c r="E98" s="46" t="s">
        <v>60</v>
      </c>
      <c r="F98" s="40"/>
      <c r="G98" s="40"/>
      <c r="H98" s="40"/>
      <c r="I98" s="40"/>
      <c r="J98" s="41"/>
    </row>
    <row r="99" spans="1:16" ht="100.8" x14ac:dyDescent="0.3">
      <c r="A99" s="31" t="s">
        <v>65</v>
      </c>
      <c r="B99" s="39"/>
      <c r="C99" s="40"/>
      <c r="D99" s="40"/>
      <c r="E99" s="42" t="s">
        <v>466</v>
      </c>
      <c r="F99" s="40"/>
      <c r="G99" s="40"/>
      <c r="H99" s="40"/>
      <c r="I99" s="40"/>
      <c r="J99" s="41"/>
    </row>
    <row r="100" spans="1:16" ht="129.6" x14ac:dyDescent="0.3">
      <c r="A100" s="31" t="s">
        <v>67</v>
      </c>
      <c r="B100" s="39"/>
      <c r="C100" s="40"/>
      <c r="D100" s="40"/>
      <c r="E100" s="33" t="s">
        <v>467</v>
      </c>
      <c r="F100" s="40"/>
      <c r="G100" s="40"/>
      <c r="H100" s="40"/>
      <c r="I100" s="40"/>
      <c r="J100" s="41"/>
    </row>
    <row r="101" spans="1:16" x14ac:dyDescent="0.3">
      <c r="A101" s="25" t="s">
        <v>55</v>
      </c>
      <c r="B101" s="26"/>
      <c r="C101" s="27" t="s">
        <v>468</v>
      </c>
      <c r="D101" s="28"/>
      <c r="E101" s="25" t="s">
        <v>469</v>
      </c>
      <c r="F101" s="28"/>
      <c r="G101" s="28"/>
      <c r="H101" s="28"/>
      <c r="I101" s="29">
        <f>SUMIFS(I102:I117,A102:A117,"P")</f>
        <v>0</v>
      </c>
      <c r="J101" s="30"/>
    </row>
    <row r="102" spans="1:16" ht="28.8" x14ac:dyDescent="0.3">
      <c r="A102" s="31" t="s">
        <v>58</v>
      </c>
      <c r="B102" s="31">
        <v>23</v>
      </c>
      <c r="C102" s="32" t="s">
        <v>470</v>
      </c>
      <c r="D102" s="31" t="s">
        <v>60</v>
      </c>
      <c r="E102" s="33" t="s">
        <v>471</v>
      </c>
      <c r="F102" s="34" t="s">
        <v>190</v>
      </c>
      <c r="G102" s="35">
        <v>27.79</v>
      </c>
      <c r="H102" s="36">
        <v>0</v>
      </c>
      <c r="I102" s="37">
        <f>ROUND(G102*H102,P4)</f>
        <v>0</v>
      </c>
      <c r="J102" s="34" t="s">
        <v>140</v>
      </c>
      <c r="O102" s="38">
        <f>I102*0.21</f>
        <v>0</v>
      </c>
      <c r="P102">
        <v>3</v>
      </c>
    </row>
    <row r="103" spans="1:16" x14ac:dyDescent="0.3">
      <c r="A103" s="31" t="s">
        <v>63</v>
      </c>
      <c r="B103" s="39"/>
      <c r="C103" s="40"/>
      <c r="D103" s="40"/>
      <c r="E103" s="46" t="s">
        <v>60</v>
      </c>
      <c r="F103" s="40"/>
      <c r="G103" s="40"/>
      <c r="H103" s="40"/>
      <c r="I103" s="40"/>
      <c r="J103" s="41"/>
    </row>
    <row r="104" spans="1:16" ht="72" x14ac:dyDescent="0.3">
      <c r="A104" s="31" t="s">
        <v>65</v>
      </c>
      <c r="B104" s="39"/>
      <c r="C104" s="40"/>
      <c r="D104" s="40"/>
      <c r="E104" s="42" t="s">
        <v>472</v>
      </c>
      <c r="F104" s="40"/>
      <c r="G104" s="40"/>
      <c r="H104" s="40"/>
      <c r="I104" s="40"/>
      <c r="J104" s="41"/>
    </row>
    <row r="105" spans="1:16" ht="259.2" x14ac:dyDescent="0.3">
      <c r="A105" s="31" t="s">
        <v>67</v>
      </c>
      <c r="B105" s="39"/>
      <c r="C105" s="40"/>
      <c r="D105" s="40"/>
      <c r="E105" s="33" t="s">
        <v>473</v>
      </c>
      <c r="F105" s="40"/>
      <c r="G105" s="40"/>
      <c r="H105" s="40"/>
      <c r="I105" s="40"/>
      <c r="J105" s="41"/>
    </row>
    <row r="106" spans="1:16" x14ac:dyDescent="0.3">
      <c r="A106" s="31" t="s">
        <v>58</v>
      </c>
      <c r="B106" s="31">
        <v>24</v>
      </c>
      <c r="C106" s="32" t="s">
        <v>474</v>
      </c>
      <c r="D106" s="31" t="s">
        <v>60</v>
      </c>
      <c r="E106" s="33" t="s">
        <v>475</v>
      </c>
      <c r="F106" s="34" t="s">
        <v>190</v>
      </c>
      <c r="G106" s="35">
        <v>27.79</v>
      </c>
      <c r="H106" s="36">
        <v>0</v>
      </c>
      <c r="I106" s="37">
        <f>ROUND(G106*H106,P4)</f>
        <v>0</v>
      </c>
      <c r="J106" s="34" t="s">
        <v>140</v>
      </c>
      <c r="O106" s="38">
        <f>I106*0.21</f>
        <v>0</v>
      </c>
      <c r="P106">
        <v>3</v>
      </c>
    </row>
    <row r="107" spans="1:16" x14ac:dyDescent="0.3">
      <c r="A107" s="31" t="s">
        <v>63</v>
      </c>
      <c r="B107" s="39"/>
      <c r="C107" s="40"/>
      <c r="D107" s="40"/>
      <c r="E107" s="46" t="s">
        <v>60</v>
      </c>
      <c r="F107" s="40"/>
      <c r="G107" s="40"/>
      <c r="H107" s="40"/>
      <c r="I107" s="40"/>
      <c r="J107" s="41"/>
    </row>
    <row r="108" spans="1:16" ht="72" x14ac:dyDescent="0.3">
      <c r="A108" s="31" t="s">
        <v>65</v>
      </c>
      <c r="B108" s="39"/>
      <c r="C108" s="40"/>
      <c r="D108" s="40"/>
      <c r="E108" s="42" t="s">
        <v>472</v>
      </c>
      <c r="F108" s="40"/>
      <c r="G108" s="40"/>
      <c r="H108" s="40"/>
      <c r="I108" s="40"/>
      <c r="J108" s="41"/>
    </row>
    <row r="109" spans="1:16" ht="43.2" x14ac:dyDescent="0.3">
      <c r="A109" s="31" t="s">
        <v>67</v>
      </c>
      <c r="B109" s="39"/>
      <c r="C109" s="40"/>
      <c r="D109" s="40"/>
      <c r="E109" s="33" t="s">
        <v>476</v>
      </c>
      <c r="F109" s="40"/>
      <c r="G109" s="40"/>
      <c r="H109" s="40"/>
      <c r="I109" s="40"/>
      <c r="J109" s="41"/>
    </row>
    <row r="110" spans="1:16" x14ac:dyDescent="0.3">
      <c r="A110" s="31" t="s">
        <v>58</v>
      </c>
      <c r="B110" s="31">
        <v>25</v>
      </c>
      <c r="C110" s="32" t="s">
        <v>477</v>
      </c>
      <c r="D110" s="31" t="s">
        <v>60</v>
      </c>
      <c r="E110" s="33" t="s">
        <v>478</v>
      </c>
      <c r="F110" s="34" t="s">
        <v>190</v>
      </c>
      <c r="G110" s="35">
        <v>32.915999999999997</v>
      </c>
      <c r="H110" s="36">
        <v>0</v>
      </c>
      <c r="I110" s="37">
        <f>ROUND(G110*H110,P4)</f>
        <v>0</v>
      </c>
      <c r="J110" s="34" t="s">
        <v>140</v>
      </c>
      <c r="O110" s="38">
        <f>I110*0.21</f>
        <v>0</v>
      </c>
      <c r="P110">
        <v>3</v>
      </c>
    </row>
    <row r="111" spans="1:16" x14ac:dyDescent="0.3">
      <c r="A111" s="31" t="s">
        <v>63</v>
      </c>
      <c r="B111" s="39"/>
      <c r="C111" s="40"/>
      <c r="D111" s="40"/>
      <c r="E111" s="46" t="s">
        <v>60</v>
      </c>
      <c r="F111" s="40"/>
      <c r="G111" s="40"/>
      <c r="H111" s="40"/>
      <c r="I111" s="40"/>
      <c r="J111" s="41"/>
    </row>
    <row r="112" spans="1:16" ht="43.2" x14ac:dyDescent="0.3">
      <c r="A112" s="31" t="s">
        <v>65</v>
      </c>
      <c r="B112" s="39"/>
      <c r="C112" s="40"/>
      <c r="D112" s="40"/>
      <c r="E112" s="42" t="s">
        <v>479</v>
      </c>
      <c r="F112" s="40"/>
      <c r="G112" s="40"/>
      <c r="H112" s="40"/>
      <c r="I112" s="40"/>
      <c r="J112" s="41"/>
    </row>
    <row r="113" spans="1:16" ht="57.6" x14ac:dyDescent="0.3">
      <c r="A113" s="31" t="s">
        <v>67</v>
      </c>
      <c r="B113" s="39"/>
      <c r="C113" s="40"/>
      <c r="D113" s="40"/>
      <c r="E113" s="33" t="s">
        <v>480</v>
      </c>
      <c r="F113" s="40"/>
      <c r="G113" s="40"/>
      <c r="H113" s="40"/>
      <c r="I113" s="40"/>
      <c r="J113" s="41"/>
    </row>
    <row r="114" spans="1:16" x14ac:dyDescent="0.3">
      <c r="A114" s="31" t="s">
        <v>58</v>
      </c>
      <c r="B114" s="31">
        <v>26</v>
      </c>
      <c r="C114" s="32" t="s">
        <v>481</v>
      </c>
      <c r="D114" s="31" t="s">
        <v>60</v>
      </c>
      <c r="E114" s="33" t="s">
        <v>482</v>
      </c>
      <c r="F114" s="34" t="s">
        <v>190</v>
      </c>
      <c r="G114" s="35">
        <v>121.444</v>
      </c>
      <c r="H114" s="36">
        <v>0</v>
      </c>
      <c r="I114" s="37">
        <f>ROUND(G114*H114,P4)</f>
        <v>0</v>
      </c>
      <c r="J114" s="34" t="s">
        <v>140</v>
      </c>
      <c r="O114" s="38">
        <f>I114*0.21</f>
        <v>0</v>
      </c>
      <c r="P114">
        <v>3</v>
      </c>
    </row>
    <row r="115" spans="1:16" ht="28.8" x14ac:dyDescent="0.3">
      <c r="A115" s="31" t="s">
        <v>63</v>
      </c>
      <c r="B115" s="39"/>
      <c r="C115" s="40"/>
      <c r="D115" s="40"/>
      <c r="E115" s="33" t="s">
        <v>483</v>
      </c>
      <c r="F115" s="40"/>
      <c r="G115" s="40"/>
      <c r="H115" s="40"/>
      <c r="I115" s="40"/>
      <c r="J115" s="41"/>
    </row>
    <row r="116" spans="1:16" ht="57.6" x14ac:dyDescent="0.3">
      <c r="A116" s="31" t="s">
        <v>65</v>
      </c>
      <c r="B116" s="39"/>
      <c r="C116" s="40"/>
      <c r="D116" s="40"/>
      <c r="E116" s="42" t="s">
        <v>484</v>
      </c>
      <c r="F116" s="40"/>
      <c r="G116" s="40"/>
      <c r="H116" s="40"/>
      <c r="I116" s="40"/>
      <c r="J116" s="41"/>
    </row>
    <row r="117" spans="1:16" ht="57.6" x14ac:dyDescent="0.3">
      <c r="A117" s="31" t="s">
        <v>67</v>
      </c>
      <c r="B117" s="39"/>
      <c r="C117" s="40"/>
      <c r="D117" s="40"/>
      <c r="E117" s="33" t="s">
        <v>480</v>
      </c>
      <c r="F117" s="40"/>
      <c r="G117" s="40"/>
      <c r="H117" s="40"/>
      <c r="I117" s="40"/>
      <c r="J117" s="41"/>
    </row>
    <row r="118" spans="1:16" x14ac:dyDescent="0.3">
      <c r="A118" s="25" t="s">
        <v>55</v>
      </c>
      <c r="B118" s="26"/>
      <c r="C118" s="27" t="s">
        <v>485</v>
      </c>
      <c r="D118" s="28"/>
      <c r="E118" s="25" t="s">
        <v>486</v>
      </c>
      <c r="F118" s="28"/>
      <c r="G118" s="28"/>
      <c r="H118" s="28"/>
      <c r="I118" s="29">
        <f>SUMIFS(I119:I134,A119:A134,"P")</f>
        <v>0</v>
      </c>
      <c r="J118" s="30"/>
    </row>
    <row r="119" spans="1:16" x14ac:dyDescent="0.3">
      <c r="A119" s="31" t="s">
        <v>58</v>
      </c>
      <c r="B119" s="31">
        <v>27</v>
      </c>
      <c r="C119" s="32" t="s">
        <v>487</v>
      </c>
      <c r="D119" s="31" t="s">
        <v>60</v>
      </c>
      <c r="E119" s="33" t="s">
        <v>488</v>
      </c>
      <c r="F119" s="34" t="s">
        <v>156</v>
      </c>
      <c r="G119" s="35">
        <v>29.02</v>
      </c>
      <c r="H119" s="36">
        <v>0</v>
      </c>
      <c r="I119" s="37">
        <f>ROUND(G119*H119,P4)</f>
        <v>0</v>
      </c>
      <c r="J119" s="34" t="s">
        <v>140</v>
      </c>
      <c r="O119" s="38">
        <f>I119*0.21</f>
        <v>0</v>
      </c>
      <c r="P119">
        <v>3</v>
      </c>
    </row>
    <row r="120" spans="1:16" x14ac:dyDescent="0.3">
      <c r="A120" s="31" t="s">
        <v>63</v>
      </c>
      <c r="B120" s="39"/>
      <c r="C120" s="40"/>
      <c r="D120" s="40"/>
      <c r="E120" s="46" t="s">
        <v>60</v>
      </c>
      <c r="F120" s="40"/>
      <c r="G120" s="40"/>
      <c r="H120" s="40"/>
      <c r="I120" s="40"/>
      <c r="J120" s="41"/>
    </row>
    <row r="121" spans="1:16" x14ac:dyDescent="0.3">
      <c r="A121" s="31" t="s">
        <v>65</v>
      </c>
      <c r="B121" s="39"/>
      <c r="C121" s="40"/>
      <c r="D121" s="40"/>
      <c r="E121" s="42" t="s">
        <v>489</v>
      </c>
      <c r="F121" s="40"/>
      <c r="G121" s="40"/>
      <c r="H121" s="40"/>
      <c r="I121" s="40"/>
      <c r="J121" s="41"/>
    </row>
    <row r="122" spans="1:16" ht="316.8" x14ac:dyDescent="0.3">
      <c r="A122" s="31" t="s">
        <v>67</v>
      </c>
      <c r="B122" s="39"/>
      <c r="C122" s="40"/>
      <c r="D122" s="40"/>
      <c r="E122" s="33" t="s">
        <v>490</v>
      </c>
      <c r="F122" s="40"/>
      <c r="G122" s="40"/>
      <c r="H122" s="40"/>
      <c r="I122" s="40"/>
      <c r="J122" s="41"/>
    </row>
    <row r="123" spans="1:16" x14ac:dyDescent="0.3">
      <c r="A123" s="31" t="s">
        <v>58</v>
      </c>
      <c r="B123" s="31">
        <v>28</v>
      </c>
      <c r="C123" s="32" t="s">
        <v>491</v>
      </c>
      <c r="D123" s="31" t="s">
        <v>60</v>
      </c>
      <c r="E123" s="33" t="s">
        <v>492</v>
      </c>
      <c r="F123" s="34" t="s">
        <v>156</v>
      </c>
      <c r="G123" s="35">
        <v>2.2000000000000002</v>
      </c>
      <c r="H123" s="36">
        <v>0</v>
      </c>
      <c r="I123" s="37">
        <f>ROUND(G123*H123,P4)</f>
        <v>0</v>
      </c>
      <c r="J123" s="34" t="s">
        <v>140</v>
      </c>
      <c r="O123" s="38">
        <f>I123*0.21</f>
        <v>0</v>
      </c>
      <c r="P123">
        <v>3</v>
      </c>
    </row>
    <row r="124" spans="1:16" x14ac:dyDescent="0.3">
      <c r="A124" s="31" t="s">
        <v>63</v>
      </c>
      <c r="B124" s="39"/>
      <c r="C124" s="40"/>
      <c r="D124" s="40"/>
      <c r="E124" s="46" t="s">
        <v>60</v>
      </c>
      <c r="F124" s="40"/>
      <c r="G124" s="40"/>
      <c r="H124" s="40"/>
      <c r="I124" s="40"/>
      <c r="J124" s="41"/>
    </row>
    <row r="125" spans="1:16" ht="43.2" x14ac:dyDescent="0.3">
      <c r="A125" s="31" t="s">
        <v>65</v>
      </c>
      <c r="B125" s="39"/>
      <c r="C125" s="40"/>
      <c r="D125" s="40"/>
      <c r="E125" s="42" t="s">
        <v>493</v>
      </c>
      <c r="F125" s="40"/>
      <c r="G125" s="40"/>
      <c r="H125" s="40"/>
      <c r="I125" s="40"/>
      <c r="J125" s="41"/>
    </row>
    <row r="126" spans="1:16" ht="316.8" x14ac:dyDescent="0.3">
      <c r="A126" s="31" t="s">
        <v>67</v>
      </c>
      <c r="B126" s="39"/>
      <c r="C126" s="40"/>
      <c r="D126" s="40"/>
      <c r="E126" s="33" t="s">
        <v>490</v>
      </c>
      <c r="F126" s="40"/>
      <c r="G126" s="40"/>
      <c r="H126" s="40"/>
      <c r="I126" s="40"/>
      <c r="J126" s="41"/>
    </row>
    <row r="127" spans="1:16" x14ac:dyDescent="0.3">
      <c r="A127" s="31" t="s">
        <v>58</v>
      </c>
      <c r="B127" s="31">
        <v>29</v>
      </c>
      <c r="C127" s="32" t="s">
        <v>494</v>
      </c>
      <c r="D127" s="31" t="s">
        <v>60</v>
      </c>
      <c r="E127" s="33" t="s">
        <v>495</v>
      </c>
      <c r="F127" s="34" t="s">
        <v>156</v>
      </c>
      <c r="G127" s="35">
        <v>11.9</v>
      </c>
      <c r="H127" s="36">
        <v>0</v>
      </c>
      <c r="I127" s="37">
        <f>ROUND(G127*H127,P4)</f>
        <v>0</v>
      </c>
      <c r="J127" s="34" t="s">
        <v>140</v>
      </c>
      <c r="O127" s="38">
        <f>I127*0.21</f>
        <v>0</v>
      </c>
      <c r="P127">
        <v>3</v>
      </c>
    </row>
    <row r="128" spans="1:16" x14ac:dyDescent="0.3">
      <c r="A128" s="31" t="s">
        <v>63</v>
      </c>
      <c r="B128" s="39"/>
      <c r="C128" s="40"/>
      <c r="D128" s="40"/>
      <c r="E128" s="46" t="s">
        <v>60</v>
      </c>
      <c r="F128" s="40"/>
      <c r="G128" s="40"/>
      <c r="H128" s="40"/>
      <c r="I128" s="40"/>
      <c r="J128" s="41"/>
    </row>
    <row r="129" spans="1:16" ht="43.2" x14ac:dyDescent="0.3">
      <c r="A129" s="31" t="s">
        <v>65</v>
      </c>
      <c r="B129" s="39"/>
      <c r="C129" s="40"/>
      <c r="D129" s="40"/>
      <c r="E129" s="42" t="s">
        <v>496</v>
      </c>
      <c r="F129" s="40"/>
      <c r="G129" s="40"/>
      <c r="H129" s="40"/>
      <c r="I129" s="40"/>
      <c r="J129" s="41"/>
    </row>
    <row r="130" spans="1:16" ht="302.39999999999998" x14ac:dyDescent="0.3">
      <c r="A130" s="31" t="s">
        <v>67</v>
      </c>
      <c r="B130" s="39"/>
      <c r="C130" s="40"/>
      <c r="D130" s="40"/>
      <c r="E130" s="33" t="s">
        <v>497</v>
      </c>
      <c r="F130" s="40"/>
      <c r="G130" s="40"/>
      <c r="H130" s="40"/>
      <c r="I130" s="40"/>
      <c r="J130" s="41"/>
    </row>
    <row r="131" spans="1:16" x14ac:dyDescent="0.3">
      <c r="A131" s="31" t="s">
        <v>58</v>
      </c>
      <c r="B131" s="31">
        <v>30</v>
      </c>
      <c r="C131" s="32" t="s">
        <v>498</v>
      </c>
      <c r="D131" s="31" t="s">
        <v>60</v>
      </c>
      <c r="E131" s="33" t="s">
        <v>499</v>
      </c>
      <c r="F131" s="34" t="s">
        <v>156</v>
      </c>
      <c r="G131" s="35">
        <v>28.05</v>
      </c>
      <c r="H131" s="36">
        <v>0</v>
      </c>
      <c r="I131" s="37">
        <f>ROUND(G131*H131,P4)</f>
        <v>0</v>
      </c>
      <c r="J131" s="34" t="s">
        <v>140</v>
      </c>
      <c r="O131" s="38">
        <f>I131*0.21</f>
        <v>0</v>
      </c>
      <c r="P131">
        <v>3</v>
      </c>
    </row>
    <row r="132" spans="1:16" x14ac:dyDescent="0.3">
      <c r="A132" s="31" t="s">
        <v>63</v>
      </c>
      <c r="B132" s="39"/>
      <c r="C132" s="40"/>
      <c r="D132" s="40"/>
      <c r="E132" s="46" t="s">
        <v>60</v>
      </c>
      <c r="F132" s="40"/>
      <c r="G132" s="40"/>
      <c r="H132" s="40"/>
      <c r="I132" s="40"/>
      <c r="J132" s="41"/>
    </row>
    <row r="133" spans="1:16" ht="43.2" x14ac:dyDescent="0.3">
      <c r="A133" s="31" t="s">
        <v>65</v>
      </c>
      <c r="B133" s="39"/>
      <c r="C133" s="40"/>
      <c r="D133" s="40"/>
      <c r="E133" s="42" t="s">
        <v>500</v>
      </c>
      <c r="F133" s="40"/>
      <c r="G133" s="40"/>
      <c r="H133" s="40"/>
      <c r="I133" s="40"/>
      <c r="J133" s="41"/>
    </row>
    <row r="134" spans="1:16" ht="288" x14ac:dyDescent="0.3">
      <c r="A134" s="31" t="s">
        <v>67</v>
      </c>
      <c r="B134" s="39"/>
      <c r="C134" s="40"/>
      <c r="D134" s="40"/>
      <c r="E134" s="33" t="s">
        <v>501</v>
      </c>
      <c r="F134" s="40"/>
      <c r="G134" s="40"/>
      <c r="H134" s="40"/>
      <c r="I134" s="40"/>
      <c r="J134" s="41"/>
    </row>
    <row r="135" spans="1:16" x14ac:dyDescent="0.3">
      <c r="A135" s="25" t="s">
        <v>55</v>
      </c>
      <c r="B135" s="26"/>
      <c r="C135" s="27" t="s">
        <v>193</v>
      </c>
      <c r="D135" s="28"/>
      <c r="E135" s="25" t="s">
        <v>194</v>
      </c>
      <c r="F135" s="28"/>
      <c r="G135" s="28"/>
      <c r="H135" s="28"/>
      <c r="I135" s="29">
        <f>SUMIFS(I136:I166,A136:A166,"P")</f>
        <v>0</v>
      </c>
      <c r="J135" s="30"/>
    </row>
    <row r="136" spans="1:16" x14ac:dyDescent="0.3">
      <c r="A136" s="31" t="s">
        <v>58</v>
      </c>
      <c r="B136" s="31">
        <v>31</v>
      </c>
      <c r="C136" s="32" t="s">
        <v>502</v>
      </c>
      <c r="D136" s="31" t="s">
        <v>60</v>
      </c>
      <c r="E136" s="33" t="s">
        <v>503</v>
      </c>
      <c r="F136" s="34" t="s">
        <v>156</v>
      </c>
      <c r="G136" s="35">
        <v>66.099999999999994</v>
      </c>
      <c r="H136" s="36">
        <v>0</v>
      </c>
      <c r="I136" s="37">
        <f>ROUND(G136*H136,P4)</f>
        <v>0</v>
      </c>
      <c r="J136" s="34" t="s">
        <v>140</v>
      </c>
      <c r="O136" s="38">
        <f>I136*0.21</f>
        <v>0</v>
      </c>
      <c r="P136">
        <v>3</v>
      </c>
    </row>
    <row r="137" spans="1:16" x14ac:dyDescent="0.3">
      <c r="A137" s="31" t="s">
        <v>63</v>
      </c>
      <c r="B137" s="39"/>
      <c r="C137" s="40"/>
      <c r="D137" s="40"/>
      <c r="E137" s="33" t="s">
        <v>504</v>
      </c>
      <c r="F137" s="40"/>
      <c r="G137" s="40"/>
      <c r="H137" s="40"/>
      <c r="I137" s="40"/>
      <c r="J137" s="41"/>
    </row>
    <row r="138" spans="1:16" ht="86.4" x14ac:dyDescent="0.3">
      <c r="A138" s="31" t="s">
        <v>65</v>
      </c>
      <c r="B138" s="39"/>
      <c r="C138" s="40"/>
      <c r="D138" s="40"/>
      <c r="E138" s="42" t="s">
        <v>505</v>
      </c>
      <c r="F138" s="40"/>
      <c r="G138" s="40"/>
      <c r="H138" s="40"/>
      <c r="I138" s="40"/>
      <c r="J138" s="41"/>
    </row>
    <row r="139" spans="1:16" ht="72" x14ac:dyDescent="0.3">
      <c r="A139" s="31" t="s">
        <v>67</v>
      </c>
      <c r="B139" s="39"/>
      <c r="C139" s="40"/>
      <c r="D139" s="40"/>
      <c r="E139" s="33" t="s">
        <v>506</v>
      </c>
      <c r="F139" s="40"/>
      <c r="G139" s="40"/>
      <c r="H139" s="40"/>
      <c r="I139" s="40"/>
      <c r="J139" s="41"/>
    </row>
    <row r="140" spans="1:16" x14ac:dyDescent="0.3">
      <c r="A140" s="31" t="s">
        <v>58</v>
      </c>
      <c r="B140" s="31">
        <v>32</v>
      </c>
      <c r="C140" s="32" t="s">
        <v>507</v>
      </c>
      <c r="D140" s="31" t="s">
        <v>60</v>
      </c>
      <c r="E140" s="33" t="s">
        <v>508</v>
      </c>
      <c r="F140" s="34" t="s">
        <v>95</v>
      </c>
      <c r="G140" s="35">
        <v>2</v>
      </c>
      <c r="H140" s="36">
        <v>0</v>
      </c>
      <c r="I140" s="37">
        <f>ROUND(G140*H140,P4)</f>
        <v>0</v>
      </c>
      <c r="J140" s="34" t="s">
        <v>140</v>
      </c>
      <c r="O140" s="38">
        <f>I140*0.21</f>
        <v>0</v>
      </c>
      <c r="P140">
        <v>3</v>
      </c>
    </row>
    <row r="141" spans="1:16" x14ac:dyDescent="0.3">
      <c r="A141" s="31" t="s">
        <v>63</v>
      </c>
      <c r="B141" s="39"/>
      <c r="C141" s="40"/>
      <c r="D141" s="40"/>
      <c r="E141" s="46" t="s">
        <v>60</v>
      </c>
      <c r="F141" s="40"/>
      <c r="G141" s="40"/>
      <c r="H141" s="40"/>
      <c r="I141" s="40"/>
      <c r="J141" s="41"/>
    </row>
    <row r="142" spans="1:16" ht="28.8" x14ac:dyDescent="0.3">
      <c r="A142" s="31" t="s">
        <v>67</v>
      </c>
      <c r="B142" s="39"/>
      <c r="C142" s="40"/>
      <c r="D142" s="40"/>
      <c r="E142" s="33" t="s">
        <v>509</v>
      </c>
      <c r="F142" s="40"/>
      <c r="G142" s="40"/>
      <c r="H142" s="40"/>
      <c r="I142" s="40"/>
      <c r="J142" s="41"/>
    </row>
    <row r="143" spans="1:16" ht="28.8" x14ac:dyDescent="0.3">
      <c r="A143" s="31" t="s">
        <v>58</v>
      </c>
      <c r="B143" s="31">
        <v>33</v>
      </c>
      <c r="C143" s="32" t="s">
        <v>315</v>
      </c>
      <c r="D143" s="31" t="s">
        <v>60</v>
      </c>
      <c r="E143" s="33" t="s">
        <v>316</v>
      </c>
      <c r="F143" s="34" t="s">
        <v>156</v>
      </c>
      <c r="G143" s="35">
        <v>12.68</v>
      </c>
      <c r="H143" s="36">
        <v>0</v>
      </c>
      <c r="I143" s="37">
        <f>ROUND(G143*H143,P4)</f>
        <v>0</v>
      </c>
      <c r="J143" s="34" t="s">
        <v>140</v>
      </c>
      <c r="O143" s="38">
        <f>I143*0.21</f>
        <v>0</v>
      </c>
      <c r="P143">
        <v>3</v>
      </c>
    </row>
    <row r="144" spans="1:16" x14ac:dyDescent="0.3">
      <c r="A144" s="31" t="s">
        <v>63</v>
      </c>
      <c r="B144" s="39"/>
      <c r="C144" s="40"/>
      <c r="D144" s="40"/>
      <c r="E144" s="46" t="s">
        <v>60</v>
      </c>
      <c r="F144" s="40"/>
      <c r="G144" s="40"/>
      <c r="H144" s="40"/>
      <c r="I144" s="40"/>
      <c r="J144" s="41"/>
    </row>
    <row r="145" spans="1:16" ht="43.2" x14ac:dyDescent="0.3">
      <c r="A145" s="31" t="s">
        <v>65</v>
      </c>
      <c r="B145" s="39"/>
      <c r="C145" s="40"/>
      <c r="D145" s="40"/>
      <c r="E145" s="42" t="s">
        <v>510</v>
      </c>
      <c r="F145" s="40"/>
      <c r="G145" s="40"/>
      <c r="H145" s="40"/>
      <c r="I145" s="40"/>
      <c r="J145" s="41"/>
    </row>
    <row r="146" spans="1:16" ht="57.6" x14ac:dyDescent="0.3">
      <c r="A146" s="31" t="s">
        <v>67</v>
      </c>
      <c r="B146" s="39"/>
      <c r="C146" s="40"/>
      <c r="D146" s="40"/>
      <c r="E146" s="33" t="s">
        <v>511</v>
      </c>
      <c r="F146" s="40"/>
      <c r="G146" s="40"/>
      <c r="H146" s="40"/>
      <c r="I146" s="40"/>
      <c r="J146" s="41"/>
    </row>
    <row r="147" spans="1:16" x14ac:dyDescent="0.3">
      <c r="A147" s="31" t="s">
        <v>58</v>
      </c>
      <c r="B147" s="31">
        <v>34</v>
      </c>
      <c r="C147" s="32" t="s">
        <v>328</v>
      </c>
      <c r="D147" s="31" t="s">
        <v>60</v>
      </c>
      <c r="E147" s="33" t="s">
        <v>329</v>
      </c>
      <c r="F147" s="34" t="s">
        <v>156</v>
      </c>
      <c r="G147" s="35">
        <v>12.5</v>
      </c>
      <c r="H147" s="36">
        <v>0</v>
      </c>
      <c r="I147" s="37">
        <f>ROUND(G147*H147,P4)</f>
        <v>0</v>
      </c>
      <c r="J147" s="34" t="s">
        <v>140</v>
      </c>
      <c r="O147" s="38">
        <f>I147*0.21</f>
        <v>0</v>
      </c>
      <c r="P147">
        <v>3</v>
      </c>
    </row>
    <row r="148" spans="1:16" x14ac:dyDescent="0.3">
      <c r="A148" s="31" t="s">
        <v>63</v>
      </c>
      <c r="B148" s="39"/>
      <c r="C148" s="40"/>
      <c r="D148" s="40"/>
      <c r="E148" s="46" t="s">
        <v>60</v>
      </c>
      <c r="F148" s="40"/>
      <c r="G148" s="40"/>
      <c r="H148" s="40"/>
      <c r="I148" s="40"/>
      <c r="J148" s="41"/>
    </row>
    <row r="149" spans="1:16" ht="86.4" x14ac:dyDescent="0.3">
      <c r="A149" s="31" t="s">
        <v>65</v>
      </c>
      <c r="B149" s="39"/>
      <c r="C149" s="40"/>
      <c r="D149" s="40"/>
      <c r="E149" s="42" t="s">
        <v>512</v>
      </c>
      <c r="F149" s="40"/>
      <c r="G149" s="40"/>
      <c r="H149" s="40"/>
      <c r="I149" s="40"/>
      <c r="J149" s="41"/>
    </row>
    <row r="150" spans="1:16" ht="28.8" x14ac:dyDescent="0.3">
      <c r="A150" s="31" t="s">
        <v>67</v>
      </c>
      <c r="B150" s="39"/>
      <c r="C150" s="40"/>
      <c r="D150" s="40"/>
      <c r="E150" s="33" t="s">
        <v>513</v>
      </c>
      <c r="F150" s="40"/>
      <c r="G150" s="40"/>
      <c r="H150" s="40"/>
      <c r="I150" s="40"/>
      <c r="J150" s="41"/>
    </row>
    <row r="151" spans="1:16" x14ac:dyDescent="0.3">
      <c r="A151" s="31" t="s">
        <v>58</v>
      </c>
      <c r="B151" s="31">
        <v>35</v>
      </c>
      <c r="C151" s="32" t="s">
        <v>514</v>
      </c>
      <c r="D151" s="31" t="s">
        <v>60</v>
      </c>
      <c r="E151" s="33" t="s">
        <v>515</v>
      </c>
      <c r="F151" s="34" t="s">
        <v>190</v>
      </c>
      <c r="G151" s="35">
        <v>2.5</v>
      </c>
      <c r="H151" s="36">
        <v>0</v>
      </c>
      <c r="I151" s="37">
        <f>ROUND(G151*H151,P4)</f>
        <v>0</v>
      </c>
      <c r="J151" s="34" t="s">
        <v>140</v>
      </c>
      <c r="O151" s="38">
        <f>I151*0.21</f>
        <v>0</v>
      </c>
      <c r="P151">
        <v>3</v>
      </c>
    </row>
    <row r="152" spans="1:16" x14ac:dyDescent="0.3">
      <c r="A152" s="31" t="s">
        <v>63</v>
      </c>
      <c r="B152" s="39"/>
      <c r="C152" s="40"/>
      <c r="D152" s="40"/>
      <c r="E152" s="46" t="s">
        <v>60</v>
      </c>
      <c r="F152" s="40"/>
      <c r="G152" s="40"/>
      <c r="H152" s="40"/>
      <c r="I152" s="40"/>
      <c r="J152" s="41"/>
    </row>
    <row r="153" spans="1:16" ht="43.2" x14ac:dyDescent="0.3">
      <c r="A153" s="31" t="s">
        <v>65</v>
      </c>
      <c r="B153" s="39"/>
      <c r="C153" s="40"/>
      <c r="D153" s="40"/>
      <c r="E153" s="42" t="s">
        <v>516</v>
      </c>
      <c r="F153" s="40"/>
      <c r="G153" s="40"/>
      <c r="H153" s="40"/>
      <c r="I153" s="40"/>
      <c r="J153" s="41"/>
    </row>
    <row r="154" spans="1:16" ht="28.8" x14ac:dyDescent="0.3">
      <c r="A154" s="31" t="s">
        <v>67</v>
      </c>
      <c r="B154" s="39"/>
      <c r="C154" s="40"/>
      <c r="D154" s="40"/>
      <c r="E154" s="33" t="s">
        <v>517</v>
      </c>
      <c r="F154" s="40"/>
      <c r="G154" s="40"/>
      <c r="H154" s="40"/>
      <c r="I154" s="40"/>
      <c r="J154" s="41"/>
    </row>
    <row r="155" spans="1:16" x14ac:dyDescent="0.3">
      <c r="A155" s="31" t="s">
        <v>58</v>
      </c>
      <c r="B155" s="31">
        <v>36</v>
      </c>
      <c r="C155" s="32" t="s">
        <v>518</v>
      </c>
      <c r="D155" s="31" t="s">
        <v>60</v>
      </c>
      <c r="E155" s="33" t="s">
        <v>519</v>
      </c>
      <c r="F155" s="34" t="s">
        <v>156</v>
      </c>
      <c r="G155" s="35">
        <v>12.5</v>
      </c>
      <c r="H155" s="36">
        <v>0</v>
      </c>
      <c r="I155" s="37">
        <f>ROUND(G155*H155,P4)</f>
        <v>0</v>
      </c>
      <c r="J155" s="34" t="s">
        <v>140</v>
      </c>
      <c r="O155" s="38">
        <f>I155*0.21</f>
        <v>0</v>
      </c>
      <c r="P155">
        <v>3</v>
      </c>
    </row>
    <row r="156" spans="1:16" x14ac:dyDescent="0.3">
      <c r="A156" s="31" t="s">
        <v>63</v>
      </c>
      <c r="B156" s="39"/>
      <c r="C156" s="40"/>
      <c r="D156" s="40"/>
      <c r="E156" s="46" t="s">
        <v>60</v>
      </c>
      <c r="F156" s="40"/>
      <c r="G156" s="40"/>
      <c r="H156" s="40"/>
      <c r="I156" s="40"/>
      <c r="J156" s="41"/>
    </row>
    <row r="157" spans="1:16" ht="86.4" x14ac:dyDescent="0.3">
      <c r="A157" s="31" t="s">
        <v>65</v>
      </c>
      <c r="B157" s="39"/>
      <c r="C157" s="40"/>
      <c r="D157" s="40"/>
      <c r="E157" s="42" t="s">
        <v>512</v>
      </c>
      <c r="F157" s="40"/>
      <c r="G157" s="40"/>
      <c r="H157" s="40"/>
      <c r="I157" s="40"/>
      <c r="J157" s="41"/>
    </row>
    <row r="158" spans="1:16" ht="43.2" x14ac:dyDescent="0.3">
      <c r="A158" s="31" t="s">
        <v>67</v>
      </c>
      <c r="B158" s="39"/>
      <c r="C158" s="40"/>
      <c r="D158" s="40"/>
      <c r="E158" s="33" t="s">
        <v>520</v>
      </c>
      <c r="F158" s="40"/>
      <c r="G158" s="40"/>
      <c r="H158" s="40"/>
      <c r="I158" s="40"/>
      <c r="J158" s="41"/>
    </row>
    <row r="159" spans="1:16" ht="28.8" x14ac:dyDescent="0.3">
      <c r="A159" s="31" t="s">
        <v>58</v>
      </c>
      <c r="B159" s="31">
        <v>37</v>
      </c>
      <c r="C159" s="32" t="s">
        <v>521</v>
      </c>
      <c r="D159" s="31" t="s">
        <v>60</v>
      </c>
      <c r="E159" s="33" t="s">
        <v>522</v>
      </c>
      <c r="F159" s="34" t="s">
        <v>156</v>
      </c>
      <c r="G159" s="35">
        <v>12.84</v>
      </c>
      <c r="H159" s="36">
        <v>0</v>
      </c>
      <c r="I159" s="37">
        <f>ROUND(G159*H159,P4)</f>
        <v>0</v>
      </c>
      <c r="J159" s="34" t="s">
        <v>140</v>
      </c>
      <c r="O159" s="38">
        <f>I159*0.21</f>
        <v>0</v>
      </c>
      <c r="P159">
        <v>3</v>
      </c>
    </row>
    <row r="160" spans="1:16" x14ac:dyDescent="0.3">
      <c r="A160" s="31" t="s">
        <v>63</v>
      </c>
      <c r="B160" s="39"/>
      <c r="C160" s="40"/>
      <c r="D160" s="40"/>
      <c r="E160" s="46" t="s">
        <v>60</v>
      </c>
      <c r="F160" s="40"/>
      <c r="G160" s="40"/>
      <c r="H160" s="40"/>
      <c r="I160" s="40"/>
      <c r="J160" s="41"/>
    </row>
    <row r="161" spans="1:16" ht="43.2" x14ac:dyDescent="0.3">
      <c r="A161" s="31" t="s">
        <v>65</v>
      </c>
      <c r="B161" s="39"/>
      <c r="C161" s="40"/>
      <c r="D161" s="40"/>
      <c r="E161" s="42" t="s">
        <v>523</v>
      </c>
      <c r="F161" s="40"/>
      <c r="G161" s="40"/>
      <c r="H161" s="40"/>
      <c r="I161" s="40"/>
      <c r="J161" s="41"/>
    </row>
    <row r="162" spans="1:16" ht="43.2" x14ac:dyDescent="0.3">
      <c r="A162" s="31" t="s">
        <v>67</v>
      </c>
      <c r="B162" s="39"/>
      <c r="C162" s="40"/>
      <c r="D162" s="40"/>
      <c r="E162" s="33" t="s">
        <v>520</v>
      </c>
      <c r="F162" s="40"/>
      <c r="G162" s="40"/>
      <c r="H162" s="40"/>
      <c r="I162" s="40"/>
      <c r="J162" s="41"/>
    </row>
    <row r="163" spans="1:16" x14ac:dyDescent="0.3">
      <c r="A163" s="31" t="s">
        <v>58</v>
      </c>
      <c r="B163" s="31">
        <v>38</v>
      </c>
      <c r="C163" s="32" t="s">
        <v>524</v>
      </c>
      <c r="D163" s="31" t="s">
        <v>60</v>
      </c>
      <c r="E163" s="33" t="s">
        <v>525</v>
      </c>
      <c r="F163" s="34" t="s">
        <v>95</v>
      </c>
      <c r="G163" s="35">
        <v>2</v>
      </c>
      <c r="H163" s="36">
        <v>0</v>
      </c>
      <c r="I163" s="37">
        <f>ROUND(G163*H163,P4)</f>
        <v>0</v>
      </c>
      <c r="J163" s="34" t="s">
        <v>140</v>
      </c>
      <c r="O163" s="38">
        <f>I163*0.21</f>
        <v>0</v>
      </c>
      <c r="P163">
        <v>3</v>
      </c>
    </row>
    <row r="164" spans="1:16" x14ac:dyDescent="0.3">
      <c r="A164" s="31" t="s">
        <v>63</v>
      </c>
      <c r="B164" s="39"/>
      <c r="C164" s="40"/>
      <c r="D164" s="40"/>
      <c r="E164" s="46" t="s">
        <v>60</v>
      </c>
      <c r="F164" s="40"/>
      <c r="G164" s="40"/>
      <c r="H164" s="40"/>
      <c r="I164" s="40"/>
      <c r="J164" s="41"/>
    </row>
    <row r="165" spans="1:16" ht="28.8" x14ac:dyDescent="0.3">
      <c r="A165" s="31" t="s">
        <v>65</v>
      </c>
      <c r="B165" s="39"/>
      <c r="C165" s="40"/>
      <c r="D165" s="40"/>
      <c r="E165" s="42" t="s">
        <v>526</v>
      </c>
      <c r="F165" s="40"/>
      <c r="G165" s="40"/>
      <c r="H165" s="40"/>
      <c r="I165" s="40"/>
      <c r="J165" s="41"/>
    </row>
    <row r="166" spans="1:16" ht="316.8" x14ac:dyDescent="0.3">
      <c r="A166" s="31" t="s">
        <v>67</v>
      </c>
      <c r="B166" s="43"/>
      <c r="C166" s="44"/>
      <c r="D166" s="44"/>
      <c r="E166" s="33" t="s">
        <v>527</v>
      </c>
      <c r="F166" s="44"/>
      <c r="G166" s="44"/>
      <c r="H166" s="44"/>
      <c r="I166" s="44"/>
      <c r="J166" s="45"/>
    </row>
  </sheetData>
  <sheetProtection algorithmName="SHA-512" hashValue="vX8jb+rEH1S5rggdwINTHM/Zj74skH8OrVl69lUx5yh93wxPWNCbRUeIJn0sdx9HrFMVqsQ4YVbjksbEv8Y+LA==" saltValue="fr5kH3fpbjwv30jEXHxFmFIVzoUQ+AoUAzpDbGdYtiyyy314uC9gNccMA3ZFKCmUt3jW15fEjnX5st1vNPczVg==" spinCount="100000" sheet="1" objects="1" scenarios="1"/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7"/>
  <sheetViews>
    <sheetView topLeftCell="B1" workbookViewId="0"/>
  </sheetViews>
  <sheetFormatPr defaultRowHeight="14.4" x14ac:dyDescent="0.3"/>
  <cols>
    <col min="1" max="1" width="8.88671875" hidden="1"/>
    <col min="2" max="2" width="15.77734375" customWidth="1"/>
    <col min="3" max="3" width="9.44140625" customWidth="1"/>
    <col min="4" max="4" width="12.5546875" customWidth="1"/>
    <col min="5" max="5" width="63" customWidth="1"/>
    <col min="6" max="6" width="12.5546875" customWidth="1"/>
    <col min="7" max="9" width="15.77734375" customWidth="1"/>
    <col min="10" max="10" width="14.6640625" bestFit="1" customWidth="1"/>
    <col min="15" max="16" width="8.886718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37</v>
      </c>
      <c r="F2" s="14"/>
      <c r="G2" s="14"/>
      <c r="H2" s="14"/>
      <c r="I2" s="14"/>
      <c r="J2" s="16"/>
    </row>
    <row r="3" spans="1:16" x14ac:dyDescent="0.3">
      <c r="A3" s="3" t="s">
        <v>38</v>
      </c>
      <c r="B3" s="17" t="s">
        <v>39</v>
      </c>
      <c r="C3" s="50" t="s">
        <v>40</v>
      </c>
      <c r="D3" s="51"/>
      <c r="E3" s="18" t="s">
        <v>41</v>
      </c>
      <c r="F3" s="14"/>
      <c r="G3" s="14"/>
      <c r="H3" s="19" t="s">
        <v>25</v>
      </c>
      <c r="I3" s="20">
        <f>SUMIFS(I9:I67,A9:A67,"SD")</f>
        <v>0</v>
      </c>
      <c r="J3" s="16"/>
      <c r="O3">
        <v>0</v>
      </c>
      <c r="P3">
        <v>2</v>
      </c>
    </row>
    <row r="4" spans="1:16" x14ac:dyDescent="0.3">
      <c r="A4" s="3" t="s">
        <v>42</v>
      </c>
      <c r="B4" s="17" t="s">
        <v>371</v>
      </c>
      <c r="C4" s="50" t="s">
        <v>372</v>
      </c>
      <c r="D4" s="51"/>
      <c r="E4" s="18" t="s">
        <v>24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3" t="s">
        <v>373</v>
      </c>
      <c r="B5" s="17" t="s">
        <v>43</v>
      </c>
      <c r="C5" s="50" t="s">
        <v>25</v>
      </c>
      <c r="D5" s="51"/>
      <c r="E5" s="18" t="s">
        <v>26</v>
      </c>
      <c r="F5" s="14"/>
      <c r="G5" s="14"/>
      <c r="H5" s="14"/>
      <c r="I5" s="14"/>
      <c r="J5" s="16"/>
      <c r="O5">
        <v>0.21</v>
      </c>
    </row>
    <row r="6" spans="1:16" x14ac:dyDescent="0.3">
      <c r="A6" s="52" t="s">
        <v>44</v>
      </c>
      <c r="B6" s="53" t="s">
        <v>45</v>
      </c>
      <c r="C6" s="54" t="s">
        <v>46</v>
      </c>
      <c r="D6" s="54" t="s">
        <v>47</v>
      </c>
      <c r="E6" s="54" t="s">
        <v>48</v>
      </c>
      <c r="F6" s="54" t="s">
        <v>49</v>
      </c>
      <c r="G6" s="54" t="s">
        <v>50</v>
      </c>
      <c r="H6" s="54" t="s">
        <v>51</v>
      </c>
      <c r="I6" s="54"/>
      <c r="J6" s="55" t="s">
        <v>52</v>
      </c>
    </row>
    <row r="7" spans="1:16" x14ac:dyDescent="0.3">
      <c r="A7" s="52"/>
      <c r="B7" s="53"/>
      <c r="C7" s="54"/>
      <c r="D7" s="54"/>
      <c r="E7" s="54"/>
      <c r="F7" s="54"/>
      <c r="G7" s="54"/>
      <c r="H7" s="6" t="s">
        <v>53</v>
      </c>
      <c r="I7" s="6" t="s">
        <v>54</v>
      </c>
      <c r="J7" s="55"/>
    </row>
    <row r="8" spans="1:16" x14ac:dyDescent="0.3">
      <c r="A8" s="23">
        <v>0</v>
      </c>
      <c r="B8" s="21">
        <v>1</v>
      </c>
      <c r="C8" s="24">
        <v>2</v>
      </c>
      <c r="D8" s="6">
        <v>3</v>
      </c>
      <c r="E8" s="24">
        <v>4</v>
      </c>
      <c r="F8" s="6">
        <v>5</v>
      </c>
      <c r="G8" s="6">
        <v>6</v>
      </c>
      <c r="H8" s="6">
        <v>7</v>
      </c>
      <c r="I8" s="24">
        <v>8</v>
      </c>
      <c r="J8" s="22">
        <v>9</v>
      </c>
    </row>
    <row r="9" spans="1:16" x14ac:dyDescent="0.3">
      <c r="A9" s="25" t="s">
        <v>55</v>
      </c>
      <c r="B9" s="26"/>
      <c r="C9" s="27" t="s">
        <v>56</v>
      </c>
      <c r="D9" s="28"/>
      <c r="E9" s="25" t="s">
        <v>57</v>
      </c>
      <c r="F9" s="28"/>
      <c r="G9" s="28"/>
      <c r="H9" s="28"/>
      <c r="I9" s="29">
        <f>SUMIFS(I10:I25,A10:A25,"P")</f>
        <v>0</v>
      </c>
      <c r="J9" s="30"/>
    </row>
    <row r="10" spans="1:16" x14ac:dyDescent="0.3">
      <c r="A10" s="31" t="s">
        <v>58</v>
      </c>
      <c r="B10" s="31">
        <v>1</v>
      </c>
      <c r="C10" s="32" t="s">
        <v>127</v>
      </c>
      <c r="D10" s="31" t="s">
        <v>528</v>
      </c>
      <c r="E10" s="33" t="s">
        <v>529</v>
      </c>
      <c r="F10" s="34" t="s">
        <v>128</v>
      </c>
      <c r="G10" s="35">
        <v>9.5039999999999996</v>
      </c>
      <c r="H10" s="36">
        <v>0</v>
      </c>
      <c r="I10" s="37">
        <f>ROUND(G10*H10,P4)</f>
        <v>0</v>
      </c>
      <c r="J10" s="31"/>
      <c r="O10" s="38">
        <f>I10*0.21</f>
        <v>0</v>
      </c>
      <c r="P10">
        <v>3</v>
      </c>
    </row>
    <row r="11" spans="1:16" x14ac:dyDescent="0.3">
      <c r="A11" s="31" t="s">
        <v>63</v>
      </c>
      <c r="B11" s="39"/>
      <c r="C11" s="40"/>
      <c r="D11" s="40"/>
      <c r="E11" s="46" t="s">
        <v>60</v>
      </c>
      <c r="F11" s="40"/>
      <c r="G11" s="40"/>
      <c r="H11" s="40"/>
      <c r="I11" s="40"/>
      <c r="J11" s="41"/>
    </row>
    <row r="12" spans="1:16" ht="28.8" x14ac:dyDescent="0.3">
      <c r="A12" s="31" t="s">
        <v>65</v>
      </c>
      <c r="B12" s="39"/>
      <c r="C12" s="40"/>
      <c r="D12" s="40"/>
      <c r="E12" s="42" t="s">
        <v>530</v>
      </c>
      <c r="F12" s="40"/>
      <c r="G12" s="40"/>
      <c r="H12" s="40"/>
      <c r="I12" s="40"/>
      <c r="J12" s="41"/>
    </row>
    <row r="13" spans="1:16" ht="28.8" x14ac:dyDescent="0.3">
      <c r="A13" s="31" t="s">
        <v>67</v>
      </c>
      <c r="B13" s="39"/>
      <c r="C13" s="40"/>
      <c r="D13" s="40"/>
      <c r="E13" s="33" t="s">
        <v>531</v>
      </c>
      <c r="F13" s="40"/>
      <c r="G13" s="40"/>
      <c r="H13" s="40"/>
      <c r="I13" s="40"/>
      <c r="J13" s="41"/>
    </row>
    <row r="14" spans="1:16" x14ac:dyDescent="0.3">
      <c r="A14" s="31" t="s">
        <v>58</v>
      </c>
      <c r="B14" s="31">
        <v>2</v>
      </c>
      <c r="C14" s="32" t="s">
        <v>127</v>
      </c>
      <c r="D14" s="31" t="s">
        <v>532</v>
      </c>
      <c r="E14" s="33" t="s">
        <v>529</v>
      </c>
      <c r="F14" s="34" t="s">
        <v>128</v>
      </c>
      <c r="G14" s="35">
        <v>44.368000000000002</v>
      </c>
      <c r="H14" s="36">
        <v>0</v>
      </c>
      <c r="I14" s="37">
        <f>ROUND(G14*H14,P4)</f>
        <v>0</v>
      </c>
      <c r="J14" s="31"/>
      <c r="O14" s="38">
        <f>I14*0.21</f>
        <v>0</v>
      </c>
      <c r="P14">
        <v>3</v>
      </c>
    </row>
    <row r="15" spans="1:16" x14ac:dyDescent="0.3">
      <c r="A15" s="31" t="s">
        <v>63</v>
      </c>
      <c r="B15" s="39"/>
      <c r="C15" s="40"/>
      <c r="D15" s="40"/>
      <c r="E15" s="46" t="s">
        <v>60</v>
      </c>
      <c r="F15" s="40"/>
      <c r="G15" s="40"/>
      <c r="H15" s="40"/>
      <c r="I15" s="40"/>
      <c r="J15" s="41"/>
    </row>
    <row r="16" spans="1:16" ht="100.8" x14ac:dyDescent="0.3">
      <c r="A16" s="31" t="s">
        <v>65</v>
      </c>
      <c r="B16" s="39"/>
      <c r="C16" s="40"/>
      <c r="D16" s="40"/>
      <c r="E16" s="42" t="s">
        <v>533</v>
      </c>
      <c r="F16" s="40"/>
      <c r="G16" s="40"/>
      <c r="H16" s="40"/>
      <c r="I16" s="40"/>
      <c r="J16" s="41"/>
    </row>
    <row r="17" spans="1:16" ht="28.8" x14ac:dyDescent="0.3">
      <c r="A17" s="31" t="s">
        <v>67</v>
      </c>
      <c r="B17" s="39"/>
      <c r="C17" s="40"/>
      <c r="D17" s="40"/>
      <c r="E17" s="33" t="s">
        <v>531</v>
      </c>
      <c r="F17" s="40"/>
      <c r="G17" s="40"/>
      <c r="H17" s="40"/>
      <c r="I17" s="40"/>
      <c r="J17" s="41"/>
    </row>
    <row r="18" spans="1:16" x14ac:dyDescent="0.3">
      <c r="A18" s="31" t="s">
        <v>58</v>
      </c>
      <c r="B18" s="31">
        <v>3</v>
      </c>
      <c r="C18" s="32" t="s">
        <v>127</v>
      </c>
      <c r="D18" s="31" t="s">
        <v>534</v>
      </c>
      <c r="E18" s="33" t="s">
        <v>529</v>
      </c>
      <c r="F18" s="34" t="s">
        <v>128</v>
      </c>
      <c r="G18" s="35">
        <v>49.5</v>
      </c>
      <c r="H18" s="36">
        <v>0</v>
      </c>
      <c r="I18" s="37">
        <f>ROUND(G18*H18,P4)</f>
        <v>0</v>
      </c>
      <c r="J18" s="31"/>
      <c r="O18" s="38">
        <f>I18*0.21</f>
        <v>0</v>
      </c>
      <c r="P18">
        <v>3</v>
      </c>
    </row>
    <row r="19" spans="1:16" x14ac:dyDescent="0.3">
      <c r="A19" s="31" t="s">
        <v>63</v>
      </c>
      <c r="B19" s="39"/>
      <c r="C19" s="40"/>
      <c r="D19" s="40"/>
      <c r="E19" s="46" t="s">
        <v>60</v>
      </c>
      <c r="F19" s="40"/>
      <c r="G19" s="40"/>
      <c r="H19" s="40"/>
      <c r="I19" s="40"/>
      <c r="J19" s="41"/>
    </row>
    <row r="20" spans="1:16" ht="28.8" x14ac:dyDescent="0.3">
      <c r="A20" s="31" t="s">
        <v>65</v>
      </c>
      <c r="B20" s="39"/>
      <c r="C20" s="40"/>
      <c r="D20" s="40"/>
      <c r="E20" s="42" t="s">
        <v>535</v>
      </c>
      <c r="F20" s="40"/>
      <c r="G20" s="40"/>
      <c r="H20" s="40"/>
      <c r="I20" s="40"/>
      <c r="J20" s="41"/>
    </row>
    <row r="21" spans="1:16" ht="28.8" x14ac:dyDescent="0.3">
      <c r="A21" s="31" t="s">
        <v>67</v>
      </c>
      <c r="B21" s="39"/>
      <c r="C21" s="40"/>
      <c r="D21" s="40"/>
      <c r="E21" s="33" t="s">
        <v>531</v>
      </c>
      <c r="F21" s="40"/>
      <c r="G21" s="40"/>
      <c r="H21" s="40"/>
      <c r="I21" s="40"/>
      <c r="J21" s="41"/>
    </row>
    <row r="22" spans="1:16" x14ac:dyDescent="0.3">
      <c r="A22" s="31" t="s">
        <v>58</v>
      </c>
      <c r="B22" s="31">
        <v>4</v>
      </c>
      <c r="C22" s="32" t="s">
        <v>127</v>
      </c>
      <c r="D22" s="31" t="s">
        <v>536</v>
      </c>
      <c r="E22" s="33" t="s">
        <v>537</v>
      </c>
      <c r="F22" s="34" t="s">
        <v>128</v>
      </c>
      <c r="G22" s="35">
        <v>1.962</v>
      </c>
      <c r="H22" s="36">
        <v>0</v>
      </c>
      <c r="I22" s="37">
        <f>ROUND(G22*H22,P4)</f>
        <v>0</v>
      </c>
      <c r="J22" s="31"/>
      <c r="O22" s="38">
        <f>I22*0.21</f>
        <v>0</v>
      </c>
      <c r="P22">
        <v>3</v>
      </c>
    </row>
    <row r="23" spans="1:16" x14ac:dyDescent="0.3">
      <c r="A23" s="31" t="s">
        <v>63</v>
      </c>
      <c r="B23" s="39"/>
      <c r="C23" s="40"/>
      <c r="D23" s="40"/>
      <c r="E23" s="46" t="s">
        <v>60</v>
      </c>
      <c r="F23" s="40"/>
      <c r="G23" s="40"/>
      <c r="H23" s="40"/>
      <c r="I23" s="40"/>
      <c r="J23" s="41"/>
    </row>
    <row r="24" spans="1:16" ht="28.8" x14ac:dyDescent="0.3">
      <c r="A24" s="31" t="s">
        <v>65</v>
      </c>
      <c r="B24" s="39"/>
      <c r="C24" s="40"/>
      <c r="D24" s="40"/>
      <c r="E24" s="42" t="s">
        <v>538</v>
      </c>
      <c r="F24" s="40"/>
      <c r="G24" s="40"/>
      <c r="H24" s="40"/>
      <c r="I24" s="40"/>
      <c r="J24" s="41"/>
    </row>
    <row r="25" spans="1:16" ht="28.8" x14ac:dyDescent="0.3">
      <c r="A25" s="31" t="s">
        <v>67</v>
      </c>
      <c r="B25" s="39"/>
      <c r="C25" s="40"/>
      <c r="D25" s="40"/>
      <c r="E25" s="33" t="s">
        <v>531</v>
      </c>
      <c r="F25" s="40"/>
      <c r="G25" s="40"/>
      <c r="H25" s="40"/>
      <c r="I25" s="40"/>
      <c r="J25" s="41"/>
    </row>
    <row r="26" spans="1:16" x14ac:dyDescent="0.3">
      <c r="A26" s="25" t="s">
        <v>55</v>
      </c>
      <c r="B26" s="26"/>
      <c r="C26" s="27" t="s">
        <v>136</v>
      </c>
      <c r="D26" s="28"/>
      <c r="E26" s="25" t="s">
        <v>137</v>
      </c>
      <c r="F26" s="28"/>
      <c r="G26" s="28"/>
      <c r="H26" s="28"/>
      <c r="I26" s="29">
        <f>SUMIFS(I27:I38,A27:A38,"P")</f>
        <v>0</v>
      </c>
      <c r="J26" s="30"/>
    </row>
    <row r="27" spans="1:16" x14ac:dyDescent="0.3">
      <c r="A27" s="31" t="s">
        <v>58</v>
      </c>
      <c r="B27" s="31">
        <v>5</v>
      </c>
      <c r="C27" s="32" t="s">
        <v>539</v>
      </c>
      <c r="D27" s="31" t="s">
        <v>60</v>
      </c>
      <c r="E27" s="33" t="s">
        <v>540</v>
      </c>
      <c r="F27" s="34" t="s">
        <v>190</v>
      </c>
      <c r="G27" s="35">
        <v>8</v>
      </c>
      <c r="H27" s="36">
        <v>0</v>
      </c>
      <c r="I27" s="37">
        <f>ROUND(G27*H27,P4)</f>
        <v>0</v>
      </c>
      <c r="J27" s="34" t="s">
        <v>140</v>
      </c>
      <c r="O27" s="38">
        <f>I27*0.21</f>
        <v>0</v>
      </c>
      <c r="P27">
        <v>3</v>
      </c>
    </row>
    <row r="28" spans="1:16" x14ac:dyDescent="0.3">
      <c r="A28" s="31" t="s">
        <v>63</v>
      </c>
      <c r="B28" s="39"/>
      <c r="C28" s="40"/>
      <c r="D28" s="40"/>
      <c r="E28" s="46" t="s">
        <v>60</v>
      </c>
      <c r="F28" s="40"/>
      <c r="G28" s="40"/>
      <c r="H28" s="40"/>
      <c r="I28" s="40"/>
      <c r="J28" s="41"/>
    </row>
    <row r="29" spans="1:16" x14ac:dyDescent="0.3">
      <c r="A29" s="31" t="s">
        <v>65</v>
      </c>
      <c r="B29" s="39"/>
      <c r="C29" s="40"/>
      <c r="D29" s="40"/>
      <c r="E29" s="42" t="s">
        <v>541</v>
      </c>
      <c r="F29" s="40"/>
      <c r="G29" s="40"/>
      <c r="H29" s="40"/>
      <c r="I29" s="40"/>
      <c r="J29" s="41"/>
    </row>
    <row r="30" spans="1:16" ht="43.2" x14ac:dyDescent="0.3">
      <c r="A30" s="31" t="s">
        <v>67</v>
      </c>
      <c r="B30" s="39"/>
      <c r="C30" s="40"/>
      <c r="D30" s="40"/>
      <c r="E30" s="33" t="s">
        <v>542</v>
      </c>
      <c r="F30" s="40"/>
      <c r="G30" s="40"/>
      <c r="H30" s="40"/>
      <c r="I30" s="40"/>
      <c r="J30" s="41"/>
    </row>
    <row r="31" spans="1:16" x14ac:dyDescent="0.3">
      <c r="A31" s="31" t="s">
        <v>58</v>
      </c>
      <c r="B31" s="31">
        <v>6</v>
      </c>
      <c r="C31" s="32" t="s">
        <v>543</v>
      </c>
      <c r="D31" s="31" t="s">
        <v>60</v>
      </c>
      <c r="E31" s="33" t="s">
        <v>544</v>
      </c>
      <c r="F31" s="34" t="s">
        <v>120</v>
      </c>
      <c r="G31" s="35">
        <v>3.96</v>
      </c>
      <c r="H31" s="36">
        <v>0</v>
      </c>
      <c r="I31" s="37">
        <f>ROUND(G31*H31,P4)</f>
        <v>0</v>
      </c>
      <c r="J31" s="34" t="s">
        <v>140</v>
      </c>
      <c r="O31" s="38">
        <f>I31*0.21</f>
        <v>0</v>
      </c>
      <c r="P31">
        <v>3</v>
      </c>
    </row>
    <row r="32" spans="1:16" x14ac:dyDescent="0.3">
      <c r="A32" s="31" t="s">
        <v>63</v>
      </c>
      <c r="B32" s="39"/>
      <c r="C32" s="40"/>
      <c r="D32" s="40"/>
      <c r="E32" s="46" t="s">
        <v>60</v>
      </c>
      <c r="F32" s="40"/>
      <c r="G32" s="40"/>
      <c r="H32" s="40"/>
      <c r="I32" s="40"/>
      <c r="J32" s="41"/>
    </row>
    <row r="33" spans="1:16" ht="28.8" x14ac:dyDescent="0.3">
      <c r="A33" s="31" t="s">
        <v>65</v>
      </c>
      <c r="B33" s="39"/>
      <c r="C33" s="40"/>
      <c r="D33" s="40"/>
      <c r="E33" s="42" t="s">
        <v>545</v>
      </c>
      <c r="F33" s="40"/>
      <c r="G33" s="40"/>
      <c r="H33" s="40"/>
      <c r="I33" s="40"/>
      <c r="J33" s="41"/>
    </row>
    <row r="34" spans="1:16" ht="72" x14ac:dyDescent="0.3">
      <c r="A34" s="31" t="s">
        <v>67</v>
      </c>
      <c r="B34" s="39"/>
      <c r="C34" s="40"/>
      <c r="D34" s="40"/>
      <c r="E34" s="33" t="s">
        <v>546</v>
      </c>
      <c r="F34" s="40"/>
      <c r="G34" s="40"/>
      <c r="H34" s="40"/>
      <c r="I34" s="40"/>
      <c r="J34" s="41"/>
    </row>
    <row r="35" spans="1:16" ht="28.8" x14ac:dyDescent="0.3">
      <c r="A35" s="31" t="s">
        <v>58</v>
      </c>
      <c r="B35" s="31">
        <v>7</v>
      </c>
      <c r="C35" s="32" t="s">
        <v>547</v>
      </c>
      <c r="D35" s="31" t="s">
        <v>60</v>
      </c>
      <c r="E35" s="33" t="s">
        <v>548</v>
      </c>
      <c r="F35" s="34" t="s">
        <v>120</v>
      </c>
      <c r="G35" s="35">
        <v>24.75</v>
      </c>
      <c r="H35" s="36">
        <v>0</v>
      </c>
      <c r="I35" s="37">
        <f>ROUND(G35*H35,P4)</f>
        <v>0</v>
      </c>
      <c r="J35" s="34" t="s">
        <v>140</v>
      </c>
      <c r="O35" s="38">
        <f>I35*0.21</f>
        <v>0</v>
      </c>
      <c r="P35">
        <v>3</v>
      </c>
    </row>
    <row r="36" spans="1:16" x14ac:dyDescent="0.3">
      <c r="A36" s="31" t="s">
        <v>63</v>
      </c>
      <c r="B36" s="39"/>
      <c r="C36" s="40"/>
      <c r="D36" s="40"/>
      <c r="E36" s="46" t="s">
        <v>60</v>
      </c>
      <c r="F36" s="40"/>
      <c r="G36" s="40"/>
      <c r="H36" s="40"/>
      <c r="I36" s="40"/>
      <c r="J36" s="41"/>
    </row>
    <row r="37" spans="1:16" ht="28.8" x14ac:dyDescent="0.3">
      <c r="A37" s="31" t="s">
        <v>65</v>
      </c>
      <c r="B37" s="39"/>
      <c r="C37" s="40"/>
      <c r="D37" s="40"/>
      <c r="E37" s="42" t="s">
        <v>549</v>
      </c>
      <c r="F37" s="40"/>
      <c r="G37" s="40"/>
      <c r="H37" s="40"/>
      <c r="I37" s="40"/>
      <c r="J37" s="41"/>
    </row>
    <row r="38" spans="1:16" ht="72" x14ac:dyDescent="0.3">
      <c r="A38" s="31" t="s">
        <v>67</v>
      </c>
      <c r="B38" s="39"/>
      <c r="C38" s="40"/>
      <c r="D38" s="40"/>
      <c r="E38" s="33" t="s">
        <v>546</v>
      </c>
      <c r="F38" s="40"/>
      <c r="G38" s="40"/>
      <c r="H38" s="40"/>
      <c r="I38" s="40"/>
      <c r="J38" s="41"/>
    </row>
    <row r="39" spans="1:16" x14ac:dyDescent="0.3">
      <c r="A39" s="25" t="s">
        <v>55</v>
      </c>
      <c r="B39" s="26"/>
      <c r="C39" s="27" t="s">
        <v>193</v>
      </c>
      <c r="D39" s="28"/>
      <c r="E39" s="25" t="s">
        <v>194</v>
      </c>
      <c r="F39" s="28"/>
      <c r="G39" s="28"/>
      <c r="H39" s="28"/>
      <c r="I39" s="29">
        <f>SUMIFS(I40:I67,A40:A67,"P")</f>
        <v>0</v>
      </c>
      <c r="J39" s="30"/>
    </row>
    <row r="40" spans="1:16" x14ac:dyDescent="0.3">
      <c r="A40" s="31" t="s">
        <v>58</v>
      </c>
      <c r="B40" s="31">
        <v>8</v>
      </c>
      <c r="C40" s="32" t="s">
        <v>550</v>
      </c>
      <c r="D40" s="31" t="s">
        <v>60</v>
      </c>
      <c r="E40" s="33" t="s">
        <v>551</v>
      </c>
      <c r="F40" s="34" t="s">
        <v>156</v>
      </c>
      <c r="G40" s="35">
        <v>68.45</v>
      </c>
      <c r="H40" s="36">
        <v>0</v>
      </c>
      <c r="I40" s="37">
        <f>ROUND(G40*H40,P4)</f>
        <v>0</v>
      </c>
      <c r="J40" s="34" t="s">
        <v>140</v>
      </c>
      <c r="O40" s="38">
        <f>I40*0.21</f>
        <v>0</v>
      </c>
      <c r="P40">
        <v>3</v>
      </c>
    </row>
    <row r="41" spans="1:16" x14ac:dyDescent="0.3">
      <c r="A41" s="31" t="s">
        <v>63</v>
      </c>
      <c r="B41" s="39"/>
      <c r="C41" s="40"/>
      <c r="D41" s="40"/>
      <c r="E41" s="33" t="s">
        <v>552</v>
      </c>
      <c r="F41" s="40"/>
      <c r="G41" s="40"/>
      <c r="H41" s="40"/>
      <c r="I41" s="40"/>
      <c r="J41" s="41"/>
    </row>
    <row r="42" spans="1:16" ht="28.8" x14ac:dyDescent="0.3">
      <c r="A42" s="31" t="s">
        <v>65</v>
      </c>
      <c r="B42" s="39"/>
      <c r="C42" s="40"/>
      <c r="D42" s="40"/>
      <c r="E42" s="42" t="s">
        <v>553</v>
      </c>
      <c r="F42" s="40"/>
      <c r="G42" s="40"/>
      <c r="H42" s="40"/>
      <c r="I42" s="40"/>
      <c r="J42" s="41"/>
    </row>
    <row r="43" spans="1:16" ht="43.2" x14ac:dyDescent="0.3">
      <c r="A43" s="31" t="s">
        <v>67</v>
      </c>
      <c r="B43" s="39"/>
      <c r="C43" s="40"/>
      <c r="D43" s="40"/>
      <c r="E43" s="33" t="s">
        <v>554</v>
      </c>
      <c r="F43" s="40"/>
      <c r="G43" s="40"/>
      <c r="H43" s="40"/>
      <c r="I43" s="40"/>
      <c r="J43" s="41"/>
    </row>
    <row r="44" spans="1:16" x14ac:dyDescent="0.3">
      <c r="A44" s="31" t="s">
        <v>58</v>
      </c>
      <c r="B44" s="31">
        <v>9</v>
      </c>
      <c r="C44" s="32" t="s">
        <v>328</v>
      </c>
      <c r="D44" s="31" t="s">
        <v>60</v>
      </c>
      <c r="E44" s="33" t="s">
        <v>329</v>
      </c>
      <c r="F44" s="34" t="s">
        <v>156</v>
      </c>
      <c r="G44" s="35">
        <v>6.6</v>
      </c>
      <c r="H44" s="36">
        <v>0</v>
      </c>
      <c r="I44" s="37">
        <f>ROUND(G44*H44,P4)</f>
        <v>0</v>
      </c>
      <c r="J44" s="34" t="s">
        <v>140</v>
      </c>
      <c r="O44" s="38">
        <f>I44*0.21</f>
        <v>0</v>
      </c>
      <c r="P44">
        <v>3</v>
      </c>
    </row>
    <row r="45" spans="1:16" x14ac:dyDescent="0.3">
      <c r="A45" s="31" t="s">
        <v>63</v>
      </c>
      <c r="B45" s="39"/>
      <c r="C45" s="40"/>
      <c r="D45" s="40"/>
      <c r="E45" s="46" t="s">
        <v>60</v>
      </c>
      <c r="F45" s="40"/>
      <c r="G45" s="40"/>
      <c r="H45" s="40"/>
      <c r="I45" s="40"/>
      <c r="J45" s="41"/>
    </row>
    <row r="46" spans="1:16" x14ac:dyDescent="0.3">
      <c r="A46" s="31" t="s">
        <v>65</v>
      </c>
      <c r="B46" s="39"/>
      <c r="C46" s="40"/>
      <c r="D46" s="40"/>
      <c r="E46" s="42" t="s">
        <v>555</v>
      </c>
      <c r="F46" s="40"/>
      <c r="G46" s="40"/>
      <c r="H46" s="40"/>
      <c r="I46" s="40"/>
      <c r="J46" s="41"/>
    </row>
    <row r="47" spans="1:16" ht="28.8" x14ac:dyDescent="0.3">
      <c r="A47" s="31" t="s">
        <v>67</v>
      </c>
      <c r="B47" s="39"/>
      <c r="C47" s="40"/>
      <c r="D47" s="40"/>
      <c r="E47" s="33" t="s">
        <v>513</v>
      </c>
      <c r="F47" s="40"/>
      <c r="G47" s="40"/>
      <c r="H47" s="40"/>
      <c r="I47" s="40"/>
      <c r="J47" s="41"/>
    </row>
    <row r="48" spans="1:16" x14ac:dyDescent="0.3">
      <c r="A48" s="31" t="s">
        <v>58</v>
      </c>
      <c r="B48" s="31">
        <v>10</v>
      </c>
      <c r="C48" s="32" t="s">
        <v>556</v>
      </c>
      <c r="D48" s="31" t="s">
        <v>60</v>
      </c>
      <c r="E48" s="33" t="s">
        <v>557</v>
      </c>
      <c r="F48" s="34" t="s">
        <v>128</v>
      </c>
      <c r="G48" s="35">
        <v>13.992000000000001</v>
      </c>
      <c r="H48" s="36">
        <v>0</v>
      </c>
      <c r="I48" s="37">
        <f>ROUND(G48*H48,P4)</f>
        <v>0</v>
      </c>
      <c r="J48" s="34" t="s">
        <v>140</v>
      </c>
      <c r="O48" s="38">
        <f>I48*0.21</f>
        <v>0</v>
      </c>
      <c r="P48">
        <v>3</v>
      </c>
    </row>
    <row r="49" spans="1:16" x14ac:dyDescent="0.3">
      <c r="A49" s="31" t="s">
        <v>63</v>
      </c>
      <c r="B49" s="39"/>
      <c r="C49" s="40"/>
      <c r="D49" s="40"/>
      <c r="E49" s="33" t="s">
        <v>552</v>
      </c>
      <c r="F49" s="40"/>
      <c r="G49" s="40"/>
      <c r="H49" s="40"/>
      <c r="I49" s="40"/>
      <c r="J49" s="41"/>
    </row>
    <row r="50" spans="1:16" ht="129.6" x14ac:dyDescent="0.3">
      <c r="A50" s="31" t="s">
        <v>65</v>
      </c>
      <c r="B50" s="39"/>
      <c r="C50" s="40"/>
      <c r="D50" s="40"/>
      <c r="E50" s="42" t="s">
        <v>558</v>
      </c>
      <c r="F50" s="40"/>
      <c r="G50" s="40"/>
      <c r="H50" s="40"/>
      <c r="I50" s="40"/>
      <c r="J50" s="41"/>
    </row>
    <row r="51" spans="1:16" ht="144" x14ac:dyDescent="0.3">
      <c r="A51" s="31" t="s">
        <v>67</v>
      </c>
      <c r="B51" s="39"/>
      <c r="C51" s="40"/>
      <c r="D51" s="40"/>
      <c r="E51" s="33" t="s">
        <v>559</v>
      </c>
      <c r="F51" s="40"/>
      <c r="G51" s="40"/>
      <c r="H51" s="40"/>
      <c r="I51" s="40"/>
      <c r="J51" s="41"/>
    </row>
    <row r="52" spans="1:16" x14ac:dyDescent="0.3">
      <c r="A52" s="31" t="s">
        <v>58</v>
      </c>
      <c r="B52" s="31">
        <v>11</v>
      </c>
      <c r="C52" s="32" t="s">
        <v>560</v>
      </c>
      <c r="D52" s="31" t="s">
        <v>60</v>
      </c>
      <c r="E52" s="33" t="s">
        <v>561</v>
      </c>
      <c r="F52" s="34" t="s">
        <v>120</v>
      </c>
      <c r="G52" s="35">
        <v>2.8039999999999998</v>
      </c>
      <c r="H52" s="36">
        <v>0</v>
      </c>
      <c r="I52" s="37">
        <f>ROUND(G52*H52,P4)</f>
        <v>0</v>
      </c>
      <c r="J52" s="34" t="s">
        <v>140</v>
      </c>
      <c r="O52" s="38">
        <f>I52*0.21</f>
        <v>0</v>
      </c>
      <c r="P52">
        <v>3</v>
      </c>
    </row>
    <row r="53" spans="1:16" x14ac:dyDescent="0.3">
      <c r="A53" s="31" t="s">
        <v>63</v>
      </c>
      <c r="B53" s="39"/>
      <c r="C53" s="40"/>
      <c r="D53" s="40"/>
      <c r="E53" s="46" t="s">
        <v>60</v>
      </c>
      <c r="F53" s="40"/>
      <c r="G53" s="40"/>
      <c r="H53" s="40"/>
      <c r="I53" s="40"/>
      <c r="J53" s="41"/>
    </row>
    <row r="54" spans="1:16" ht="43.2" x14ac:dyDescent="0.3">
      <c r="A54" s="31" t="s">
        <v>65</v>
      </c>
      <c r="B54" s="39"/>
      <c r="C54" s="40"/>
      <c r="D54" s="40"/>
      <c r="E54" s="42" t="s">
        <v>562</v>
      </c>
      <c r="F54" s="40"/>
      <c r="G54" s="40"/>
      <c r="H54" s="40"/>
      <c r="I54" s="40"/>
      <c r="J54" s="41"/>
    </row>
    <row r="55" spans="1:16" ht="129.6" x14ac:dyDescent="0.3">
      <c r="A55" s="31" t="s">
        <v>67</v>
      </c>
      <c r="B55" s="39"/>
      <c r="C55" s="40"/>
      <c r="D55" s="40"/>
      <c r="E55" s="33" t="s">
        <v>563</v>
      </c>
      <c r="F55" s="40"/>
      <c r="G55" s="40"/>
      <c r="H55" s="40"/>
      <c r="I55" s="40"/>
      <c r="J55" s="41"/>
    </row>
    <row r="56" spans="1:16" x14ac:dyDescent="0.3">
      <c r="A56" s="31" t="s">
        <v>58</v>
      </c>
      <c r="B56" s="31">
        <v>12</v>
      </c>
      <c r="C56" s="32" t="s">
        <v>564</v>
      </c>
      <c r="D56" s="31" t="s">
        <v>60</v>
      </c>
      <c r="E56" s="33" t="s">
        <v>565</v>
      </c>
      <c r="F56" s="34" t="s">
        <v>120</v>
      </c>
      <c r="G56" s="35">
        <v>9.5030000000000001</v>
      </c>
      <c r="H56" s="36">
        <v>0</v>
      </c>
      <c r="I56" s="37">
        <f>ROUND(G56*H56,P4)</f>
        <v>0</v>
      </c>
      <c r="J56" s="34" t="s">
        <v>140</v>
      </c>
      <c r="O56" s="38">
        <f>I56*0.21</f>
        <v>0</v>
      </c>
      <c r="P56">
        <v>3</v>
      </c>
    </row>
    <row r="57" spans="1:16" x14ac:dyDescent="0.3">
      <c r="A57" s="31" t="s">
        <v>63</v>
      </c>
      <c r="B57" s="39"/>
      <c r="C57" s="40"/>
      <c r="D57" s="40"/>
      <c r="E57" s="46" t="s">
        <v>60</v>
      </c>
      <c r="F57" s="40"/>
      <c r="G57" s="40"/>
      <c r="H57" s="40"/>
      <c r="I57" s="40"/>
      <c r="J57" s="41"/>
    </row>
    <row r="58" spans="1:16" ht="86.4" x14ac:dyDescent="0.3">
      <c r="A58" s="31" t="s">
        <v>65</v>
      </c>
      <c r="B58" s="39"/>
      <c r="C58" s="40"/>
      <c r="D58" s="40"/>
      <c r="E58" s="42" t="s">
        <v>566</v>
      </c>
      <c r="F58" s="40"/>
      <c r="G58" s="40"/>
      <c r="H58" s="40"/>
      <c r="I58" s="40"/>
      <c r="J58" s="41"/>
    </row>
    <row r="59" spans="1:16" ht="129.6" x14ac:dyDescent="0.3">
      <c r="A59" s="31" t="s">
        <v>67</v>
      </c>
      <c r="B59" s="39"/>
      <c r="C59" s="40"/>
      <c r="D59" s="40"/>
      <c r="E59" s="33" t="s">
        <v>563</v>
      </c>
      <c r="F59" s="40"/>
      <c r="G59" s="40"/>
      <c r="H59" s="40"/>
      <c r="I59" s="40"/>
      <c r="J59" s="41"/>
    </row>
    <row r="60" spans="1:16" x14ac:dyDescent="0.3">
      <c r="A60" s="31" t="s">
        <v>58</v>
      </c>
      <c r="B60" s="31">
        <v>13</v>
      </c>
      <c r="C60" s="32" t="s">
        <v>567</v>
      </c>
      <c r="D60" s="31" t="s">
        <v>60</v>
      </c>
      <c r="E60" s="33" t="s">
        <v>568</v>
      </c>
      <c r="F60" s="34" t="s">
        <v>120</v>
      </c>
      <c r="G60" s="35">
        <v>6.157</v>
      </c>
      <c r="H60" s="36">
        <v>0</v>
      </c>
      <c r="I60" s="37">
        <f>ROUND(G60*H60,P4)</f>
        <v>0</v>
      </c>
      <c r="J60" s="34" t="s">
        <v>140</v>
      </c>
      <c r="O60" s="38">
        <f>I60*0.21</f>
        <v>0</v>
      </c>
      <c r="P60">
        <v>3</v>
      </c>
    </row>
    <row r="61" spans="1:16" x14ac:dyDescent="0.3">
      <c r="A61" s="31" t="s">
        <v>63</v>
      </c>
      <c r="B61" s="39"/>
      <c r="C61" s="40"/>
      <c r="D61" s="40"/>
      <c r="E61" s="46" t="s">
        <v>60</v>
      </c>
      <c r="F61" s="40"/>
      <c r="G61" s="40"/>
      <c r="H61" s="40"/>
      <c r="I61" s="40"/>
      <c r="J61" s="41"/>
    </row>
    <row r="62" spans="1:16" ht="28.8" x14ac:dyDescent="0.3">
      <c r="A62" s="31" t="s">
        <v>65</v>
      </c>
      <c r="B62" s="39"/>
      <c r="C62" s="40"/>
      <c r="D62" s="40"/>
      <c r="E62" s="42" t="s">
        <v>569</v>
      </c>
      <c r="F62" s="40"/>
      <c r="G62" s="40"/>
      <c r="H62" s="40"/>
      <c r="I62" s="40"/>
      <c r="J62" s="41"/>
    </row>
    <row r="63" spans="1:16" ht="158.4" x14ac:dyDescent="0.3">
      <c r="A63" s="31" t="s">
        <v>67</v>
      </c>
      <c r="B63" s="39"/>
      <c r="C63" s="40"/>
      <c r="D63" s="40"/>
      <c r="E63" s="33" t="s">
        <v>570</v>
      </c>
      <c r="F63" s="40"/>
      <c r="G63" s="40"/>
      <c r="H63" s="40"/>
      <c r="I63" s="40"/>
      <c r="J63" s="41"/>
    </row>
    <row r="64" spans="1:16" x14ac:dyDescent="0.3">
      <c r="A64" s="31" t="s">
        <v>58</v>
      </c>
      <c r="B64" s="31">
        <v>14</v>
      </c>
      <c r="C64" s="32" t="s">
        <v>571</v>
      </c>
      <c r="D64" s="31" t="s">
        <v>60</v>
      </c>
      <c r="E64" s="33" t="s">
        <v>572</v>
      </c>
      <c r="F64" s="34" t="s">
        <v>190</v>
      </c>
      <c r="G64" s="35">
        <v>81.766000000000005</v>
      </c>
      <c r="H64" s="36">
        <v>0</v>
      </c>
      <c r="I64" s="37">
        <f>ROUND(G64*H64,P4)</f>
        <v>0</v>
      </c>
      <c r="J64" s="34" t="s">
        <v>140</v>
      </c>
      <c r="O64" s="38">
        <f>I64*0.21</f>
        <v>0</v>
      </c>
      <c r="P64">
        <v>3</v>
      </c>
    </row>
    <row r="65" spans="1:10" x14ac:dyDescent="0.3">
      <c r="A65" s="31" t="s">
        <v>63</v>
      </c>
      <c r="B65" s="39"/>
      <c r="C65" s="40"/>
      <c r="D65" s="40"/>
      <c r="E65" s="46" t="s">
        <v>60</v>
      </c>
      <c r="F65" s="40"/>
      <c r="G65" s="40"/>
      <c r="H65" s="40"/>
      <c r="I65" s="40"/>
      <c r="J65" s="41"/>
    </row>
    <row r="66" spans="1:10" ht="28.8" x14ac:dyDescent="0.3">
      <c r="A66" s="31" t="s">
        <v>65</v>
      </c>
      <c r="B66" s="39"/>
      <c r="C66" s="40"/>
      <c r="D66" s="40"/>
      <c r="E66" s="42" t="s">
        <v>573</v>
      </c>
      <c r="F66" s="40"/>
      <c r="G66" s="40"/>
      <c r="H66" s="40"/>
      <c r="I66" s="40"/>
      <c r="J66" s="41"/>
    </row>
    <row r="67" spans="1:10" ht="158.4" x14ac:dyDescent="0.3">
      <c r="A67" s="31" t="s">
        <v>67</v>
      </c>
      <c r="B67" s="43"/>
      <c r="C67" s="44"/>
      <c r="D67" s="44"/>
      <c r="E67" s="33" t="s">
        <v>570</v>
      </c>
      <c r="F67" s="44"/>
      <c r="G67" s="44"/>
      <c r="H67" s="44"/>
      <c r="I67" s="44"/>
      <c r="J67" s="45"/>
    </row>
  </sheetData>
  <sheetProtection algorithmName="SHA-512" hashValue="W18doyvG47XDYJxwNP8SGHOd7zPKh8NrYWAIy1X4EJHcTs8Om5MsK6mnzu8qauWw3RiSqlILFzKSK1VfcoUZ7w==" saltValue="S2I19yPVZ1oFPi+ZkzNJB1UTyriXsZYvqV4KmgwZevasQTHEZDE8TdiQxwXhiKvSDIrX+1iMxV9OIooRQIh4Cg==" spinCount="100000" sheet="1" objects="1" scenarios="1"/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Rekapitulace</vt:lpstr>
      <vt:lpstr>01.1</vt:lpstr>
      <vt:lpstr>01.2</vt:lpstr>
      <vt:lpstr>02.1</vt:lpstr>
      <vt:lpstr>02.2</vt:lpstr>
      <vt:lpstr>101.1</vt:lpstr>
      <vt:lpstr>101.2</vt:lpstr>
      <vt:lpstr>201201.1</vt:lpstr>
      <vt:lpstr>201201.2</vt:lpstr>
      <vt:lpstr>201201.3</vt:lpstr>
      <vt:lpstr>401.1</vt:lpstr>
      <vt:lpstr>401.2</vt:lpstr>
      <vt:lpstr>401.3</vt:lpstr>
      <vt:lpstr>801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Petr</dc:creator>
  <cp:lastModifiedBy>Wasserbauerová Eva Mgr.</cp:lastModifiedBy>
  <dcterms:created xsi:type="dcterms:W3CDTF">2025-12-15T14:12:54Z</dcterms:created>
  <dcterms:modified xsi:type="dcterms:W3CDTF">2025-12-15T14:29:17Z</dcterms:modified>
</cp:coreProperties>
</file>