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20" activeTab="0"/>
  </bookViews>
  <sheets>
    <sheet name="Krycí list" sheetId="1" r:id="rId1"/>
    <sheet name="Rekapitulace objektů" sheetId="2" r:id="rId2"/>
    <sheet name="Rozpočet s výkazem výměr" sheetId="3" r:id="rId3"/>
  </sheets>
  <definedNames/>
  <calcPr fullCalcOnLoad="1"/>
</workbook>
</file>

<file path=xl/sharedStrings.xml><?xml version="1.0" encoding="utf-8"?>
<sst xmlns="http://schemas.openxmlformats.org/spreadsheetml/2006/main" count="310" uniqueCount="189">
  <si>
    <t>KRYCÍ LIST</t>
  </si>
  <si>
    <t>Stavba: 221120941 - Město Žďár nad Sázavou-Oprava příjezdové komunikace a parkovacích ploch u BD, ul. Neumannova</t>
  </si>
  <si>
    <t/>
  </si>
  <si>
    <t>Objednatel:</t>
  </si>
  <si>
    <t>Zhotovitel dokumentace:</t>
  </si>
  <si>
    <t>Zhotovitel:</t>
  </si>
  <si>
    <t>Základní cena:</t>
  </si>
  <si>
    <t>Celkem Odbyt:</t>
  </si>
  <si>
    <t>DPH:</t>
  </si>
  <si>
    <t>Celkem Odbyt s DPH:</t>
  </si>
  <si>
    <t>Měrné jednotky:</t>
  </si>
  <si>
    <t>Počet měrných jednotek:</t>
  </si>
  <si>
    <t>Náklad na měrnou jedn.:</t>
  </si>
  <si>
    <t>Vypracoval zadání:</t>
  </si>
  <si>
    <t>Vypracoval nabídku:</t>
  </si>
  <si>
    <t>Datum zadání:</t>
  </si>
  <si>
    <t>Datum vypracování nabídky:</t>
  </si>
  <si>
    <t>Rekapitulace</t>
  </si>
  <si>
    <t>Odbyt</t>
  </si>
  <si>
    <t>Celkem</t>
  </si>
  <si>
    <t>DPH</t>
  </si>
  <si>
    <t>Celkem s DPH</t>
  </si>
  <si>
    <t>S01 - Oprava komunikace a zpevněných ploch</t>
  </si>
  <si>
    <t>001 - Zemní práce</t>
  </si>
  <si>
    <t>005 - Komunikace</t>
  </si>
  <si>
    <t>008 - Trubní vedení</t>
  </si>
  <si>
    <t>009 - Ostatní konstrukce</t>
  </si>
  <si>
    <t>096 - Bourání konstrukcí</t>
  </si>
  <si>
    <t>099 - Přesun hmot</t>
  </si>
  <si>
    <t>Rozpočet s výkazem výměr</t>
  </si>
  <si>
    <t>Poř.č.</t>
  </si>
  <si>
    <t>Položka</t>
  </si>
  <si>
    <t>Text</t>
  </si>
  <si>
    <t>MJ</t>
  </si>
  <si>
    <t>Počet</t>
  </si>
  <si>
    <t>Sazba DPH</t>
  </si>
  <si>
    <t>Jednotková cena</t>
  </si>
  <si>
    <t>001</t>
  </si>
  <si>
    <t>113106123</t>
  </si>
  <si>
    <t>Rozebrání dlažeb ze zámkových dlaždic komunikací pro pěší ručně</t>
  </si>
  <si>
    <t>m2</t>
  </si>
  <si>
    <t>stání pro kontajnery: 4*1,5=6,000000
dlažba u BD č.p.43: 16,3*1=16,300000</t>
  </si>
  <si>
    <t>002</t>
  </si>
  <si>
    <t>113106146</t>
  </si>
  <si>
    <t>Rozebrání dlažeb z vegetačních dlaždic betonových komunikací pro pěší strojně pl přes 50 m2</t>
  </si>
  <si>
    <t>BD č.p. 35-39: (55-10)*6+22*1,5=303,000000
BD č.p. 29-31: (26-10)*5,7=91,200000</t>
  </si>
  <si>
    <t>003</t>
  </si>
  <si>
    <t>113107161</t>
  </si>
  <si>
    <t>Odstranění podkladu z kameniva drceného tl do 100 mm strojně pl přes 50 do 200 m2</t>
  </si>
  <si>
    <t>lože zpevněných ploch+vstupy: 
pl. parkoviště: (10*5,7+10*6+394,2)=511,200000
vstupy k BD č.35-43: 3,2*1,5+3,2*1,8+3,0*1,9+3,2*4,8+3,2*4,5=46,020000
vstupy k BD č.29-31: 3,0*2,8+3,1*2,60+3,1*2,8=25,140000 
pl. pod kontajnery, ostatní: 22,3+2,25=24,550000</t>
  </si>
  <si>
    <t>004</t>
  </si>
  <si>
    <t>113107223</t>
  </si>
  <si>
    <t>Odstranění podkladu z kameniva drceného tl přes 200 do 300 mm strojně pl přes 200 m2</t>
  </si>
  <si>
    <t>sanace podloží: 1/3 plochy dlažeb + asf.komunikací:
(394,2+117)/3+847,8/2=594,300000</t>
  </si>
  <si>
    <t>005</t>
  </si>
  <si>
    <t>113107330</t>
  </si>
  <si>
    <t>Odstranění podkladu z betonu prostého tl do 100 mm strojně pl do 50 m2</t>
  </si>
  <si>
    <t>st. plocha oppro kontajner: 1,5*1,5=2,250000</t>
  </si>
  <si>
    <t>006</t>
  </si>
  <si>
    <t>113107341</t>
  </si>
  <si>
    <t>Odstranění podkladu živičného tl 50 mm strojně pl do 50 m2</t>
  </si>
  <si>
    <t>vstupy k BD č.35-43: 3,2*1,5+3,2*1,8+3,0*1,9+3,2*4,8+3,2*4,5=46,020000
vstupy k BD č.29-31: 3,0*2,8+3,1*2,60+3,1*2,8=25,140000 
pl. parkoviště: 10*5,7+10*6=117,000000</t>
  </si>
  <si>
    <t>007</t>
  </si>
  <si>
    <t>113154254</t>
  </si>
  <si>
    <t>Frézování živičného krytu tl 100 mm pruh š přes 0,5 do 1 m pl přes 500 do 1000 m2 s překážkami v trase</t>
  </si>
  <si>
    <t>komunikace: - odhad 8cm
BD č. 35-43: 96*3,7=355,200000
BD č. 43-29: 69*3,7+46*3,9+9*10,8*0,5+7,7*2,4*0,5+0,06=492,600000</t>
  </si>
  <si>
    <t>008</t>
  </si>
  <si>
    <t>113202111</t>
  </si>
  <si>
    <t>Vytrhání obrub krajníků obrubníků stojatých</t>
  </si>
  <si>
    <t>m</t>
  </si>
  <si>
    <t>kamenné krajníky - zpětné osazení: 
BDč.p. 35-43: 
LS:16,25+1,5*2+16,55+1,8*2+16,15+1,9*2+14,8+4,8*2+16,25+4,5*2=109,000000
PS:6,0+20+11,1+16,3=53,400000
propojení (oblouk):51+5,7+4,7+13,4+19,7=94,500000
betonové obrubníky:1,5*3+55+6=65,500000
BDč.p. 29-31: 
LS:16,3+2,8*2+15,7+2,65*2+16,3+2,8*2+10,2=75,000000
PS:26,3+49,5+5,7=81,500000
předpoklad 50%: 478,9*0,5=239,450000</t>
  </si>
  <si>
    <t>009</t>
  </si>
  <si>
    <t>181152302</t>
  </si>
  <si>
    <t>Úprava pláně pro silnice a dálnice v zářezech se zhutněním</t>
  </si>
  <si>
    <t>pl. sanace: 594,3=594,300000</t>
  </si>
  <si>
    <t>010</t>
  </si>
  <si>
    <t>564871111</t>
  </si>
  <si>
    <t>Podklad ze štěrkodrtě ŠD plochy přes 100 m2 tl 250 mm</t>
  </si>
  <si>
    <t>plocha sanace: 594,3=594,300000</t>
  </si>
  <si>
    <t>011</t>
  </si>
  <si>
    <t>565135111</t>
  </si>
  <si>
    <t>Asfaltový beton vrstva podkladní ACP 16 (obalované kamenivo OKS) tl 50 mm š do 3 m</t>
  </si>
  <si>
    <t>012</t>
  </si>
  <si>
    <t>566501111</t>
  </si>
  <si>
    <t>Úprava krytu z kameniva drceného pro nový kryt s doplněním kameniva drceného přes 0,08 do 0,10 m3/m2</t>
  </si>
  <si>
    <t>lože zpevněných ploch+vstupy, komunikace celkem:
847,8+527,5+89,16=1464,460000 
odpočet sanací: -594,3=-594,300000</t>
  </si>
  <si>
    <t>013</t>
  </si>
  <si>
    <t>573231111</t>
  </si>
  <si>
    <t>Postřik živičný spojovací ze silniční emulze v množství 0,70 kg/m2</t>
  </si>
  <si>
    <t>014</t>
  </si>
  <si>
    <t>577144111</t>
  </si>
  <si>
    <t>Asfaltový beton vrstva obrusná ACO 11 (ABS) tř. I tl 50 mm š do 3 m z nemodifikovaného asfaltu</t>
  </si>
  <si>
    <t>komunikace: 
BD č. 35-43: 96*3,7=355,200000
BD č. 43-29: 69*3,7+46*3,9+9*10,8*0,5+7,7*2,4*0,5+0,06=492,600000</t>
  </si>
  <si>
    <t>015</t>
  </si>
  <si>
    <t>596211220</t>
  </si>
  <si>
    <t>Kladení zámkové dlažby komunikací pro pěší ručně tl 80 mm skupiny B pl do 50 m2</t>
  </si>
  <si>
    <t>stání pro kontajnery: 3*1,5*2+6*1,5=18,000000
vstupy k BD č.35-43: 3,2*1,5+3,2*1,8+3,0*1,9+3,2*4,8+3,2*4,5=46,020000
vstupy k BD č.29-31: 3,0*2,8+3,1*2,60+3,1*2,8=25,140000</t>
  </si>
  <si>
    <t>016</t>
  </si>
  <si>
    <t>592450200</t>
  </si>
  <si>
    <t>dlažba tvar obdélník betonová 200x100x80mm přírodní</t>
  </si>
  <si>
    <t>89,16*1,02=90,943200</t>
  </si>
  <si>
    <t>017</t>
  </si>
  <si>
    <t>596411113</t>
  </si>
  <si>
    <t>Kladení dlažby z vegetačních tvárnic komunikací pro pěší tl 80 mm pl přes 100 do 300 m2</t>
  </si>
  <si>
    <t>pl. parkoviště: (10*5,7+10*6+394,2)+16,3=527,500000</t>
  </si>
  <si>
    <t>018</t>
  </si>
  <si>
    <t>592452570</t>
  </si>
  <si>
    <t>Dlažba zatravňovací KROSO přírodní 21/24x14/17x8cm</t>
  </si>
  <si>
    <t>527,5*0,9*1,02=484,245000</t>
  </si>
  <si>
    <t>019</t>
  </si>
  <si>
    <t>592452572</t>
  </si>
  <si>
    <t>Dlažba zatravňovací KROSO karamel 21/24x14/17x8cm</t>
  </si>
  <si>
    <t>10% z plochy: 52,75*1,02=53,805000</t>
  </si>
  <si>
    <t>020</t>
  </si>
  <si>
    <t>899231111</t>
  </si>
  <si>
    <t>Výšková úprava uličního vstupu nebo vpusti do 200 mm zvýšením mříže</t>
  </si>
  <si>
    <t>KUS</t>
  </si>
  <si>
    <t>021</t>
  </si>
  <si>
    <t>899331111</t>
  </si>
  <si>
    <t>Výšková úprava uličního vstupu nebo vpusti do 200 mm zvýšením poklopu</t>
  </si>
  <si>
    <t>022</t>
  </si>
  <si>
    <t>899431111</t>
  </si>
  <si>
    <t>Výšková úprava uličního vstupu nebo vpusti do 200 mm zvýšením krycího hrnce, šoupěte nebo hydrantu</t>
  </si>
  <si>
    <t>023</t>
  </si>
  <si>
    <t>916111123</t>
  </si>
  <si>
    <t>Osazení obruby z drobných kostek s boční opěrou do lože z betonu prostého</t>
  </si>
  <si>
    <t>dvojřádek z kostek podél parkovacích ploch a vstupů do BD: 
(26,3+55+3,2+3,2+3+3,2+3,2+3+3,1+3,1)*2=212,600000</t>
  </si>
  <si>
    <t>024</t>
  </si>
  <si>
    <t>583810070</t>
  </si>
  <si>
    <t>kostka štípaná dlažební žula drobná 8/10</t>
  </si>
  <si>
    <t>212,6*0,25=53,150000</t>
  </si>
  <si>
    <t>025</t>
  </si>
  <si>
    <t>916241213</t>
  </si>
  <si>
    <t>Osazení obrubníku kamenného stojatého s boční opěrou do lože z betonu prostého</t>
  </si>
  <si>
    <t>026</t>
  </si>
  <si>
    <t>916991121</t>
  </si>
  <si>
    <t>Lože pod obrubníky, krajníky nebo obruby z dlažebních kostek z betonu prostého</t>
  </si>
  <si>
    <t>M3</t>
  </si>
  <si>
    <t>beton C20/25:
dvouřádek z kostek, krajníky: 53,15*0,1+239,45*0,15*0,1=8,906750</t>
  </si>
  <si>
    <t>027</t>
  </si>
  <si>
    <t>583800010</t>
  </si>
  <si>
    <t>krajník kamenný žulový silniční 130x200x300-800mm</t>
  </si>
  <si>
    <t>náhrada za bet. obrubníky: (1,5*3+55+6)*1,02=66,810000</t>
  </si>
  <si>
    <t>028</t>
  </si>
  <si>
    <t>919732211</t>
  </si>
  <si>
    <t>Styčná spára napojení nového živičného povrchu na stávající za tepla š 15 mm hl 25 mm s prořezáním</t>
  </si>
  <si>
    <t>ošetření styčné spáry: 3,7*2=7,400000</t>
  </si>
  <si>
    <t>029</t>
  </si>
  <si>
    <t>919735112</t>
  </si>
  <si>
    <t>Řezání stávajícího živičného krytu hl přes 50 do 100 mm</t>
  </si>
  <si>
    <t>030</t>
  </si>
  <si>
    <t>979024443</t>
  </si>
  <si>
    <t>Očištění vybouraných obrubníků a krajníků silničních</t>
  </si>
  <si>
    <t>kamenné krajníky: 239,45=239,450000</t>
  </si>
  <si>
    <t>031</t>
  </si>
  <si>
    <t>997221551</t>
  </si>
  <si>
    <t>Vodorovná doprava suti ze sypkých materiálů do 1 km</t>
  </si>
  <si>
    <t>t</t>
  </si>
  <si>
    <t>vyb ŠD na skl. do 30km (50%), zbyytek k dalšímu využítído 5km:
103,175+261,492=364,667000
asf. recyklát na skl. města do 5km: 18,44+156=174,440000</t>
  </si>
  <si>
    <t>032</t>
  </si>
  <si>
    <t>997221559</t>
  </si>
  <si>
    <t>Příplatek ZKD 1 km u vodorovné dopravy suti ze sypkých materiálů</t>
  </si>
  <si>
    <t>přípl. za dalších 29 km-50%: 
364,667*29*0,5+364,667*0,5*4=6017,005500
přípl. za další 4 km: 
174,44*4=697,760000</t>
  </si>
  <si>
    <t>033</t>
  </si>
  <si>
    <t>997221571</t>
  </si>
  <si>
    <t>Vodorovná doprava vybouraných hmot do 1 km</t>
  </si>
  <si>
    <t>beton na skl. do 30km: 22,3+0,54+88,7+65,5*0,20=124,640000</t>
  </si>
  <si>
    <t>034</t>
  </si>
  <si>
    <t>997221579</t>
  </si>
  <si>
    <t>Příplatek ZKD 1 km u vodorovné dopravy vybouraných hmot</t>
  </si>
  <si>
    <t>přípl. za dalších 29 km: 124,64*29=3614,560000</t>
  </si>
  <si>
    <t>035</t>
  </si>
  <si>
    <t>997221861</t>
  </si>
  <si>
    <t>Poplatek za uložení stavebního odpadu na recyklační skládce (skládkovné) z prostého betonu pod kódem 17 01 01</t>
  </si>
  <si>
    <t>036</t>
  </si>
  <si>
    <t>997221873</t>
  </si>
  <si>
    <t>Poplatek za uložení stavebního odpadu na recyklační skládce (skládkovné) zeminy a kamení zatříděného do Katalogu odpadů</t>
  </si>
  <si>
    <t>vyb ŠD 50%: (103,175+261,492)*0,5=182,333500</t>
  </si>
  <si>
    <t>037</t>
  </si>
  <si>
    <t>998225111</t>
  </si>
  <si>
    <t>Přesun hmot pro pozemní komunikace s krytem z kamene, monolitickým betonovým nebo živičným</t>
  </si>
  <si>
    <t>Stavba: Město Žďár nad Sázavou-Oprava příjezdové komunikace a parkovacích ploch u BD, ul. Neumannova</t>
  </si>
  <si>
    <t xml:space="preserve"> Město Žďár nad Sázavou-Oprava příjezdové komunikace a parkovacích ploch u BD, ul. Neumannova</t>
  </si>
  <si>
    <t>Stavba:  Město Žďár nad Sázavou-Oprava příjezdové komunikace a parkovacích ploch u BD, ul. Neumannova</t>
  </si>
  <si>
    <t>99xxxx</t>
  </si>
  <si>
    <t>KPL</t>
  </si>
  <si>
    <t>1</t>
  </si>
  <si>
    <t>038</t>
  </si>
  <si>
    <t>DIO: zajištění, instalalce, odstranění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</si>
</sst>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F800]dddd\,\ mmmm\ d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ck"/>
    </border>
    <border>
      <left/>
      <right/>
      <top style="thin">
        <color rgb="FFB2B2B2"/>
      </top>
      <bottom style="thin">
        <color rgb="FFB2B2B2"/>
      </bottom>
    </border>
    <border>
      <left/>
      <right/>
      <top style="medium">
        <color indexed="8"/>
      </top>
      <bottom/>
    </border>
    <border>
      <left/>
      <right/>
      <top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rgb="FFB2B2B2"/>
      </left>
      <right/>
      <top style="thin">
        <color rgb="FFB2B2B2"/>
      </top>
      <bottom/>
    </border>
    <border>
      <left/>
      <right/>
      <top style="thin">
        <color rgb="FFB2B2B2"/>
      </top>
      <bottom/>
    </border>
    <border>
      <left/>
      <right/>
      <top style="medium"/>
      <bottom style="thin"/>
    </border>
    <border>
      <left style="thin">
        <color rgb="FFB2B2B2"/>
      </left>
      <right/>
      <top style="thin"/>
      <bottom style="thin">
        <color rgb="FFB2B2B2"/>
      </bottom>
    </border>
    <border>
      <left/>
      <right/>
      <top style="thin"/>
      <bottom style="thin">
        <color rgb="FFB2B2B2"/>
      </bottom>
    </border>
    <border>
      <left/>
      <right style="thin">
        <color rgb="FFB2B2B2"/>
      </right>
      <top style="thin"/>
      <bottom style="thin">
        <color rgb="FFB2B2B2"/>
      </bottom>
    </border>
    <border>
      <left style="thin"/>
      <right/>
      <top style="thin"/>
      <bottom/>
    </border>
    <border>
      <left/>
      <right style="thin">
        <color rgb="FFB2B2B2"/>
      </right>
      <top style="thin"/>
      <bottom/>
    </border>
    <border>
      <left style="thin"/>
      <right/>
      <top style="thin">
        <color indexed="8"/>
      </top>
      <bottom/>
    </border>
    <border>
      <left style="thin"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49" fontId="4" fillId="33" borderId="0" xfId="0" applyNumberFormat="1" applyFont="1" applyFill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/>
    </xf>
    <xf numFmtId="49" fontId="5" fillId="34" borderId="0" xfId="0" applyNumberFormat="1" applyFont="1" applyFill="1" applyAlignment="1">
      <alignment horizontal="right" vertical="center"/>
    </xf>
    <xf numFmtId="4" fontId="5" fillId="34" borderId="0" xfId="0" applyNumberFormat="1" applyFont="1" applyFill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7" fillId="33" borderId="13" xfId="0" applyNumberFormat="1" applyFont="1" applyFill="1" applyBorder="1" applyAlignment="1">
      <alignment horizontal="left" vertical="center"/>
    </xf>
    <xf numFmtId="49" fontId="8" fillId="35" borderId="10" xfId="0" applyNumberFormat="1" applyFont="1" applyFill="1" applyBorder="1" applyAlignment="1">
      <alignment horizontal="right" vertical="center"/>
    </xf>
    <xf numFmtId="49" fontId="8" fillId="35" borderId="11" xfId="0" applyNumberFormat="1" applyFont="1" applyFill="1" applyBorder="1" applyAlignment="1">
      <alignment horizontal="right" vertical="center"/>
    </xf>
    <xf numFmtId="49" fontId="8" fillId="33" borderId="10" xfId="0" applyNumberFormat="1" applyFont="1" applyFill="1" applyBorder="1" applyAlignment="1">
      <alignment horizontal="righ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11" xfId="0" applyNumberFormat="1" applyFont="1" applyFill="1" applyBorder="1" applyAlignment="1">
      <alignment horizontal="right" vertical="center"/>
    </xf>
    <xf numFmtId="164" fontId="9" fillId="35" borderId="11" xfId="0" applyNumberFormat="1" applyFont="1" applyFill="1" applyBorder="1" applyAlignment="1">
      <alignment horizontal="left" vertical="center"/>
    </xf>
    <xf numFmtId="49" fontId="9" fillId="35" borderId="10" xfId="0" applyNumberFormat="1" applyFont="1" applyFill="1" applyBorder="1" applyAlignment="1">
      <alignment horizontal="left" vertical="center"/>
    </xf>
    <xf numFmtId="164" fontId="10" fillId="35" borderId="11" xfId="0" applyNumberFormat="1" applyFont="1" applyFill="1" applyBorder="1" applyAlignment="1">
      <alignment horizontal="left" vertical="center"/>
    </xf>
    <xf numFmtId="49" fontId="9" fillId="35" borderId="14" xfId="0" applyNumberFormat="1" applyFont="1" applyFill="1" applyBorder="1" applyAlignment="1">
      <alignment horizontal="left" vertical="center"/>
    </xf>
    <xf numFmtId="164" fontId="10" fillId="35" borderId="15" xfId="0" applyNumberFormat="1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49" fontId="3" fillId="35" borderId="14" xfId="0" applyNumberFormat="1" applyFont="1" applyFill="1" applyBorder="1" applyAlignment="1">
      <alignment horizontal="left" vertical="center"/>
    </xf>
    <xf numFmtId="49" fontId="3" fillId="36" borderId="15" xfId="0" applyNumberFormat="1" applyFont="1" applyFill="1" applyBorder="1" applyAlignment="1">
      <alignment horizontal="left" vertical="center"/>
    </xf>
    <xf numFmtId="49" fontId="3" fillId="36" borderId="15" xfId="0" applyNumberFormat="1" applyFont="1" applyFill="1" applyBorder="1" applyAlignment="1">
      <alignment horizontal="right" vertical="center"/>
    </xf>
    <xf numFmtId="49" fontId="3" fillId="35" borderId="14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3" fillId="22" borderId="16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/>
    </xf>
    <xf numFmtId="49" fontId="4" fillId="0" borderId="0" xfId="0" applyNumberFormat="1" applyFont="1" applyAlignment="1">
      <alignment horizontal="left" vertical="center"/>
    </xf>
    <xf numFmtId="49" fontId="5" fillId="34" borderId="17" xfId="0" applyNumberFormat="1" applyFont="1" applyFill="1" applyBorder="1" applyAlignment="1">
      <alignment horizontal="right" vertical="center"/>
    </xf>
    <xf numFmtId="49" fontId="12" fillId="34" borderId="18" xfId="0" applyNumberFormat="1" applyFont="1" applyFill="1" applyBorder="1" applyAlignment="1">
      <alignment horizontal="right" vertical="center"/>
    </xf>
    <xf numFmtId="49" fontId="12" fillId="34" borderId="19" xfId="0" applyNumberFormat="1" applyFont="1" applyFill="1" applyBorder="1" applyAlignment="1">
      <alignment horizontal="right" vertical="center"/>
    </xf>
    <xf numFmtId="4" fontId="12" fillId="34" borderId="20" xfId="0" applyNumberFormat="1" applyFont="1" applyFill="1" applyBorder="1" applyAlignment="1">
      <alignment horizontal="right" vertical="center"/>
    </xf>
    <xf numFmtId="49" fontId="12" fillId="34" borderId="21" xfId="0" applyNumberFormat="1" applyFont="1" applyFill="1" applyBorder="1" applyAlignment="1">
      <alignment horizontal="right" vertical="center"/>
    </xf>
    <xf numFmtId="49" fontId="12" fillId="34" borderId="0" xfId="0" applyNumberFormat="1" applyFont="1" applyFill="1" applyAlignment="1">
      <alignment horizontal="right" vertical="center"/>
    </xf>
    <xf numFmtId="4" fontId="12" fillId="34" borderId="22" xfId="0" applyNumberFormat="1" applyFont="1" applyFill="1" applyBorder="1" applyAlignment="1">
      <alignment horizontal="right" vertical="center"/>
    </xf>
    <xf numFmtId="49" fontId="12" fillId="34" borderId="23" xfId="0" applyNumberFormat="1" applyFont="1" applyFill="1" applyBorder="1" applyAlignment="1">
      <alignment horizontal="right" vertical="center"/>
    </xf>
    <xf numFmtId="49" fontId="12" fillId="34" borderId="17" xfId="0" applyNumberFormat="1" applyFont="1" applyFill="1" applyBorder="1" applyAlignment="1">
      <alignment horizontal="right" vertical="center"/>
    </xf>
    <xf numFmtId="4" fontId="12" fillId="34" borderId="24" xfId="0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/>
    </xf>
    <xf numFmtId="49" fontId="6" fillId="34" borderId="0" xfId="0" applyNumberFormat="1" applyFont="1" applyFill="1" applyAlignment="1">
      <alignment horizontal="right" vertical="center"/>
    </xf>
    <xf numFmtId="4" fontId="6" fillId="34" borderId="0" xfId="0" applyNumberFormat="1" applyFont="1" applyFill="1" applyAlignment="1">
      <alignment horizontal="right" vertical="center"/>
    </xf>
    <xf numFmtId="0" fontId="46" fillId="22" borderId="25" xfId="0" applyNumberFormat="1" applyFont="1" applyFill="1" applyBorder="1" applyAlignment="1">
      <alignment horizontal="center" vertical="center"/>
    </xf>
    <xf numFmtId="4" fontId="7" fillId="33" borderId="26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Alignment="1">
      <alignment horizontal="right" vertical="center"/>
    </xf>
    <xf numFmtId="49" fontId="3" fillId="35" borderId="27" xfId="0" applyNumberFormat="1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horizontal="left" vertical="center"/>
    </xf>
    <xf numFmtId="4" fontId="7" fillId="33" borderId="14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22" borderId="28" xfId="0" applyNumberFormat="1" applyFont="1" applyFill="1" applyBorder="1" applyAlignment="1">
      <alignment horizontal="left" vertical="center"/>
    </xf>
    <xf numFmtId="49" fontId="14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8" fillId="0" borderId="15" xfId="0" applyFont="1" applyBorder="1" applyAlignment="1">
      <alignment horizontal="center" vertical="center"/>
    </xf>
    <xf numFmtId="0" fontId="3" fillId="22" borderId="0" xfId="0" applyNumberFormat="1" applyFont="1" applyFill="1" applyBorder="1" applyAlignment="1">
      <alignment horizontal="center" vertical="center"/>
    </xf>
    <xf numFmtId="49" fontId="3" fillId="37" borderId="0" xfId="0" applyNumberFormat="1" applyFont="1" applyFill="1" applyAlignment="1">
      <alignment horizontal="left" vertical="center"/>
    </xf>
    <xf numFmtId="49" fontId="12" fillId="0" borderId="31" xfId="0" applyNumberFormat="1" applyFont="1" applyBorder="1" applyAlignment="1">
      <alignment horizontal="center" vertical="center"/>
    </xf>
    <xf numFmtId="49" fontId="8" fillId="35" borderId="29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0" fontId="3" fillId="22" borderId="32" xfId="0" applyNumberFormat="1" applyFont="1" applyFill="1" applyBorder="1" applyAlignment="1">
      <alignment horizontal="left" vertical="center"/>
    </xf>
    <xf numFmtId="0" fontId="3" fillId="22" borderId="28" xfId="0" applyNumberFormat="1" applyFont="1" applyFill="1" applyBorder="1" applyAlignment="1">
      <alignment horizontal="left" vertical="center"/>
    </xf>
    <xf numFmtId="49" fontId="7" fillId="33" borderId="33" xfId="0" applyNumberFormat="1" applyFont="1" applyFill="1" applyBorder="1" applyAlignment="1">
      <alignment horizontal="left" vertical="center" indent="6"/>
    </xf>
    <xf numFmtId="0" fontId="0" fillId="0" borderId="34" xfId="0" applyFont="1" applyBorder="1" applyAlignment="1">
      <alignment/>
    </xf>
    <xf numFmtId="0" fontId="3" fillId="22" borderId="35" xfId="0" applyNumberFormat="1" applyFont="1" applyFill="1" applyBorder="1" applyAlignment="1">
      <alignment horizontal="center" vertical="center"/>
    </xf>
    <xf numFmtId="0" fontId="3" fillId="22" borderId="36" xfId="0" applyNumberFormat="1" applyFont="1" applyFill="1" applyBorder="1" applyAlignment="1">
      <alignment horizontal="center" vertical="center"/>
    </xf>
    <xf numFmtId="49" fontId="7" fillId="33" borderId="33" xfId="0" applyNumberFormat="1" applyFont="1" applyFill="1" applyBorder="1" applyAlignment="1">
      <alignment horizontal="left" vertical="center" indent="2"/>
    </xf>
    <xf numFmtId="49" fontId="7" fillId="33" borderId="33" xfId="0" applyNumberFormat="1" applyFont="1" applyFill="1" applyBorder="1" applyAlignment="1">
      <alignment horizontal="left" vertical="center" indent="4"/>
    </xf>
    <xf numFmtId="49" fontId="14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" fillId="22" borderId="38" xfId="0" applyNumberFormat="1" applyFont="1" applyFill="1" applyBorder="1" applyAlignment="1">
      <alignment horizontal="center" vertical="center"/>
    </xf>
    <xf numFmtId="0" fontId="3" fillId="22" borderId="39" xfId="0" applyNumberFormat="1" applyFont="1" applyFill="1" applyBorder="1" applyAlignment="1">
      <alignment horizontal="center" vertical="center"/>
    </xf>
    <xf numFmtId="0" fontId="3" fillId="22" borderId="40" xfId="0" applyNumberFormat="1" applyFont="1" applyFill="1" applyBorder="1" applyAlignment="1">
      <alignment horizontal="center" vertical="center"/>
    </xf>
    <xf numFmtId="0" fontId="46" fillId="22" borderId="41" xfId="0" applyNumberFormat="1" applyFont="1" applyFill="1" applyBorder="1" applyAlignment="1">
      <alignment horizontal="center" vertical="center"/>
    </xf>
    <xf numFmtId="0" fontId="46" fillId="22" borderId="14" xfId="0" applyNumberFormat="1" applyFont="1" applyFill="1" applyBorder="1" applyAlignment="1">
      <alignment horizontal="center" vertical="center"/>
    </xf>
    <xf numFmtId="0" fontId="46" fillId="22" borderId="42" xfId="0" applyNumberFormat="1" applyFont="1" applyFill="1" applyBorder="1" applyAlignment="1">
      <alignment horizontal="center" vertical="center"/>
    </xf>
    <xf numFmtId="49" fontId="7" fillId="33" borderId="43" xfId="0" applyNumberFormat="1" applyFont="1" applyFill="1" applyBorder="1" applyAlignment="1">
      <alignment horizontal="left" vertical="center" indent="6"/>
    </xf>
    <xf numFmtId="0" fontId="11" fillId="0" borderId="10" xfId="0" applyFont="1" applyBorder="1" applyAlignment="1">
      <alignment horizontal="left" vertical="center"/>
    </xf>
    <xf numFmtId="49" fontId="3" fillId="37" borderId="0" xfId="0" applyNumberFormat="1" applyFont="1" applyFill="1" applyAlignment="1">
      <alignment horizontal="center" vertical="center"/>
    </xf>
    <xf numFmtId="49" fontId="7" fillId="33" borderId="43" xfId="0" applyNumberFormat="1" applyFont="1" applyFill="1" applyBorder="1" applyAlignment="1">
      <alignment horizontal="left" vertical="center" indent="2"/>
    </xf>
    <xf numFmtId="49" fontId="7" fillId="33" borderId="43" xfId="0" applyNumberFormat="1" applyFont="1" applyFill="1" applyBorder="1" applyAlignment="1">
      <alignment horizontal="left" vertical="center" indent="4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5" borderId="41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35" borderId="44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9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22"/>
  <sheetViews>
    <sheetView tabSelected="1" zoomScalePageLayoutView="0" workbookViewId="0" topLeftCell="A1">
      <selection activeCell="B28" sqref="B28"/>
    </sheetView>
  </sheetViews>
  <sheetFormatPr defaultColWidth="8.00390625" defaultRowHeight="15"/>
  <cols>
    <col min="1" max="1" width="23.7109375" style="0" customWidth="1"/>
    <col min="2" max="2" width="36.7109375" style="0" customWidth="1"/>
    <col min="3" max="3" width="6.00390625" style="0" customWidth="1"/>
    <col min="4" max="4" width="31.57421875" style="0" customWidth="1"/>
    <col min="5" max="5" width="27.00390625" style="0" customWidth="1"/>
  </cols>
  <sheetData>
    <row r="1" spans="1:5" ht="15" customHeight="1" collapsed="1">
      <c r="A1" s="66" t="s">
        <v>0</v>
      </c>
      <c r="B1" s="66"/>
      <c r="C1" s="66"/>
      <c r="D1" s="66"/>
      <c r="E1" s="66"/>
    </row>
    <row r="2" spans="1:5" ht="35.25" customHeight="1">
      <c r="A2" s="67" t="s">
        <v>181</v>
      </c>
      <c r="B2" s="67"/>
      <c r="C2" s="67"/>
      <c r="D2" s="67"/>
      <c r="E2" s="67"/>
    </row>
    <row r="3" spans="1:5" ht="15">
      <c r="A3" s="68" t="s">
        <v>2</v>
      </c>
      <c r="B3" s="68"/>
      <c r="C3" s="68"/>
      <c r="D3" s="68"/>
      <c r="E3" s="68"/>
    </row>
    <row r="4" spans="1:5" ht="16.5">
      <c r="A4" s="15" t="s">
        <v>3</v>
      </c>
      <c r="B4" s="24" t="s">
        <v>2</v>
      </c>
      <c r="C4" s="5"/>
      <c r="D4" s="4"/>
      <c r="E4" s="4"/>
    </row>
    <row r="5" spans="1:5" ht="16.5" customHeight="1">
      <c r="A5" s="16" t="s">
        <v>4</v>
      </c>
      <c r="B5" s="24" t="s">
        <v>2</v>
      </c>
      <c r="C5" s="5"/>
      <c r="D5" s="6"/>
      <c r="E5" s="6"/>
    </row>
    <row r="6" spans="1:5" ht="16.5" customHeight="1">
      <c r="A6" s="17" t="s">
        <v>5</v>
      </c>
      <c r="B6" s="25" t="s">
        <v>2</v>
      </c>
      <c r="C6" s="5"/>
      <c r="D6" s="7"/>
      <c r="E6" s="7"/>
    </row>
    <row r="7" spans="1:5" ht="16.5" customHeight="1">
      <c r="A7" s="32"/>
      <c r="B7" s="33"/>
      <c r="C7" s="34"/>
      <c r="D7" s="35"/>
      <c r="E7" s="35"/>
    </row>
    <row r="8" spans="2:4" ht="16.5" customHeight="1">
      <c r="B8" s="8" t="s">
        <v>6</v>
      </c>
      <c r="C8" s="8"/>
      <c r="D8" s="9" t="s">
        <v>2</v>
      </c>
    </row>
    <row r="9" spans="2:4" ht="15" customHeight="1">
      <c r="B9" s="8"/>
      <c r="C9" s="36"/>
      <c r="D9" s="9"/>
    </row>
    <row r="10" spans="2:4" ht="15.75" customHeight="1">
      <c r="B10" s="37" t="s">
        <v>7</v>
      </c>
      <c r="C10" s="38"/>
      <c r="D10" s="39"/>
    </row>
    <row r="11" spans="2:4" ht="20.25" customHeight="1">
      <c r="B11" s="40" t="s">
        <v>8</v>
      </c>
      <c r="C11" s="41"/>
      <c r="D11" s="42"/>
    </row>
    <row r="12" spans="2:4" ht="19.5" customHeight="1">
      <c r="B12" s="40" t="s">
        <v>9</v>
      </c>
      <c r="C12" s="41"/>
      <c r="D12" s="42"/>
    </row>
    <row r="13" spans="2:4" ht="19.5" customHeight="1">
      <c r="B13" s="40" t="s">
        <v>2</v>
      </c>
      <c r="C13" s="41"/>
      <c r="D13" s="42" t="s">
        <v>2</v>
      </c>
    </row>
    <row r="14" spans="2:4" ht="19.5" customHeight="1">
      <c r="B14" s="40" t="s">
        <v>2</v>
      </c>
      <c r="C14" s="41"/>
      <c r="D14" s="42" t="s">
        <v>2</v>
      </c>
    </row>
    <row r="15" spans="2:4" ht="19.5" customHeight="1">
      <c r="B15" s="43" t="s">
        <v>2</v>
      </c>
      <c r="C15" s="44"/>
      <c r="D15" s="45" t="s">
        <v>2</v>
      </c>
    </row>
    <row r="16" spans="2:4" ht="20.25" customHeight="1">
      <c r="B16" s="8"/>
      <c r="C16" s="8"/>
      <c r="D16" s="46"/>
    </row>
    <row r="17" spans="2:4" ht="15.75" customHeight="1">
      <c r="B17" s="8" t="s">
        <v>10</v>
      </c>
      <c r="C17" s="8"/>
      <c r="D17" s="47" t="s">
        <v>2</v>
      </c>
    </row>
    <row r="18" spans="2:4" ht="15" customHeight="1">
      <c r="B18" s="8" t="s">
        <v>11</v>
      </c>
      <c r="C18" s="8"/>
      <c r="D18" s="48">
        <v>1</v>
      </c>
    </row>
    <row r="19" spans="2:4" ht="15" customHeight="1">
      <c r="B19" s="8" t="s">
        <v>12</v>
      </c>
      <c r="C19" s="8"/>
      <c r="D19" s="48">
        <f>IF(D18=0,0,D10/D18)</f>
        <v>0</v>
      </c>
    </row>
    <row r="20" ht="15" customHeight="1"/>
    <row r="21" spans="1:5" ht="15" customHeight="1">
      <c r="A21" s="13" t="s">
        <v>13</v>
      </c>
      <c r="B21" s="19" t="s">
        <v>2</v>
      </c>
      <c r="C21" s="21"/>
      <c r="D21" s="13" t="s">
        <v>14</v>
      </c>
      <c r="E21" s="23" t="s">
        <v>2</v>
      </c>
    </row>
    <row r="22" spans="1:5" ht="15" customHeight="1">
      <c r="A22" s="14" t="s">
        <v>15</v>
      </c>
      <c r="B22" s="20"/>
      <c r="C22" s="22"/>
      <c r="D22" s="14" t="s">
        <v>16</v>
      </c>
      <c r="E22" s="18"/>
    </row>
    <row r="23" ht="15" customHeight="1"/>
  </sheetData>
  <sheetProtection/>
  <mergeCells count="3">
    <mergeCell ref="A1:E1"/>
    <mergeCell ref="A2:E2"/>
    <mergeCell ref="A3:E3"/>
  </mergeCells>
  <printOptions/>
  <pageMargins left="0.7" right="0.7" top="0.787401575" bottom="0.7874015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5"/>
  <sheetViews>
    <sheetView zoomScalePageLayoutView="0" workbookViewId="0" topLeftCell="A1">
      <selection activeCell="I6" sqref="I6:I13"/>
    </sheetView>
  </sheetViews>
  <sheetFormatPr defaultColWidth="8.00390625" defaultRowHeight="15" outlineLevelRow="2"/>
  <cols>
    <col min="1" max="1" width="2.28125" style="0" customWidth="1"/>
    <col min="2" max="2" width="6.7109375" style="0" customWidth="1"/>
    <col min="3" max="3" width="10.57421875" style="0" customWidth="1"/>
    <col min="4" max="4" width="38.8515625" style="0" customWidth="1"/>
    <col min="5" max="5" width="6.8515625" style="0" customWidth="1"/>
    <col min="6" max="6" width="7.00390625" style="0" customWidth="1"/>
    <col min="7" max="9" width="16.7109375" style="0" customWidth="1"/>
    <col min="10" max="10" width="7.57421875" style="0" customWidth="1" collapsed="1"/>
  </cols>
  <sheetData>
    <row r="1" spans="1:9" ht="15" customHeight="1" collapsed="1">
      <c r="A1" s="77" t="s">
        <v>183</v>
      </c>
      <c r="B1" s="77"/>
      <c r="C1" s="77"/>
      <c r="D1" s="77"/>
      <c r="E1" s="77"/>
      <c r="F1" s="77"/>
      <c r="G1" s="60"/>
      <c r="H1" s="60"/>
      <c r="I1" s="60"/>
    </row>
    <row r="2" spans="1:9" ht="19.5" customHeight="1">
      <c r="A2" s="78" t="s">
        <v>2</v>
      </c>
      <c r="B2" s="78"/>
      <c r="C2" s="78"/>
      <c r="D2" s="78"/>
      <c r="E2" s="78"/>
      <c r="F2" s="78"/>
      <c r="G2" s="61"/>
      <c r="H2" s="61"/>
      <c r="I2" s="61"/>
    </row>
    <row r="3" spans="1:9" ht="19.5" customHeight="1">
      <c r="A3" s="79" t="s">
        <v>17</v>
      </c>
      <c r="B3" s="79"/>
      <c r="C3" s="79"/>
      <c r="D3" s="79"/>
      <c r="E3" s="79"/>
      <c r="F3" s="79"/>
      <c r="G3" s="63"/>
      <c r="H3" s="63"/>
      <c r="I3" s="30"/>
    </row>
    <row r="4" spans="1:9" ht="16.5" customHeight="1">
      <c r="A4" s="80" t="s">
        <v>1</v>
      </c>
      <c r="B4" s="81"/>
      <c r="C4" s="81"/>
      <c r="D4" s="81"/>
      <c r="E4" s="81"/>
      <c r="F4" s="82"/>
      <c r="G4" s="83" t="s">
        <v>18</v>
      </c>
      <c r="H4" s="84"/>
      <c r="I4" s="85"/>
    </row>
    <row r="5" spans="1:9" ht="19.5" customHeight="1">
      <c r="A5" s="73" t="s">
        <v>2</v>
      </c>
      <c r="B5" s="74"/>
      <c r="C5" s="74"/>
      <c r="D5" s="74"/>
      <c r="E5" s="74"/>
      <c r="F5" s="74"/>
      <c r="G5" s="49" t="s">
        <v>19</v>
      </c>
      <c r="H5" s="64" t="s">
        <v>20</v>
      </c>
      <c r="I5" s="49" t="s">
        <v>21</v>
      </c>
    </row>
    <row r="6" spans="1:10" ht="19.5" customHeight="1">
      <c r="A6" s="75" t="s">
        <v>182</v>
      </c>
      <c r="B6" s="72"/>
      <c r="C6" s="72"/>
      <c r="D6" s="72"/>
      <c r="E6" s="12"/>
      <c r="F6" s="12"/>
      <c r="G6" s="50"/>
      <c r="H6" s="50"/>
      <c r="I6" s="50"/>
      <c r="J6" s="51">
        <v>0</v>
      </c>
    </row>
    <row r="7" spans="1:10" ht="15">
      <c r="A7" s="76" t="s">
        <v>22</v>
      </c>
      <c r="B7" s="72"/>
      <c r="C7" s="72"/>
      <c r="D7" s="72"/>
      <c r="E7" s="12"/>
      <c r="F7" s="12"/>
      <c r="G7" s="50"/>
      <c r="H7" s="50"/>
      <c r="I7" s="50"/>
      <c r="J7" s="51">
        <v>1</v>
      </c>
    </row>
    <row r="8" spans="1:10" ht="15" outlineLevel="1">
      <c r="A8" s="71" t="s">
        <v>23</v>
      </c>
      <c r="B8" s="72"/>
      <c r="C8" s="72"/>
      <c r="D8" s="72"/>
      <c r="E8" s="12"/>
      <c r="F8" s="12"/>
      <c r="G8" s="50"/>
      <c r="H8" s="50"/>
      <c r="I8" s="50"/>
      <c r="J8" s="51">
        <v>2</v>
      </c>
    </row>
    <row r="9" spans="1:10" ht="15" outlineLevel="2">
      <c r="A9" s="71" t="s">
        <v>24</v>
      </c>
      <c r="B9" s="72"/>
      <c r="C9" s="72"/>
      <c r="D9" s="72"/>
      <c r="E9" s="12"/>
      <c r="F9" s="12"/>
      <c r="G9" s="50"/>
      <c r="H9" s="50"/>
      <c r="I9" s="50"/>
      <c r="J9" s="51">
        <v>2</v>
      </c>
    </row>
    <row r="10" spans="1:10" ht="15" outlineLevel="2">
      <c r="A10" s="71" t="s">
        <v>25</v>
      </c>
      <c r="B10" s="72"/>
      <c r="C10" s="72"/>
      <c r="D10" s="72"/>
      <c r="E10" s="12"/>
      <c r="F10" s="12"/>
      <c r="G10" s="50"/>
      <c r="H10" s="50"/>
      <c r="I10" s="50"/>
      <c r="J10" s="51">
        <v>2</v>
      </c>
    </row>
    <row r="11" spans="1:10" ht="15" outlineLevel="2">
      <c r="A11" s="71" t="s">
        <v>26</v>
      </c>
      <c r="B11" s="72"/>
      <c r="C11" s="72"/>
      <c r="D11" s="72"/>
      <c r="E11" s="12"/>
      <c r="F11" s="12"/>
      <c r="G11" s="50"/>
      <c r="H11" s="50"/>
      <c r="I11" s="50"/>
      <c r="J11" s="51">
        <v>2</v>
      </c>
    </row>
    <row r="12" spans="1:10" ht="15" outlineLevel="2">
      <c r="A12" s="71" t="s">
        <v>27</v>
      </c>
      <c r="B12" s="72"/>
      <c r="C12" s="72"/>
      <c r="D12" s="72"/>
      <c r="E12" s="12"/>
      <c r="F12" s="12"/>
      <c r="G12" s="50"/>
      <c r="H12" s="50"/>
      <c r="I12" s="50"/>
      <c r="J12" s="51">
        <v>2</v>
      </c>
    </row>
    <row r="13" spans="1:10" ht="15" outlineLevel="2">
      <c r="A13" s="71" t="s">
        <v>28</v>
      </c>
      <c r="B13" s="72"/>
      <c r="C13" s="72"/>
      <c r="D13" s="72"/>
      <c r="E13" s="12"/>
      <c r="F13" s="12"/>
      <c r="G13" s="50"/>
      <c r="H13" s="50"/>
      <c r="I13" s="50"/>
      <c r="J13" s="51">
        <v>2</v>
      </c>
    </row>
    <row r="14" spans="1:9" ht="15" outlineLevel="2">
      <c r="A14" s="69" t="s">
        <v>183</v>
      </c>
      <c r="B14" s="70"/>
      <c r="C14" s="70"/>
      <c r="D14" s="70"/>
      <c r="E14" s="70"/>
      <c r="F14" s="70"/>
      <c r="G14" s="59"/>
      <c r="H14" s="59"/>
      <c r="I14" s="31"/>
    </row>
    <row r="15" spans="1:9" ht="19.5" customHeight="1">
      <c r="A15" s="69" t="s">
        <v>2</v>
      </c>
      <c r="B15" s="70"/>
      <c r="C15" s="70"/>
      <c r="D15" s="70"/>
      <c r="E15" s="70"/>
      <c r="F15" s="70"/>
      <c r="G15" s="59"/>
      <c r="H15" s="59"/>
      <c r="I15" s="31"/>
    </row>
    <row r="16" ht="19.5" customHeight="1"/>
  </sheetData>
  <sheetProtection/>
  <mergeCells count="16">
    <mergeCell ref="G4:I4"/>
    <mergeCell ref="A5:F5"/>
    <mergeCell ref="A6:D6"/>
    <mergeCell ref="A7:D7"/>
    <mergeCell ref="A8:D8"/>
    <mergeCell ref="A9:D9"/>
    <mergeCell ref="A1:F1"/>
    <mergeCell ref="A2:F2"/>
    <mergeCell ref="A3:F3"/>
    <mergeCell ref="A4:F4"/>
    <mergeCell ref="A15:F15"/>
    <mergeCell ref="A10:D10"/>
    <mergeCell ref="A11:D11"/>
    <mergeCell ref="A12:D12"/>
    <mergeCell ref="A13:D13"/>
    <mergeCell ref="A14:F14"/>
  </mergeCells>
  <conditionalFormatting sqref="A6:I13">
    <cfRule type="expression" priority="1" dxfId="2" stopIfTrue="1">
      <formula>$J6=0</formula>
    </cfRule>
    <cfRule type="expression" priority="2" dxfId="1" stopIfTrue="1">
      <formula>$J6=1</formula>
    </cfRule>
    <cfRule type="expression" priority="3" dxfId="0" stopIfTrue="1">
      <formula>$J6&gt;1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00"/>
  <sheetViews>
    <sheetView zoomScalePageLayoutView="0" workbookViewId="0" topLeftCell="A85">
      <selection activeCell="D100" sqref="D100"/>
    </sheetView>
  </sheetViews>
  <sheetFormatPr defaultColWidth="8.00390625" defaultRowHeight="15" outlineLevelRow="4"/>
  <cols>
    <col min="1" max="1" width="2.28125" style="0" customWidth="1"/>
    <col min="2" max="2" width="6.7109375" style="0" customWidth="1"/>
    <col min="3" max="3" width="10.57421875" style="0" customWidth="1"/>
    <col min="4" max="4" width="36.7109375" style="0" customWidth="1"/>
    <col min="5" max="5" width="6.8515625" style="0" customWidth="1"/>
    <col min="6" max="6" width="8.7109375" style="0" customWidth="1"/>
    <col min="7" max="7" width="9.421875" style="0" customWidth="1"/>
    <col min="8" max="11" width="16.7109375" style="0" customWidth="1"/>
    <col min="12" max="12" width="4.421875" style="0" customWidth="1" collapsed="1"/>
    <col min="13" max="13" width="0.13671875" style="0" customWidth="1"/>
  </cols>
  <sheetData>
    <row r="1" spans="1:9" ht="15" customHeight="1" collapsed="1">
      <c r="A1" s="91" t="s">
        <v>181</v>
      </c>
      <c r="B1" s="91"/>
      <c r="C1" s="91"/>
      <c r="D1" s="91"/>
      <c r="E1" s="91"/>
      <c r="F1" s="91"/>
      <c r="G1" s="91"/>
      <c r="H1" s="91"/>
      <c r="I1" s="91"/>
    </row>
    <row r="2" spans="1:9" ht="19.5" customHeight="1">
      <c r="A2" s="92" t="s">
        <v>2</v>
      </c>
      <c r="B2" s="92"/>
      <c r="C2" s="92"/>
      <c r="D2" s="92"/>
      <c r="E2" s="92"/>
      <c r="F2" s="92"/>
      <c r="G2" s="92"/>
      <c r="H2" s="92"/>
      <c r="I2" s="92"/>
    </row>
    <row r="3" spans="1:9" ht="19.5" customHeight="1">
      <c r="A3" s="93" t="s">
        <v>29</v>
      </c>
      <c r="B3" s="93"/>
      <c r="C3" s="93"/>
      <c r="D3" s="93"/>
      <c r="E3" s="93"/>
      <c r="F3" s="93"/>
      <c r="G3" s="93"/>
      <c r="H3" s="93"/>
      <c r="I3" s="93"/>
    </row>
    <row r="4" spans="1:11" ht="16.5" customHeight="1">
      <c r="A4" s="94" t="s">
        <v>181</v>
      </c>
      <c r="B4" s="95"/>
      <c r="C4" s="95"/>
      <c r="D4" s="95"/>
      <c r="E4" s="26"/>
      <c r="F4" s="26"/>
      <c r="G4" s="26"/>
      <c r="H4" s="26"/>
      <c r="I4" s="26"/>
      <c r="J4" s="29"/>
      <c r="K4" s="29"/>
    </row>
    <row r="5" spans="1:11" ht="19.5" customHeight="1">
      <c r="A5" s="96" t="s">
        <v>2</v>
      </c>
      <c r="B5" s="97"/>
      <c r="C5" s="97"/>
      <c r="D5" s="97"/>
      <c r="E5" s="52"/>
      <c r="F5" s="52"/>
      <c r="G5" s="52"/>
      <c r="H5" s="52"/>
      <c r="I5" s="52"/>
      <c r="J5" s="52"/>
      <c r="K5" s="52"/>
    </row>
    <row r="6" spans="1:15" ht="19.5" customHeight="1">
      <c r="A6" s="89" t="s">
        <v>182</v>
      </c>
      <c r="B6" s="87"/>
      <c r="C6" s="87"/>
      <c r="D6" s="87"/>
      <c r="E6" s="53"/>
      <c r="F6" s="53"/>
      <c r="G6" s="53"/>
      <c r="H6" s="53"/>
      <c r="I6" s="54">
        <f>SUM(I7)</f>
        <v>0</v>
      </c>
      <c r="J6" s="54">
        <f>SUM(J7)</f>
        <v>0</v>
      </c>
      <c r="K6" s="54">
        <f>SUM(K7)</f>
        <v>0</v>
      </c>
      <c r="L6" s="51">
        <v>0</v>
      </c>
      <c r="M6" s="62">
        <f aca="true" t="shared" si="0" ref="M6:O8">SUM(I6)</f>
        <v>0</v>
      </c>
      <c r="N6" s="62">
        <f t="shared" si="0"/>
        <v>0</v>
      </c>
      <c r="O6" s="62">
        <f t="shared" si="0"/>
        <v>0</v>
      </c>
    </row>
    <row r="7" spans="1:15" ht="19.5" customHeight="1">
      <c r="A7" s="90" t="s">
        <v>22</v>
      </c>
      <c r="B7" s="87"/>
      <c r="C7" s="87"/>
      <c r="D7" s="87"/>
      <c r="E7" s="53"/>
      <c r="F7" s="53"/>
      <c r="G7" s="53"/>
      <c r="H7" s="53"/>
      <c r="I7" s="54">
        <f>SUM(I8,I29,I52,I61,I78,I83)</f>
        <v>0</v>
      </c>
      <c r="J7" s="54">
        <f>SUM(J8,J29,J52,J61,J78,J83)</f>
        <v>0</v>
      </c>
      <c r="K7" s="54">
        <f>SUM(K8,K29,K52,K61,K78,K83)</f>
        <v>0</v>
      </c>
      <c r="L7" s="51">
        <v>1</v>
      </c>
      <c r="M7" s="62">
        <f t="shared" si="0"/>
        <v>0</v>
      </c>
      <c r="N7" s="62">
        <f t="shared" si="0"/>
        <v>0</v>
      </c>
      <c r="O7" s="62">
        <f t="shared" si="0"/>
        <v>0</v>
      </c>
    </row>
    <row r="8" spans="1:15" ht="19.5" customHeight="1" outlineLevel="1">
      <c r="A8" s="86" t="s">
        <v>23</v>
      </c>
      <c r="B8" s="87"/>
      <c r="C8" s="87"/>
      <c r="D8" s="87"/>
      <c r="E8" s="53"/>
      <c r="F8" s="53"/>
      <c r="G8" s="53"/>
      <c r="H8" s="53"/>
      <c r="I8" s="54">
        <f>SUM(I11,I13,I15,I17,I19,I21,I23,I25,I27)</f>
        <v>0</v>
      </c>
      <c r="J8" s="54">
        <f>SUM(J11,J13,J15,J17,J19,J21,J23,J25,J27)</f>
        <v>0</v>
      </c>
      <c r="K8" s="54">
        <f>SUM(K11,K13,K15,K17,K19,K21,K23,K25,K27)</f>
        <v>0</v>
      </c>
      <c r="L8" s="51">
        <v>2</v>
      </c>
      <c r="M8" s="62">
        <f t="shared" si="0"/>
        <v>0</v>
      </c>
      <c r="N8" s="62">
        <f t="shared" si="0"/>
        <v>0</v>
      </c>
      <c r="O8" s="62">
        <f t="shared" si="0"/>
        <v>0</v>
      </c>
    </row>
    <row r="9" spans="1:11" ht="19.5" customHeight="1" outlineLevel="2">
      <c r="A9" s="11"/>
      <c r="B9" s="65"/>
      <c r="C9" s="65"/>
      <c r="D9" s="65"/>
      <c r="E9" s="65"/>
      <c r="F9" s="65"/>
      <c r="G9" s="65"/>
      <c r="H9" s="88" t="s">
        <v>18</v>
      </c>
      <c r="I9" s="88"/>
      <c r="J9" s="88"/>
      <c r="K9" s="88"/>
    </row>
    <row r="10" spans="1:11" ht="15" customHeight="1" outlineLevel="3">
      <c r="A10" s="10"/>
      <c r="B10" s="27" t="s">
        <v>30</v>
      </c>
      <c r="C10" s="27" t="s">
        <v>31</v>
      </c>
      <c r="D10" s="27" t="s">
        <v>32</v>
      </c>
      <c r="E10" s="28" t="s">
        <v>33</v>
      </c>
      <c r="F10" s="28" t="s">
        <v>34</v>
      </c>
      <c r="G10" s="28" t="s">
        <v>35</v>
      </c>
      <c r="H10" s="28" t="s">
        <v>36</v>
      </c>
      <c r="I10" s="28" t="s">
        <v>19</v>
      </c>
      <c r="J10" s="28" t="s">
        <v>20</v>
      </c>
      <c r="K10" s="28" t="s">
        <v>21</v>
      </c>
    </row>
    <row r="11" spans="1:11" ht="15" customHeight="1" outlineLevel="3">
      <c r="A11" s="11"/>
      <c r="B11" s="1" t="s">
        <v>37</v>
      </c>
      <c r="C11" s="55" t="s">
        <v>38</v>
      </c>
      <c r="D11" s="56" t="s">
        <v>39</v>
      </c>
      <c r="E11" s="1" t="s">
        <v>40</v>
      </c>
      <c r="F11" s="1">
        <v>22.3</v>
      </c>
      <c r="G11" s="3">
        <v>21</v>
      </c>
      <c r="H11" s="57"/>
      <c r="I11" s="57">
        <f>F11*H11</f>
        <v>0</v>
      </c>
      <c r="J11" s="57">
        <f>G11*I11/100</f>
        <v>0</v>
      </c>
      <c r="K11" s="57">
        <f>I11+J11</f>
        <v>0</v>
      </c>
    </row>
    <row r="12" spans="1:11" ht="22.5" outlineLevel="4">
      <c r="A12" s="11"/>
      <c r="B12" s="1"/>
      <c r="C12" s="55"/>
      <c r="D12" s="58" t="s">
        <v>41</v>
      </c>
      <c r="E12" s="1"/>
      <c r="F12" s="1"/>
      <c r="G12" s="2"/>
      <c r="H12" s="2"/>
      <c r="I12" s="2"/>
      <c r="J12" s="2"/>
      <c r="K12" s="2"/>
    </row>
    <row r="13" spans="1:11" ht="33.75" outlineLevel="4">
      <c r="A13" s="11"/>
      <c r="B13" s="1" t="s">
        <v>42</v>
      </c>
      <c r="C13" s="55" t="s">
        <v>43</v>
      </c>
      <c r="D13" s="56" t="s">
        <v>44</v>
      </c>
      <c r="E13" s="1" t="s">
        <v>40</v>
      </c>
      <c r="F13" s="1">
        <v>394.2</v>
      </c>
      <c r="G13" s="3">
        <v>21</v>
      </c>
      <c r="H13" s="57"/>
      <c r="I13" s="57">
        <f>F13*H13</f>
        <v>0</v>
      </c>
      <c r="J13" s="57">
        <f>G13*I13/100</f>
        <v>0</v>
      </c>
      <c r="K13" s="57">
        <f>I13+J13</f>
        <v>0</v>
      </c>
    </row>
    <row r="14" spans="1:11" ht="22.5" outlineLevel="4">
      <c r="A14" s="11"/>
      <c r="B14" s="1"/>
      <c r="C14" s="55"/>
      <c r="D14" s="58" t="s">
        <v>45</v>
      </c>
      <c r="E14" s="1"/>
      <c r="F14" s="1"/>
      <c r="G14" s="2"/>
      <c r="H14" s="2"/>
      <c r="I14" s="2"/>
      <c r="J14" s="2"/>
      <c r="K14" s="2"/>
    </row>
    <row r="15" spans="1:11" ht="22.5" outlineLevel="4">
      <c r="A15" s="11"/>
      <c r="B15" s="1" t="s">
        <v>46</v>
      </c>
      <c r="C15" s="55" t="s">
        <v>47</v>
      </c>
      <c r="D15" s="56" t="s">
        <v>48</v>
      </c>
      <c r="E15" s="1" t="s">
        <v>40</v>
      </c>
      <c r="F15" s="1">
        <v>606.91</v>
      </c>
      <c r="G15" s="3">
        <v>21</v>
      </c>
      <c r="H15" s="57"/>
      <c r="I15" s="57">
        <f>F15*H15</f>
        <v>0</v>
      </c>
      <c r="J15" s="57">
        <f>G15*I15/100</f>
        <v>0</v>
      </c>
      <c r="K15" s="57">
        <f>I15+J15</f>
        <v>0</v>
      </c>
    </row>
    <row r="16" spans="1:11" ht="90" outlineLevel="4">
      <c r="A16" s="11"/>
      <c r="B16" s="1"/>
      <c r="C16" s="55"/>
      <c r="D16" s="58" t="s">
        <v>49</v>
      </c>
      <c r="E16" s="1"/>
      <c r="F16" s="1"/>
      <c r="G16" s="2"/>
      <c r="H16" s="2"/>
      <c r="I16" s="2"/>
      <c r="J16" s="2"/>
      <c r="K16" s="2"/>
    </row>
    <row r="17" spans="1:11" ht="22.5" outlineLevel="4">
      <c r="A17" s="11"/>
      <c r="B17" s="1" t="s">
        <v>50</v>
      </c>
      <c r="C17" s="55" t="s">
        <v>51</v>
      </c>
      <c r="D17" s="56" t="s">
        <v>52</v>
      </c>
      <c r="E17" s="1" t="s">
        <v>40</v>
      </c>
      <c r="F17" s="1">
        <v>594.3</v>
      </c>
      <c r="G17" s="3">
        <v>21</v>
      </c>
      <c r="H17" s="57"/>
      <c r="I17" s="57">
        <f>F17*H17</f>
        <v>0</v>
      </c>
      <c r="J17" s="57">
        <f>G17*I17/100</f>
        <v>0</v>
      </c>
      <c r="K17" s="57">
        <f>I17+J17</f>
        <v>0</v>
      </c>
    </row>
    <row r="18" spans="1:11" ht="33.75" outlineLevel="4">
      <c r="A18" s="11"/>
      <c r="B18" s="1"/>
      <c r="C18" s="55"/>
      <c r="D18" s="58" t="s">
        <v>53</v>
      </c>
      <c r="E18" s="1"/>
      <c r="F18" s="1"/>
      <c r="G18" s="2"/>
      <c r="H18" s="2"/>
      <c r="I18" s="2"/>
      <c r="J18" s="2"/>
      <c r="K18" s="2"/>
    </row>
    <row r="19" spans="1:11" ht="22.5" outlineLevel="4">
      <c r="A19" s="11"/>
      <c r="B19" s="1" t="s">
        <v>54</v>
      </c>
      <c r="C19" s="55" t="s">
        <v>55</v>
      </c>
      <c r="D19" s="56" t="s">
        <v>56</v>
      </c>
      <c r="E19" s="1" t="s">
        <v>40</v>
      </c>
      <c r="F19" s="1">
        <v>2.25</v>
      </c>
      <c r="G19" s="3">
        <v>21</v>
      </c>
      <c r="H19" s="57"/>
      <c r="I19" s="57">
        <f>F19*H19</f>
        <v>0</v>
      </c>
      <c r="J19" s="57">
        <f>G19*I19/100</f>
        <v>0</v>
      </c>
      <c r="K19" s="57">
        <f>I19+J19</f>
        <v>0</v>
      </c>
    </row>
    <row r="20" spans="1:11" ht="15" outlineLevel="4">
      <c r="A20" s="11"/>
      <c r="B20" s="1"/>
      <c r="C20" s="55"/>
      <c r="D20" s="58" t="s">
        <v>57</v>
      </c>
      <c r="E20" s="1"/>
      <c r="F20" s="1"/>
      <c r="G20" s="2"/>
      <c r="H20" s="2"/>
      <c r="I20" s="2"/>
      <c r="J20" s="2"/>
      <c r="K20" s="2"/>
    </row>
    <row r="21" spans="1:11" ht="22.5" outlineLevel="4">
      <c r="A21" s="11"/>
      <c r="B21" s="1" t="s">
        <v>58</v>
      </c>
      <c r="C21" s="55" t="s">
        <v>59</v>
      </c>
      <c r="D21" s="56" t="s">
        <v>60</v>
      </c>
      <c r="E21" s="1" t="s">
        <v>40</v>
      </c>
      <c r="F21" s="1">
        <v>188.16</v>
      </c>
      <c r="G21" s="3">
        <v>21</v>
      </c>
      <c r="H21" s="57"/>
      <c r="I21" s="57">
        <f>F21*H21</f>
        <v>0</v>
      </c>
      <c r="J21" s="57">
        <f>G21*I21/100</f>
        <v>0</v>
      </c>
      <c r="K21" s="57">
        <f>I21+J21</f>
        <v>0</v>
      </c>
    </row>
    <row r="22" spans="1:11" ht="67.5" outlineLevel="4">
      <c r="A22" s="11"/>
      <c r="B22" s="1"/>
      <c r="C22" s="55"/>
      <c r="D22" s="58" t="s">
        <v>61</v>
      </c>
      <c r="E22" s="1"/>
      <c r="F22" s="1"/>
      <c r="G22" s="2"/>
      <c r="H22" s="2"/>
      <c r="I22" s="2"/>
      <c r="J22" s="2"/>
      <c r="K22" s="2"/>
    </row>
    <row r="23" spans="1:11" ht="33.75" outlineLevel="4">
      <c r="A23" s="11"/>
      <c r="B23" s="1" t="s">
        <v>62</v>
      </c>
      <c r="C23" s="55" t="s">
        <v>63</v>
      </c>
      <c r="D23" s="56" t="s">
        <v>64</v>
      </c>
      <c r="E23" s="1" t="s">
        <v>40</v>
      </c>
      <c r="F23" s="1">
        <v>847.8</v>
      </c>
      <c r="G23" s="3">
        <v>21</v>
      </c>
      <c r="H23" s="57"/>
      <c r="I23" s="57">
        <f>F23*H23</f>
        <v>0</v>
      </c>
      <c r="J23" s="57">
        <f>G23*I23/100</f>
        <v>0</v>
      </c>
      <c r="K23" s="57">
        <f>I23+J23</f>
        <v>0</v>
      </c>
    </row>
    <row r="24" spans="1:11" ht="56.25" outlineLevel="4">
      <c r="A24" s="11"/>
      <c r="B24" s="1"/>
      <c r="C24" s="55"/>
      <c r="D24" s="58" t="s">
        <v>65</v>
      </c>
      <c r="E24" s="1"/>
      <c r="F24" s="1"/>
      <c r="G24" s="2"/>
      <c r="H24" s="2"/>
      <c r="I24" s="2"/>
      <c r="J24" s="2"/>
      <c r="K24" s="2"/>
    </row>
    <row r="25" spans="1:11" ht="15" outlineLevel="4">
      <c r="A25" s="11"/>
      <c r="B25" s="1" t="s">
        <v>66</v>
      </c>
      <c r="C25" s="55" t="s">
        <v>67</v>
      </c>
      <c r="D25" s="56" t="s">
        <v>68</v>
      </c>
      <c r="E25" s="1" t="s">
        <v>69</v>
      </c>
      <c r="F25" s="1">
        <v>239.45</v>
      </c>
      <c r="G25" s="3">
        <v>21</v>
      </c>
      <c r="H25" s="57"/>
      <c r="I25" s="57">
        <f>F25*H25</f>
        <v>0</v>
      </c>
      <c r="J25" s="57">
        <f>G25*I25/100</f>
        <v>0</v>
      </c>
      <c r="K25" s="57">
        <f>I25+J25</f>
        <v>0</v>
      </c>
    </row>
    <row r="26" spans="1:11" ht="146.25" outlineLevel="4">
      <c r="A26" s="11"/>
      <c r="B26" s="1"/>
      <c r="C26" s="55"/>
      <c r="D26" s="58" t="s">
        <v>70</v>
      </c>
      <c r="E26" s="1"/>
      <c r="F26" s="1"/>
      <c r="G26" s="2"/>
      <c r="H26" s="2"/>
      <c r="I26" s="2"/>
      <c r="J26" s="2"/>
      <c r="K26" s="2"/>
    </row>
    <row r="27" spans="1:11" ht="22.5" outlineLevel="4">
      <c r="A27" s="11"/>
      <c r="B27" s="1" t="s">
        <v>71</v>
      </c>
      <c r="C27" s="55" t="s">
        <v>72</v>
      </c>
      <c r="D27" s="56" t="s">
        <v>73</v>
      </c>
      <c r="E27" s="1" t="s">
        <v>40</v>
      </c>
      <c r="F27" s="1">
        <v>594.3</v>
      </c>
      <c r="G27" s="3">
        <v>21</v>
      </c>
      <c r="H27" s="57"/>
      <c r="I27" s="57">
        <f>F27*H27</f>
        <v>0</v>
      </c>
      <c r="J27" s="57">
        <f>G27*I27/100</f>
        <v>0</v>
      </c>
      <c r="K27" s="57">
        <f>I27+J27</f>
        <v>0</v>
      </c>
    </row>
    <row r="28" spans="1:11" ht="15" outlineLevel="4">
      <c r="A28" s="11"/>
      <c r="B28" s="1"/>
      <c r="C28" s="55"/>
      <c r="D28" s="58" t="s">
        <v>74</v>
      </c>
      <c r="E28" s="1"/>
      <c r="F28" s="1"/>
      <c r="G28" s="2"/>
      <c r="H28" s="2"/>
      <c r="I28" s="2"/>
      <c r="J28" s="2"/>
      <c r="K28" s="2"/>
    </row>
    <row r="29" spans="1:15" ht="15" outlineLevel="4">
      <c r="A29" s="86" t="s">
        <v>24</v>
      </c>
      <c r="B29" s="87"/>
      <c r="C29" s="87"/>
      <c r="D29" s="87"/>
      <c r="E29" s="53"/>
      <c r="F29" s="53"/>
      <c r="G29" s="53"/>
      <c r="H29" s="53"/>
      <c r="I29" s="54">
        <f>SUM(I32,I34,I36,I38,I40,I42,I44,I46,I48,I50)</f>
        <v>0</v>
      </c>
      <c r="J29" s="54">
        <f>SUM(J32,J34,J36,J38,J40,J42,J44,J46,J48,J50)</f>
        <v>0</v>
      </c>
      <c r="K29" s="54">
        <f>SUM(K32,K34,K36,K38,K40,K42,K44,K46,K48,K50)</f>
        <v>0</v>
      </c>
      <c r="L29" s="51">
        <v>2</v>
      </c>
      <c r="M29" s="62">
        <f>SUM(I29)</f>
        <v>0</v>
      </c>
      <c r="N29" s="62">
        <f>SUM(J29)</f>
        <v>0</v>
      </c>
      <c r="O29" s="62">
        <f>SUM(K29)</f>
        <v>0</v>
      </c>
    </row>
    <row r="30" spans="1:11" ht="19.5" customHeight="1" outlineLevel="2">
      <c r="A30" s="11"/>
      <c r="B30" s="65"/>
      <c r="C30" s="65"/>
      <c r="D30" s="65"/>
      <c r="E30" s="65"/>
      <c r="F30" s="65"/>
      <c r="G30" s="65"/>
      <c r="H30" s="88" t="s">
        <v>18</v>
      </c>
      <c r="I30" s="88"/>
      <c r="J30" s="88"/>
      <c r="K30" s="88"/>
    </row>
    <row r="31" spans="1:11" ht="15" customHeight="1" outlineLevel="3">
      <c r="A31" s="10"/>
      <c r="B31" s="27" t="s">
        <v>30</v>
      </c>
      <c r="C31" s="27" t="s">
        <v>31</v>
      </c>
      <c r="D31" s="27" t="s">
        <v>32</v>
      </c>
      <c r="E31" s="28" t="s">
        <v>33</v>
      </c>
      <c r="F31" s="28" t="s">
        <v>34</v>
      </c>
      <c r="G31" s="28" t="s">
        <v>35</v>
      </c>
      <c r="H31" s="28" t="s">
        <v>36</v>
      </c>
      <c r="I31" s="28" t="s">
        <v>19</v>
      </c>
      <c r="J31" s="28" t="s">
        <v>20</v>
      </c>
      <c r="K31" s="28" t="s">
        <v>21</v>
      </c>
    </row>
    <row r="32" spans="1:11" ht="15" customHeight="1" outlineLevel="3">
      <c r="A32" s="11"/>
      <c r="B32" s="1" t="s">
        <v>75</v>
      </c>
      <c r="C32" s="55" t="s">
        <v>76</v>
      </c>
      <c r="D32" s="56" t="s">
        <v>77</v>
      </c>
      <c r="E32" s="1" t="s">
        <v>40</v>
      </c>
      <c r="F32" s="1">
        <v>594.3</v>
      </c>
      <c r="G32" s="3">
        <v>21</v>
      </c>
      <c r="H32" s="57"/>
      <c r="I32" s="57">
        <f>F32*H32</f>
        <v>0</v>
      </c>
      <c r="J32" s="57">
        <f>G32*I32/100</f>
        <v>0</v>
      </c>
      <c r="K32" s="57">
        <f>I32+J32</f>
        <v>0</v>
      </c>
    </row>
    <row r="33" spans="1:11" ht="15" outlineLevel="4">
      <c r="A33" s="11"/>
      <c r="B33" s="1"/>
      <c r="C33" s="55"/>
      <c r="D33" s="58" t="s">
        <v>78</v>
      </c>
      <c r="E33" s="1"/>
      <c r="F33" s="1"/>
      <c r="G33" s="2"/>
      <c r="H33" s="2"/>
      <c r="I33" s="2"/>
      <c r="J33" s="2"/>
      <c r="K33" s="2"/>
    </row>
    <row r="34" spans="1:11" ht="22.5" outlineLevel="4">
      <c r="A34" s="11"/>
      <c r="B34" s="1" t="s">
        <v>79</v>
      </c>
      <c r="C34" s="55" t="s">
        <v>80</v>
      </c>
      <c r="D34" s="56" t="s">
        <v>81</v>
      </c>
      <c r="E34" s="1" t="s">
        <v>40</v>
      </c>
      <c r="F34" s="1">
        <v>847.8</v>
      </c>
      <c r="G34" s="3">
        <v>21</v>
      </c>
      <c r="H34" s="57"/>
      <c r="I34" s="57">
        <f>F34*H34</f>
        <v>0</v>
      </c>
      <c r="J34" s="57">
        <f>G34*I34/100</f>
        <v>0</v>
      </c>
      <c r="K34" s="57">
        <f>I34+J34</f>
        <v>0</v>
      </c>
    </row>
    <row r="35" spans="1:11" ht="15" outlineLevel="4">
      <c r="A35" s="11"/>
      <c r="B35" s="1"/>
      <c r="C35" s="55"/>
      <c r="D35" s="58"/>
      <c r="E35" s="1"/>
      <c r="F35" s="1"/>
      <c r="G35" s="2"/>
      <c r="H35" s="2"/>
      <c r="I35" s="2"/>
      <c r="J35" s="2"/>
      <c r="K35" s="2"/>
    </row>
    <row r="36" spans="1:11" ht="33.75" outlineLevel="4">
      <c r="A36" s="11"/>
      <c r="B36" s="1" t="s">
        <v>82</v>
      </c>
      <c r="C36" s="55" t="s">
        <v>83</v>
      </c>
      <c r="D36" s="56" t="s">
        <v>84</v>
      </c>
      <c r="E36" s="1" t="s">
        <v>40</v>
      </c>
      <c r="F36" s="1">
        <v>870.16</v>
      </c>
      <c r="G36" s="3">
        <v>21</v>
      </c>
      <c r="H36" s="57"/>
      <c r="I36" s="57">
        <f>F36*H36</f>
        <v>0</v>
      </c>
      <c r="J36" s="57">
        <f>G36*I36/100</f>
        <v>0</v>
      </c>
      <c r="K36" s="57">
        <f>I36+J36</f>
        <v>0</v>
      </c>
    </row>
    <row r="37" spans="1:11" ht="45" outlineLevel="4">
      <c r="A37" s="11"/>
      <c r="B37" s="1"/>
      <c r="C37" s="55"/>
      <c r="D37" s="58" t="s">
        <v>85</v>
      </c>
      <c r="E37" s="1"/>
      <c r="F37" s="1"/>
      <c r="G37" s="2"/>
      <c r="H37" s="2"/>
      <c r="I37" s="2"/>
      <c r="J37" s="2"/>
      <c r="K37" s="2"/>
    </row>
    <row r="38" spans="1:11" ht="22.5" outlineLevel="4">
      <c r="A38" s="11"/>
      <c r="B38" s="1" t="s">
        <v>86</v>
      </c>
      <c r="C38" s="55" t="s">
        <v>87</v>
      </c>
      <c r="D38" s="56" t="s">
        <v>88</v>
      </c>
      <c r="E38" s="1" t="s">
        <v>40</v>
      </c>
      <c r="F38" s="1">
        <v>847.8</v>
      </c>
      <c r="G38" s="3">
        <v>21</v>
      </c>
      <c r="H38" s="57"/>
      <c r="I38" s="57">
        <f>F38*H38</f>
        <v>0</v>
      </c>
      <c r="J38" s="57">
        <f>G38*I38/100</f>
        <v>0</v>
      </c>
      <c r="K38" s="57">
        <f>I38+J38</f>
        <v>0</v>
      </c>
    </row>
    <row r="39" spans="1:11" ht="15" outlineLevel="4">
      <c r="A39" s="11"/>
      <c r="B39" s="1"/>
      <c r="C39" s="55"/>
      <c r="D39" s="58"/>
      <c r="E39" s="1"/>
      <c r="F39" s="1"/>
      <c r="G39" s="2"/>
      <c r="H39" s="2"/>
      <c r="I39" s="2"/>
      <c r="J39" s="2"/>
      <c r="K39" s="2"/>
    </row>
    <row r="40" spans="1:11" ht="22.5" outlineLevel="4">
      <c r="A40" s="11"/>
      <c r="B40" s="1" t="s">
        <v>89</v>
      </c>
      <c r="C40" s="55" t="s">
        <v>90</v>
      </c>
      <c r="D40" s="56" t="s">
        <v>91</v>
      </c>
      <c r="E40" s="1" t="s">
        <v>40</v>
      </c>
      <c r="F40" s="1">
        <v>847.8</v>
      </c>
      <c r="G40" s="3">
        <v>21</v>
      </c>
      <c r="H40" s="57"/>
      <c r="I40" s="57">
        <f>F40*H40</f>
        <v>0</v>
      </c>
      <c r="J40" s="57">
        <f>G40*I40/100</f>
        <v>0</v>
      </c>
      <c r="K40" s="57">
        <f>I40+J40</f>
        <v>0</v>
      </c>
    </row>
    <row r="41" spans="1:11" ht="56.25" outlineLevel="4">
      <c r="A41" s="11"/>
      <c r="B41" s="1"/>
      <c r="C41" s="55"/>
      <c r="D41" s="58" t="s">
        <v>92</v>
      </c>
      <c r="E41" s="1"/>
      <c r="F41" s="1"/>
      <c r="G41" s="2"/>
      <c r="H41" s="2"/>
      <c r="I41" s="2"/>
      <c r="J41" s="2"/>
      <c r="K41" s="2"/>
    </row>
    <row r="42" spans="1:11" ht="22.5" outlineLevel="4">
      <c r="A42" s="11"/>
      <c r="B42" s="1" t="s">
        <v>93</v>
      </c>
      <c r="C42" s="55" t="s">
        <v>94</v>
      </c>
      <c r="D42" s="56" t="s">
        <v>95</v>
      </c>
      <c r="E42" s="1" t="s">
        <v>40</v>
      </c>
      <c r="F42" s="1">
        <v>89.16</v>
      </c>
      <c r="G42" s="3">
        <v>21</v>
      </c>
      <c r="H42" s="57"/>
      <c r="I42" s="57">
        <f>F42*H42</f>
        <v>0</v>
      </c>
      <c r="J42" s="57">
        <f>G42*I42/100</f>
        <v>0</v>
      </c>
      <c r="K42" s="57">
        <f>I42+J42</f>
        <v>0</v>
      </c>
    </row>
    <row r="43" spans="1:11" ht="67.5" outlineLevel="4">
      <c r="A43" s="11"/>
      <c r="B43" s="1"/>
      <c r="C43" s="55"/>
      <c r="D43" s="58" t="s">
        <v>96</v>
      </c>
      <c r="E43" s="1"/>
      <c r="F43" s="1"/>
      <c r="G43" s="2"/>
      <c r="H43" s="2"/>
      <c r="I43" s="2"/>
      <c r="J43" s="2"/>
      <c r="K43" s="2"/>
    </row>
    <row r="44" spans="1:11" ht="22.5" outlineLevel="4">
      <c r="A44" s="11"/>
      <c r="B44" s="1" t="s">
        <v>97</v>
      </c>
      <c r="C44" s="55" t="s">
        <v>98</v>
      </c>
      <c r="D44" s="56" t="s">
        <v>99</v>
      </c>
      <c r="E44" s="1" t="s">
        <v>40</v>
      </c>
      <c r="F44" s="1">
        <v>90.9432</v>
      </c>
      <c r="G44" s="3">
        <v>21</v>
      </c>
      <c r="H44" s="57"/>
      <c r="I44" s="57">
        <f>F44*H44</f>
        <v>0</v>
      </c>
      <c r="J44" s="57">
        <f>G44*I44/100</f>
        <v>0</v>
      </c>
      <c r="K44" s="57">
        <f>I44+J44</f>
        <v>0</v>
      </c>
    </row>
    <row r="45" spans="1:11" ht="15" outlineLevel="4">
      <c r="A45" s="11"/>
      <c r="B45" s="1"/>
      <c r="C45" s="55"/>
      <c r="D45" s="58" t="s">
        <v>100</v>
      </c>
      <c r="E45" s="1"/>
      <c r="F45" s="1"/>
      <c r="G45" s="2"/>
      <c r="H45" s="2"/>
      <c r="I45" s="2"/>
      <c r="J45" s="2"/>
      <c r="K45" s="2"/>
    </row>
    <row r="46" spans="1:11" ht="22.5" outlineLevel="4">
      <c r="A46" s="11"/>
      <c r="B46" s="1" t="s">
        <v>101</v>
      </c>
      <c r="C46" s="55" t="s">
        <v>102</v>
      </c>
      <c r="D46" s="56" t="s">
        <v>103</v>
      </c>
      <c r="E46" s="1" t="s">
        <v>40</v>
      </c>
      <c r="F46" s="1">
        <v>527.5</v>
      </c>
      <c r="G46" s="3">
        <v>21</v>
      </c>
      <c r="H46" s="57"/>
      <c r="I46" s="57">
        <f>F46*H46</f>
        <v>0</v>
      </c>
      <c r="J46" s="57">
        <f>G46*I46/100</f>
        <v>0</v>
      </c>
      <c r="K46" s="57">
        <f>I46+J46</f>
        <v>0</v>
      </c>
    </row>
    <row r="47" spans="1:11" ht="22.5" outlineLevel="4">
      <c r="A47" s="11"/>
      <c r="B47" s="1"/>
      <c r="C47" s="55"/>
      <c r="D47" s="58" t="s">
        <v>104</v>
      </c>
      <c r="E47" s="1"/>
      <c r="F47" s="1"/>
      <c r="G47" s="2"/>
      <c r="H47" s="2"/>
      <c r="I47" s="2"/>
      <c r="J47" s="2"/>
      <c r="K47" s="2"/>
    </row>
    <row r="48" spans="1:11" ht="22.5" outlineLevel="4">
      <c r="A48" s="11"/>
      <c r="B48" s="1" t="s">
        <v>105</v>
      </c>
      <c r="C48" s="55" t="s">
        <v>106</v>
      </c>
      <c r="D48" s="56" t="s">
        <v>107</v>
      </c>
      <c r="E48" s="1" t="s">
        <v>40</v>
      </c>
      <c r="F48" s="1">
        <v>484.245</v>
      </c>
      <c r="G48" s="3">
        <v>21</v>
      </c>
      <c r="H48" s="57"/>
      <c r="I48" s="57">
        <f>F48*H48</f>
        <v>0</v>
      </c>
      <c r="J48" s="57">
        <f>G48*I48/100</f>
        <v>0</v>
      </c>
      <c r="K48" s="57">
        <f>I48+J48</f>
        <v>0</v>
      </c>
    </row>
    <row r="49" spans="1:11" ht="15" outlineLevel="4">
      <c r="A49" s="11"/>
      <c r="B49" s="1"/>
      <c r="C49" s="55"/>
      <c r="D49" s="58" t="s">
        <v>108</v>
      </c>
      <c r="E49" s="1"/>
      <c r="F49" s="1"/>
      <c r="G49" s="2"/>
      <c r="H49" s="2"/>
      <c r="I49" s="2"/>
      <c r="J49" s="2"/>
      <c r="K49" s="2"/>
    </row>
    <row r="50" spans="1:11" ht="22.5" outlineLevel="4">
      <c r="A50" s="11"/>
      <c r="B50" s="1" t="s">
        <v>109</v>
      </c>
      <c r="C50" s="55" t="s">
        <v>110</v>
      </c>
      <c r="D50" s="56" t="s">
        <v>111</v>
      </c>
      <c r="E50" s="1" t="s">
        <v>40</v>
      </c>
      <c r="F50" s="1">
        <v>53.805</v>
      </c>
      <c r="G50" s="3">
        <v>21</v>
      </c>
      <c r="H50" s="57"/>
      <c r="I50" s="57">
        <f>F50*H50</f>
        <v>0</v>
      </c>
      <c r="J50" s="57">
        <f>G50*I50/100</f>
        <v>0</v>
      </c>
      <c r="K50" s="57">
        <f>I50+J50</f>
        <v>0</v>
      </c>
    </row>
    <row r="51" spans="1:11" ht="15" outlineLevel="4">
      <c r="A51" s="11"/>
      <c r="B51" s="1"/>
      <c r="C51" s="55"/>
      <c r="D51" s="58" t="s">
        <v>112</v>
      </c>
      <c r="E51" s="1"/>
      <c r="F51" s="1"/>
      <c r="G51" s="2"/>
      <c r="H51" s="2"/>
      <c r="I51" s="2"/>
      <c r="J51" s="2"/>
      <c r="K51" s="2"/>
    </row>
    <row r="52" spans="1:15" ht="15" outlineLevel="4">
      <c r="A52" s="86" t="s">
        <v>25</v>
      </c>
      <c r="B52" s="87"/>
      <c r="C52" s="87"/>
      <c r="D52" s="87"/>
      <c r="E52" s="53"/>
      <c r="F52" s="53"/>
      <c r="G52" s="53"/>
      <c r="H52" s="53"/>
      <c r="I52" s="54">
        <f>SUM(I55,I57,I59)</f>
        <v>0</v>
      </c>
      <c r="J52" s="54">
        <f>SUM(J55,J57,J59)</f>
        <v>0</v>
      </c>
      <c r="K52" s="54">
        <f>SUM(K55,K57,K59)</f>
        <v>0</v>
      </c>
      <c r="L52" s="51">
        <v>2</v>
      </c>
      <c r="M52" s="62">
        <f>SUM(I52)</f>
        <v>0</v>
      </c>
      <c r="N52" s="62">
        <f>SUM(J52)</f>
        <v>0</v>
      </c>
      <c r="O52" s="62">
        <f>SUM(K52)</f>
        <v>0</v>
      </c>
    </row>
    <row r="53" spans="1:11" ht="19.5" customHeight="1" outlineLevel="2">
      <c r="A53" s="11"/>
      <c r="B53" s="65"/>
      <c r="C53" s="65"/>
      <c r="D53" s="65"/>
      <c r="E53" s="65"/>
      <c r="F53" s="65"/>
      <c r="G53" s="65"/>
      <c r="H53" s="88" t="s">
        <v>18</v>
      </c>
      <c r="I53" s="88"/>
      <c r="J53" s="88"/>
      <c r="K53" s="88"/>
    </row>
    <row r="54" spans="1:11" ht="15" customHeight="1" outlineLevel="3">
      <c r="A54" s="10"/>
      <c r="B54" s="27" t="s">
        <v>30</v>
      </c>
      <c r="C54" s="27" t="s">
        <v>31</v>
      </c>
      <c r="D54" s="27" t="s">
        <v>32</v>
      </c>
      <c r="E54" s="28" t="s">
        <v>33</v>
      </c>
      <c r="F54" s="28" t="s">
        <v>34</v>
      </c>
      <c r="G54" s="28" t="s">
        <v>35</v>
      </c>
      <c r="H54" s="28" t="s">
        <v>36</v>
      </c>
      <c r="I54" s="28" t="s">
        <v>19</v>
      </c>
      <c r="J54" s="28" t="s">
        <v>20</v>
      </c>
      <c r="K54" s="28" t="s">
        <v>21</v>
      </c>
    </row>
    <row r="55" spans="1:11" ht="15" customHeight="1" outlineLevel="3">
      <c r="A55" s="11"/>
      <c r="B55" s="1" t="s">
        <v>113</v>
      </c>
      <c r="C55" s="55" t="s">
        <v>114</v>
      </c>
      <c r="D55" s="56" t="s">
        <v>115</v>
      </c>
      <c r="E55" s="1" t="s">
        <v>116</v>
      </c>
      <c r="F55" s="1">
        <v>5</v>
      </c>
      <c r="G55" s="3">
        <v>21</v>
      </c>
      <c r="H55" s="57"/>
      <c r="I55" s="57">
        <f>F55*H55</f>
        <v>0</v>
      </c>
      <c r="J55" s="57">
        <f>G55*I55/100</f>
        <v>0</v>
      </c>
      <c r="K55" s="57">
        <f>I55+J55</f>
        <v>0</v>
      </c>
    </row>
    <row r="56" spans="1:11" ht="15" outlineLevel="4">
      <c r="A56" s="11"/>
      <c r="B56" s="1"/>
      <c r="C56" s="55"/>
      <c r="D56" s="58"/>
      <c r="E56" s="1"/>
      <c r="F56" s="1"/>
      <c r="G56" s="2"/>
      <c r="H56" s="2"/>
      <c r="I56" s="2"/>
      <c r="J56" s="2"/>
      <c r="K56" s="2"/>
    </row>
    <row r="57" spans="1:11" ht="22.5" outlineLevel="4">
      <c r="A57" s="11"/>
      <c r="B57" s="1" t="s">
        <v>117</v>
      </c>
      <c r="C57" s="55" t="s">
        <v>118</v>
      </c>
      <c r="D57" s="56" t="s">
        <v>119</v>
      </c>
      <c r="E57" s="1" t="s">
        <v>116</v>
      </c>
      <c r="F57" s="1">
        <v>2</v>
      </c>
      <c r="G57" s="3">
        <v>21</v>
      </c>
      <c r="H57" s="57"/>
      <c r="I57" s="57">
        <f>F57*H57</f>
        <v>0</v>
      </c>
      <c r="J57" s="57">
        <f>G57*I57/100</f>
        <v>0</v>
      </c>
      <c r="K57" s="57">
        <f>I57+J57</f>
        <v>0</v>
      </c>
    </row>
    <row r="58" spans="1:11" ht="15" outlineLevel="4">
      <c r="A58" s="11"/>
      <c r="B58" s="1"/>
      <c r="C58" s="55"/>
      <c r="D58" s="58"/>
      <c r="E58" s="1"/>
      <c r="F58" s="1"/>
      <c r="G58" s="2"/>
      <c r="H58" s="2"/>
      <c r="I58" s="2"/>
      <c r="J58" s="2"/>
      <c r="K58" s="2"/>
    </row>
    <row r="59" spans="1:11" ht="33.75" outlineLevel="4">
      <c r="A59" s="11"/>
      <c r="B59" s="1" t="s">
        <v>120</v>
      </c>
      <c r="C59" s="55" t="s">
        <v>121</v>
      </c>
      <c r="D59" s="56" t="s">
        <v>122</v>
      </c>
      <c r="E59" s="1" t="s">
        <v>116</v>
      </c>
      <c r="F59" s="1">
        <v>3</v>
      </c>
      <c r="G59" s="3">
        <v>21</v>
      </c>
      <c r="H59" s="57"/>
      <c r="I59" s="57">
        <f>F59*H59</f>
        <v>0</v>
      </c>
      <c r="J59" s="57">
        <f>G59*I59/100</f>
        <v>0</v>
      </c>
      <c r="K59" s="57">
        <f>I59+J59</f>
        <v>0</v>
      </c>
    </row>
    <row r="60" spans="1:11" ht="15" outlineLevel="4">
      <c r="A60" s="11"/>
      <c r="B60" s="1"/>
      <c r="C60" s="55"/>
      <c r="D60" s="58"/>
      <c r="E60" s="1"/>
      <c r="F60" s="1"/>
      <c r="G60" s="2"/>
      <c r="H60" s="2"/>
      <c r="I60" s="2"/>
      <c r="J60" s="2"/>
      <c r="K60" s="2"/>
    </row>
    <row r="61" spans="1:15" ht="15" outlineLevel="4">
      <c r="A61" s="86" t="s">
        <v>26</v>
      </c>
      <c r="B61" s="87"/>
      <c r="C61" s="87"/>
      <c r="D61" s="87"/>
      <c r="E61" s="53"/>
      <c r="F61" s="53"/>
      <c r="G61" s="53"/>
      <c r="H61" s="53"/>
      <c r="I61" s="54">
        <f>SUM(I64,I66,I68,I70,I72,I74,I76)</f>
        <v>0</v>
      </c>
      <c r="J61" s="54">
        <f>SUM(J64,J66,J68,J70,J72,J74,J76)</f>
        <v>0</v>
      </c>
      <c r="K61" s="54">
        <f>SUM(K64,K66,K68,K70,K72,K74,K76)</f>
        <v>0</v>
      </c>
      <c r="L61" s="51">
        <v>2</v>
      </c>
      <c r="M61" s="62">
        <f>SUM(I61)</f>
        <v>0</v>
      </c>
      <c r="N61" s="62">
        <f>SUM(J61)</f>
        <v>0</v>
      </c>
      <c r="O61" s="62">
        <f>SUM(K61)</f>
        <v>0</v>
      </c>
    </row>
    <row r="62" spans="1:11" ht="19.5" customHeight="1" outlineLevel="2">
      <c r="A62" s="11"/>
      <c r="B62" s="65"/>
      <c r="C62" s="65"/>
      <c r="D62" s="65"/>
      <c r="E62" s="65"/>
      <c r="F62" s="65"/>
      <c r="G62" s="65"/>
      <c r="H62" s="88" t="s">
        <v>18</v>
      </c>
      <c r="I62" s="88"/>
      <c r="J62" s="88"/>
      <c r="K62" s="88"/>
    </row>
    <row r="63" spans="1:11" ht="15" customHeight="1" outlineLevel="3">
      <c r="A63" s="10"/>
      <c r="B63" s="27" t="s">
        <v>30</v>
      </c>
      <c r="C63" s="27" t="s">
        <v>31</v>
      </c>
      <c r="D63" s="27" t="s">
        <v>32</v>
      </c>
      <c r="E63" s="28" t="s">
        <v>33</v>
      </c>
      <c r="F63" s="28" t="s">
        <v>34</v>
      </c>
      <c r="G63" s="28" t="s">
        <v>35</v>
      </c>
      <c r="H63" s="28" t="s">
        <v>36</v>
      </c>
      <c r="I63" s="28" t="s">
        <v>19</v>
      </c>
      <c r="J63" s="28" t="s">
        <v>20</v>
      </c>
      <c r="K63" s="28" t="s">
        <v>21</v>
      </c>
    </row>
    <row r="64" spans="1:11" ht="15" customHeight="1" outlineLevel="3">
      <c r="A64" s="11"/>
      <c r="B64" s="1" t="s">
        <v>123</v>
      </c>
      <c r="C64" s="55" t="s">
        <v>124</v>
      </c>
      <c r="D64" s="56" t="s">
        <v>125</v>
      </c>
      <c r="E64" s="1" t="s">
        <v>69</v>
      </c>
      <c r="F64" s="1">
        <v>212.6</v>
      </c>
      <c r="G64" s="3">
        <v>21</v>
      </c>
      <c r="H64" s="57"/>
      <c r="I64" s="57">
        <f>F64*H64</f>
        <v>0</v>
      </c>
      <c r="J64" s="57">
        <f>G64*I64/100</f>
        <v>0</v>
      </c>
      <c r="K64" s="57">
        <f>I64+J64</f>
        <v>0</v>
      </c>
    </row>
    <row r="65" spans="1:11" ht="45" outlineLevel="4">
      <c r="A65" s="11"/>
      <c r="B65" s="1"/>
      <c r="C65" s="55"/>
      <c r="D65" s="58" t="s">
        <v>126</v>
      </c>
      <c r="E65" s="1"/>
      <c r="F65" s="1"/>
      <c r="G65" s="2"/>
      <c r="H65" s="2"/>
      <c r="I65" s="2"/>
      <c r="J65" s="2"/>
      <c r="K65" s="2"/>
    </row>
    <row r="66" spans="1:11" ht="15" outlineLevel="4">
      <c r="A66" s="11"/>
      <c r="B66" s="1" t="s">
        <v>127</v>
      </c>
      <c r="C66" s="55" t="s">
        <v>128</v>
      </c>
      <c r="D66" s="56" t="s">
        <v>129</v>
      </c>
      <c r="E66" s="1" t="s">
        <v>40</v>
      </c>
      <c r="F66" s="1">
        <v>53.15</v>
      </c>
      <c r="G66" s="3">
        <v>21</v>
      </c>
      <c r="H66" s="57"/>
      <c r="I66" s="57">
        <f>F66*H66</f>
        <v>0</v>
      </c>
      <c r="J66" s="57">
        <f>G66*I66/100</f>
        <v>0</v>
      </c>
      <c r="K66" s="57">
        <f>I66+J66</f>
        <v>0</v>
      </c>
    </row>
    <row r="67" spans="1:11" ht="15" outlineLevel="4">
      <c r="A67" s="11"/>
      <c r="B67" s="1"/>
      <c r="C67" s="55"/>
      <c r="D67" s="58" t="s">
        <v>130</v>
      </c>
      <c r="E67" s="1"/>
      <c r="F67" s="1"/>
      <c r="G67" s="2"/>
      <c r="H67" s="2"/>
      <c r="I67" s="2"/>
      <c r="J67" s="2"/>
      <c r="K67" s="2"/>
    </row>
    <row r="68" spans="1:11" ht="22.5" outlineLevel="4">
      <c r="A68" s="11"/>
      <c r="B68" s="1" t="s">
        <v>131</v>
      </c>
      <c r="C68" s="55" t="s">
        <v>132</v>
      </c>
      <c r="D68" s="56" t="s">
        <v>133</v>
      </c>
      <c r="E68" s="1" t="s">
        <v>69</v>
      </c>
      <c r="F68" s="1">
        <v>239.45</v>
      </c>
      <c r="G68" s="3">
        <v>21</v>
      </c>
      <c r="H68" s="57"/>
      <c r="I68" s="57">
        <f>F68*H68</f>
        <v>0</v>
      </c>
      <c r="J68" s="57">
        <f>G68*I68/100</f>
        <v>0</v>
      </c>
      <c r="K68" s="57">
        <f>I68+J68</f>
        <v>0</v>
      </c>
    </row>
    <row r="69" spans="1:11" ht="146.25" outlineLevel="4">
      <c r="A69" s="11"/>
      <c r="B69" s="1"/>
      <c r="C69" s="55"/>
      <c r="D69" s="58" t="s">
        <v>70</v>
      </c>
      <c r="E69" s="1"/>
      <c r="F69" s="1"/>
      <c r="G69" s="2"/>
      <c r="H69" s="2"/>
      <c r="I69" s="2"/>
      <c r="J69" s="2"/>
      <c r="K69" s="2"/>
    </row>
    <row r="70" spans="1:11" ht="22.5" outlineLevel="4">
      <c r="A70" s="11"/>
      <c r="B70" s="1" t="s">
        <v>134</v>
      </c>
      <c r="C70" s="55" t="s">
        <v>135</v>
      </c>
      <c r="D70" s="56" t="s">
        <v>136</v>
      </c>
      <c r="E70" s="1" t="s">
        <v>137</v>
      </c>
      <c r="F70" s="1">
        <v>8.90675</v>
      </c>
      <c r="G70" s="3">
        <v>21</v>
      </c>
      <c r="H70" s="57"/>
      <c r="I70" s="57">
        <f>F70*H70</f>
        <v>0</v>
      </c>
      <c r="J70" s="57">
        <f>G70*I70/100</f>
        <v>0</v>
      </c>
      <c r="K70" s="57">
        <f>I70+J70</f>
        <v>0</v>
      </c>
    </row>
    <row r="71" spans="1:11" ht="33.75" outlineLevel="4">
      <c r="A71" s="11"/>
      <c r="B71" s="1"/>
      <c r="C71" s="55"/>
      <c r="D71" s="58" t="s">
        <v>138</v>
      </c>
      <c r="E71" s="1"/>
      <c r="F71" s="1"/>
      <c r="G71" s="2"/>
      <c r="H71" s="2"/>
      <c r="I71" s="2"/>
      <c r="J71" s="2"/>
      <c r="K71" s="2"/>
    </row>
    <row r="72" spans="1:11" ht="22.5" outlineLevel="4">
      <c r="A72" s="11"/>
      <c r="B72" s="1" t="s">
        <v>139</v>
      </c>
      <c r="C72" s="55" t="s">
        <v>140</v>
      </c>
      <c r="D72" s="56" t="s">
        <v>141</v>
      </c>
      <c r="E72" s="1" t="s">
        <v>69</v>
      </c>
      <c r="F72" s="1">
        <v>66.81</v>
      </c>
      <c r="G72" s="3">
        <v>21</v>
      </c>
      <c r="H72" s="57"/>
      <c r="I72" s="57">
        <f>F72*H72</f>
        <v>0</v>
      </c>
      <c r="J72" s="57">
        <f>G72*I72/100</f>
        <v>0</v>
      </c>
      <c r="K72" s="57">
        <f>I72+J72</f>
        <v>0</v>
      </c>
    </row>
    <row r="73" spans="1:11" ht="22.5" outlineLevel="4">
      <c r="A73" s="11"/>
      <c r="B73" s="1"/>
      <c r="C73" s="55"/>
      <c r="D73" s="58" t="s">
        <v>142</v>
      </c>
      <c r="E73" s="1"/>
      <c r="F73" s="1"/>
      <c r="G73" s="2"/>
      <c r="H73" s="2"/>
      <c r="I73" s="2"/>
      <c r="J73" s="2"/>
      <c r="K73" s="2"/>
    </row>
    <row r="74" spans="1:11" ht="33.75" outlineLevel="4">
      <c r="A74" s="11"/>
      <c r="B74" s="1" t="s">
        <v>143</v>
      </c>
      <c r="C74" s="55" t="s">
        <v>144</v>
      </c>
      <c r="D74" s="56" t="s">
        <v>145</v>
      </c>
      <c r="E74" s="1" t="s">
        <v>69</v>
      </c>
      <c r="F74" s="1">
        <v>7.4</v>
      </c>
      <c r="G74" s="3">
        <v>21</v>
      </c>
      <c r="H74" s="57"/>
      <c r="I74" s="57">
        <f>F74*H74</f>
        <v>0</v>
      </c>
      <c r="J74" s="57">
        <f>G74*I74/100</f>
        <v>0</v>
      </c>
      <c r="K74" s="57">
        <f>I74+J74</f>
        <v>0</v>
      </c>
    </row>
    <row r="75" spans="1:11" ht="15" outlineLevel="4">
      <c r="A75" s="11"/>
      <c r="B75" s="1"/>
      <c r="C75" s="55"/>
      <c r="D75" s="58" t="s">
        <v>146</v>
      </c>
      <c r="E75" s="1"/>
      <c r="F75" s="1"/>
      <c r="G75" s="2"/>
      <c r="H75" s="2"/>
      <c r="I75" s="2"/>
      <c r="J75" s="2"/>
      <c r="K75" s="2"/>
    </row>
    <row r="76" spans="1:11" ht="22.5" outlineLevel="4">
      <c r="A76" s="11"/>
      <c r="B76" s="1" t="s">
        <v>147</v>
      </c>
      <c r="C76" s="55" t="s">
        <v>148</v>
      </c>
      <c r="D76" s="56" t="s">
        <v>149</v>
      </c>
      <c r="E76" s="1" t="s">
        <v>69</v>
      </c>
      <c r="F76" s="1">
        <v>7.4</v>
      </c>
      <c r="G76" s="3">
        <v>21</v>
      </c>
      <c r="H76" s="57"/>
      <c r="I76" s="57">
        <f>F76*H76</f>
        <v>0</v>
      </c>
      <c r="J76" s="57">
        <f>G76*I76/100</f>
        <v>0</v>
      </c>
      <c r="K76" s="57">
        <f>I76+J76</f>
        <v>0</v>
      </c>
    </row>
    <row r="77" spans="1:11" ht="15" outlineLevel="4">
      <c r="A77" s="11"/>
      <c r="B77" s="1"/>
      <c r="C77" s="55"/>
      <c r="D77" s="58"/>
      <c r="E77" s="1"/>
      <c r="F77" s="1"/>
      <c r="G77" s="2"/>
      <c r="H77" s="2"/>
      <c r="I77" s="2"/>
      <c r="J77" s="2"/>
      <c r="K77" s="2"/>
    </row>
    <row r="78" spans="1:15" ht="15" outlineLevel="4">
      <c r="A78" s="86" t="s">
        <v>27</v>
      </c>
      <c r="B78" s="87"/>
      <c r="C78" s="87"/>
      <c r="D78" s="87"/>
      <c r="E78" s="53"/>
      <c r="F78" s="53"/>
      <c r="G78" s="53"/>
      <c r="H78" s="53"/>
      <c r="I78" s="54">
        <f>SUM(I81)</f>
        <v>0</v>
      </c>
      <c r="J78" s="54">
        <f>SUM(J81)</f>
        <v>0</v>
      </c>
      <c r="K78" s="54">
        <f>SUM(K81)</f>
        <v>0</v>
      </c>
      <c r="L78" s="51">
        <v>2</v>
      </c>
      <c r="M78" s="62">
        <f>SUM(I78)</f>
        <v>0</v>
      </c>
      <c r="N78" s="62">
        <f>SUM(J78)</f>
        <v>0</v>
      </c>
      <c r="O78" s="62">
        <f>SUM(K78)</f>
        <v>0</v>
      </c>
    </row>
    <row r="79" spans="1:11" ht="19.5" customHeight="1" outlineLevel="2">
      <c r="A79" s="11"/>
      <c r="B79" s="65"/>
      <c r="C79" s="65"/>
      <c r="D79" s="65"/>
      <c r="E79" s="65"/>
      <c r="F79" s="65"/>
      <c r="G79" s="65"/>
      <c r="H79" s="88" t="s">
        <v>18</v>
      </c>
      <c r="I79" s="88"/>
      <c r="J79" s="88"/>
      <c r="K79" s="88"/>
    </row>
    <row r="80" spans="1:11" ht="15" customHeight="1" outlineLevel="3">
      <c r="A80" s="10"/>
      <c r="B80" s="27" t="s">
        <v>30</v>
      </c>
      <c r="C80" s="27" t="s">
        <v>31</v>
      </c>
      <c r="D80" s="27" t="s">
        <v>32</v>
      </c>
      <c r="E80" s="28" t="s">
        <v>33</v>
      </c>
      <c r="F80" s="28" t="s">
        <v>34</v>
      </c>
      <c r="G80" s="28" t="s">
        <v>35</v>
      </c>
      <c r="H80" s="28" t="s">
        <v>36</v>
      </c>
      <c r="I80" s="28" t="s">
        <v>19</v>
      </c>
      <c r="J80" s="28" t="s">
        <v>20</v>
      </c>
      <c r="K80" s="28" t="s">
        <v>21</v>
      </c>
    </row>
    <row r="81" spans="1:11" ht="15" customHeight="1" outlineLevel="3">
      <c r="A81" s="11"/>
      <c r="B81" s="1" t="s">
        <v>150</v>
      </c>
      <c r="C81" s="55" t="s">
        <v>151</v>
      </c>
      <c r="D81" s="56" t="s">
        <v>152</v>
      </c>
      <c r="E81" s="1" t="s">
        <v>69</v>
      </c>
      <c r="F81" s="1">
        <v>239.45</v>
      </c>
      <c r="G81" s="3">
        <v>21</v>
      </c>
      <c r="H81" s="57"/>
      <c r="I81" s="57">
        <f>F81*H81</f>
        <v>0</v>
      </c>
      <c r="J81" s="57">
        <f>G81*I81/100</f>
        <v>0</v>
      </c>
      <c r="K81" s="57">
        <f>I81+J81</f>
        <v>0</v>
      </c>
    </row>
    <row r="82" spans="1:11" ht="15" outlineLevel="4">
      <c r="A82" s="11"/>
      <c r="B82" s="1"/>
      <c r="C82" s="55"/>
      <c r="D82" s="58" t="s">
        <v>153</v>
      </c>
      <c r="E82" s="1"/>
      <c r="F82" s="1"/>
      <c r="G82" s="2"/>
      <c r="H82" s="2"/>
      <c r="I82" s="2"/>
      <c r="J82" s="2"/>
      <c r="K82" s="2"/>
    </row>
    <row r="83" spans="1:15" ht="15" outlineLevel="4">
      <c r="A83" s="86" t="s">
        <v>28</v>
      </c>
      <c r="B83" s="87"/>
      <c r="C83" s="87"/>
      <c r="D83" s="87"/>
      <c r="E83" s="53"/>
      <c r="F83" s="53"/>
      <c r="G83" s="53"/>
      <c r="H83" s="53"/>
      <c r="I83" s="54">
        <f>SUM(I86,I88,I90,I92,I94,I96,I98)</f>
        <v>0</v>
      </c>
      <c r="J83" s="54">
        <f>SUM(J86,J88,J90,J92,J94,J96,J98)</f>
        <v>0</v>
      </c>
      <c r="K83" s="54">
        <f>SUM(K86,K88,K90,K92,K94,K96,K98,K100)</f>
        <v>0</v>
      </c>
      <c r="L83" s="51">
        <v>2</v>
      </c>
      <c r="M83" s="62">
        <f>SUM(I83)</f>
        <v>0</v>
      </c>
      <c r="N83" s="62">
        <f>SUM(J83)</f>
        <v>0</v>
      </c>
      <c r="O83" s="62">
        <f>SUM(K83)</f>
        <v>0</v>
      </c>
    </row>
    <row r="84" spans="1:11" ht="19.5" customHeight="1" outlineLevel="2">
      <c r="A84" s="11"/>
      <c r="B84" s="65"/>
      <c r="C84" s="65"/>
      <c r="D84" s="65"/>
      <c r="E84" s="65"/>
      <c r="F84" s="65"/>
      <c r="G84" s="65"/>
      <c r="H84" s="88" t="s">
        <v>18</v>
      </c>
      <c r="I84" s="88"/>
      <c r="J84" s="88"/>
      <c r="K84" s="88"/>
    </row>
    <row r="85" spans="1:11" ht="15" customHeight="1" outlineLevel="3">
      <c r="A85" s="10"/>
      <c r="B85" s="27" t="s">
        <v>30</v>
      </c>
      <c r="C85" s="27" t="s">
        <v>31</v>
      </c>
      <c r="D85" s="27" t="s">
        <v>32</v>
      </c>
      <c r="E85" s="28" t="s">
        <v>33</v>
      </c>
      <c r="F85" s="28" t="s">
        <v>34</v>
      </c>
      <c r="G85" s="28" t="s">
        <v>35</v>
      </c>
      <c r="H85" s="28" t="s">
        <v>36</v>
      </c>
      <c r="I85" s="28" t="s">
        <v>19</v>
      </c>
      <c r="J85" s="28" t="s">
        <v>20</v>
      </c>
      <c r="K85" s="28" t="s">
        <v>21</v>
      </c>
    </row>
    <row r="86" spans="1:11" ht="20.25" customHeight="1" outlineLevel="3">
      <c r="A86" s="11"/>
      <c r="B86" s="1" t="s">
        <v>154</v>
      </c>
      <c r="C86" s="55" t="s">
        <v>155</v>
      </c>
      <c r="D86" s="56" t="s">
        <v>156</v>
      </c>
      <c r="E86" s="1" t="s">
        <v>157</v>
      </c>
      <c r="F86" s="1">
        <v>539.107</v>
      </c>
      <c r="G86" s="3">
        <v>21</v>
      </c>
      <c r="H86" s="57"/>
      <c r="I86" s="57">
        <f>F86*H86</f>
        <v>0</v>
      </c>
      <c r="J86" s="57">
        <f>G86*I86/100</f>
        <v>0</v>
      </c>
      <c r="K86" s="57">
        <f>I86+J86</f>
        <v>0</v>
      </c>
    </row>
    <row r="87" spans="1:11" ht="56.25" outlineLevel="4">
      <c r="A87" s="11"/>
      <c r="B87" s="1"/>
      <c r="C87" s="55"/>
      <c r="D87" s="58" t="s">
        <v>158</v>
      </c>
      <c r="E87" s="1"/>
      <c r="F87" s="1"/>
      <c r="G87" s="2"/>
      <c r="H87" s="2"/>
      <c r="I87" s="2"/>
      <c r="J87" s="2"/>
      <c r="K87" s="2"/>
    </row>
    <row r="88" spans="1:11" ht="22.5" outlineLevel="4">
      <c r="A88" s="11"/>
      <c r="B88" s="1" t="s">
        <v>159</v>
      </c>
      <c r="C88" s="55" t="s">
        <v>160</v>
      </c>
      <c r="D88" s="56" t="s">
        <v>161</v>
      </c>
      <c r="E88" s="1" t="s">
        <v>157</v>
      </c>
      <c r="F88" s="1">
        <v>6714.7655</v>
      </c>
      <c r="G88" s="3">
        <v>21</v>
      </c>
      <c r="H88" s="57"/>
      <c r="I88" s="57">
        <f>F88*H88</f>
        <v>0</v>
      </c>
      <c r="J88" s="57">
        <f>G88*I88/100</f>
        <v>0</v>
      </c>
      <c r="K88" s="57">
        <f>I88+J88</f>
        <v>0</v>
      </c>
    </row>
    <row r="89" spans="1:11" ht="45" outlineLevel="4">
      <c r="A89" s="11"/>
      <c r="B89" s="1"/>
      <c r="C89" s="55"/>
      <c r="D89" s="58" t="s">
        <v>162</v>
      </c>
      <c r="E89" s="1"/>
      <c r="F89" s="1"/>
      <c r="G89" s="2"/>
      <c r="H89" s="2"/>
      <c r="I89" s="2"/>
      <c r="J89" s="2"/>
      <c r="K89" s="2"/>
    </row>
    <row r="90" spans="1:11" ht="15" outlineLevel="4">
      <c r="A90" s="11"/>
      <c r="B90" s="1" t="s">
        <v>163</v>
      </c>
      <c r="C90" s="55" t="s">
        <v>164</v>
      </c>
      <c r="D90" s="56" t="s">
        <v>165</v>
      </c>
      <c r="E90" s="1" t="s">
        <v>157</v>
      </c>
      <c r="F90" s="1">
        <v>124.64</v>
      </c>
      <c r="G90" s="3">
        <v>21</v>
      </c>
      <c r="H90" s="57"/>
      <c r="I90" s="57">
        <f>F90*H90</f>
        <v>0</v>
      </c>
      <c r="J90" s="57">
        <f>G90*I90/100</f>
        <v>0</v>
      </c>
      <c r="K90" s="57">
        <f>I90+J90</f>
        <v>0</v>
      </c>
    </row>
    <row r="91" spans="1:11" ht="22.5" outlineLevel="4">
      <c r="A91" s="11"/>
      <c r="B91" s="1"/>
      <c r="C91" s="55"/>
      <c r="D91" s="58" t="s">
        <v>166</v>
      </c>
      <c r="E91" s="1"/>
      <c r="F91" s="1"/>
      <c r="G91" s="2"/>
      <c r="H91" s="2"/>
      <c r="I91" s="2"/>
      <c r="J91" s="2"/>
      <c r="K91" s="2"/>
    </row>
    <row r="92" spans="1:11" ht="22.5" outlineLevel="4">
      <c r="A92" s="11"/>
      <c r="B92" s="1" t="s">
        <v>167</v>
      </c>
      <c r="C92" s="55" t="s">
        <v>168</v>
      </c>
      <c r="D92" s="56" t="s">
        <v>169</v>
      </c>
      <c r="E92" s="1" t="s">
        <v>157</v>
      </c>
      <c r="F92" s="1">
        <v>3614.56</v>
      </c>
      <c r="G92" s="3">
        <v>21</v>
      </c>
      <c r="H92" s="57"/>
      <c r="I92" s="57">
        <f>F92*H92</f>
        <v>0</v>
      </c>
      <c r="J92" s="57">
        <f>G92*I92/100</f>
        <v>0</v>
      </c>
      <c r="K92" s="57">
        <f>I92+J92</f>
        <v>0</v>
      </c>
    </row>
    <row r="93" spans="1:11" ht="15" outlineLevel="4">
      <c r="A93" s="11"/>
      <c r="B93" s="1"/>
      <c r="C93" s="55"/>
      <c r="D93" s="58" t="s">
        <v>170</v>
      </c>
      <c r="E93" s="1"/>
      <c r="F93" s="1"/>
      <c r="G93" s="2"/>
      <c r="H93" s="2"/>
      <c r="I93" s="2"/>
      <c r="J93" s="2"/>
      <c r="K93" s="2"/>
    </row>
    <row r="94" spans="1:11" ht="33.75" outlineLevel="4">
      <c r="A94" s="11"/>
      <c r="B94" s="1" t="s">
        <v>171</v>
      </c>
      <c r="C94" s="55" t="s">
        <v>172</v>
      </c>
      <c r="D94" s="56" t="s">
        <v>173</v>
      </c>
      <c r="E94" s="1" t="s">
        <v>157</v>
      </c>
      <c r="F94" s="1">
        <v>124.64</v>
      </c>
      <c r="G94" s="3">
        <v>21</v>
      </c>
      <c r="H94" s="57"/>
      <c r="I94" s="57">
        <f>F94*H94</f>
        <v>0</v>
      </c>
      <c r="J94" s="57">
        <f>G94*I94/100</f>
        <v>0</v>
      </c>
      <c r="K94" s="57">
        <f>I94+J94</f>
        <v>0</v>
      </c>
    </row>
    <row r="95" spans="1:11" ht="15" outlineLevel="4">
      <c r="A95" s="11"/>
      <c r="B95" s="1"/>
      <c r="C95" s="55"/>
      <c r="D95" s="58"/>
      <c r="E95" s="1"/>
      <c r="F95" s="1"/>
      <c r="G95" s="2"/>
      <c r="H95" s="2"/>
      <c r="I95" s="2"/>
      <c r="J95" s="2"/>
      <c r="K95" s="2"/>
    </row>
    <row r="96" spans="1:11" ht="33.75" outlineLevel="4">
      <c r="A96" s="11"/>
      <c r="B96" s="1" t="s">
        <v>174</v>
      </c>
      <c r="C96" s="55" t="s">
        <v>175</v>
      </c>
      <c r="D96" s="56" t="s">
        <v>176</v>
      </c>
      <c r="E96" s="1" t="s">
        <v>157</v>
      </c>
      <c r="F96" s="1">
        <v>182.3335</v>
      </c>
      <c r="G96" s="3">
        <v>21</v>
      </c>
      <c r="H96" s="57"/>
      <c r="I96" s="57">
        <f>F96*H96</f>
        <v>0</v>
      </c>
      <c r="J96" s="57">
        <f>G96*I96/100</f>
        <v>0</v>
      </c>
      <c r="K96" s="57">
        <f>I96+J96</f>
        <v>0</v>
      </c>
    </row>
    <row r="97" spans="1:11" ht="15" outlineLevel="4">
      <c r="A97" s="11"/>
      <c r="B97" s="1"/>
      <c r="C97" s="55"/>
      <c r="D97" s="58" t="s">
        <v>177</v>
      </c>
      <c r="E97" s="1"/>
      <c r="F97" s="1"/>
      <c r="G97" s="2"/>
      <c r="H97" s="2"/>
      <c r="I97" s="2"/>
      <c r="J97" s="2"/>
      <c r="K97" s="2"/>
    </row>
    <row r="98" spans="1:11" ht="22.5" outlineLevel="4">
      <c r="A98" s="11"/>
      <c r="B98" s="1" t="s">
        <v>178</v>
      </c>
      <c r="C98" s="55" t="s">
        <v>179</v>
      </c>
      <c r="D98" s="56" t="s">
        <v>180</v>
      </c>
      <c r="E98" s="1" t="s">
        <v>157</v>
      </c>
      <c r="F98" s="1">
        <v>950.927</v>
      </c>
      <c r="G98" s="3">
        <v>21</v>
      </c>
      <c r="H98" s="57"/>
      <c r="I98" s="57">
        <f>F98*H98</f>
        <v>0</v>
      </c>
      <c r="J98" s="57">
        <f>G98*I98/100</f>
        <v>0</v>
      </c>
      <c r="K98" s="57">
        <f>I98+J98</f>
        <v>0</v>
      </c>
    </row>
    <row r="99" spans="1:11" ht="15" outlineLevel="4">
      <c r="A99" s="11"/>
      <c r="B99" s="1"/>
      <c r="C99" s="55"/>
      <c r="D99" s="58"/>
      <c r="E99" s="1"/>
      <c r="F99" s="1"/>
      <c r="G99" s="2"/>
      <c r="H99" s="2"/>
      <c r="I99" s="2"/>
      <c r="J99" s="2"/>
      <c r="K99" s="2"/>
    </row>
    <row r="100" spans="1:11" ht="15" outlineLevel="4">
      <c r="A100" s="1"/>
      <c r="B100" s="1" t="s">
        <v>187</v>
      </c>
      <c r="C100" s="55" t="s">
        <v>184</v>
      </c>
      <c r="D100" s="56" t="s">
        <v>188</v>
      </c>
      <c r="E100" s="1" t="s">
        <v>185</v>
      </c>
      <c r="F100" s="1" t="s">
        <v>186</v>
      </c>
      <c r="G100" s="3">
        <v>21</v>
      </c>
      <c r="H100" s="57"/>
      <c r="I100" s="57">
        <f>F100*H100</f>
        <v>0</v>
      </c>
      <c r="J100" s="57">
        <f>G100*I100/100</f>
        <v>0</v>
      </c>
      <c r="K100" s="57">
        <f>I100+J100</f>
        <v>0</v>
      </c>
    </row>
    <row r="101" ht="15" customHeight="1"/>
  </sheetData>
  <sheetProtection/>
  <mergeCells count="19">
    <mergeCell ref="A6:D6"/>
    <mergeCell ref="A7:D7"/>
    <mergeCell ref="A8:D8"/>
    <mergeCell ref="H9:K9"/>
    <mergeCell ref="A29:D29"/>
    <mergeCell ref="A1:I1"/>
    <mergeCell ref="A2:I2"/>
    <mergeCell ref="A3:I3"/>
    <mergeCell ref="A4:D4"/>
    <mergeCell ref="A5:D5"/>
    <mergeCell ref="A78:D78"/>
    <mergeCell ref="H79:K79"/>
    <mergeCell ref="A83:D83"/>
    <mergeCell ref="H84:K84"/>
    <mergeCell ref="H30:K30"/>
    <mergeCell ref="A52:D52"/>
    <mergeCell ref="H53:K53"/>
    <mergeCell ref="A61:D61"/>
    <mergeCell ref="H62:K62"/>
  </mergeCells>
  <conditionalFormatting sqref="A6:K8 A29:K29 A52:K52 A61:K61 A78:K78 A83:K83">
    <cfRule type="expression" priority="1" dxfId="2" stopIfTrue="1">
      <formula>$L6=0</formula>
    </cfRule>
    <cfRule type="expression" priority="2" dxfId="1" stopIfTrue="1">
      <formula>$L6=1</formula>
    </cfRule>
    <cfRule type="expression" priority="3" dxfId="0" stopIfTrue="1">
      <formula>$L6&gt;1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2022-05-10T13:25:33Z</dcterms:created>
  <dcterms:modified xsi:type="dcterms:W3CDTF">2022-05-18T09:07:34Z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2022-05-10T13:24:58Z</vt:lpwstr>
  </property>
  <property fmtid="{D5CDD505-2E9C-101B-9397-08002B2CF9AE}" pid="4" name="MSIP_Label_06b95ba9-d50e-4074-b623-0a9711dc916f_Method">
    <vt:lpwstr>Privileged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a9a2d1c7-20c0-42ca-b17e-e3fc05def545</vt:lpwstr>
  </property>
  <property fmtid="{D5CDD505-2E9C-101B-9397-08002B2CF9AE}" pid="8" name="MSIP_Label_06b95ba9-d50e-4074-b623-0a9711dc916f_ContentBits">
    <vt:lpwstr>0</vt:lpwstr>
  </property>
</Properties>
</file>