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6130"/>
  <workbookPr filterPrivacy="1"/>
  <bookViews>
    <workbookView xWindow="65416" yWindow="65416" windowWidth="29040" windowHeight="1584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<sst xmlns="http://schemas.openxmlformats.org/spreadsheetml/2006/main" count="269" uniqueCount="132">
  <si>
    <t>Číslo</t>
  </si>
  <si>
    <t>Položka</t>
  </si>
  <si>
    <t>Množství</t>
  </si>
  <si>
    <t>MJ</t>
  </si>
  <si>
    <t>Výdaje v Kč bez DPH</t>
  </si>
  <si>
    <t>Kč/MJ</t>
  </si>
  <si>
    <t>Způsobilé</t>
  </si>
  <si>
    <t>Nezpůsobilé</t>
  </si>
  <si>
    <t>1.</t>
  </si>
  <si>
    <t>Materiál</t>
  </si>
  <si>
    <t>ks</t>
  </si>
  <si>
    <t>x</t>
  </si>
  <si>
    <t>m</t>
  </si>
  <si>
    <t>kpl</t>
  </si>
  <si>
    <t>2.</t>
  </si>
  <si>
    <t>Montážní práce</t>
  </si>
  <si>
    <t>3.</t>
  </si>
  <si>
    <t>Ostatní</t>
  </si>
  <si>
    <t>3.1</t>
  </si>
  <si>
    <t>3.4</t>
  </si>
  <si>
    <t>3.5</t>
  </si>
  <si>
    <t>Suma</t>
  </si>
  <si>
    <t>Rekapitulace</t>
  </si>
  <si>
    <t>podíl</t>
  </si>
  <si>
    <t>bez DPH</t>
  </si>
  <si>
    <t>DPH (21%)</t>
  </si>
  <si>
    <t>s DPH</t>
  </si>
  <si>
    <t>4.</t>
  </si>
  <si>
    <t>Celkové výdaje</t>
  </si>
  <si>
    <t>5.</t>
  </si>
  <si>
    <t>z toho způsobilé výdaje</t>
  </si>
  <si>
    <t>6.</t>
  </si>
  <si>
    <t>z toho nezpůsobilé výdaje</t>
  </si>
  <si>
    <t>Dne:</t>
  </si>
  <si>
    <t>Zpracoval:</t>
  </si>
  <si>
    <t>DPH 21%</t>
  </si>
  <si>
    <t>Výdaje v Kč s DPH</t>
  </si>
  <si>
    <t>CYKY 3x1,5</t>
  </si>
  <si>
    <t>Podružný materiál /neuvedený výše, který je nutný zahrnout do celkového rozsahu prací</t>
  </si>
  <si>
    <t>Montáž kabelu CYKY 3x1,5, vrchní vedení</t>
  </si>
  <si>
    <t>Montáž kabelu CYKY 3x1,5, sloupem</t>
  </si>
  <si>
    <t>Montáž stožárové výzbroje 3F/1f do svítidla vč osazení pojistkou</t>
  </si>
  <si>
    <t>Odvoz a likvidace vzniklého odpadního materiálu</t>
  </si>
  <si>
    <t>3.2</t>
  </si>
  <si>
    <t>3.3</t>
  </si>
  <si>
    <t>hod</t>
  </si>
  <si>
    <t>Stožárová výzbroj vč. jištění - rezerva - při poškození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</si>
  <si>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</si>
  <si>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</si>
  <si>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</si>
  <si>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</si>
  <si>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</si>
  <si>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</si>
  <si>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</si>
  <si>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</si>
  <si>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</si>
  <si>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</si>
  <si>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</si>
  <si>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</si>
  <si>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</si>
  <si>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</si>
  <si>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Výložník, typ UNI 1 - 500, bandimex</t>
  </si>
  <si>
    <t>2.1</t>
  </si>
  <si>
    <t>2.2</t>
  </si>
  <si>
    <t>2.3</t>
  </si>
  <si>
    <t>2.4</t>
  </si>
  <si>
    <t>2.5</t>
  </si>
  <si>
    <t>2.6</t>
  </si>
  <si>
    <t>2.7</t>
  </si>
  <si>
    <t>2.8</t>
  </si>
  <si>
    <t>Montáž výložníku UNI 1 - 500, bandimex</t>
  </si>
  <si>
    <t>Revizní zpráva</t>
  </si>
  <si>
    <t>DIO, zajištění stavby</t>
  </si>
  <si>
    <t>Certifikace měření osvětlení po realizaci projektu</t>
  </si>
  <si>
    <t>set</t>
  </si>
  <si>
    <t>Montáž nového svítidla</t>
  </si>
  <si>
    <t>Demontáž stávajícího svítidla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</si>
  <si>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</si>
  <si>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</si>
  <si>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</si>
  <si>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</si>
  <si>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</si>
  <si>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</si>
  <si>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</si>
  <si>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</si>
  <si>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</si>
  <si>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</si>
  <si>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Pronájem montážní plošiny (hod.)</t>
  </si>
  <si>
    <t>Výkaz výměr "Rekonstrukce veřejného osvětlení - město Žďár nad Sázavou"</t>
  </si>
  <si>
    <t>1.25</t>
  </si>
  <si>
    <t>1.26</t>
  </si>
  <si>
    <t>1.27</t>
  </si>
  <si>
    <t>1.28</t>
  </si>
  <si>
    <t>1.29</t>
  </si>
  <si>
    <t>Výložník, typ UNI 1 - 1500, bandimex</t>
  </si>
  <si>
    <t>Montáž výložníku UNI 1 - 1500, bandimex</t>
  </si>
  <si>
    <t>2.9</t>
  </si>
  <si>
    <t>1.30</t>
  </si>
  <si>
    <t>Svorka proudová AES</t>
  </si>
  <si>
    <t>Montáž proudové svorky AES</t>
  </si>
  <si>
    <t>2.10</t>
  </si>
  <si>
    <t>2.11</t>
  </si>
  <si>
    <t>Povrchová úprava stožárů do výšky 10 m - broušení, odrezování (body č. 204 - 212, 632 - 637, 640 - 673, Tálský Mlýn) vč. pronájmu montážní plošiny</t>
  </si>
  <si>
    <t>Nátěr stožáru do výšky 10 m dle vzorníku RAL 9005 (body č. 204 - 212, 632 - 637, 640 - 673, Tálský Mlýn) vč. pronájmu montážní plošiny</t>
  </si>
  <si>
    <t>2.12</t>
  </si>
  <si>
    <t>Přesun stožáru č. 137 do 20 m dle požadavků objednatele, včetně výkopů, zabetonování a postavení a potřebného matariálu</t>
  </si>
  <si>
    <t>Vyplňujte pouze žlutá pole!</t>
  </si>
  <si>
    <t>Svítidlo pro výpočet 1, silniční LED svítidlo, 2700K, 87W</t>
  </si>
  <si>
    <t>Svítidlo pro výpočet 2, silniční LED svítidlo, 2700K, 59W</t>
  </si>
  <si>
    <t>Svítidlo pro výpočet 3, silniční LED svítidlo, 2700K, 66W</t>
  </si>
  <si>
    <t>Svítidlo pro výpočet 4, silniční LED svítidlo, 2700K, 108W</t>
  </si>
  <si>
    <t>Svítidlo pro výpočet 5, silniční LED svítidlo, 2700K, 87W</t>
  </si>
  <si>
    <t>Svítidlo pro výpočet 6, silniční LED svítidlo, 2700K, 59W</t>
  </si>
  <si>
    <t>Svítidlo pro výpočet 7, silniční LED svítidlo, 2700K, 59W</t>
  </si>
  <si>
    <t>Svítidlo pro výpočet 8, silniční LED svítidlo, 2700K, 28W</t>
  </si>
  <si>
    <t>Svítidlo pro výpočet 9, silniční LED svítidlo, 2700K, 27W</t>
  </si>
  <si>
    <t>Svítidlo pro výpočet 10, silniční LED svítidlo, 2700K, 20W</t>
  </si>
  <si>
    <t>Svítidlo pro výpočet 11, silniční LED svítidlo, 2700K, 46W</t>
  </si>
  <si>
    <t>Svítidlo pro výpočet 12, silniční LED svítidlo, 2700K, 51W</t>
  </si>
  <si>
    <t>Svítidlo pro výpočet 13, silniční LED svítidlo, 2700K, 46W</t>
  </si>
  <si>
    <t>Svítidlo pro výpočet 14, silniční LED svítidlo, 2700K, 20W</t>
  </si>
  <si>
    <t>Svítidlo pro výpočet 15, parkové LED svítidlo, 2700K, 41W</t>
  </si>
  <si>
    <t>Svítidlo pro výpočet 16, parkové LED svítidlo, 2700K, 28W</t>
  </si>
  <si>
    <t>Svítidlo pro výpočet 17, parkové LED svítidlo, 2700K, 24W</t>
  </si>
  <si>
    <t>Svítidlo pro výpočet 18, silniční LED svítidlo, 2700K, 38W</t>
  </si>
  <si>
    <t>Svítidlo pro výpočet 19, silniční LED svítidlo, 2700K, 20W</t>
  </si>
  <si>
    <t>Svítidlo pro výpočet 20, silniční LED svítidlo, 2700K, 15W</t>
  </si>
  <si>
    <t>Svítidlo pro výpočet 21, parkové LED svítidlo, 2700K, 28W</t>
  </si>
  <si>
    <t>Svítidlo pro výpočet 22, silniční LED svítidlo, 2700K, 38W</t>
  </si>
  <si>
    <t>Svítidlo pro výpočet 23, silniční LED svítidlo, 2700K, 39W</t>
  </si>
  <si>
    <t>Svítidlo pro výpočet 24, parkové LED svítidlo, 2200K, 43W</t>
  </si>
  <si>
    <t>Podružné práce /neuvedené výše, které jsou nutné zahrnout do celkového rozsahu prací/včetně pořízení fotodokumentace z průběhu stavby a pořízení a umístění a místech prací informační plachty o provádění stavby - povinná publicita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</si>
</sst>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76">
    <xf numFmtId="0" fontId="0" fillId="0" borderId="0" xfId="0"/>
    <xf numFmtId="0" fontId="0" fillId="0" borderId="1" xfId="22" applyFont="1" applyBorder="1" applyAlignment="1">
      <alignment horizontal="center"/>
      <protection/>
    </xf>
    <xf numFmtId="44" fontId="0" fillId="0" borderId="1" xfId="20" applyFont="1" applyFill="1" applyBorder="1" applyAlignment="1">
      <alignment horizontal="center"/>
    </xf>
    <xf numFmtId="0" fontId="0" fillId="0" borderId="0" xfId="22" applyFont="1" applyAlignment="1">
      <alignment horizontal="center"/>
      <protection/>
    </xf>
    <xf numFmtId="44" fontId="0" fillId="0" borderId="0" xfId="20" applyFont="1" applyBorder="1"/>
    <xf numFmtId="44" fontId="0" fillId="0" borderId="0" xfId="20" applyFont="1" applyBorder="1" applyAlignment="1">
      <alignment horizontal="center"/>
    </xf>
    <xf numFmtId="44" fontId="0" fillId="0" borderId="1" xfId="20" applyFont="1" applyBorder="1" applyAlignment="1">
      <alignment horizontal="center"/>
    </xf>
    <xf numFmtId="0" fontId="0" fillId="0" borderId="0" xfId="23" applyFont="1" applyAlignment="1">
      <alignment wrapText="1"/>
      <protection/>
    </xf>
    <xf numFmtId="0" fontId="4" fillId="0" borderId="1" xfId="23" applyFont="1" applyBorder="1" applyAlignment="1">
      <alignment wrapText="1"/>
      <protection/>
    </xf>
    <xf numFmtId="10" fontId="4" fillId="0" borderId="1" xfId="21" applyNumberFormat="1" applyFont="1" applyFill="1" applyBorder="1" applyAlignment="1">
      <alignment wrapText="1"/>
    </xf>
    <xf numFmtId="44" fontId="4" fillId="0" borderId="1" xfId="20" applyFont="1" applyFill="1" applyBorder="1" applyAlignment="1">
      <alignment wrapText="1"/>
    </xf>
    <xf numFmtId="0" fontId="4" fillId="0" borderId="0" xfId="22" applyFont="1" applyAlignment="1">
      <alignment wrapText="1"/>
      <protection/>
    </xf>
    <xf numFmtId="0" fontId="0" fillId="0" borderId="2" xfId="22" applyFont="1" applyBorder="1" applyAlignment="1">
      <alignment horizontal="center"/>
      <protection/>
    </xf>
    <xf numFmtId="44" fontId="0" fillId="0" borderId="2" xfId="20" applyFont="1" applyBorder="1" applyAlignment="1">
      <alignment horizontal="right"/>
    </xf>
    <xf numFmtId="0" fontId="0" fillId="0" borderId="0" xfId="0" applyAlignment="1">
      <alignment horizontal="center" vertical="center"/>
    </xf>
    <xf numFmtId="49" fontId="0" fillId="0" borderId="0" xfId="22" applyNumberFormat="1" applyFont="1" applyAlignment="1">
      <alignment horizontal="center" vertical="center"/>
      <protection/>
    </xf>
    <xf numFmtId="49" fontId="0" fillId="0" borderId="1" xfId="22" applyNumberFormat="1" applyFont="1" applyBorder="1" applyAlignment="1">
      <alignment horizontal="center" vertical="center"/>
      <protection/>
    </xf>
    <xf numFmtId="49" fontId="0" fillId="0" borderId="2" xfId="22" applyNumberFormat="1" applyFont="1" applyBorder="1" applyAlignment="1">
      <alignment horizontal="center" vertical="center"/>
      <protection/>
    </xf>
    <xf numFmtId="44" fontId="3" fillId="2" borderId="1" xfId="20" applyFont="1" applyFill="1" applyBorder="1" applyAlignment="1">
      <alignment horizontal="center" vertical="center" wrapText="1"/>
    </xf>
    <xf numFmtId="49" fontId="2" fillId="2" borderId="1" xfId="22" applyNumberFormat="1" applyFont="1" applyFill="1" applyBorder="1" applyAlignment="1">
      <alignment horizontal="center" vertical="center"/>
      <protection/>
    </xf>
    <xf numFmtId="0" fontId="2" fillId="2" borderId="1" xfId="22" applyFont="1" applyFill="1" applyBorder="1">
      <alignment/>
      <protection/>
    </xf>
    <xf numFmtId="0" fontId="0" fillId="2" borderId="1" xfId="22" applyFont="1" applyFill="1" applyBorder="1" applyAlignment="1">
      <alignment horizontal="center"/>
      <protection/>
    </xf>
    <xf numFmtId="44" fontId="0" fillId="2" borderId="1" xfId="20" applyFont="1" applyFill="1" applyBorder="1"/>
    <xf numFmtId="44" fontId="0" fillId="2" borderId="1" xfId="20" applyFont="1" applyFill="1" applyBorder="1" applyAlignment="1">
      <alignment horizontal="center"/>
    </xf>
    <xf numFmtId="0" fontId="2" fillId="2" borderId="1" xfId="22" applyFont="1" applyFill="1" applyBorder="1" applyAlignment="1">
      <alignment horizontal="center" vertical="center"/>
      <protection/>
    </xf>
    <xf numFmtId="44" fontId="2" fillId="2" borderId="1" xfId="22" applyNumberFormat="1" applyFont="1" applyFill="1" applyBorder="1">
      <alignment/>
      <protection/>
    </xf>
    <xf numFmtId="44" fontId="2" fillId="2" borderId="1" xfId="20" applyFont="1" applyFill="1" applyBorder="1"/>
    <xf numFmtId="0" fontId="2" fillId="2" borderId="1" xfId="22" applyFont="1" applyFill="1" applyBorder="1" applyAlignment="1">
      <alignment horizontal="left"/>
      <protection/>
    </xf>
    <xf numFmtId="0" fontId="2" fillId="2" borderId="1" xfId="22" applyFont="1" applyFill="1" applyBorder="1" applyAlignment="1">
      <alignment horizontal="center"/>
      <protection/>
    </xf>
    <xf numFmtId="44" fontId="2" fillId="2" borderId="1" xfId="20" applyFont="1" applyFill="1" applyBorder="1" applyAlignment="1">
      <alignment horizontal="center"/>
    </xf>
    <xf numFmtId="44" fontId="0" fillId="0" borderId="0" xfId="20" applyFont="1" applyFill="1" applyBorder="1" applyAlignment="1">
      <alignment horizontal="center"/>
    </xf>
    <xf numFmtId="49" fontId="2" fillId="0" borderId="0" xfId="22" applyNumberFormat="1" applyFont="1" applyAlignment="1">
      <alignment horizontal="center" wrapText="1"/>
      <protection/>
    </xf>
    <xf numFmtId="44" fontId="3" fillId="0" borderId="0" xfId="20" applyFont="1" applyFill="1" applyBorder="1" applyAlignment="1">
      <alignment horizontal="center" vertical="center" wrapText="1"/>
    </xf>
    <xf numFmtId="44" fontId="2" fillId="0" borderId="0" xfId="22" applyNumberFormat="1" applyFont="1">
      <alignment/>
      <protection/>
    </xf>
    <xf numFmtId="0" fontId="2" fillId="0" borderId="0" xfId="22" applyFont="1" applyAlignment="1">
      <alignment horizontal="center"/>
      <protection/>
    </xf>
    <xf numFmtId="44" fontId="0" fillId="0" borderId="0" xfId="20" applyFont="1" applyFill="1" applyBorder="1" applyAlignment="1">
      <alignment horizontal="left"/>
    </xf>
    <xf numFmtId="44" fontId="0" fillId="0" borderId="2" xfId="20" applyFont="1" applyBorder="1" applyAlignment="1">
      <alignment horizontal="left"/>
    </xf>
    <xf numFmtId="0" fontId="0" fillId="0" borderId="1" xfId="0" applyFont="1" applyBorder="1" applyAlignment="1">
      <alignment horizontal="center" vertical="center"/>
    </xf>
    <xf numFmtId="44" fontId="0" fillId="0" borderId="0" xfId="20" applyFont="1" applyBorder="1" applyAlignment="1">
      <alignment horizontal="left"/>
    </xf>
    <xf numFmtId="0" fontId="2" fillId="0" borderId="0" xfId="0" applyFont="1" applyAlignment="1">
      <alignment wrapText="1"/>
    </xf>
    <xf numFmtId="44" fontId="0" fillId="0" borderId="3" xfId="20" applyFont="1" applyFill="1" applyBorder="1" applyAlignment="1">
      <alignment horizontal="center"/>
    </xf>
    <xf numFmtId="0" fontId="2" fillId="0" borderId="4" xfId="22" applyFont="1" applyBorder="1">
      <alignment/>
      <protection/>
    </xf>
    <xf numFmtId="0" fontId="2" fillId="0" borderId="0" xfId="22" applyFont="1">
      <alignment/>
      <protection/>
    </xf>
    <xf numFmtId="0" fontId="2" fillId="0" borderId="1" xfId="0" applyFont="1" applyBorder="1" applyAlignment="1">
      <alignment horizontal="center" wrapText="1"/>
    </xf>
    <xf numFmtId="44" fontId="3" fillId="0" borderId="1" xfId="20" applyFont="1" applyFill="1" applyBorder="1" applyAlignment="1">
      <alignment horizontal="center" vertical="center" wrapText="1"/>
    </xf>
    <xf numFmtId="44" fontId="2" fillId="0" borderId="1" xfId="22" applyNumberFormat="1" applyFont="1" applyBorder="1">
      <alignment/>
      <protection/>
    </xf>
    <xf numFmtId="0" fontId="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4" fontId="0" fillId="0" borderId="0" xfId="20" applyFont="1" applyAlignment="1">
      <alignment horizontal="center"/>
    </xf>
    <xf numFmtId="0" fontId="0" fillId="0" borderId="0" xfId="22" applyFont="1">
      <alignment/>
      <protection/>
    </xf>
    <xf numFmtId="44" fontId="0" fillId="0" borderId="0" xfId="0" applyNumberFormat="1"/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1" xfId="22" applyNumberFormat="1" applyFont="1" applyBorder="1" applyAlignment="1">
      <alignment horizontal="center"/>
      <protection/>
    </xf>
    <xf numFmtId="0" fontId="0" fillId="0" borderId="1" xfId="22" applyFont="1" applyBorder="1">
      <alignment/>
      <protection/>
    </xf>
    <xf numFmtId="44" fontId="0" fillId="0" borderId="0" xfId="20" applyFont="1" applyFill="1" applyBorder="1"/>
    <xf numFmtId="44" fontId="0" fillId="0" borderId="5" xfId="20" applyFont="1" applyFill="1" applyBorder="1"/>
    <xf numFmtId="0" fontId="0" fillId="2" borderId="3" xfId="22" applyFont="1" applyFill="1" applyBorder="1" applyAlignment="1">
      <alignment horizontal="center"/>
      <protection/>
    </xf>
    <xf numFmtId="0" fontId="4" fillId="0" borderId="1" xfId="0" applyFont="1" applyBorder="1" applyProtection="1"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0" fillId="0" borderId="1" xfId="22" applyFont="1" applyBorder="1" applyAlignment="1">
      <alignment horizontal="center" vertical="center"/>
      <protection/>
    </xf>
    <xf numFmtId="44" fontId="0" fillId="0" borderId="1" xfId="20" applyFont="1" applyFill="1" applyBorder="1" applyAlignment="1">
      <alignment horizontal="center" vertical="center"/>
    </xf>
    <xf numFmtId="14" fontId="4" fillId="3" borderId="2" xfId="22" applyNumberFormat="1" applyFont="1" applyFill="1" applyBorder="1" applyAlignment="1">
      <alignment horizontal="left" wrapText="1"/>
      <protection/>
    </xf>
    <xf numFmtId="49" fontId="7" fillId="0" borderId="0" xfId="22" applyNumberFormat="1" applyFont="1" applyAlignment="1">
      <alignment horizontal="left" vertical="center"/>
      <protection/>
    </xf>
    <xf numFmtId="44" fontId="0" fillId="3" borderId="1" xfId="20" applyFont="1" applyFill="1" applyBorder="1" applyAlignment="1">
      <alignment horizontal="center"/>
    </xf>
    <xf numFmtId="44" fontId="0" fillId="3" borderId="1" xfId="20" applyFont="1" applyFill="1" applyBorder="1"/>
    <xf numFmtId="44" fontId="0" fillId="3" borderId="1" xfId="20" applyFont="1" applyFill="1" applyBorder="1" applyAlignment="1">
      <alignment vertical="center"/>
    </xf>
    <xf numFmtId="44" fontId="7" fillId="0" borderId="1" xfId="20" applyFont="1" applyBorder="1"/>
    <xf numFmtId="49" fontId="2" fillId="2" borderId="1" xfId="22" applyNumberFormat="1" applyFont="1" applyFill="1" applyBorder="1" applyAlignment="1">
      <alignment horizontal="center" wrapText="1"/>
      <protection/>
    </xf>
    <xf numFmtId="44" fontId="0" fillId="3" borderId="2" xfId="20" applyFont="1" applyFill="1" applyBorder="1" applyAlignment="1">
      <alignment horizontal="left"/>
    </xf>
    <xf numFmtId="49" fontId="3" fillId="2" borderId="1" xfId="22" applyNumberFormat="1" applyFont="1" applyFill="1" applyBorder="1" applyAlignment="1">
      <alignment horizontal="center" vertical="center" wrapText="1"/>
      <protection/>
    </xf>
    <xf numFmtId="0" fontId="3" fillId="2" borderId="1" xfId="22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 wrapText="1"/>
    </xf>
    <xf numFmtId="44" fontId="0" fillId="0" borderId="2" xfId="2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Procenta" xfId="21"/>
    <cellStyle name="Normální 17" xfId="22"/>
    <cellStyle name="Normální 18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70"/>
  <sheetViews>
    <sheetView tabSelected="1" zoomScale="90" zoomScaleNormal="90" workbookViewId="0" topLeftCell="A31">
      <selection activeCell="C55" sqref="C55"/>
    </sheetView>
  </sheetViews>
  <sheetFormatPr defaultColWidth="9.140625" defaultRowHeight="15"/>
  <cols>
    <col min="1" max="1" width="3.140625" style="0" customWidth="1"/>
    <col min="2" max="2" width="12.8515625" style="14" bestFit="1" customWidth="1"/>
    <col min="3" max="3" width="77.28125" style="0" customWidth="1"/>
    <col min="4" max="5" width="19.28125" style="0" customWidth="1"/>
    <col min="6" max="6" width="22.7109375" style="0" customWidth="1"/>
    <col min="7" max="8" width="19.28125" style="0" customWidth="1"/>
    <col min="9" max="9" width="3.00390625" style="0" customWidth="1"/>
    <col min="10" max="12" width="19.28125" style="0" customWidth="1"/>
    <col min="13" max="13" width="5.7109375" style="0" customWidth="1"/>
    <col min="14" max="14" width="13.28125" style="0" bestFit="1" customWidth="1"/>
  </cols>
  <sheetData>
    <row r="2" spans="2:13" ht="14.45" customHeight="1">
      <c r="B2" s="69" t="s">
        <v>88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31"/>
    </row>
    <row r="3" spans="2:13" ht="15">
      <c r="B3" s="71" t="s">
        <v>0</v>
      </c>
      <c r="C3" s="72" t="s">
        <v>1</v>
      </c>
      <c r="D3" s="72" t="s">
        <v>2</v>
      </c>
      <c r="E3" s="72" t="s">
        <v>3</v>
      </c>
      <c r="F3" s="73" t="s">
        <v>4</v>
      </c>
      <c r="G3" s="73"/>
      <c r="H3" s="73"/>
      <c r="I3" s="43"/>
      <c r="J3" s="73" t="s">
        <v>36</v>
      </c>
      <c r="K3" s="73"/>
      <c r="L3" s="75" t="s">
        <v>35</v>
      </c>
      <c r="M3" s="39"/>
    </row>
    <row r="4" spans="2:13" ht="15">
      <c r="B4" s="71"/>
      <c r="C4" s="72"/>
      <c r="D4" s="72"/>
      <c r="E4" s="72"/>
      <c r="F4" s="18" t="s">
        <v>5</v>
      </c>
      <c r="G4" s="18" t="s">
        <v>6</v>
      </c>
      <c r="H4" s="18" t="s">
        <v>7</v>
      </c>
      <c r="I4" s="44"/>
      <c r="J4" s="18" t="s">
        <v>6</v>
      </c>
      <c r="K4" s="18" t="s">
        <v>7</v>
      </c>
      <c r="L4" s="75"/>
      <c r="M4" s="32"/>
    </row>
    <row r="5" spans="2:13" ht="15">
      <c r="B5" s="19" t="s">
        <v>8</v>
      </c>
      <c r="C5" s="20" t="s">
        <v>9</v>
      </c>
      <c r="D5" s="21"/>
      <c r="E5" s="21"/>
      <c r="F5" s="22"/>
      <c r="G5" s="23"/>
      <c r="H5" s="23"/>
      <c r="I5" s="2"/>
      <c r="J5" s="23"/>
      <c r="K5" s="23"/>
      <c r="L5" s="75"/>
      <c r="M5" s="30"/>
    </row>
    <row r="6" spans="2:13" ht="15">
      <c r="B6" s="16" t="s">
        <v>47</v>
      </c>
      <c r="C6" s="59" t="s">
        <v>107</v>
      </c>
      <c r="D6" s="46">
        <v>19</v>
      </c>
      <c r="E6" s="1" t="s">
        <v>10</v>
      </c>
      <c r="F6" s="66"/>
      <c r="G6" s="2">
        <f aca="true" t="shared" si="0" ref="G6:G34">D6*F6</f>
        <v>0</v>
      </c>
      <c r="H6" s="2" t="s">
        <v>11</v>
      </c>
      <c r="I6" s="2"/>
      <c r="J6" s="2">
        <f aca="true" t="shared" si="1" ref="J6:J34">G6*1.21</f>
        <v>0</v>
      </c>
      <c r="K6" s="2" t="s">
        <v>11</v>
      </c>
      <c r="L6" s="2">
        <f aca="true" t="shared" si="2" ref="L6">D6*F6*0.21</f>
        <v>0</v>
      </c>
      <c r="M6" s="30"/>
    </row>
    <row r="7" spans="2:13" ht="15.75" customHeight="1">
      <c r="B7" s="16" t="s">
        <v>48</v>
      </c>
      <c r="C7" s="59" t="s">
        <v>108</v>
      </c>
      <c r="D7" s="46">
        <v>16</v>
      </c>
      <c r="E7" s="1" t="s">
        <v>10</v>
      </c>
      <c r="F7" s="66"/>
      <c r="G7" s="40">
        <f>D7*F7</f>
        <v>0</v>
      </c>
      <c r="H7" s="40" t="s">
        <v>11</v>
      </c>
      <c r="I7" s="40"/>
      <c r="J7" s="40">
        <f>G7*1.21</f>
        <v>0</v>
      </c>
      <c r="K7" s="40" t="s">
        <v>11</v>
      </c>
      <c r="L7" s="2">
        <f>D7*F7*0.21</f>
        <v>0</v>
      </c>
      <c r="M7" s="30"/>
    </row>
    <row r="8" spans="2:13" ht="15">
      <c r="B8" s="16" t="s">
        <v>49</v>
      </c>
      <c r="C8" s="59" t="s">
        <v>109</v>
      </c>
      <c r="D8" s="46">
        <v>18</v>
      </c>
      <c r="E8" s="1" t="s">
        <v>10</v>
      </c>
      <c r="F8" s="66"/>
      <c r="G8" s="2">
        <f t="shared" si="0"/>
        <v>0</v>
      </c>
      <c r="H8" s="2" t="s">
        <v>11</v>
      </c>
      <c r="I8" s="2"/>
      <c r="J8" s="2">
        <f t="shared" si="1"/>
        <v>0</v>
      </c>
      <c r="K8" s="2" t="s">
        <v>11</v>
      </c>
      <c r="L8" s="2">
        <f aca="true" t="shared" si="3" ref="L8">D8*F8*0.21</f>
        <v>0</v>
      </c>
      <c r="M8" s="30"/>
    </row>
    <row r="9" spans="2:13" ht="15">
      <c r="B9" s="16" t="s">
        <v>50</v>
      </c>
      <c r="C9" s="59" t="s">
        <v>110</v>
      </c>
      <c r="D9" s="46">
        <v>9</v>
      </c>
      <c r="E9" s="1" t="s">
        <v>10</v>
      </c>
      <c r="F9" s="66"/>
      <c r="G9" s="40">
        <f t="shared" si="0"/>
        <v>0</v>
      </c>
      <c r="H9" s="40" t="s">
        <v>11</v>
      </c>
      <c r="I9" s="40"/>
      <c r="J9" s="40">
        <f t="shared" si="1"/>
        <v>0</v>
      </c>
      <c r="K9" s="40" t="s">
        <v>11</v>
      </c>
      <c r="L9" s="2">
        <f>D9*F9*0.21</f>
        <v>0</v>
      </c>
      <c r="M9" s="30"/>
    </row>
    <row r="10" spans="2:13" ht="15">
      <c r="B10" s="16" t="s">
        <v>51</v>
      </c>
      <c r="C10" s="59" t="s">
        <v>111</v>
      </c>
      <c r="D10" s="46">
        <v>24</v>
      </c>
      <c r="E10" s="1" t="s">
        <v>10</v>
      </c>
      <c r="F10" s="66"/>
      <c r="G10" s="2">
        <f t="shared" si="0"/>
        <v>0</v>
      </c>
      <c r="H10" s="2" t="s">
        <v>11</v>
      </c>
      <c r="I10" s="2"/>
      <c r="J10" s="2">
        <f t="shared" si="1"/>
        <v>0</v>
      </c>
      <c r="K10" s="2" t="s">
        <v>11</v>
      </c>
      <c r="L10" s="2">
        <f aca="true" t="shared" si="4" ref="L10">D10*F10*0.21</f>
        <v>0</v>
      </c>
      <c r="M10" s="30"/>
    </row>
    <row r="11" spans="2:13" ht="15">
      <c r="B11" s="16" t="s">
        <v>52</v>
      </c>
      <c r="C11" s="59" t="s">
        <v>112</v>
      </c>
      <c r="D11" s="46">
        <v>50</v>
      </c>
      <c r="E11" s="1" t="s">
        <v>10</v>
      </c>
      <c r="F11" s="66"/>
      <c r="G11" s="40">
        <f t="shared" si="0"/>
        <v>0</v>
      </c>
      <c r="H11" s="40" t="s">
        <v>11</v>
      </c>
      <c r="I11" s="40"/>
      <c r="J11" s="40">
        <f t="shared" si="1"/>
        <v>0</v>
      </c>
      <c r="K11" s="40" t="s">
        <v>11</v>
      </c>
      <c r="L11" s="2">
        <f>D11*F11*0.21</f>
        <v>0</v>
      </c>
      <c r="M11" s="30"/>
    </row>
    <row r="12" spans="2:13" ht="15">
      <c r="B12" s="16" t="s">
        <v>53</v>
      </c>
      <c r="C12" s="59" t="s">
        <v>113</v>
      </c>
      <c r="D12" s="46">
        <v>16</v>
      </c>
      <c r="E12" s="1" t="s">
        <v>10</v>
      </c>
      <c r="F12" s="66"/>
      <c r="G12" s="2">
        <f t="shared" si="0"/>
        <v>0</v>
      </c>
      <c r="H12" s="2" t="s">
        <v>11</v>
      </c>
      <c r="I12" s="40"/>
      <c r="J12" s="2">
        <f t="shared" si="1"/>
        <v>0</v>
      </c>
      <c r="K12" s="2" t="s">
        <v>11</v>
      </c>
      <c r="L12" s="2">
        <f>D12*F12*0.21</f>
        <v>0</v>
      </c>
      <c r="M12" s="30"/>
    </row>
    <row r="13" spans="2:13" ht="15">
      <c r="B13" s="16" t="s">
        <v>54</v>
      </c>
      <c r="C13" s="59" t="s">
        <v>114</v>
      </c>
      <c r="D13" s="46">
        <v>30</v>
      </c>
      <c r="E13" s="1" t="s">
        <v>10</v>
      </c>
      <c r="F13" s="66"/>
      <c r="G13" s="40">
        <f aca="true" t="shared" si="5" ref="G13:G24">D13*F13</f>
        <v>0</v>
      </c>
      <c r="H13" s="40" t="s">
        <v>11</v>
      </c>
      <c r="I13" s="40"/>
      <c r="J13" s="40">
        <f aca="true" t="shared" si="6" ref="J13:J24">G13*1.21</f>
        <v>0</v>
      </c>
      <c r="K13" s="40" t="s">
        <v>11</v>
      </c>
      <c r="L13" s="2">
        <f aca="true" t="shared" si="7" ref="L13:L24">D13*F13*0.21</f>
        <v>0</v>
      </c>
      <c r="M13" s="30"/>
    </row>
    <row r="14" spans="2:13" ht="15">
      <c r="B14" s="16" t="s">
        <v>55</v>
      </c>
      <c r="C14" s="59" t="s">
        <v>115</v>
      </c>
      <c r="D14" s="46">
        <v>21</v>
      </c>
      <c r="E14" s="1" t="s">
        <v>10</v>
      </c>
      <c r="F14" s="66"/>
      <c r="G14" s="2">
        <f t="shared" si="5"/>
        <v>0</v>
      </c>
      <c r="H14" s="2" t="s">
        <v>11</v>
      </c>
      <c r="I14" s="40"/>
      <c r="J14" s="2">
        <f t="shared" si="6"/>
        <v>0</v>
      </c>
      <c r="K14" s="2" t="s">
        <v>11</v>
      </c>
      <c r="L14" s="2">
        <f t="shared" si="7"/>
        <v>0</v>
      </c>
      <c r="M14" s="30"/>
    </row>
    <row r="15" spans="2:13" ht="15">
      <c r="B15" s="16" t="s">
        <v>56</v>
      </c>
      <c r="C15" s="59" t="s">
        <v>116</v>
      </c>
      <c r="D15" s="46">
        <v>25</v>
      </c>
      <c r="E15" s="1" t="s">
        <v>10</v>
      </c>
      <c r="F15" s="66"/>
      <c r="G15" s="40">
        <f t="shared" si="5"/>
        <v>0</v>
      </c>
      <c r="H15" s="40" t="s">
        <v>11</v>
      </c>
      <c r="I15" s="40"/>
      <c r="J15" s="40">
        <f t="shared" si="6"/>
        <v>0</v>
      </c>
      <c r="K15" s="40" t="s">
        <v>11</v>
      </c>
      <c r="L15" s="2">
        <f t="shared" si="7"/>
        <v>0</v>
      </c>
      <c r="M15" s="30"/>
    </row>
    <row r="16" spans="2:13" ht="15">
      <c r="B16" s="16" t="s">
        <v>57</v>
      </c>
      <c r="C16" s="59" t="s">
        <v>117</v>
      </c>
      <c r="D16" s="46">
        <v>22</v>
      </c>
      <c r="E16" s="1" t="s">
        <v>10</v>
      </c>
      <c r="F16" s="66"/>
      <c r="G16" s="2">
        <f t="shared" si="5"/>
        <v>0</v>
      </c>
      <c r="H16" s="2" t="s">
        <v>11</v>
      </c>
      <c r="I16" s="40"/>
      <c r="J16" s="2">
        <f t="shared" si="6"/>
        <v>0</v>
      </c>
      <c r="K16" s="2" t="s">
        <v>11</v>
      </c>
      <c r="L16" s="2">
        <f t="shared" si="7"/>
        <v>0</v>
      </c>
      <c r="M16" s="30"/>
    </row>
    <row r="17" spans="2:13" ht="15">
      <c r="B17" s="16" t="s">
        <v>58</v>
      </c>
      <c r="C17" s="59" t="s">
        <v>118</v>
      </c>
      <c r="D17" s="46">
        <v>11</v>
      </c>
      <c r="E17" s="1" t="s">
        <v>10</v>
      </c>
      <c r="F17" s="66"/>
      <c r="G17" s="40">
        <f t="shared" si="5"/>
        <v>0</v>
      </c>
      <c r="H17" s="40" t="s">
        <v>11</v>
      </c>
      <c r="I17" s="40"/>
      <c r="J17" s="40">
        <f t="shared" si="6"/>
        <v>0</v>
      </c>
      <c r="K17" s="40" t="s">
        <v>11</v>
      </c>
      <c r="L17" s="2">
        <f t="shared" si="7"/>
        <v>0</v>
      </c>
      <c r="M17" s="30"/>
    </row>
    <row r="18" spans="2:13" ht="15">
      <c r="B18" s="16" t="s">
        <v>59</v>
      </c>
      <c r="C18" s="59" t="s">
        <v>119</v>
      </c>
      <c r="D18" s="46">
        <v>14</v>
      </c>
      <c r="E18" s="1" t="s">
        <v>10</v>
      </c>
      <c r="F18" s="66"/>
      <c r="G18" s="2">
        <f t="shared" si="5"/>
        <v>0</v>
      </c>
      <c r="H18" s="2" t="s">
        <v>11</v>
      </c>
      <c r="I18" s="40"/>
      <c r="J18" s="2">
        <f t="shared" si="6"/>
        <v>0</v>
      </c>
      <c r="K18" s="2" t="s">
        <v>11</v>
      </c>
      <c r="L18" s="2">
        <f t="shared" si="7"/>
        <v>0</v>
      </c>
      <c r="M18" s="30"/>
    </row>
    <row r="19" spans="2:13" ht="15">
      <c r="B19" s="16" t="s">
        <v>60</v>
      </c>
      <c r="C19" s="59" t="s">
        <v>120</v>
      </c>
      <c r="D19" s="46">
        <v>9</v>
      </c>
      <c r="E19" s="1" t="s">
        <v>10</v>
      </c>
      <c r="F19" s="66"/>
      <c r="G19" s="40">
        <f t="shared" si="5"/>
        <v>0</v>
      </c>
      <c r="H19" s="40" t="s">
        <v>11</v>
      </c>
      <c r="I19" s="40"/>
      <c r="J19" s="40">
        <f t="shared" si="6"/>
        <v>0</v>
      </c>
      <c r="K19" s="40" t="s">
        <v>11</v>
      </c>
      <c r="L19" s="2">
        <f t="shared" si="7"/>
        <v>0</v>
      </c>
      <c r="M19" s="30"/>
    </row>
    <row r="20" spans="2:13" ht="15">
      <c r="B20" s="16" t="s">
        <v>77</v>
      </c>
      <c r="C20" s="59" t="s">
        <v>121</v>
      </c>
      <c r="D20" s="46">
        <v>18</v>
      </c>
      <c r="E20" s="1" t="s">
        <v>10</v>
      </c>
      <c r="F20" s="66"/>
      <c r="G20" s="2">
        <f t="shared" si="5"/>
        <v>0</v>
      </c>
      <c r="H20" s="2" t="s">
        <v>11</v>
      </c>
      <c r="I20" s="40"/>
      <c r="J20" s="2">
        <f t="shared" si="6"/>
        <v>0</v>
      </c>
      <c r="K20" s="2" t="s">
        <v>11</v>
      </c>
      <c r="L20" s="2">
        <f t="shared" si="7"/>
        <v>0</v>
      </c>
      <c r="M20" s="30"/>
    </row>
    <row r="21" spans="2:13" ht="15">
      <c r="B21" s="16" t="s">
        <v>78</v>
      </c>
      <c r="C21" s="59" t="s">
        <v>122</v>
      </c>
      <c r="D21" s="46">
        <v>4</v>
      </c>
      <c r="E21" s="1" t="s">
        <v>10</v>
      </c>
      <c r="F21" s="66"/>
      <c r="G21" s="40">
        <f t="shared" si="5"/>
        <v>0</v>
      </c>
      <c r="H21" s="40" t="s">
        <v>11</v>
      </c>
      <c r="I21" s="40"/>
      <c r="J21" s="40">
        <f t="shared" si="6"/>
        <v>0</v>
      </c>
      <c r="K21" s="40" t="s">
        <v>11</v>
      </c>
      <c r="L21" s="2">
        <f t="shared" si="7"/>
        <v>0</v>
      </c>
      <c r="M21" s="30"/>
    </row>
    <row r="22" spans="2:13" ht="15">
      <c r="B22" s="16" t="s">
        <v>79</v>
      </c>
      <c r="C22" s="59" t="s">
        <v>123</v>
      </c>
      <c r="D22" s="46">
        <v>3</v>
      </c>
      <c r="E22" s="1" t="s">
        <v>10</v>
      </c>
      <c r="F22" s="66"/>
      <c r="G22" s="2">
        <f t="shared" si="5"/>
        <v>0</v>
      </c>
      <c r="H22" s="2" t="s">
        <v>11</v>
      </c>
      <c r="I22" s="40"/>
      <c r="J22" s="2">
        <f t="shared" si="6"/>
        <v>0</v>
      </c>
      <c r="K22" s="2" t="s">
        <v>11</v>
      </c>
      <c r="L22" s="2">
        <f t="shared" si="7"/>
        <v>0</v>
      </c>
      <c r="M22" s="30"/>
    </row>
    <row r="23" spans="2:13" ht="15">
      <c r="B23" s="16" t="s">
        <v>80</v>
      </c>
      <c r="C23" s="59" t="s">
        <v>124</v>
      </c>
      <c r="D23" s="46">
        <v>6</v>
      </c>
      <c r="E23" s="1" t="s">
        <v>10</v>
      </c>
      <c r="F23" s="66"/>
      <c r="G23" s="40">
        <f t="shared" si="5"/>
        <v>0</v>
      </c>
      <c r="H23" s="40" t="s">
        <v>11</v>
      </c>
      <c r="I23" s="40"/>
      <c r="J23" s="40">
        <f t="shared" si="6"/>
        <v>0</v>
      </c>
      <c r="K23" s="40" t="s">
        <v>11</v>
      </c>
      <c r="L23" s="2">
        <f t="shared" si="7"/>
        <v>0</v>
      </c>
      <c r="M23" s="30"/>
    </row>
    <row r="24" spans="2:13" ht="15">
      <c r="B24" s="16" t="s">
        <v>81</v>
      </c>
      <c r="C24" s="59" t="s">
        <v>125</v>
      </c>
      <c r="D24" s="46">
        <v>6</v>
      </c>
      <c r="E24" s="1" t="s">
        <v>10</v>
      </c>
      <c r="F24" s="66"/>
      <c r="G24" s="2">
        <f t="shared" si="5"/>
        <v>0</v>
      </c>
      <c r="H24" s="2" t="s">
        <v>11</v>
      </c>
      <c r="I24" s="40"/>
      <c r="J24" s="2">
        <f t="shared" si="6"/>
        <v>0</v>
      </c>
      <c r="K24" s="2" t="s">
        <v>11</v>
      </c>
      <c r="L24" s="2">
        <f t="shared" si="7"/>
        <v>0</v>
      </c>
      <c r="M24" s="30"/>
    </row>
    <row r="25" spans="2:13" ht="15">
      <c r="B25" s="16" t="s">
        <v>82</v>
      </c>
      <c r="C25" s="59" t="s">
        <v>126</v>
      </c>
      <c r="D25" s="46">
        <v>8</v>
      </c>
      <c r="E25" s="1" t="s">
        <v>10</v>
      </c>
      <c r="F25" s="66"/>
      <c r="G25" s="2">
        <f aca="true" t="shared" si="8" ref="G25:G29">D25*F25</f>
        <v>0</v>
      </c>
      <c r="H25" s="2" t="s">
        <v>11</v>
      </c>
      <c r="I25" s="40"/>
      <c r="J25" s="2">
        <f aca="true" t="shared" si="9" ref="J25:J29">G25*1.21</f>
        <v>0</v>
      </c>
      <c r="K25" s="2" t="s">
        <v>11</v>
      </c>
      <c r="L25" s="2">
        <f aca="true" t="shared" si="10" ref="L25:L29">D25*F25*0.21</f>
        <v>0</v>
      </c>
      <c r="M25" s="30"/>
    </row>
    <row r="26" spans="2:13" ht="15">
      <c r="B26" s="16" t="s">
        <v>83</v>
      </c>
      <c r="C26" s="59" t="s">
        <v>127</v>
      </c>
      <c r="D26" s="46">
        <v>8</v>
      </c>
      <c r="E26" s="1" t="s">
        <v>10</v>
      </c>
      <c r="F26" s="66"/>
      <c r="G26" s="40">
        <f t="shared" si="8"/>
        <v>0</v>
      </c>
      <c r="H26" s="40" t="s">
        <v>11</v>
      </c>
      <c r="I26" s="40"/>
      <c r="J26" s="40">
        <f t="shared" si="9"/>
        <v>0</v>
      </c>
      <c r="K26" s="40" t="s">
        <v>11</v>
      </c>
      <c r="L26" s="2">
        <f t="shared" si="10"/>
        <v>0</v>
      </c>
      <c r="M26" s="30"/>
    </row>
    <row r="27" spans="2:13" ht="15">
      <c r="B27" s="16" t="s">
        <v>84</v>
      </c>
      <c r="C27" s="59" t="s">
        <v>128</v>
      </c>
      <c r="D27" s="46">
        <v>12</v>
      </c>
      <c r="E27" s="1" t="s">
        <v>10</v>
      </c>
      <c r="F27" s="66"/>
      <c r="G27" s="2">
        <f t="shared" si="8"/>
        <v>0</v>
      </c>
      <c r="H27" s="2" t="s">
        <v>11</v>
      </c>
      <c r="I27" s="40"/>
      <c r="J27" s="2">
        <f t="shared" si="9"/>
        <v>0</v>
      </c>
      <c r="K27" s="2" t="s">
        <v>11</v>
      </c>
      <c r="L27" s="2">
        <f t="shared" si="10"/>
        <v>0</v>
      </c>
      <c r="M27" s="30"/>
    </row>
    <row r="28" spans="2:13" ht="15">
      <c r="B28" s="16" t="s">
        <v>85</v>
      </c>
      <c r="C28" s="59" t="s">
        <v>129</v>
      </c>
      <c r="D28" s="46">
        <v>5</v>
      </c>
      <c r="E28" s="1" t="s">
        <v>10</v>
      </c>
      <c r="F28" s="66"/>
      <c r="G28" s="2">
        <f t="shared" si="8"/>
        <v>0</v>
      </c>
      <c r="H28" s="2" t="s">
        <v>11</v>
      </c>
      <c r="I28" s="40"/>
      <c r="J28" s="2">
        <f t="shared" si="9"/>
        <v>0</v>
      </c>
      <c r="K28" s="2" t="s">
        <v>11</v>
      </c>
      <c r="L28" s="2">
        <f t="shared" si="10"/>
        <v>0</v>
      </c>
      <c r="M28" s="30"/>
    </row>
    <row r="29" spans="2:13" ht="15">
      <c r="B29" s="16" t="s">
        <v>86</v>
      </c>
      <c r="C29" s="59" t="s">
        <v>130</v>
      </c>
      <c r="D29" s="46">
        <v>13</v>
      </c>
      <c r="E29" s="1" t="s">
        <v>10</v>
      </c>
      <c r="F29" s="66"/>
      <c r="G29" s="40">
        <f t="shared" si="8"/>
        <v>0</v>
      </c>
      <c r="H29" s="40" t="s">
        <v>11</v>
      </c>
      <c r="I29" s="40"/>
      <c r="J29" s="40">
        <f t="shared" si="9"/>
        <v>0</v>
      </c>
      <c r="K29" s="40" t="s">
        <v>11</v>
      </c>
      <c r="L29" s="2">
        <f t="shared" si="10"/>
        <v>0</v>
      </c>
      <c r="M29" s="30"/>
    </row>
    <row r="30" spans="2:14" ht="15">
      <c r="B30" s="16" t="s">
        <v>89</v>
      </c>
      <c r="C30" s="59" t="s">
        <v>61</v>
      </c>
      <c r="D30" s="48">
        <v>1</v>
      </c>
      <c r="E30" s="1" t="s">
        <v>10</v>
      </c>
      <c r="F30" s="66"/>
      <c r="G30" s="40">
        <f t="shared" si="0"/>
        <v>0</v>
      </c>
      <c r="H30" s="40" t="s">
        <v>11</v>
      </c>
      <c r="I30" s="6"/>
      <c r="J30" s="40">
        <f t="shared" si="1"/>
        <v>0</v>
      </c>
      <c r="K30" s="40" t="s">
        <v>11</v>
      </c>
      <c r="L30" s="6">
        <f aca="true" t="shared" si="11" ref="L30">D30*F30*0.21</f>
        <v>0</v>
      </c>
      <c r="M30" s="49"/>
      <c r="N30" s="51"/>
    </row>
    <row r="31" spans="2:14" ht="15">
      <c r="B31" s="16" t="s">
        <v>90</v>
      </c>
      <c r="C31" s="59" t="s">
        <v>94</v>
      </c>
      <c r="D31" s="48">
        <v>3</v>
      </c>
      <c r="E31" s="1" t="s">
        <v>10</v>
      </c>
      <c r="F31" s="66"/>
      <c r="G31" s="40">
        <f aca="true" t="shared" si="12" ref="G31">D31*F31</f>
        <v>0</v>
      </c>
      <c r="H31" s="40" t="s">
        <v>11</v>
      </c>
      <c r="I31" s="6"/>
      <c r="J31" s="40">
        <f aca="true" t="shared" si="13" ref="J31">G31*1.21</f>
        <v>0</v>
      </c>
      <c r="K31" s="40" t="s">
        <v>11</v>
      </c>
      <c r="L31" s="6">
        <f aca="true" t="shared" si="14" ref="L31">D31*F31*0.21</f>
        <v>0</v>
      </c>
      <c r="M31" s="49"/>
      <c r="N31" s="51"/>
    </row>
    <row r="32" spans="2:14" ht="15">
      <c r="B32" s="16" t="s">
        <v>91</v>
      </c>
      <c r="C32" s="59" t="s">
        <v>46</v>
      </c>
      <c r="D32" s="37">
        <v>70</v>
      </c>
      <c r="E32" s="1" t="s">
        <v>10</v>
      </c>
      <c r="F32" s="66"/>
      <c r="G32" s="40">
        <f t="shared" si="0"/>
        <v>0</v>
      </c>
      <c r="H32" s="40" t="s">
        <v>11</v>
      </c>
      <c r="I32" s="2"/>
      <c r="J32" s="40">
        <f t="shared" si="1"/>
        <v>0</v>
      </c>
      <c r="K32" s="40" t="s">
        <v>11</v>
      </c>
      <c r="L32" s="2">
        <f aca="true" t="shared" si="15" ref="L32:L35">D32*F32*0.21</f>
        <v>0</v>
      </c>
      <c r="M32" s="30"/>
      <c r="N32" s="51"/>
    </row>
    <row r="33" spans="2:14" ht="15">
      <c r="B33" s="16" t="s">
        <v>92</v>
      </c>
      <c r="C33" s="59" t="s">
        <v>37</v>
      </c>
      <c r="D33" s="37">
        <f>D42+D43</f>
        <v>3323</v>
      </c>
      <c r="E33" s="1" t="s">
        <v>12</v>
      </c>
      <c r="F33" s="66"/>
      <c r="G33" s="2">
        <f t="shared" si="0"/>
        <v>0</v>
      </c>
      <c r="H33" s="2" t="s">
        <v>11</v>
      </c>
      <c r="I33" s="2"/>
      <c r="J33" s="2">
        <f t="shared" si="1"/>
        <v>0</v>
      </c>
      <c r="K33" s="2" t="s">
        <v>11</v>
      </c>
      <c r="L33" s="2">
        <f t="shared" si="15"/>
        <v>0</v>
      </c>
      <c r="M33" s="30"/>
      <c r="N33" s="51"/>
    </row>
    <row r="34" spans="2:14" ht="15">
      <c r="B34" s="16" t="s">
        <v>93</v>
      </c>
      <c r="C34" s="59" t="s">
        <v>98</v>
      </c>
      <c r="D34" s="37">
        <v>28</v>
      </c>
      <c r="E34" s="1" t="s">
        <v>10</v>
      </c>
      <c r="F34" s="66"/>
      <c r="G34" s="2">
        <f t="shared" si="0"/>
        <v>0</v>
      </c>
      <c r="H34" s="2" t="s">
        <v>11</v>
      </c>
      <c r="I34" s="2"/>
      <c r="J34" s="2">
        <f t="shared" si="1"/>
        <v>0</v>
      </c>
      <c r="K34" s="2" t="s">
        <v>11</v>
      </c>
      <c r="L34" s="2">
        <f t="shared" si="15"/>
        <v>0</v>
      </c>
      <c r="M34" s="30"/>
      <c r="N34" s="51"/>
    </row>
    <row r="35" spans="2:14" ht="30">
      <c r="B35" s="16" t="s">
        <v>97</v>
      </c>
      <c r="C35" s="60" t="s">
        <v>38</v>
      </c>
      <c r="D35" s="37">
        <v>1</v>
      </c>
      <c r="E35" s="1" t="s">
        <v>13</v>
      </c>
      <c r="F35" s="66"/>
      <c r="G35" s="2" t="s">
        <v>11</v>
      </c>
      <c r="H35" s="2">
        <f>F35*D35</f>
        <v>0</v>
      </c>
      <c r="I35" s="2"/>
      <c r="J35" s="40" t="s">
        <v>11</v>
      </c>
      <c r="K35" s="40">
        <f>H35*1.21</f>
        <v>0</v>
      </c>
      <c r="L35" s="2">
        <f t="shared" si="15"/>
        <v>0</v>
      </c>
      <c r="M35" s="30"/>
      <c r="N35" s="51"/>
    </row>
    <row r="36" spans="2:14" ht="15">
      <c r="B36" s="15"/>
      <c r="C36" s="50"/>
      <c r="D36" s="3"/>
      <c r="E36" s="3"/>
      <c r="F36" s="56"/>
      <c r="G36" s="5"/>
      <c r="H36" s="5"/>
      <c r="I36" s="30"/>
      <c r="J36" s="5"/>
      <c r="K36" s="5"/>
      <c r="L36" s="5"/>
      <c r="M36" s="30"/>
      <c r="N36" s="51"/>
    </row>
    <row r="37" spans="2:14" ht="15">
      <c r="B37" s="19" t="s">
        <v>14</v>
      </c>
      <c r="C37" s="20" t="s">
        <v>15</v>
      </c>
      <c r="D37" s="21"/>
      <c r="E37" s="21"/>
      <c r="F37" s="21"/>
      <c r="G37" s="23"/>
      <c r="H37" s="23"/>
      <c r="I37" s="2"/>
      <c r="J37" s="23"/>
      <c r="K37" s="23"/>
      <c r="L37" s="23"/>
      <c r="M37" s="30"/>
      <c r="N37" s="51"/>
    </row>
    <row r="38" spans="2:14" ht="15">
      <c r="B38" s="16" t="s">
        <v>62</v>
      </c>
      <c r="C38" s="59" t="s">
        <v>76</v>
      </c>
      <c r="D38" s="1">
        <v>366</v>
      </c>
      <c r="E38" s="1" t="s">
        <v>10</v>
      </c>
      <c r="F38" s="66"/>
      <c r="G38" s="2">
        <f aca="true" t="shared" si="16" ref="G38:G45">D38*F38</f>
        <v>0</v>
      </c>
      <c r="H38" s="2" t="s">
        <v>11</v>
      </c>
      <c r="I38" s="2"/>
      <c r="J38" s="2">
        <f>G38*1.21</f>
        <v>0</v>
      </c>
      <c r="K38" s="2" t="s">
        <v>11</v>
      </c>
      <c r="L38" s="2">
        <f aca="true" t="shared" si="17" ref="L38:L49">D38*F38*0.21</f>
        <v>0</v>
      </c>
      <c r="M38" s="30"/>
      <c r="N38" s="51"/>
    </row>
    <row r="39" spans="2:14" ht="15">
      <c r="B39" s="16" t="s">
        <v>63</v>
      </c>
      <c r="C39" s="59" t="s">
        <v>75</v>
      </c>
      <c r="D39" s="1">
        <f>SUM(D6:D29)</f>
        <v>367</v>
      </c>
      <c r="E39" s="1" t="s">
        <v>10</v>
      </c>
      <c r="F39" s="66"/>
      <c r="G39" s="2">
        <f>D39*F39</f>
        <v>0</v>
      </c>
      <c r="H39" s="2" t="s">
        <v>11</v>
      </c>
      <c r="I39" s="2"/>
      <c r="J39" s="2">
        <f>G39*1.21</f>
        <v>0</v>
      </c>
      <c r="K39" s="2" t="s">
        <v>11</v>
      </c>
      <c r="L39" s="2">
        <f t="shared" si="17"/>
        <v>0</v>
      </c>
      <c r="M39" s="30"/>
      <c r="N39" s="51"/>
    </row>
    <row r="40" spans="2:14" ht="15">
      <c r="B40" s="16" t="s">
        <v>64</v>
      </c>
      <c r="C40" s="59" t="s">
        <v>70</v>
      </c>
      <c r="D40" s="48">
        <v>2</v>
      </c>
      <c r="E40" s="1" t="s">
        <v>10</v>
      </c>
      <c r="F40" s="66"/>
      <c r="G40" s="2">
        <f t="shared" si="16"/>
        <v>0</v>
      </c>
      <c r="H40" s="2" t="s">
        <v>11</v>
      </c>
      <c r="I40" s="6"/>
      <c r="J40" s="2">
        <f aca="true" t="shared" si="18" ref="J40:J45">G40*1.21</f>
        <v>0</v>
      </c>
      <c r="K40" s="2" t="s">
        <v>11</v>
      </c>
      <c r="L40" s="6">
        <f t="shared" si="17"/>
        <v>0</v>
      </c>
      <c r="M40" s="49"/>
      <c r="N40" s="51"/>
    </row>
    <row r="41" spans="2:14" ht="15">
      <c r="B41" s="16" t="s">
        <v>65</v>
      </c>
      <c r="C41" s="59" t="s">
        <v>95</v>
      </c>
      <c r="D41" s="1">
        <v>3</v>
      </c>
      <c r="E41" s="1" t="s">
        <v>10</v>
      </c>
      <c r="F41" s="66"/>
      <c r="G41" s="2">
        <f>D41*F41</f>
        <v>0</v>
      </c>
      <c r="H41" s="2" t="s">
        <v>11</v>
      </c>
      <c r="I41" s="6"/>
      <c r="J41" s="2">
        <f>G41*1.21</f>
        <v>0</v>
      </c>
      <c r="K41" s="2" t="s">
        <v>11</v>
      </c>
      <c r="L41" s="2">
        <f aca="true" t="shared" si="19" ref="L41">D41*F41*0.21</f>
        <v>0</v>
      </c>
      <c r="M41" s="49"/>
      <c r="N41" s="51"/>
    </row>
    <row r="42" spans="2:14" ht="15">
      <c r="B42" s="16" t="s">
        <v>66</v>
      </c>
      <c r="C42" s="59" t="s">
        <v>39</v>
      </c>
      <c r="D42" s="1">
        <v>38</v>
      </c>
      <c r="E42" s="1" t="s">
        <v>12</v>
      </c>
      <c r="F42" s="66"/>
      <c r="G42" s="2">
        <f t="shared" si="16"/>
        <v>0</v>
      </c>
      <c r="H42" s="2" t="s">
        <v>11</v>
      </c>
      <c r="I42" s="6"/>
      <c r="J42" s="2">
        <f t="shared" si="18"/>
        <v>0</v>
      </c>
      <c r="K42" s="2" t="s">
        <v>11</v>
      </c>
      <c r="L42" s="6">
        <f aca="true" t="shared" si="20" ref="L42">D42*F42*0.21</f>
        <v>0</v>
      </c>
      <c r="M42" s="49"/>
      <c r="N42" s="51"/>
    </row>
    <row r="43" spans="2:14" ht="15">
      <c r="B43" s="16" t="s">
        <v>67</v>
      </c>
      <c r="C43" s="59" t="s">
        <v>40</v>
      </c>
      <c r="D43" s="1">
        <v>3285</v>
      </c>
      <c r="E43" s="1" t="s">
        <v>12</v>
      </c>
      <c r="F43" s="66"/>
      <c r="G43" s="2">
        <f t="shared" si="16"/>
        <v>0</v>
      </c>
      <c r="H43" s="2" t="s">
        <v>11</v>
      </c>
      <c r="I43" s="2"/>
      <c r="J43" s="2">
        <f t="shared" si="18"/>
        <v>0</v>
      </c>
      <c r="K43" s="2" t="s">
        <v>11</v>
      </c>
      <c r="L43" s="2">
        <f aca="true" t="shared" si="21" ref="L43:L45">D43*F43*0.21</f>
        <v>0</v>
      </c>
      <c r="M43" s="30"/>
      <c r="N43" s="51"/>
    </row>
    <row r="44" spans="2:14" ht="15">
      <c r="B44" s="16" t="s">
        <v>68</v>
      </c>
      <c r="C44" s="59" t="s">
        <v>99</v>
      </c>
      <c r="D44" s="1">
        <f>D34</f>
        <v>28</v>
      </c>
      <c r="E44" s="1" t="s">
        <v>10</v>
      </c>
      <c r="F44" s="66"/>
      <c r="G44" s="2">
        <f t="shared" si="16"/>
        <v>0</v>
      </c>
      <c r="H44" s="2" t="s">
        <v>11</v>
      </c>
      <c r="I44" s="2"/>
      <c r="J44" s="2">
        <f t="shared" si="18"/>
        <v>0</v>
      </c>
      <c r="K44" s="2" t="s">
        <v>11</v>
      </c>
      <c r="L44" s="2">
        <f t="shared" si="21"/>
        <v>0</v>
      </c>
      <c r="M44" s="30"/>
      <c r="N44" s="51"/>
    </row>
    <row r="45" spans="2:14" ht="15">
      <c r="B45" s="16" t="s">
        <v>69</v>
      </c>
      <c r="C45" s="59" t="s">
        <v>41</v>
      </c>
      <c r="D45" s="1">
        <f>D32</f>
        <v>70</v>
      </c>
      <c r="E45" s="1" t="s">
        <v>10</v>
      </c>
      <c r="F45" s="66"/>
      <c r="G45" s="2">
        <f t="shared" si="16"/>
        <v>0</v>
      </c>
      <c r="H45" s="2" t="s">
        <v>11</v>
      </c>
      <c r="I45" s="2"/>
      <c r="J45" s="2">
        <f t="shared" si="18"/>
        <v>0</v>
      </c>
      <c r="K45" s="2" t="s">
        <v>11</v>
      </c>
      <c r="L45" s="2">
        <f t="shared" si="21"/>
        <v>0</v>
      </c>
      <c r="M45" s="30"/>
      <c r="N45" s="51"/>
    </row>
    <row r="46" spans="2:14" ht="30">
      <c r="B46" s="16" t="s">
        <v>96</v>
      </c>
      <c r="C46" s="60" t="s">
        <v>102</v>
      </c>
      <c r="D46" s="61">
        <v>62</v>
      </c>
      <c r="E46" s="61" t="s">
        <v>10</v>
      </c>
      <c r="F46" s="67"/>
      <c r="G46" s="62" t="s">
        <v>11</v>
      </c>
      <c r="H46" s="62">
        <f aca="true" t="shared" si="22" ref="H46:H47">D46*F46</f>
        <v>0</v>
      </c>
      <c r="I46" s="62"/>
      <c r="J46" s="62" t="s">
        <v>11</v>
      </c>
      <c r="K46" s="62">
        <f aca="true" t="shared" si="23" ref="K46:K47">H46*1.21</f>
        <v>0</v>
      </c>
      <c r="L46" s="62">
        <f t="shared" si="17"/>
        <v>0</v>
      </c>
      <c r="M46" s="30"/>
      <c r="N46" s="51"/>
    </row>
    <row r="47" spans="2:14" ht="30">
      <c r="B47" s="16" t="s">
        <v>100</v>
      </c>
      <c r="C47" s="60" t="s">
        <v>103</v>
      </c>
      <c r="D47" s="61">
        <v>62</v>
      </c>
      <c r="E47" s="61" t="s">
        <v>10</v>
      </c>
      <c r="F47" s="67"/>
      <c r="G47" s="62" t="s">
        <v>11</v>
      </c>
      <c r="H47" s="62">
        <f t="shared" si="22"/>
        <v>0</v>
      </c>
      <c r="I47" s="62"/>
      <c r="J47" s="62" t="s">
        <v>11</v>
      </c>
      <c r="K47" s="62">
        <f t="shared" si="23"/>
        <v>0</v>
      </c>
      <c r="L47" s="62">
        <f t="shared" si="17"/>
        <v>0</v>
      </c>
      <c r="M47" s="30"/>
      <c r="N47" s="51"/>
    </row>
    <row r="48" spans="2:14" ht="30">
      <c r="B48" s="16" t="s">
        <v>101</v>
      </c>
      <c r="C48" s="60" t="s">
        <v>105</v>
      </c>
      <c r="D48" s="61">
        <v>1</v>
      </c>
      <c r="E48" s="61" t="s">
        <v>10</v>
      </c>
      <c r="F48" s="67"/>
      <c r="G48" s="62" t="s">
        <v>11</v>
      </c>
      <c r="H48" s="62">
        <f aca="true" t="shared" si="24" ref="H48">D48*F48</f>
        <v>0</v>
      </c>
      <c r="I48" s="62"/>
      <c r="J48" s="62" t="s">
        <v>11</v>
      </c>
      <c r="K48" s="62">
        <f aca="true" t="shared" si="25" ref="K48">H48*1.21</f>
        <v>0</v>
      </c>
      <c r="L48" s="62">
        <f aca="true" t="shared" si="26" ref="L48">D48*F48*0.21</f>
        <v>0</v>
      </c>
      <c r="M48" s="30"/>
      <c r="N48" s="51"/>
    </row>
    <row r="49" spans="2:14" ht="45" customHeight="1">
      <c r="B49" s="16" t="s">
        <v>104</v>
      </c>
      <c r="C49" s="60" t="s">
        <v>131</v>
      </c>
      <c r="D49" s="1">
        <v>1</v>
      </c>
      <c r="E49" s="1" t="s">
        <v>13</v>
      </c>
      <c r="F49" s="66"/>
      <c r="G49" s="2" t="s">
        <v>11</v>
      </c>
      <c r="H49" s="2">
        <f>D49*F49</f>
        <v>0</v>
      </c>
      <c r="I49" s="2"/>
      <c r="J49" s="2" t="s">
        <v>11</v>
      </c>
      <c r="K49" s="2">
        <f>H49*1.21</f>
        <v>0</v>
      </c>
      <c r="L49" s="2">
        <f t="shared" si="17"/>
        <v>0</v>
      </c>
      <c r="M49" s="30"/>
      <c r="N49" s="51"/>
    </row>
    <row r="50" spans="2:14" ht="15">
      <c r="B50" s="15"/>
      <c r="C50" s="50"/>
      <c r="D50" s="3"/>
      <c r="E50" s="3"/>
      <c r="F50" s="57"/>
      <c r="G50" s="5"/>
      <c r="H50" s="5"/>
      <c r="I50" s="30"/>
      <c r="J50" s="5"/>
      <c r="K50" s="5"/>
      <c r="L50" s="5"/>
      <c r="M50" s="30"/>
      <c r="N50" s="51"/>
    </row>
    <row r="51" spans="2:14" ht="15">
      <c r="B51" s="19" t="s">
        <v>16</v>
      </c>
      <c r="C51" s="20" t="s">
        <v>17</v>
      </c>
      <c r="D51" s="21"/>
      <c r="E51" s="21"/>
      <c r="F51" s="58"/>
      <c r="G51" s="23"/>
      <c r="H51" s="23"/>
      <c r="I51" s="2"/>
      <c r="J51" s="23"/>
      <c r="K51" s="23"/>
      <c r="L51" s="23"/>
      <c r="M51" s="30"/>
      <c r="N51" s="51"/>
    </row>
    <row r="52" spans="2:14" ht="15">
      <c r="B52" s="53" t="s">
        <v>18</v>
      </c>
      <c r="C52" s="59" t="s">
        <v>87</v>
      </c>
      <c r="D52" s="47">
        <v>148</v>
      </c>
      <c r="E52" s="47" t="s">
        <v>45</v>
      </c>
      <c r="F52" s="65"/>
      <c r="G52" s="6">
        <f>D52*F52</f>
        <v>0</v>
      </c>
      <c r="H52" s="6" t="s">
        <v>11</v>
      </c>
      <c r="J52" s="6">
        <f>G52*1.21</f>
        <v>0</v>
      </c>
      <c r="K52" s="6" t="s">
        <v>11</v>
      </c>
      <c r="L52" s="6">
        <f>D52*F52*0.21</f>
        <v>0</v>
      </c>
      <c r="M52" s="30"/>
      <c r="N52" s="51"/>
    </row>
    <row r="53" spans="2:14" ht="15">
      <c r="B53" s="54" t="s">
        <v>43</v>
      </c>
      <c r="C53" t="s">
        <v>71</v>
      </c>
      <c r="D53" s="1">
        <v>1</v>
      </c>
      <c r="E53" s="1" t="s">
        <v>13</v>
      </c>
      <c r="F53" s="65"/>
      <c r="G53" s="6">
        <f>D53*F53</f>
        <v>0</v>
      </c>
      <c r="H53" s="6" t="s">
        <v>11</v>
      </c>
      <c r="I53" s="6"/>
      <c r="J53" s="6">
        <f>G53*1.21</f>
        <v>0</v>
      </c>
      <c r="K53" s="6" t="s">
        <v>11</v>
      </c>
      <c r="L53" s="6">
        <f>D53*F53*0.21</f>
        <v>0</v>
      </c>
      <c r="M53" s="30"/>
      <c r="N53" s="51"/>
    </row>
    <row r="54" spans="2:14" ht="15">
      <c r="B54" s="53" t="s">
        <v>44</v>
      </c>
      <c r="C54" s="55" t="s">
        <v>72</v>
      </c>
      <c r="D54" s="1">
        <v>1</v>
      </c>
      <c r="E54" s="1" t="s">
        <v>74</v>
      </c>
      <c r="F54" s="65"/>
      <c r="G54" s="6" t="s">
        <v>11</v>
      </c>
      <c r="H54" s="6">
        <f>F54*D54</f>
        <v>0</v>
      </c>
      <c r="I54" s="6"/>
      <c r="J54" s="6" t="s">
        <v>11</v>
      </c>
      <c r="K54" s="6">
        <f>H54*1.21</f>
        <v>0</v>
      </c>
      <c r="L54" s="6">
        <f aca="true" t="shared" si="27" ref="L54:L55">D54*F54*0.21</f>
        <v>0</v>
      </c>
      <c r="M54" s="30"/>
      <c r="N54" s="51"/>
    </row>
    <row r="55" spans="2:14" ht="15">
      <c r="B55" s="54" t="s">
        <v>19</v>
      </c>
      <c r="C55" s="55" t="s">
        <v>42</v>
      </c>
      <c r="D55" s="1">
        <v>1</v>
      </c>
      <c r="E55" s="1" t="s">
        <v>13</v>
      </c>
      <c r="F55" s="65"/>
      <c r="G55" s="6" t="s">
        <v>11</v>
      </c>
      <c r="H55" s="6">
        <f>F55*D55</f>
        <v>0</v>
      </c>
      <c r="I55" s="6"/>
      <c r="J55" s="6" t="s">
        <v>11</v>
      </c>
      <c r="K55" s="6">
        <f>H55*1.21</f>
        <v>0</v>
      </c>
      <c r="L55" s="6">
        <f t="shared" si="27"/>
        <v>0</v>
      </c>
      <c r="M55" s="30"/>
      <c r="N55" s="51"/>
    </row>
    <row r="56" spans="2:13" ht="15">
      <c r="B56" s="53" t="s">
        <v>20</v>
      </c>
      <c r="C56" s="55" t="s">
        <v>73</v>
      </c>
      <c r="D56" s="1">
        <v>1</v>
      </c>
      <c r="E56" s="1" t="s">
        <v>13</v>
      </c>
      <c r="F56" s="65"/>
      <c r="G56" s="6">
        <f aca="true" t="shared" si="28" ref="G56">D56*F56</f>
        <v>0</v>
      </c>
      <c r="H56" s="6" t="s">
        <v>11</v>
      </c>
      <c r="I56" s="6"/>
      <c r="J56" s="6">
        <f aca="true" t="shared" si="29" ref="J56">G56*1.21</f>
        <v>0</v>
      </c>
      <c r="K56" s="6" t="s">
        <v>11</v>
      </c>
      <c r="L56" s="6">
        <f aca="true" t="shared" si="30" ref="L56">D56*F56*0.21</f>
        <v>0</v>
      </c>
      <c r="M56" s="30"/>
    </row>
    <row r="57" spans="2:13" ht="15">
      <c r="B57" s="24" t="s">
        <v>21</v>
      </c>
      <c r="C57" s="25">
        <f>SUM(G6:H56)</f>
        <v>0</v>
      </c>
      <c r="D57" s="20"/>
      <c r="E57" s="20"/>
      <c r="F57" s="26"/>
      <c r="G57" s="25">
        <f>SUM(G6:G56)</f>
        <v>0</v>
      </c>
      <c r="H57" s="25">
        <f>SUM(H6:H56)</f>
        <v>0</v>
      </c>
      <c r="I57" s="45"/>
      <c r="J57" s="25">
        <f>SUM(J6:J56)</f>
        <v>0</v>
      </c>
      <c r="K57" s="25">
        <f>SUM(K6:K56)</f>
        <v>0</v>
      </c>
      <c r="L57" s="25">
        <f>SUM(L6:L56)</f>
        <v>0</v>
      </c>
      <c r="M57" s="30"/>
    </row>
    <row r="58" spans="2:13" ht="15">
      <c r="B58" s="15"/>
      <c r="C58" s="7"/>
      <c r="D58" s="3"/>
      <c r="E58" s="3"/>
      <c r="F58" s="4"/>
      <c r="G58" s="5"/>
      <c r="H58" s="5"/>
      <c r="I58" s="30"/>
      <c r="J58" s="5"/>
      <c r="K58" s="5"/>
      <c r="L58" s="5"/>
      <c r="M58" s="30"/>
    </row>
    <row r="59" spans="2:13" ht="15">
      <c r="B59" s="24"/>
      <c r="C59" s="27" t="s">
        <v>22</v>
      </c>
      <c r="D59" s="28"/>
      <c r="E59" s="28" t="s">
        <v>23</v>
      </c>
      <c r="F59" s="29" t="s">
        <v>24</v>
      </c>
      <c r="G59" s="28" t="s">
        <v>25</v>
      </c>
      <c r="H59" s="28" t="s">
        <v>26</v>
      </c>
      <c r="I59" s="41"/>
      <c r="J59" s="42"/>
      <c r="K59" s="42"/>
      <c r="L59" s="42"/>
      <c r="M59" s="33"/>
    </row>
    <row r="60" spans="2:13" ht="15">
      <c r="B60" s="16" t="s">
        <v>27</v>
      </c>
      <c r="C60" s="8" t="s">
        <v>28</v>
      </c>
      <c r="D60" s="1"/>
      <c r="E60" s="1"/>
      <c r="F60" s="68">
        <f>C57</f>
        <v>0</v>
      </c>
      <c r="G60" s="6">
        <f>H60-F60</f>
        <v>0</v>
      </c>
      <c r="H60" s="6">
        <f>F60*1.21</f>
        <v>0</v>
      </c>
      <c r="I60" s="41"/>
      <c r="J60" s="33"/>
      <c r="K60" s="42"/>
      <c r="L60" s="42"/>
      <c r="M60" s="30"/>
    </row>
    <row r="61" spans="2:13" ht="15">
      <c r="B61" s="16" t="s">
        <v>29</v>
      </c>
      <c r="C61" s="8" t="s">
        <v>30</v>
      </c>
      <c r="D61" s="8"/>
      <c r="E61" s="9" t="e">
        <f>F61/F60</f>
        <v>#DIV/0!</v>
      </c>
      <c r="F61" s="10">
        <f>G57</f>
        <v>0</v>
      </c>
      <c r="G61" s="6">
        <f>H61-F61</f>
        <v>0</v>
      </c>
      <c r="H61" s="6">
        <f>F61*1.21</f>
        <v>0</v>
      </c>
      <c r="I61" s="41"/>
      <c r="J61" s="33"/>
      <c r="K61" s="42"/>
      <c r="L61" s="42"/>
      <c r="M61" s="34"/>
    </row>
    <row r="62" spans="2:13" ht="15">
      <c r="B62" s="16" t="s">
        <v>31</v>
      </c>
      <c r="C62" s="8" t="s">
        <v>32</v>
      </c>
      <c r="D62" s="8"/>
      <c r="E62" s="9" t="e">
        <f>F62/F60</f>
        <v>#DIV/0!</v>
      </c>
      <c r="F62" s="10">
        <f>H57</f>
        <v>0</v>
      </c>
      <c r="G62" s="6">
        <f aca="true" t="shared" si="31" ref="G62">H62-F62</f>
        <v>0</v>
      </c>
      <c r="H62" s="6">
        <f aca="true" t="shared" si="32" ref="H62">F62*1.21</f>
        <v>0</v>
      </c>
      <c r="I62" s="41"/>
      <c r="J62" s="33"/>
      <c r="K62" s="42"/>
      <c r="L62" s="42"/>
      <c r="M62" s="30"/>
    </row>
    <row r="63" spans="2:13" ht="15">
      <c r="B63" s="15"/>
      <c r="C63" s="11"/>
      <c r="D63" s="3"/>
      <c r="E63" s="3"/>
      <c r="F63" s="4"/>
      <c r="G63" s="5"/>
      <c r="H63" s="5"/>
      <c r="I63" s="5"/>
      <c r="J63" s="5"/>
      <c r="K63" s="5"/>
      <c r="L63" s="5"/>
      <c r="M63" s="30"/>
    </row>
    <row r="64" spans="2:13" ht="15">
      <c r="B64" s="64" t="s">
        <v>106</v>
      </c>
      <c r="C64" s="11"/>
      <c r="D64" s="3"/>
      <c r="E64" s="3"/>
      <c r="F64" s="4"/>
      <c r="G64" s="5"/>
      <c r="H64" s="5"/>
      <c r="I64" s="5"/>
      <c r="J64" s="5"/>
      <c r="K64" s="5"/>
      <c r="L64" s="5"/>
      <c r="M64" s="30"/>
    </row>
    <row r="65" spans="2:13" ht="15">
      <c r="B65" s="15"/>
      <c r="C65" s="11"/>
      <c r="D65" s="3"/>
      <c r="E65" s="3"/>
      <c r="F65" s="4"/>
      <c r="G65" s="5"/>
      <c r="H65" s="5"/>
      <c r="I65" s="5"/>
      <c r="J65" s="5"/>
      <c r="K65" s="5"/>
      <c r="L65" s="5"/>
      <c r="M65" s="30"/>
    </row>
    <row r="66" spans="2:13" ht="15.75" thickBot="1">
      <c r="B66" s="17" t="s">
        <v>33</v>
      </c>
      <c r="C66" s="63"/>
      <c r="D66" s="12"/>
      <c r="E66" s="12"/>
      <c r="F66" s="13" t="s">
        <v>34</v>
      </c>
      <c r="G66" s="70"/>
      <c r="H66" s="70"/>
      <c r="I66" s="36"/>
      <c r="J66" s="74"/>
      <c r="K66" s="74"/>
      <c r="L66" s="38"/>
      <c r="M66" s="30"/>
    </row>
    <row r="67" ht="15">
      <c r="M67" s="30"/>
    </row>
    <row r="68" spans="2:13" ht="15">
      <c r="B68" s="52"/>
      <c r="M68" s="35"/>
    </row>
    <row r="69" ht="15">
      <c r="G69" s="51"/>
    </row>
    <row r="70" spans="6:7" ht="15">
      <c r="F70" s="51"/>
      <c r="G70" s="51"/>
    </row>
  </sheetData>
  <mergeCells count="10">
    <mergeCell ref="B2:L2"/>
    <mergeCell ref="G66:H66"/>
    <mergeCell ref="B3:B4"/>
    <mergeCell ref="C3:C4"/>
    <mergeCell ref="D3:D4"/>
    <mergeCell ref="E3:E4"/>
    <mergeCell ref="F3:H3"/>
    <mergeCell ref="J66:K66"/>
    <mergeCell ref="J3:K3"/>
    <mergeCell ref="L3:L5"/>
  </mergeCells>
  <printOptions/>
  <pageMargins left="0.25" right="0.25" top="0.75" bottom="0.75" header="0.3" footer="0.3"/>
  <pageSetup fitToHeight="1" fitToWidth="1" horizontalDpi="360" verticalDpi="360" orientation="landscape" paperSize="9" scale="54" r:id="rId1"/>
  <ignoredErrors>
    <ignoredError sqref="B18:B32 B33:B35" twoDigitTextYear="1"/>
    <ignoredError sqref="D3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2023-03-10T07:10:24Z</dcterms:modified>
  <cp:category/>
  <cp:version/>
  <cp:contentType/>
  <cp:contentStatus/>
</cp:coreProperties>
</file>