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1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'00 001 Naklady'!$A$1:$X$23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H39" i="1" s="1"/>
  <c r="H42" i="1" s="1"/>
  <c r="G22" i="12"/>
  <c r="BA16" i="12"/>
  <c r="BA14" i="12"/>
  <c r="K8" i="12"/>
  <c r="V8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O11" i="12"/>
  <c r="O8" i="12" s="1"/>
  <c r="Q11" i="12"/>
  <c r="V11" i="12"/>
  <c r="G13" i="12"/>
  <c r="M13" i="12" s="1"/>
  <c r="I13" i="12"/>
  <c r="K13" i="12"/>
  <c r="K12" i="12" s="1"/>
  <c r="O13" i="12"/>
  <c r="O12" i="12" s="1"/>
  <c r="Q13" i="12"/>
  <c r="V13" i="12"/>
  <c r="V12" i="12" s="1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I12" i="12" s="1"/>
  <c r="K19" i="12"/>
  <c r="M19" i="12"/>
  <c r="O19" i="12"/>
  <c r="Q19" i="12"/>
  <c r="Q12" i="12" s="1"/>
  <c r="V19" i="12"/>
  <c r="G20" i="12"/>
  <c r="M20" i="12" s="1"/>
  <c r="I20" i="12"/>
  <c r="K20" i="12"/>
  <c r="O20" i="12"/>
  <c r="Q20" i="12"/>
  <c r="V20" i="12"/>
  <c r="AE22" i="12"/>
  <c r="AF22" i="12"/>
  <c r="I20" i="1"/>
  <c r="I19" i="1"/>
  <c r="I18" i="1"/>
  <c r="I17" i="1"/>
  <c r="I16" i="1"/>
  <c r="I51" i="1"/>
  <c r="J50" i="1" s="1"/>
  <c r="F42" i="1"/>
  <c r="G23" i="1" s="1"/>
  <c r="G42" i="1"/>
  <c r="G25" i="1" s="1"/>
  <c r="A25" i="1" s="1"/>
  <c r="H41" i="1"/>
  <c r="I41" i="1" s="1"/>
  <c r="H40" i="1"/>
  <c r="I40" i="1" s="1"/>
  <c r="J49" i="1" l="1"/>
  <c r="J51" i="1" s="1"/>
  <c r="A26" i="1"/>
  <c r="G26" i="1"/>
  <c r="A23" i="1"/>
  <c r="G28" i="1"/>
  <c r="M8" i="12"/>
  <c r="M12" i="12"/>
  <c r="G12" i="12"/>
  <c r="M11" i="12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A24" i="1" l="1"/>
  <c r="G24" i="1"/>
  <c r="A27" i="1" s="1"/>
  <c r="J39" i="1"/>
  <c r="J42" i="1" s="1"/>
  <c r="J41" i="1"/>
  <c r="J40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<sst xmlns="http://schemas.openxmlformats.org/spreadsheetml/2006/main" count="203" uniqueCount="127">
  <si>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</si>
  <si>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</si>
  <si>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</si>
  <si>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</si>
  <si>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</si>
  <si>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</si>
  <si>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</si>
  <si>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</si>
  <si>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</si>
  <si>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</si>
  <si>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</si>
  <si>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</si>
  <si>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</si>
  <si>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</si>
  <si>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</si>
  <si>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</si>
  <si>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</si>
  <si>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</si>
  <si>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</si>
  <si>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</si>
  <si>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</si>
  <si>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</si>
  <si>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</si>
  <si>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</si>
  <si>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</si>
  <si>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</si>
  <si>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</si>
  <si>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</si>
  <si>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</si>
  <si>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</si>
  <si>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</si>
  <si>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</si>
  <si>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</si>
  <si>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</si>
  <si>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</si>
  <si>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</si>
  <si>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</si>
  <si>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</si>
  <si>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</si>
  <si>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</si>
  <si>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</si>
  <si>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</si>
  <si>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</si>
  <si>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</si>
  <si>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Vedlejší a ostatní náklady</t>
  </si>
  <si>
    <t>00</t>
  </si>
  <si>
    <t>Objekt:</t>
  </si>
  <si>
    <t>Rozpočet:</t>
  </si>
  <si>
    <t>sdfsdf</t>
  </si>
  <si>
    <t>21/032/001</t>
  </si>
  <si>
    <t>Chodník Novoměstská, Mountfield - PO Jamská II</t>
  </si>
  <si>
    <t>Město Žďár nad Sázavou</t>
  </si>
  <si>
    <t>Žižkova 227/1</t>
  </si>
  <si>
    <t>Žďár nad Sázavou-Žďár nad Sázavou 1</t>
  </si>
  <si>
    <t>59101</t>
  </si>
  <si>
    <t>00295841</t>
  </si>
  <si>
    <t>CZ00295841</t>
  </si>
  <si>
    <t>Stanislav Blaha</t>
  </si>
  <si>
    <t>Studentská 1133/3</t>
  </si>
  <si>
    <t>Žďár nad Sázavou-Žďár nad Sázavou 4</t>
  </si>
  <si>
    <t>15261182</t>
  </si>
  <si>
    <t>CZ6810070344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</si>
  <si>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</si>
  <si>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</si>
  <si>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</si>
  <si>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</si>
  <si>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</si>
  <si>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</si>
  <si>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</si>
  <si>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</si>
  <si>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</si>
  <si>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</si>
  <si>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</si>
  <si>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</si>
  <si>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</si>
  <si>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</si>
  <si>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</si>
  <si>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</si>
  <si>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</si>
  <si>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</si>
  <si>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</si>
  <si>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</si>
  <si>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</si>
  <si>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</si>
  <si>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</si>
  <si>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</si>
  <si>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</si>
  <si>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</si>
  <si>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</si>
  <si>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</si>
  <si>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</si>
  <si>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</si>
  <si>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</si>
  <si>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</si>
  <si>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</si>
  <si>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</si>
  <si>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</si>
  <si>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</si>
  <si>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</si>
  <si>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R1</t>
  </si>
  <si>
    <t>Zařízení staveniště</t>
  </si>
  <si>
    <t>Soubor</t>
  </si>
  <si>
    <t>Vlastní</t>
  </si>
  <si>
    <t>Indiv</t>
  </si>
  <si>
    <t>Práce</t>
  </si>
  <si>
    <t>POL1_</t>
  </si>
  <si>
    <t>Veškeré náklady spojené s vybudováním, provozem a odstraněním zařízení staveniště.</t>
  </si>
  <si>
    <t>POP</t>
  </si>
  <si>
    <t>005111020T4</t>
  </si>
  <si>
    <t>Geodetické vytyčení stavby - dešťová kanalizace</t>
  </si>
  <si>
    <t>VRN</t>
  </si>
  <si>
    <t>POL99_8</t>
  </si>
  <si>
    <t>005241010R4</t>
  </si>
  <si>
    <t>Dokumentace skutečného provedení - dešťová kanalizace</t>
  </si>
  <si>
    <t>Náklady na vyhotovení dokumentace skutečného provedení stavby a její předání objednateli v požadované formě a požadovaném počtu.</t>
  </si>
  <si>
    <t>005241020R4</t>
  </si>
  <si>
    <t>Geodetické zaměření skutečného provedení - dešťová kanalizace</t>
  </si>
  <si>
    <t>Náklady na provedení skutečného zaměření stavby v rozsahu nezbytném pro zápis změny do katastru nemovitostí.</t>
  </si>
  <si>
    <t>005241030T4</t>
  </si>
  <si>
    <t>Vyhotovení geometrického plánu - dešťová kanalizace</t>
  </si>
  <si>
    <t>Náklady na vyhotovení geometrického plánu.</t>
  </si>
  <si>
    <t>005281011</t>
  </si>
  <si>
    <t>Fotodokumentace z průběhu stavby</t>
  </si>
  <si>
    <t>005311011T3</t>
  </si>
  <si>
    <t>Seznam přípojek s uvedením čísel popisných a parcelních - dešťová kanalizace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</si>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</sst>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C66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45</v>
      </c>
      <c r="E3" s="116" t="s">
        <v>44</v>
      </c>
      <c r="F3" s="117"/>
      <c r="G3" s="117"/>
      <c r="H3" s="117"/>
      <c r="I3" s="117"/>
      <c r="J3" s="118"/>
    </row>
    <row r="4" spans="1:15" ht="23.25" customHeight="1" x14ac:dyDescent="0.2">
      <c r="A4" s="104">
        <v>1361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51</v>
      </c>
      <c r="E5" s="87"/>
      <c r="F5" s="87"/>
      <c r="G5" s="87"/>
      <c r="H5" s="18" t="s">
        <v>40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34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57</v>
      </c>
      <c r="H8" s="18" t="s">
        <v>40</v>
      </c>
      <c r="I8" s="127" t="s">
        <v>60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34</v>
      </c>
      <c r="I9" s="127" t="s">
        <v>61</v>
      </c>
      <c r="J9" s="8"/>
    </row>
    <row r="10" spans="1:15" ht="15.75" hidden="1" customHeight="1" x14ac:dyDescent="0.2">
      <c r="A10" s="2"/>
      <c r="B10" s="34"/>
      <c r="C10" s="53"/>
      <c r="D10" s="105" t="s">
        <v>54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6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SUMIF(F49:F50,A16,I49:I50)+SUMIF(F49:F50,"PSU",I49:I50)</f>
        <v>0</v>
      </c>
      <c r="J16" s="81"/>
    </row>
    <row r="17" spans="1:10" ht="23.25" customHeight="1" x14ac:dyDescent="0.2">
      <c r="A17" s="196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SUMIF(F49:F50,A17,I49:I50)</f>
        <v>0</v>
      </c>
      <c r="J17" s="81"/>
    </row>
    <row r="18" spans="1:10" ht="23.25" customHeight="1" x14ac:dyDescent="0.2">
      <c r="A18" s="196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SUMIF(F49:F50,A18,I49:I50)</f>
        <v>0</v>
      </c>
      <c r="J18" s="81"/>
    </row>
    <row r="19" spans="1:10" ht="23.25" customHeight="1" x14ac:dyDescent="0.2">
      <c r="A19" s="196" t="s">
        <v>68</v>
      </c>
      <c r="B19" s="37" t="s">
        <v>27</v>
      </c>
      <c r="C19" s="58"/>
      <c r="D19" s="59"/>
      <c r="E19" s="79"/>
      <c r="F19" s="80"/>
      <c r="G19" s="79"/>
      <c r="H19" s="80"/>
      <c r="I19" s="79">
        <f>SUMIF(F49:F50,A19,I49:I50)</f>
        <v>0</v>
      </c>
      <c r="J19" s="81"/>
    </row>
    <row r="20" spans="1:10" ht="23.25" customHeight="1" x14ac:dyDescent="0.2">
      <c r="A20" s="196" t="s">
        <v>69</v>
      </c>
      <c r="B20" s="37" t="s">
        <v>28</v>
      </c>
      <c r="C20" s="58"/>
      <c r="D20" s="59"/>
      <c r="E20" s="79"/>
      <c r="F20" s="80"/>
      <c r="G20" s="79"/>
      <c r="H20" s="80"/>
      <c r="I20" s="79">
        <f>SUMIF(F49:F50,A20,I49:I50)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 t="s">
        <v>48</v>
      </c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'00 001 Naklady'!AE22</f>
        <v>0</v>
      </c>
      <c r="G39" s="150">
        <f>'00 001 Naklady'!AF22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63</v>
      </c>
      <c r="D40" s="154"/>
      <c r="E40" s="154"/>
      <c r="F40" s="155">
        <f>'00 001 Naklady'!AE22</f>
        <v>0</v>
      </c>
      <c r="G40" s="156">
        <f>'00 001 Naklady'!AF22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'00 001 Naklady'!AE22</f>
        <v>0</v>
      </c>
      <c r="G41" s="151">
        <f>'00 001 Naklady'!AF22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64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66</v>
      </c>
    </row>
    <row r="48" spans="1:10" ht="25.5" customHeight="1" x14ac:dyDescent="0.2">
      <c r="A48" s="178"/>
      <c r="B48" s="181" t="s">
        <v>17</v>
      </c>
      <c r="C48" s="181" t="s">
        <v>5</v>
      </c>
      <c r="D48" s="182"/>
      <c r="E48" s="182"/>
      <c r="F48" s="183" t="s">
        <v>67</v>
      </c>
      <c r="G48" s="183"/>
      <c r="H48" s="183"/>
      <c r="I48" s="183" t="s">
        <v>29</v>
      </c>
      <c r="J48" s="183" t="s">
        <v>0</v>
      </c>
    </row>
    <row r="49" spans="1:10" ht="36.75" customHeight="1" x14ac:dyDescent="0.2">
      <c r="A49" s="179"/>
      <c r="B49" s="184" t="s">
        <v>68</v>
      </c>
      <c r="C49" s="185" t="s">
        <v>27</v>
      </c>
      <c r="D49" s="186"/>
      <c r="E49" s="186"/>
      <c r="F49" s="192" t="s">
        <v>68</v>
      </c>
      <c r="G49" s="193"/>
      <c r="H49" s="193"/>
      <c r="I49" s="193">
        <f>'00 001 Naklady'!G8</f>
        <v>0</v>
      </c>
      <c r="J49" s="190" t="str">
        <f>IF(I51=0,"",I49/I51*100)</f>
        <v/>
      </c>
    </row>
    <row r="50" spans="1:10" ht="36.75" customHeight="1" x14ac:dyDescent="0.2">
      <c r="A50" s="179"/>
      <c r="B50" s="184" t="s">
        <v>69</v>
      </c>
      <c r="C50" s="185" t="s">
        <v>28</v>
      </c>
      <c r="D50" s="186"/>
      <c r="E50" s="186"/>
      <c r="F50" s="192" t="s">
        <v>69</v>
      </c>
      <c r="G50" s="193"/>
      <c r="H50" s="193"/>
      <c r="I50" s="193">
        <f>'00 001 Naklady'!G12</f>
        <v>0</v>
      </c>
      <c r="J50" s="190" t="str">
        <f>IF(I51=0,"",I50/I51*100)</f>
        <v/>
      </c>
    </row>
    <row r="51" spans="1:10" ht="25.5" customHeight="1" x14ac:dyDescent="0.2">
      <c r="A51" s="180"/>
      <c r="B51" s="187" t="s">
        <v>1</v>
      </c>
      <c r="C51" s="188"/>
      <c r="D51" s="189"/>
      <c r="E51" s="189"/>
      <c r="F51" s="194"/>
      <c r="G51" s="195"/>
      <c r="H51" s="195"/>
      <c r="I51" s="195">
        <f>SUM(I49:I50)</f>
        <v>0</v>
      </c>
      <c r="J51" s="191">
        <f>SUM(J49:J50)</f>
        <v>0</v>
      </c>
    </row>
    <row r="52" spans="1:10" x14ac:dyDescent="0.2">
      <c r="F52" s="135"/>
      <c r="G52" s="135"/>
      <c r="H52" s="135"/>
      <c r="I52" s="135"/>
      <c r="J52" s="136"/>
    </row>
    <row r="53" spans="1:10" x14ac:dyDescent="0.2">
      <c r="F53" s="135"/>
      <c r="G53" s="135"/>
      <c r="H53" s="135"/>
      <c r="I53" s="135"/>
      <c r="J53" s="136"/>
    </row>
    <row r="54" spans="1:10" x14ac:dyDescent="0.2">
      <c r="F54" s="135"/>
      <c r="G54" s="135"/>
      <c r="H54" s="135"/>
      <c r="I54" s="135"/>
      <c r="J54" s="136"/>
    </row>
  </sheetData>
  <sheetProtection password="C66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70</v>
      </c>
      <c r="B1" s="197"/>
      <c r="C1" s="197"/>
      <c r="D1" s="197"/>
      <c r="E1" s="197"/>
      <c r="F1" s="197"/>
      <c r="G1" s="197"/>
      <c r="AG1" t="s">
        <v>71</v>
      </c>
    </row>
    <row r="2" spans="1:60" ht="24.95" customHeight="1" x14ac:dyDescent="0.2">
      <c r="A2" s="198" t="s">
        <v>7</v>
      </c>
      <c r="B2" s="48" t="s">
        <v>49</v>
      </c>
      <c r="C2" s="201" t="s">
        <v>50</v>
      </c>
      <c r="D2" s="199"/>
      <c r="E2" s="199"/>
      <c r="F2" s="199"/>
      <c r="G2" s="200"/>
      <c r="AG2" t="s">
        <v>72</v>
      </c>
    </row>
    <row r="3" spans="1:60" ht="24.95" customHeight="1" x14ac:dyDescent="0.2">
      <c r="A3" s="198" t="s">
        <v>8</v>
      </c>
      <c r="B3" s="48" t="s">
        <v>45</v>
      </c>
      <c r="C3" s="201" t="s">
        <v>44</v>
      </c>
      <c r="D3" s="199"/>
      <c r="E3" s="199"/>
      <c r="F3" s="199"/>
      <c r="G3" s="200"/>
      <c r="AC3" s="177" t="s">
        <v>73</v>
      </c>
      <c r="AG3" t="s">
        <v>74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75</v>
      </c>
    </row>
    <row r="5" spans="1:60" x14ac:dyDescent="0.2">
      <c r="D5" s="10"/>
    </row>
    <row r="6" spans="1:60" ht="38.25" x14ac:dyDescent="0.2">
      <c r="A6" s="208" t="s">
        <v>76</v>
      </c>
      <c r="B6" s="210" t="s">
        <v>77</v>
      </c>
      <c r="C6" s="210" t="s">
        <v>78</v>
      </c>
      <c r="D6" s="209" t="s">
        <v>79</v>
      </c>
      <c r="E6" s="208" t="s">
        <v>80</v>
      </c>
      <c r="F6" s="207" t="s">
        <v>81</v>
      </c>
      <c r="G6" s="208" t="s">
        <v>29</v>
      </c>
      <c r="H6" s="211" t="s">
        <v>30</v>
      </c>
      <c r="I6" s="211" t="s">
        <v>82</v>
      </c>
      <c r="J6" s="211" t="s">
        <v>31</v>
      </c>
      <c r="K6" s="211" t="s">
        <v>83</v>
      </c>
      <c r="L6" s="211" t="s">
        <v>84</v>
      </c>
      <c r="M6" s="211" t="s">
        <v>85</v>
      </c>
      <c r="N6" s="211" t="s">
        <v>86</v>
      </c>
      <c r="O6" s="211" t="s">
        <v>87</v>
      </c>
      <c r="P6" s="211" t="s">
        <v>88</v>
      </c>
      <c r="Q6" s="211" t="s">
        <v>89</v>
      </c>
      <c r="R6" s="211" t="s">
        <v>90</v>
      </c>
      <c r="S6" s="211" t="s">
        <v>91</v>
      </c>
      <c r="T6" s="211" t="s">
        <v>92</v>
      </c>
      <c r="U6" s="211" t="s">
        <v>93</v>
      </c>
      <c r="V6" s="211" t="s">
        <v>94</v>
      </c>
      <c r="W6" s="211" t="s">
        <v>95</v>
      </c>
      <c r="X6" s="211" t="s">
        <v>96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3" t="s">
        <v>97</v>
      </c>
      <c r="B8" s="224" t="s">
        <v>68</v>
      </c>
      <c r="C8" s="246" t="s">
        <v>27</v>
      </c>
      <c r="D8" s="225"/>
      <c r="E8" s="226"/>
      <c r="F8" s="227"/>
      <c r="G8" s="227">
        <f>SUMIF(AG9:AG11,"&lt;&gt;NOR",G9:G11)</f>
        <v>0</v>
      </c>
      <c r="H8" s="227"/>
      <c r="I8" s="227">
        <f>SUM(I9:I11)</f>
        <v>0</v>
      </c>
      <c r="J8" s="227"/>
      <c r="K8" s="227">
        <f>SUM(K9:K11)</f>
        <v>0</v>
      </c>
      <c r="L8" s="227"/>
      <c r="M8" s="227">
        <f>SUM(M9:M11)</f>
        <v>0</v>
      </c>
      <c r="N8" s="227"/>
      <c r="O8" s="227">
        <f>SUM(O9:O11)</f>
        <v>0</v>
      </c>
      <c r="P8" s="227"/>
      <c r="Q8" s="227">
        <f>SUM(Q9:Q11)</f>
        <v>0</v>
      </c>
      <c r="R8" s="227"/>
      <c r="S8" s="227"/>
      <c r="T8" s="228"/>
      <c r="U8" s="222"/>
      <c r="V8" s="222">
        <f>SUM(V9:V11)</f>
        <v>0</v>
      </c>
      <c r="W8" s="222"/>
      <c r="X8" s="222"/>
      <c r="AG8" t="s">
        <v>98</v>
      </c>
    </row>
    <row r="9" spans="1:60" outlineLevel="1" x14ac:dyDescent="0.2">
      <c r="A9" s="229">
        <v>1</v>
      </c>
      <c r="B9" s="230" t="s">
        <v>99</v>
      </c>
      <c r="C9" s="247" t="s">
        <v>100</v>
      </c>
      <c r="D9" s="231" t="s">
        <v>101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102</v>
      </c>
      <c r="T9" s="235" t="s">
        <v>103</v>
      </c>
      <c r="U9" s="221">
        <v>0</v>
      </c>
      <c r="V9" s="221">
        <f>ROUND(E9*U9,2)</f>
        <v>0</v>
      </c>
      <c r="W9" s="221"/>
      <c r="X9" s="221" t="s">
        <v>104</v>
      </c>
      <c r="Y9" s="212"/>
      <c r="Z9" s="212"/>
      <c r="AA9" s="212"/>
      <c r="AB9" s="212"/>
      <c r="AC9" s="212"/>
      <c r="AD9" s="212"/>
      <c r="AE9" s="212"/>
      <c r="AF9" s="212"/>
      <c r="AG9" s="212" t="s">
        <v>105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48" t="s">
        <v>106</v>
      </c>
      <c r="D10" s="236"/>
      <c r="E10" s="236"/>
      <c r="F10" s="236"/>
      <c r="G10" s="236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107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7">
        <v>2</v>
      </c>
      <c r="B11" s="238" t="s">
        <v>108</v>
      </c>
      <c r="C11" s="249" t="s">
        <v>109</v>
      </c>
      <c r="D11" s="239" t="s">
        <v>101</v>
      </c>
      <c r="E11" s="240">
        <v>1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2"/>
      <c r="S11" s="242" t="s">
        <v>102</v>
      </c>
      <c r="T11" s="243" t="s">
        <v>103</v>
      </c>
      <c r="U11" s="221">
        <v>0</v>
      </c>
      <c r="V11" s="221">
        <f>ROUND(E11*U11,2)</f>
        <v>0</v>
      </c>
      <c r="W11" s="221"/>
      <c r="X11" s="221" t="s">
        <v>110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23" t="s">
        <v>97</v>
      </c>
      <c r="B12" s="224" t="s">
        <v>69</v>
      </c>
      <c r="C12" s="246" t="s">
        <v>28</v>
      </c>
      <c r="D12" s="225"/>
      <c r="E12" s="226"/>
      <c r="F12" s="227"/>
      <c r="G12" s="227">
        <f>SUMIF(AG13:AG20,"&lt;&gt;NOR",G13:G20)</f>
        <v>0</v>
      </c>
      <c r="H12" s="227"/>
      <c r="I12" s="227">
        <f>SUM(I13:I20)</f>
        <v>0</v>
      </c>
      <c r="J12" s="227"/>
      <c r="K12" s="227">
        <f>SUM(K13:K20)</f>
        <v>0</v>
      </c>
      <c r="L12" s="227"/>
      <c r="M12" s="227">
        <f>SUM(M13:M20)</f>
        <v>0</v>
      </c>
      <c r="N12" s="227"/>
      <c r="O12" s="227">
        <f>SUM(O13:O20)</f>
        <v>0</v>
      </c>
      <c r="P12" s="227"/>
      <c r="Q12" s="227">
        <f>SUM(Q13:Q20)</f>
        <v>0</v>
      </c>
      <c r="R12" s="227"/>
      <c r="S12" s="227"/>
      <c r="T12" s="228"/>
      <c r="U12" s="222"/>
      <c r="V12" s="222">
        <f>SUM(V13:V20)</f>
        <v>0</v>
      </c>
      <c r="W12" s="222"/>
      <c r="X12" s="222"/>
      <c r="AG12" t="s">
        <v>98</v>
      </c>
    </row>
    <row r="13" spans="1:60" outlineLevel="1" x14ac:dyDescent="0.2">
      <c r="A13" s="229">
        <v>3</v>
      </c>
      <c r="B13" s="230" t="s">
        <v>112</v>
      </c>
      <c r="C13" s="247" t="s">
        <v>113</v>
      </c>
      <c r="D13" s="231" t="s">
        <v>101</v>
      </c>
      <c r="E13" s="232">
        <v>1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 t="s">
        <v>102</v>
      </c>
      <c r="T13" s="235" t="s">
        <v>103</v>
      </c>
      <c r="U13" s="221">
        <v>0</v>
      </c>
      <c r="V13" s="221">
        <f>ROUND(E13*U13,2)</f>
        <v>0</v>
      </c>
      <c r="W13" s="221"/>
      <c r="X13" s="221" t="s">
        <v>110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111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48" t="s">
        <v>114</v>
      </c>
      <c r="D14" s="236"/>
      <c r="E14" s="236"/>
      <c r="F14" s="236"/>
      <c r="G14" s="236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107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44" t="str">
        <f>C14</f>
        <v>Náklady na vyhotovení dokumentace skutečného provedení stavby a její předání objednateli v požadované formě a požadovaném počtu.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>
        <v>4</v>
      </c>
      <c r="B15" s="230" t="s">
        <v>115</v>
      </c>
      <c r="C15" s="247" t="s">
        <v>116</v>
      </c>
      <c r="D15" s="231" t="s">
        <v>101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102</v>
      </c>
      <c r="T15" s="235" t="s">
        <v>103</v>
      </c>
      <c r="U15" s="221">
        <v>0</v>
      </c>
      <c r="V15" s="221">
        <f>ROUND(E15*U15,2)</f>
        <v>0</v>
      </c>
      <c r="W15" s="221"/>
      <c r="X15" s="221" t="s">
        <v>110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48" t="s">
        <v>117</v>
      </c>
      <c r="D16" s="236"/>
      <c r="E16" s="236"/>
      <c r="F16" s="236"/>
      <c r="G16" s="236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107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44" t="str">
        <f>C16</f>
        <v>Náklady na provedení skutečného zaměření stavby v rozsahu nezbytném pro zápis změny do katastru nemovitostí.</v>
      </c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29">
        <v>5</v>
      </c>
      <c r="B17" s="230" t="s">
        <v>118</v>
      </c>
      <c r="C17" s="247" t="s">
        <v>119</v>
      </c>
      <c r="D17" s="231" t="s">
        <v>101</v>
      </c>
      <c r="E17" s="232">
        <v>1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/>
      <c r="S17" s="234" t="s">
        <v>102</v>
      </c>
      <c r="T17" s="235" t="s">
        <v>103</v>
      </c>
      <c r="U17" s="221">
        <v>0</v>
      </c>
      <c r="V17" s="221">
        <f>ROUND(E17*U17,2)</f>
        <v>0</v>
      </c>
      <c r="W17" s="221"/>
      <c r="X17" s="221" t="s">
        <v>110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111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48" t="s">
        <v>120</v>
      </c>
      <c r="D18" s="236"/>
      <c r="E18" s="236"/>
      <c r="F18" s="236"/>
      <c r="G18" s="236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107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7">
        <v>6</v>
      </c>
      <c r="B19" s="238" t="s">
        <v>121</v>
      </c>
      <c r="C19" s="249" t="s">
        <v>122</v>
      </c>
      <c r="D19" s="239" t="s">
        <v>101</v>
      </c>
      <c r="E19" s="240">
        <v>1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2"/>
      <c r="S19" s="242" t="s">
        <v>102</v>
      </c>
      <c r="T19" s="243" t="s">
        <v>103</v>
      </c>
      <c r="U19" s="221">
        <v>0</v>
      </c>
      <c r="V19" s="221">
        <f>ROUND(E19*U19,2)</f>
        <v>0</v>
      </c>
      <c r="W19" s="221"/>
      <c r="X19" s="221" t="s">
        <v>110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>
        <v>7</v>
      </c>
      <c r="B20" s="230" t="s">
        <v>123</v>
      </c>
      <c r="C20" s="247" t="s">
        <v>124</v>
      </c>
      <c r="D20" s="231" t="s">
        <v>101</v>
      </c>
      <c r="E20" s="232">
        <v>3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4"/>
      <c r="S20" s="234" t="s">
        <v>102</v>
      </c>
      <c r="T20" s="235" t="s">
        <v>103</v>
      </c>
      <c r="U20" s="221">
        <v>0</v>
      </c>
      <c r="V20" s="221">
        <f>ROUND(E20*U20,2)</f>
        <v>0</v>
      </c>
      <c r="W20" s="221"/>
      <c r="X20" s="221" t="s">
        <v>110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3"/>
      <c r="B21" s="4"/>
      <c r="C21" s="250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v>15</v>
      </c>
      <c r="AF21">
        <v>21</v>
      </c>
      <c r="AG21" t="s">
        <v>84</v>
      </c>
    </row>
    <row r="22" spans="1:60" x14ac:dyDescent="0.2">
      <c r="A22" s="215"/>
      <c r="B22" s="216" t="s">
        <v>29</v>
      </c>
      <c r="C22" s="251"/>
      <c r="D22" s="217"/>
      <c r="E22" s="218"/>
      <c r="F22" s="218"/>
      <c r="G22" s="245">
        <f>G8+G12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f>SUMIF(L7:L20,AE21,G7:G20)</f>
        <v>0</v>
      </c>
      <c r="AF22">
        <f>SUMIF(L7:L20,AF21,G7:G20)</f>
        <v>0</v>
      </c>
      <c r="AG22" t="s">
        <v>125</v>
      </c>
    </row>
    <row r="23" spans="1:60" x14ac:dyDescent="0.2">
      <c r="C23" s="252"/>
      <c r="D23" s="10"/>
      <c r="AG23" t="s">
        <v>126</v>
      </c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66D" sheet="1"/>
  <mergeCells count="8">
    <mergeCell ref="C16:G16"/>
    <mergeCell ref="C18:G18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00 001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'00 001 Naklady'!Názvy_tisku</vt:lpstr>
      <vt:lpstr>oadresa</vt:lpstr>
      <vt:lpstr>Stavba!Objednatel</vt:lpstr>
      <vt:lpstr>Stavba!Objekt</vt:lpstr>
      <vt:lpstr>'00 001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2019-03-19T12:27:02Z</cp:lastPrinted>
  <dcterms:created xsi:type="dcterms:W3CDTF">2009-04-08T07:15:50Z</dcterms:created>
  <dcterms:modified xsi:type="dcterms:W3CDTF">2021-09-14T10:42:35Z</dcterms:modified>
</cp:coreProperties>
</file>