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Stavba" sheetId="1" r:id="rId1"/>
    <sheet name="C 001  KL" sheetId="2" r:id="rId2"/>
    <sheet name="C 001  Rek" sheetId="3" r:id="rId3"/>
    <sheet name="C 001  Pol" sheetId="4" r:id="rId4"/>
    <sheet name="C 101  KL" sheetId="5" r:id="rId5"/>
    <sheet name="C 101  Rek" sheetId="6" r:id="rId6"/>
    <sheet name="C 101  Pol" sheetId="7" r:id="rId7"/>
    <sheet name="C 401  KL" sheetId="8" r:id="rId8"/>
    <sheet name="C 401  Rek" sheetId="9" r:id="rId9"/>
    <sheet name="C 401  Pol" sheetId="10" r:id="rId10"/>
    <sheet name="C 701  KL" sheetId="11" r:id="rId11"/>
    <sheet name="C 701  Rek" sheetId="12" r:id="rId12"/>
    <sheet name="C 701  Pol" sheetId="13" r:id="rId13"/>
    <sheet name="C 702  KL" sheetId="14" r:id="rId14"/>
    <sheet name="C 702  Rek" sheetId="15" r:id="rId15"/>
    <sheet name="C 702  Pol" sheetId="16" r:id="rId16"/>
    <sheet name="C 703  KL" sheetId="17" r:id="rId17"/>
    <sheet name="C 703  Rek" sheetId="18" r:id="rId18"/>
    <sheet name="C 703  Pol" sheetId="19" r:id="rId19"/>
    <sheet name="C 801  KL" sheetId="20" r:id="rId20"/>
    <sheet name="C 801  Rek" sheetId="21" r:id="rId21"/>
    <sheet name="C 801  Pol" sheetId="22" r:id="rId22"/>
  </sheets>
  <definedNames>
    <definedName name="CelkemObjekty" localSheetId="0">'Stavba'!$F$37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'C 001  Pol'!$1:$6</definedName>
    <definedName name="_xlnm.Print_Titles" localSheetId="2">'C 001  Rek'!$1:$6</definedName>
    <definedName name="_xlnm.Print_Titles" localSheetId="6">'C 101  Pol'!$1:$6</definedName>
    <definedName name="_xlnm.Print_Titles" localSheetId="5">'C 101  Rek'!$1:$6</definedName>
    <definedName name="_xlnm.Print_Titles" localSheetId="9">'C 401  Pol'!$1:$6</definedName>
    <definedName name="_xlnm.Print_Titles" localSheetId="8">'C 401  Rek'!$1:$6</definedName>
    <definedName name="_xlnm.Print_Titles" localSheetId="12">'C 701  Pol'!$1:$6</definedName>
    <definedName name="_xlnm.Print_Titles" localSheetId="11">'C 701  Rek'!$1:$6</definedName>
    <definedName name="_xlnm.Print_Titles" localSheetId="15">'C 702  Pol'!$1:$6</definedName>
    <definedName name="_xlnm.Print_Titles" localSheetId="14">'C 702  Rek'!$1:$6</definedName>
    <definedName name="_xlnm.Print_Titles" localSheetId="18">'C 703  Pol'!$1:$6</definedName>
    <definedName name="_xlnm.Print_Titles" localSheetId="17">'C 703  Rek'!$1:$6</definedName>
    <definedName name="_xlnm.Print_Titles" localSheetId="21">'C 801  Pol'!$1:$6</definedName>
    <definedName name="_xlnm.Print_Titles" localSheetId="20">'C 801  Rek'!$1:$6</definedName>
    <definedName name="Objednatel" localSheetId="0">'Stavba'!$D$11</definedName>
    <definedName name="Objekt" localSheetId="0">'Stavba'!$B$29</definedName>
    <definedName name="_xlnm.Print_Area" localSheetId="1">'C 001  KL'!$A$1:$G$45</definedName>
    <definedName name="_xlnm.Print_Area" localSheetId="3">'C 001  Pol'!$A$1:$K$16</definedName>
    <definedName name="_xlnm.Print_Area" localSheetId="2">'C 001  Rek'!$A$1:$I$22</definedName>
    <definedName name="_xlnm.Print_Area" localSheetId="4">'C 101  KL'!$A$1:$G$45</definedName>
    <definedName name="_xlnm.Print_Area" localSheetId="6">'C 101  Pol'!$A$1:$K$398</definedName>
    <definedName name="_xlnm.Print_Area" localSheetId="5">'C 101  Rek'!$A$1:$I$45</definedName>
    <definedName name="_xlnm.Print_Area" localSheetId="7">'C 401  KL'!$A$1:$G$45</definedName>
    <definedName name="_xlnm.Print_Area" localSheetId="9">'C 401  Pol'!$A$1:$K$55</definedName>
    <definedName name="_xlnm.Print_Area" localSheetId="8">'C 401  Rek'!$A$1:$I$24</definedName>
    <definedName name="_xlnm.Print_Area" localSheetId="10">'C 701  KL'!$A$1:$G$45</definedName>
    <definedName name="_xlnm.Print_Area" localSheetId="12">'C 701  Pol'!$A$1:$K$45</definedName>
    <definedName name="_xlnm.Print_Area" localSheetId="11">'C 701  Rek'!$A$1:$I$25</definedName>
    <definedName name="_xlnm.Print_Area" localSheetId="13">'C 702  KL'!$A$1:$G$45</definedName>
    <definedName name="_xlnm.Print_Area" localSheetId="15">'C 702  Pol'!$A$1:$K$176</definedName>
    <definedName name="_xlnm.Print_Area" localSheetId="14">'C 702  Rek'!$A$1:$I$28</definedName>
    <definedName name="_xlnm.Print_Area" localSheetId="16">'C 703  KL'!$A$1:$G$45</definedName>
    <definedName name="_xlnm.Print_Area" localSheetId="18">'C 703  Pol'!$A$1:$K$44</definedName>
    <definedName name="_xlnm.Print_Area" localSheetId="17">'C 703  Rek'!$A$1:$I$27</definedName>
    <definedName name="_xlnm.Print_Area" localSheetId="19">'C 801  KL'!$A$1:$G$45</definedName>
    <definedName name="_xlnm.Print_Area" localSheetId="21">'C 801  Pol'!$A$1:$K$55</definedName>
    <definedName name="_xlnm.Print_Area" localSheetId="20">'C 801  Rek'!$A$1:$I$25</definedName>
    <definedName name="_xlnm.Print_Area" localSheetId="0">'Stavba'!$B$1:$J$107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'C 001  Pol'!#REF!</definedName>
    <definedName name="solver_opt" localSheetId="6" hidden="1">'C 101  Pol'!#REF!</definedName>
    <definedName name="solver_opt" localSheetId="9" hidden="1">'C 401  Pol'!#REF!</definedName>
    <definedName name="solver_opt" localSheetId="12" hidden="1">'C 701  Pol'!#REF!</definedName>
    <definedName name="solver_opt" localSheetId="15" hidden="1">'C 702  Pol'!#REF!</definedName>
    <definedName name="solver_opt" localSheetId="18" hidden="1">'C 703  Pol'!#REF!</definedName>
    <definedName name="solver_opt" localSheetId="21" hidden="1">'C 801 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'Stavba'!$F$88:$J$88</definedName>
    <definedName name="StavbaCelkem" localSheetId="0">'Stavba'!$H$37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<sst xmlns="http://schemas.openxmlformats.org/spreadsheetml/2006/main" count="2815" uniqueCount="1070">
  <si>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</si>
  <si>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</si>
  <si>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</si>
  <si>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</si>
  <si>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</si>
  <si>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</si>
  <si>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</si>
  <si>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</si>
  <si>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</si>
  <si>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</si>
  <si>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</si>
  <si>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</si>
  <si>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</si>
  <si>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</si>
  <si>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</si>
  <si>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</si>
  <si>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</si>
  <si>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</si>
  <si>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</si>
  <si>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</si>
  <si>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</si>
  <si>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</si>
  <si>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</si>
  <si>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</si>
  <si>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</si>
  <si>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</si>
  <si>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</si>
  <si>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</si>
  <si>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</si>
  <si>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</si>
  <si>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</si>
  <si>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</si>
  <si>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</si>
  <si>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</si>
  <si>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</si>
  <si>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</si>
  <si>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</si>
  <si>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</si>
  <si>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</si>
  <si>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</si>
  <si>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</si>
  <si>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</si>
  <si>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</si>
  <si>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</si>
  <si>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</si>
  <si>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</si>
  <si>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</si>
  <si>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</si>
  <si>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</si>
  <si>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</si>
  <si>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</si>
  <si>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</si>
  <si>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</si>
  <si>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</si>
  <si>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</si>
  <si>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</si>
  <si>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</si>
  <si>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</si>
  <si>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</si>
  <si>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</si>
  <si>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</si>
  <si>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</si>
  <si>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</si>
  <si>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</si>
  <si>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</si>
  <si>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</si>
  <si>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</si>
  <si>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</si>
  <si>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</si>
  <si>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</si>
  <si>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</si>
  <si>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</si>
  <si>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</si>
  <si>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</si>
  <si>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</si>
  <si>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</si>
  <si>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</si>
  <si>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</si>
  <si>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</si>
  <si>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</si>
  <si>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</si>
  <si>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</si>
  <si>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</si>
  <si>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</si>
  <si>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</si>
  <si>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</si>
  <si>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</si>
  <si>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</si>
  <si>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</si>
  <si>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</si>
  <si>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</si>
  <si>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</si>
  <si>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</si>
  <si>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</si>
  <si>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</si>
  <si>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</si>
  <si>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</si>
  <si>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</si>
  <si>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</si>
  <si>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SLEPÝ ROZPOČET</t>
  </si>
  <si>
    <t>Slepý rozpočet</t>
  </si>
  <si>
    <t>577</t>
  </si>
  <si>
    <t>Rekonstrukce povrchů navazujícího prostoru</t>
  </si>
  <si>
    <t>577 Rekonstrukce povrchů navazujícího prostoru</t>
  </si>
  <si>
    <t>C 001</t>
  </si>
  <si>
    <t>Zajišťovací průzkum</t>
  </si>
  <si>
    <t>C 001 Zajišťovací průzkum</t>
  </si>
  <si>
    <t/>
  </si>
  <si>
    <t>0</t>
  </si>
  <si>
    <t>Přípravné práce</t>
  </si>
  <si>
    <t>0 Přípravné práce</t>
  </si>
  <si>
    <t>01</t>
  </si>
  <si>
    <t xml:space="preserve">Terénní práce - archeolog </t>
  </si>
  <si>
    <t>hod</t>
  </si>
  <si>
    <t>02</t>
  </si>
  <si>
    <t xml:space="preserve">Terénní práce - vedoucí technik </t>
  </si>
  <si>
    <t>03</t>
  </si>
  <si>
    <t xml:space="preserve">Terénní práce - terénní pracovník </t>
  </si>
  <si>
    <t>04</t>
  </si>
  <si>
    <t xml:space="preserve">Terénní práce - zaměření výzkumu </t>
  </si>
  <si>
    <t>kpl</t>
  </si>
  <si>
    <t>05</t>
  </si>
  <si>
    <t xml:space="preserve">Zpracování - vedoucí dokumentace </t>
  </si>
  <si>
    <t>06</t>
  </si>
  <si>
    <t xml:space="preserve">Zpracování - dokumentátor - digitalizace </t>
  </si>
  <si>
    <t>07</t>
  </si>
  <si>
    <t xml:space="preserve">Laboratorní práce - laborant </t>
  </si>
  <si>
    <t>08</t>
  </si>
  <si>
    <t xml:space="preserve">Odborné posudky - odborný pracovník archeolog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</si>
  <si>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</si>
  <si>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</si>
  <si>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</si>
  <si>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</si>
  <si>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</si>
  <si>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</si>
  <si>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</si>
  <si>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</si>
  <si>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 101</t>
  </si>
  <si>
    <t>Rekonstrukce povrchů</t>
  </si>
  <si>
    <t>C 101 Rekonstrukce povrchů</t>
  </si>
  <si>
    <t>822.29</t>
  </si>
  <si>
    <t>m2</t>
  </si>
  <si>
    <t>11</t>
  </si>
  <si>
    <t>Přípravné a přidružené práce</t>
  </si>
  <si>
    <t>11 Přípravné a přidružené práce</t>
  </si>
  <si>
    <t>113106111R00</t>
  </si>
  <si>
    <t xml:space="preserve">Rozebrání dlažeb z mozaiky </t>
  </si>
  <si>
    <t>113106121R00</t>
  </si>
  <si>
    <t xml:space="preserve">Rozebrání dlažeb z betonových dlaždic na sucho </t>
  </si>
  <si>
    <t>Položka není určena pro rozebrání dlažeb uložených do betonového lože a pro rozebrání dlažeb z mozaiky uložených do cementové malty.V položce nejsou zakalkulovány náklady na popř. nutné očištění vybouraných betonových dlaždic.</t>
  </si>
  <si>
    <t>300x300:18,0</t>
  </si>
  <si>
    <t>113106122R00</t>
  </si>
  <si>
    <t xml:space="preserve">Rozebrání dlažeb z kamenných desek </t>
  </si>
  <si>
    <t>Položka je určena pro rozebrání dlažby jakékoliv tloušťky v rovině i ve sklonu. V položce nejsou zakalkulovány náklady na popř. nutné očištění, třídění a rovnání lomového kamene získaného rozebráním dlažeb a přemístění vybourané dlažby z lomového kamene včetně materiálu z lože a spár na vzdálenost přes 3 m.</t>
  </si>
  <si>
    <t>žulová dlažba:0,2</t>
  </si>
  <si>
    <t>signální pásy:0,52</t>
  </si>
  <si>
    <t>113106221R00</t>
  </si>
  <si>
    <t xml:space="preserve">Rozebrání dlažeb z drobných kostek v kam. těženém </t>
  </si>
  <si>
    <t>113108405R00</t>
  </si>
  <si>
    <t xml:space="preserve">Odstranění podkladu pl. nad 50 m2, živice tl.5 cm 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</si>
  <si>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samostatně.</t>
  </si>
  <si>
    <t>litý asfalt:557,0+110,0</t>
  </si>
  <si>
    <t>113109312R00</t>
  </si>
  <si>
    <t xml:space="preserve">Odstranění podkladu pl.50 m2, bet.prostý tl.12 cm </t>
  </si>
  <si>
    <t>podklad pod keram. dlažbou:22,65</t>
  </si>
  <si>
    <t>113109412R00</t>
  </si>
  <si>
    <t xml:space="preserve">Odstranění podkladu pl.nad 50 m2, beton, tl. 12 cm </t>
  </si>
  <si>
    <t>Položka je určena i pro odstranění dlažeb uložených do betonového lože a dlažeb z mozaiky uložených do cementové malty nebo podkladu ze zemin stabilizovaných cementem. Pro volbu položky z hlediska množství se uvažuje každá souvisle odstraňovaná plocha krytu nebo podkladu stejného druhu samostatně.Odstraňuje-li se několik vrstev vozovky najednou, jednotlivé vrstvy se oceňují každá samostatně.</t>
  </si>
  <si>
    <t>podklad po litým asfaltem:667,0</t>
  </si>
  <si>
    <t>113202111R00</t>
  </si>
  <si>
    <t xml:space="preserve">Vytrhání obrub z krajníků nebo obrubníků stojatých </t>
  </si>
  <si>
    <t>m</t>
  </si>
  <si>
    <t>betonové silniční:47,5</t>
  </si>
  <si>
    <t>kamenném silniční:125,5</t>
  </si>
  <si>
    <t>betonové chodníkové:56,0</t>
  </si>
  <si>
    <t>979024441R00</t>
  </si>
  <si>
    <t xml:space="preserve">Očištění vybour. obrubníků všech loží a výplní </t>
  </si>
  <si>
    <t>11-PC</t>
  </si>
  <si>
    <t>Demontáž svislé dopravní značky, odvoz do 5 km uskladnění</t>
  </si>
  <si>
    <t>kus</t>
  </si>
  <si>
    <t>12</t>
  </si>
  <si>
    <t>Odkopávky a prokopávky</t>
  </si>
  <si>
    <t>12 Odkopávky a prokopávky</t>
  </si>
  <si>
    <t>122102201R00</t>
  </si>
  <si>
    <t xml:space="preserve">Odkopávky pro silnice v hor. 2 do 100 m3 </t>
  </si>
  <si>
    <t>m3</t>
  </si>
  <si>
    <t>odhumusování:171,5*0,2</t>
  </si>
  <si>
    <t>122202201R00</t>
  </si>
  <si>
    <t xml:space="preserve">Odkopávky pro silnice v hor. 3 do 100 m3 </t>
  </si>
  <si>
    <t>zemina + kamenivo:189,5*0,5</t>
  </si>
  <si>
    <t>122202209R00</t>
  </si>
  <si>
    <t xml:space="preserve">Příplatek za lepivost - odkop. pro silnice v hor.3 </t>
  </si>
  <si>
    <t>Do měrných jednotek se udává poměrné množství zeminy, které ulpí v nářadí a o které je snížen celkový výkon stroje.</t>
  </si>
  <si>
    <t>94,75*0,5</t>
  </si>
  <si>
    <t>122302201R00</t>
  </si>
  <si>
    <t xml:space="preserve">Odkopávky pro silnice v hor. 4 do 100 m3 </t>
  </si>
  <si>
    <t>122302202R00</t>
  </si>
  <si>
    <t xml:space="preserve">Odkopávky pro silnice v hor. 4 do 1000 m3 </t>
  </si>
  <si>
    <t>podklad. vrstvy - kamenivo:243,5</t>
  </si>
  <si>
    <t>122302209R00</t>
  </si>
  <si>
    <t xml:space="preserve">Příplatek za lepivost - odkop pro silnice v hor. 4 </t>
  </si>
  <si>
    <t>(94,75+243,5)*0,5</t>
  </si>
  <si>
    <t>13</t>
  </si>
  <si>
    <t>Hloubené vykopávky</t>
  </si>
  <si>
    <t>13 Hloubené vykopávky</t>
  </si>
  <si>
    <t>132301110R00</t>
  </si>
  <si>
    <t xml:space="preserve">Hloubení rýh š.do 60 cm v hor.4 do 50 m3,STROJNĚ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</si>
  <si>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</si>
  <si>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drenáže:(95,0+34,6)*0,3*0,25</t>
  </si>
  <si>
    <t>132301119R00</t>
  </si>
  <si>
    <t xml:space="preserve">Příplatek za lepivost - hloubení rýh 60 cm v hor.4 </t>
  </si>
  <si>
    <t>9,72*0,5</t>
  </si>
  <si>
    <t>133301101R00</t>
  </si>
  <si>
    <t xml:space="preserve">Hloubení šachet v hor.4 do 100 m3 </t>
  </si>
  <si>
    <t>V položce je kalkulováno i svislé přemístění výkopku.</t>
  </si>
  <si>
    <t>stožáry VO:0,5*1,0*1,0*10</t>
  </si>
  <si>
    <t>kontrolní šachty:1,0*1,0*2,0*2</t>
  </si>
  <si>
    <t>ŠD1:2,0*2,0*2,6</t>
  </si>
  <si>
    <t>133301109R00</t>
  </si>
  <si>
    <t xml:space="preserve">Příplatek za lepivost - hloubení šachet v hor.4 </t>
  </si>
  <si>
    <t>19,4*0,5</t>
  </si>
  <si>
    <t>139601102R00</t>
  </si>
  <si>
    <t xml:space="preserve">Ruční výkop jam, rýh a šachet v hornině tř. 3 </t>
  </si>
  <si>
    <t>schodiště v opěrné zídce:2,0*0,25*0,4*2</t>
  </si>
  <si>
    <t>schodiště v proluce:4,0*0,3*0,4*4</t>
  </si>
  <si>
    <t>139601103R00</t>
  </si>
  <si>
    <t xml:space="preserve">Ruční výkop jam, rýh a šachet v hornině tř. 4 </t>
  </si>
  <si>
    <t>15</t>
  </si>
  <si>
    <t>Roubení</t>
  </si>
  <si>
    <t>15 Roubení</t>
  </si>
  <si>
    <t>151101101R00</t>
  </si>
  <si>
    <t xml:space="preserve">Pažení a rozepření stěn rýh - příložné - hl. do 2m </t>
  </si>
  <si>
    <t>Odstranění pažení a rozepření se oceňuje samostatně.</t>
  </si>
  <si>
    <t>8,0*2</t>
  </si>
  <si>
    <t>151101111R00</t>
  </si>
  <si>
    <t xml:space="preserve">Odstranění pažení stěn rýh - příložné - hl. do 2 m </t>
  </si>
  <si>
    <t>16</t>
  </si>
  <si>
    <t>Přemístění výkopku</t>
  </si>
  <si>
    <t>16 Přemístění výkopku</t>
  </si>
  <si>
    <t>162201102R00</t>
  </si>
  <si>
    <t xml:space="preserve">Vodorovné přemístění výkopku z hor.1-4 do 50 m </t>
  </si>
  <si>
    <t>zpětný dosyp:11,5+25,5</t>
  </si>
  <si>
    <t>zásypy šachet:7,5+4,0</t>
  </si>
  <si>
    <t>162301101R00</t>
  </si>
  <si>
    <t xml:space="preserve">Vodorovné přemístění výkopku z hor.1-4 do 500 m </t>
  </si>
  <si>
    <t>ornice:20,4</t>
  </si>
  <si>
    <t>162401102R00</t>
  </si>
  <si>
    <t xml:space="preserve">Vodorovné přemístění výkopku z hor.1-4 do 2000 m </t>
  </si>
  <si>
    <t>podklad. vrstvy - kamenivo:232,0</t>
  </si>
  <si>
    <t>zemina + kamenivo:164,0-7,5-4,0</t>
  </si>
  <si>
    <t>šachty:19,4</t>
  </si>
  <si>
    <t>rýhy:9,72</t>
  </si>
  <si>
    <t>schodiště:2,32+2,32</t>
  </si>
  <si>
    <t>162701105R00</t>
  </si>
  <si>
    <t xml:space="preserve">Vodorovné přemístění výkopku z hor.1-4 do 10000 m </t>
  </si>
  <si>
    <t>ornice:13,9</t>
  </si>
  <si>
    <t>17</t>
  </si>
  <si>
    <t>Konstrukce ze zemin</t>
  </si>
  <si>
    <t>17 Konstrukce ze zemin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</si>
  <si>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</si>
  <si>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</si>
  <si>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</si>
  <si>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stožáry VO:7,5</t>
  </si>
  <si>
    <t>kontrolní šachty:4,0</t>
  </si>
  <si>
    <t>ŠD1:(2,0*2,0-Pi*0,6*0,6)*2,5</t>
  </si>
  <si>
    <t>175101101R00</t>
  </si>
  <si>
    <t xml:space="preserve">Obsyp potrubí bez prohození sypaniny </t>
  </si>
  <si>
    <t>Je-li pro obsyp použit jiný materiál než vytěžená sypanina, oceňuje se ve specifikaci. Ztratné se doporučuje ve výši 1%.</t>
  </si>
  <si>
    <t>58337213</t>
  </si>
  <si>
    <t>Štěrkopísek frakce 0-32 Z</t>
  </si>
  <si>
    <t>drenáže:9,72*1,01</t>
  </si>
  <si>
    <t>ŠD1:(2,0*2,0-Pi*0,6*0,6)*2,5*1,01</t>
  </si>
  <si>
    <t>18</t>
  </si>
  <si>
    <t>Povrchové úpravy terénu</t>
  </si>
  <si>
    <t>18 Povrchové úpravy terénu</t>
  </si>
  <si>
    <t>181101102R00</t>
  </si>
  <si>
    <t xml:space="preserve">Úprava pláně v zářezech v hor. 1-4, se zhutněním </t>
  </si>
  <si>
    <t>Položky jsou shodné i pro úpravu pláně v násypech.</t>
  </si>
  <si>
    <t>pojížděné plochy:1228,0</t>
  </si>
  <si>
    <t>181101111R00</t>
  </si>
  <si>
    <t xml:space="preserve">Úprava pláně v zářezech se zhutněním - ručně </t>
  </si>
  <si>
    <t>pěší komunikace:332,0</t>
  </si>
  <si>
    <t>181301103R00</t>
  </si>
  <si>
    <t xml:space="preserve">Rozprostření ornice, rovina, tl. 15-20 cm,do 500m2 </t>
  </si>
  <si>
    <t>Položka se používá pro souvislé plochy do 500 m2.</t>
  </si>
  <si>
    <t>zelené pásy:101,7</t>
  </si>
  <si>
    <t>21</t>
  </si>
  <si>
    <t>Úprava podloží a základ.spáry</t>
  </si>
  <si>
    <t>21 Úprava podloží a základ.spáry</t>
  </si>
  <si>
    <t>211971110R00</t>
  </si>
  <si>
    <t xml:space="preserve">Opláštění z geotextilie o sklonu do 1 : 2,5 </t>
  </si>
  <si>
    <t>ŠD1:Pi*1,2*1,0</t>
  </si>
  <si>
    <t>871238111R00</t>
  </si>
  <si>
    <t xml:space="preserve">Kladení dren. potrubí do rýhy, tvr. PVC, do 200 mm </t>
  </si>
  <si>
    <t>drenáže:95,0+34,6</t>
  </si>
  <si>
    <t>28611225.A</t>
  </si>
  <si>
    <t>Trubka PVC drenážní flexibilní d 160 mm</t>
  </si>
  <si>
    <t>129,6*1,01</t>
  </si>
  <si>
    <t>28611328.A</t>
  </si>
  <si>
    <t>Zátka PVC d 160 mm pro drenážní trubky</t>
  </si>
  <si>
    <t>69366198</t>
  </si>
  <si>
    <t>Geotextilie 300 g/m2 š. 200cm 100% PP</t>
  </si>
  <si>
    <t>3,7699*1,2</t>
  </si>
  <si>
    <t>27</t>
  </si>
  <si>
    <t>Základy</t>
  </si>
  <si>
    <t>27 Základy</t>
  </si>
  <si>
    <t>271531114R00</t>
  </si>
  <si>
    <t xml:space="preserve">Polštář základu z kameniva drceného 8-16 mm </t>
  </si>
  <si>
    <t>schodiště v opěrné zídce:2,0*0,25*0,1*2</t>
  </si>
  <si>
    <t>schodiště v proluce:4,0*0,3*0,1*4</t>
  </si>
  <si>
    <t>274313611R00</t>
  </si>
  <si>
    <t xml:space="preserve">Beton základových pasů prostý C 16/20 </t>
  </si>
  <si>
    <t>Položka obsahuje náklady na dodávku a uložení betonu do připravené konstrukce. Bednění se oceňuje samostatně.</t>
  </si>
  <si>
    <t>zídka u budovy staré radnice:3,7*0,5*0,65</t>
  </si>
  <si>
    <t>274351215R00</t>
  </si>
  <si>
    <t xml:space="preserve">Bednění stěn základových pasů - zřízení </t>
  </si>
  <si>
    <t>3,7*0,25*2</t>
  </si>
  <si>
    <t>274351216R00</t>
  </si>
  <si>
    <t xml:space="preserve">Bednění stěn základových pasů - odstranění </t>
  </si>
  <si>
    <t>274353101R00</t>
  </si>
  <si>
    <t xml:space="preserve">Bednění kotev.otvorů pasů do 0,01 m2, hl. 0,25 m </t>
  </si>
  <si>
    <t>zábradlí v opěrné zídce:4</t>
  </si>
  <si>
    <t>zábradlí v proluce:8</t>
  </si>
  <si>
    <t>275311311R00</t>
  </si>
  <si>
    <t xml:space="preserve">Beton základ. patek prokl. kamenem C 8/10 </t>
  </si>
  <si>
    <t>Položka obsahuje náklady na dodávku a uložení betonu včetně kamene do připravené konstrukce. Bednění se oceňuje samostatně.</t>
  </si>
  <si>
    <t>zábradlí schodiště v opěrné zídce:0,2*0,2*0,3*2</t>
  </si>
  <si>
    <t>zábradlí schodiště v proluce:0,2*0,2*0,3*4</t>
  </si>
  <si>
    <t>275351215RT1</t>
  </si>
  <si>
    <t>Bednění stěn základových patek - zřízení bednicí materiál prkna</t>
  </si>
  <si>
    <t>zábradlí schodiště v opěrné zídce:0,2*4*0,3*2</t>
  </si>
  <si>
    <t>zábradlí schodiště v proluce:0,2*4*0,3*4</t>
  </si>
  <si>
    <t>275351216R00</t>
  </si>
  <si>
    <t xml:space="preserve">Bednění stěn základových patek - odstranění </t>
  </si>
  <si>
    <t>31</t>
  </si>
  <si>
    <t>Zdi podpěrné a volné</t>
  </si>
  <si>
    <t>31 Zdi podpěrné a volné</t>
  </si>
  <si>
    <t>311261115R00</t>
  </si>
  <si>
    <t xml:space="preserve">Osazování bloků nadzákl.zdí,objem bloku do 0,20 m3 </t>
  </si>
  <si>
    <t>V položce nejsou zakalkulovány náklady na dodávku bloků. Dodávka se oceňuje ve specifikaci. Ztratné se doporučuje ve výši 1% a pro bloky z lehčených betonů (např.pórobetonu) ve výši 3%.</t>
  </si>
  <si>
    <t>zídka u budovy staré radnice:7</t>
  </si>
  <si>
    <t>31-PC1</t>
  </si>
  <si>
    <t>Vyvrtání otvoru pro kotvení do žulového bloku nerezové trny, chem. malta</t>
  </si>
  <si>
    <t>31-M1</t>
  </si>
  <si>
    <t xml:space="preserve">Žulový tryskaný blok 500x450x500 mm </t>
  </si>
  <si>
    <t>35</t>
  </si>
  <si>
    <t>Stoky</t>
  </si>
  <si>
    <t>35 Stoky</t>
  </si>
  <si>
    <t>359310231R00</t>
  </si>
  <si>
    <t xml:space="preserve">Výplň za rubem zdiva stok ve štole betonem C 8/10. </t>
  </si>
  <si>
    <t>Položka je určena pro výplň za rubem cihelného zdiva stok ve štole prostým betonem z cementu portlandského nebo struskoportlandského.</t>
  </si>
  <si>
    <t>1,0*110,0</t>
  </si>
  <si>
    <t>43</t>
  </si>
  <si>
    <t>Schodiště</t>
  </si>
  <si>
    <t>43 Schodiště</t>
  </si>
  <si>
    <t>430321313R00</t>
  </si>
  <si>
    <t xml:space="preserve">Schodišťové konstrukce, železobeton C 16/20 </t>
  </si>
  <si>
    <t>Položka je určena pro železobeton stupňů, schodnic, ramen a podest s nosníky.</t>
  </si>
  <si>
    <t xml:space="preserve">Položka obsahuje náklady na dodávku a uložení betonu do připravené konstrukce. Bednění a výztuž se oceňuje samostatně.  </t>
  </si>
  <si>
    <t>v opěrné zídce:1,15</t>
  </si>
  <si>
    <t>v opěrné proluce:2,24+2,24</t>
  </si>
  <si>
    <t>430361921RT4</t>
  </si>
  <si>
    <t>Výztuž schodišťových konstrukcí svařovanou sítí průměr drátu  6,0, oka 100/100 mm</t>
  </si>
  <si>
    <t>t</t>
  </si>
  <si>
    <t>Položka je určena pro výztuž stupňů, schodnic, ramen a podest s nosníky.</t>
  </si>
  <si>
    <t>v opěrné zídce:4,4*(0,2+0,35+1,3+0,25)*2,0*0,001*1,2</t>
  </si>
  <si>
    <t>v proluce:4,4*(0,2+0,4+1,0+0,4)*4,0*0,001*1,2</t>
  </si>
  <si>
    <t>4,4*(0,2+0,4+1,0+0,4)*4,0*0,001*1,2</t>
  </si>
  <si>
    <t>434191421R00</t>
  </si>
  <si>
    <t xml:space="preserve">Osazení stupňů kamenných na desku, broušených </t>
  </si>
  <si>
    <t>V položce jsou zakalkulovány náklady na vyspárování styčných spár, na provizorní dřevěné zábradlí a dočasné zakrytí stupnic prkny.</t>
  </si>
  <si>
    <t>v opěrné zídce:2,0*5</t>
  </si>
  <si>
    <t>v proluce:4,0*8</t>
  </si>
  <si>
    <t>434351141R00</t>
  </si>
  <si>
    <t xml:space="preserve">Bednění stupňů přímočarých - zřízení </t>
  </si>
  <si>
    <t>Položka je určena pro stupně betonované na podstupňové desce nebo na terénu.</t>
  </si>
  <si>
    <t>Množství měrných jednotek bednění stupňů se určuje v m2 plochy stupnic a podstupnic.</t>
  </si>
  <si>
    <t>v opěrné zídce:2,0*(0,4+0,25+0,16*2+0,4+0,55)</t>
  </si>
  <si>
    <t>v proluce:4,0*(0,4+0,16*2+0,4+0,55)</t>
  </si>
  <si>
    <t>4,0*(0,35+0,16*2+0,4+0,55)</t>
  </si>
  <si>
    <t>434351142R00</t>
  </si>
  <si>
    <t xml:space="preserve">Bednění stupňů přímočarých - odstranění </t>
  </si>
  <si>
    <t>970041035R00</t>
  </si>
  <si>
    <t xml:space="preserve">Vyvrtání otvoru do schod. stupňů d 40 mm </t>
  </si>
  <si>
    <t>v opěrné zídce:0,16*4</t>
  </si>
  <si>
    <t>v proluce:0,16*8</t>
  </si>
  <si>
    <t>58388010</t>
  </si>
  <si>
    <t>Stupeň schod. plný 160x300-320x1000 rovná podstupnice</t>
  </si>
  <si>
    <t>v opěrné zídce:4*2</t>
  </si>
  <si>
    <t>58388011</t>
  </si>
  <si>
    <t>Stupeň schod. plný 148x350-370x1000 rovná podstupnice</t>
  </si>
  <si>
    <t>v proluce:8*4</t>
  </si>
  <si>
    <t>58388012</t>
  </si>
  <si>
    <t>Stupeň schod. plný 250x320x1000 rovná podstupnice</t>
  </si>
  <si>
    <t>v opěrné zídce:2</t>
  </si>
  <si>
    <t>45</t>
  </si>
  <si>
    <t>Podkladní a vedlejší konstrukce</t>
  </si>
  <si>
    <t>45 Podkladní a vedlejší konstrukce</t>
  </si>
  <si>
    <t>451541111R00</t>
  </si>
  <si>
    <t xml:space="preserve">Lože pod potrubí ze štěrkodrtě 0 - 63 mm </t>
  </si>
  <si>
    <t>Položka je určena i pro zřízení sběrných vrstev nad drenážními trubkami. Položka je určena pro práce v otevřeném výkopu, pro práce ve štole se k položce používá příplatek 45154-1192.</t>
  </si>
  <si>
    <t>ŠD1:0,4</t>
  </si>
  <si>
    <t>56</t>
  </si>
  <si>
    <t>Podkladní vrstvy komunikací a zpevněných ploch</t>
  </si>
  <si>
    <t>56 Podkladní vrstvy komunikací a zpevněných ploch</t>
  </si>
  <si>
    <t>564821111R00</t>
  </si>
  <si>
    <t xml:space="preserve">Podklad ze štěrkodrti po zhutnění tloušťky 8 cm </t>
  </si>
  <si>
    <t>vyrovnání rozdílu výšek dlažeb:848,7-718,55</t>
  </si>
  <si>
    <t>564851113R00</t>
  </si>
  <si>
    <t>Podklad ze štěrkodrti po zhutnění tloušťky 17 cm 0-63 mm</t>
  </si>
  <si>
    <t>564871111R00</t>
  </si>
  <si>
    <t>Podklad ze štěrkodrti po zhutnění tloušťky 25 cm 0-63 mm</t>
  </si>
  <si>
    <t>564952111R00</t>
  </si>
  <si>
    <t xml:space="preserve">Podklad z mechanicky zpevněného kameniva tl. 15 cm </t>
  </si>
  <si>
    <t>848,7+358,0</t>
  </si>
  <si>
    <t>59</t>
  </si>
  <si>
    <t>Dlažby a předlažby komunikací</t>
  </si>
  <si>
    <t>59 Dlažby a předlažby komunikací</t>
  </si>
  <si>
    <t>591113000R00</t>
  </si>
  <si>
    <t xml:space="preserve">Kladení dlažby z kostek kam mozaika </t>
  </si>
  <si>
    <t>V položce jsou zakalkulovány i náklady na dodání hmot pro lože a na dodání téhož materiálu na výplň spár. V položce nejsou zakalkulovány náklady na dodání dlažebních kostek, které se oceňuje ve specifikaci, ztratné se doporučuje ve výši 2%.</t>
  </si>
  <si>
    <t>pěší provoz:331,1</t>
  </si>
  <si>
    <t>proluka:358,0</t>
  </si>
  <si>
    <t>pásy k mřížím u stromů:113,65</t>
  </si>
  <si>
    <t>signální a výstražné pásy:7,52</t>
  </si>
  <si>
    <t>podél obrubníků:4,78</t>
  </si>
  <si>
    <t>591211111R00</t>
  </si>
  <si>
    <t xml:space="preserve">Kladení dlažby drobné kostky,lože z kamen.tl. 5 cm </t>
  </si>
  <si>
    <t>848,7-113,65-7,52-4,2-4,78</t>
  </si>
  <si>
    <t>594111111R00</t>
  </si>
  <si>
    <t xml:space="preserve">Dlažba z lomového kamene,lože z kam.těž.do 5 cm </t>
  </si>
  <si>
    <t>lemování reloéfní dlažby:16,78*0,25</t>
  </si>
  <si>
    <t>597101113RT1</t>
  </si>
  <si>
    <t>Montáž odvodňovacího žlabu - polymerbeton včetně beton. lože C16/20,zatížení C 250, D 400 kN</t>
  </si>
  <si>
    <t>Položka je určena pro montáž odvodňovacího žlabu z polymerbetonu včetně betonového lože. Žlaby slouží k odvedení povrchové vody ze zpeněných ploch, rozhodující pro volbu položky je třída zatížení.</t>
  </si>
  <si>
    <t>V položce nejsou zakalkulovány náklady na dodávku žlabu. Tyto náklady ce oceňují ve specifikaci.</t>
  </si>
  <si>
    <t>45,0+43,5</t>
  </si>
  <si>
    <t>58380056</t>
  </si>
  <si>
    <t>Mozaika dlažební 4/6  štípaná</t>
  </si>
  <si>
    <t>nové kostky:(494,07+303,5*0,25)*1,02</t>
  </si>
  <si>
    <t>58380056.A</t>
  </si>
  <si>
    <t>Mozaika dlažební žulová chodníková  4/6  řezaná</t>
  </si>
  <si>
    <t>19,1*0,25*1,02</t>
  </si>
  <si>
    <t>58380120.A</t>
  </si>
  <si>
    <t>Kostka dlažební drobná 8/10 tř. 1  1t = 5 m2</t>
  </si>
  <si>
    <t>nové kostky:(277,05+441,5*0,25)*1,02</t>
  </si>
  <si>
    <t>59-001</t>
  </si>
  <si>
    <t xml:space="preserve">Kamenná deska řezaná </t>
  </si>
  <si>
    <t>4,195*1,01</t>
  </si>
  <si>
    <t>59-002</t>
  </si>
  <si>
    <t>Reliefní dlažba CD 200x200x60 mm hmatová úpravou pro zrakově postižené</t>
  </si>
  <si>
    <t>(2,04+4,66)*1,01</t>
  </si>
  <si>
    <t>prodloužení vodící linie:0,32*1,01</t>
  </si>
  <si>
    <t>59-003</t>
  </si>
  <si>
    <t>Polymerbetonové profilované  desky VL 95x600x70 mm hmatová úprava - dážky - vodící linie</t>
  </si>
  <si>
    <t>(1,62+0,54+2,06+3,12)*1,01</t>
  </si>
  <si>
    <t>59-004</t>
  </si>
  <si>
    <t>Žlab dl. 1000 mm, š. 185 mm, v. 260 mm litinová hrana</t>
  </si>
  <si>
    <t>45,0 m:44</t>
  </si>
  <si>
    <t>43,5 m:42</t>
  </si>
  <si>
    <t>59-005</t>
  </si>
  <si>
    <t>Žlab dl. 500 mm, š. 185 mm, v. 260 mm litinová hrana</t>
  </si>
  <si>
    <t>43,5 m:1</t>
  </si>
  <si>
    <t>59-006</t>
  </si>
  <si>
    <t>Žlab dl. 1000 mm, š. 185 mm, v. 270 mm svislý odtok DN 150</t>
  </si>
  <si>
    <t>45,0 m:1</t>
  </si>
  <si>
    <t>59-007</t>
  </si>
  <si>
    <t xml:space="preserve">Štěrbinový nástavec dl. 1000 mm, nerez ocel </t>
  </si>
  <si>
    <t>45,0 m:43</t>
  </si>
  <si>
    <t>43,5 m:41</t>
  </si>
  <si>
    <t>59-008</t>
  </si>
  <si>
    <t xml:space="preserve">Štěrbinový nástavec dl. 500 mm, nerez ocel </t>
  </si>
  <si>
    <t>45,0 m:2</t>
  </si>
  <si>
    <t>43,5 m:3</t>
  </si>
  <si>
    <t>59-009</t>
  </si>
  <si>
    <t>Štěrbinový nástavec, revizní díl dl. 500 mm nerez ocel</t>
  </si>
  <si>
    <t>43,5 m:2</t>
  </si>
  <si>
    <t>87</t>
  </si>
  <si>
    <t>Potrubí z trub z plastických hmot</t>
  </si>
  <si>
    <t>87 Potrubí z trub z plastických hmot</t>
  </si>
  <si>
    <t>871313121R00</t>
  </si>
  <si>
    <t xml:space="preserve">Montáž trub z plastu, gumový kroužek, DN 150 </t>
  </si>
  <si>
    <t>V položce je uvažováno s jedním spojem na 6 m potrubí. Položka je určena pro montáž potrubí z kanalizačních trub z plastu těsněných gumovým kroužkem v otevřeném výkopu ve sklonu do 20 %.</t>
  </si>
  <si>
    <t>V položce montáže potrubí nejsou zakalkulovány náklady na dodání trub; tyto náklady se oceňují ve specifikaci.</t>
  </si>
  <si>
    <t>Ztratné se doporučuje ve výši 9,3 %.</t>
  </si>
  <si>
    <t>přípojky šachet:0,6*2</t>
  </si>
  <si>
    <t>877313123R00</t>
  </si>
  <si>
    <t xml:space="preserve">Montáž tvarovek jednoos. plast. gum.kroužek DN 150 </t>
  </si>
  <si>
    <t>Položka je určena pro montáž tvarovek jednoosých na potrubí z kanalizačních trub z plastu těsněných gumovým kroužkem v otevřeném výkopu.</t>
  </si>
  <si>
    <t>Napojení trubních řadů z trub z plastu na jiný druh potrubí se oceňuje individuálně.</t>
  </si>
  <si>
    <t>V položce montáže tvarovek nejsou zakalkulovány náklady na dodání tvarovek; tyto náklady se oceňují ve specifikaci. Ztratné se doporučuje ve výši 1,5 %.</t>
  </si>
  <si>
    <t>28611151.A</t>
  </si>
  <si>
    <t>Trubka kanalizační SN 4 PVC 160x4,0x1000</t>
  </si>
  <si>
    <t xml:space="preserve">DN 150, nástrčné hrdlo opatřené těsnicím kroužkem z elastomeru </t>
  </si>
  <si>
    <t>28651663.A</t>
  </si>
  <si>
    <t>Koleno kanalizační KGB 160/ 67° PVC</t>
  </si>
  <si>
    <t>89</t>
  </si>
  <si>
    <t>Ostatní konstrukce na trubním vedení</t>
  </si>
  <si>
    <t>89 Ostatní konstrukce na trubním vedení</t>
  </si>
  <si>
    <t>894201151R00</t>
  </si>
  <si>
    <t xml:space="preserve">Dno šachet z betonu V 4 - B 20, tl. nad 20 cm </t>
  </si>
  <si>
    <t>Pro tloušťku dna do 20 cm se použije příplatek -  položka 89420-1193.</t>
  </si>
  <si>
    <t>ŠD1:0,31</t>
  </si>
  <si>
    <t>894201193R00</t>
  </si>
  <si>
    <t xml:space="preserve">Příplatek za tloušťku dna šachty do 20 cm </t>
  </si>
  <si>
    <t>894412411R00</t>
  </si>
  <si>
    <t xml:space="preserve">Osazení železobeton. skruží přechod. 100/80/120/10 </t>
  </si>
  <si>
    <t>894414111R00</t>
  </si>
  <si>
    <t xml:space="preserve">Osazení železobet. skruží základových  100/100/10 </t>
  </si>
  <si>
    <t>899311112R00</t>
  </si>
  <si>
    <t xml:space="preserve">Osazení poklopů litinových s rámem do 100 kg </t>
  </si>
  <si>
    <t>899331111R00</t>
  </si>
  <si>
    <t xml:space="preserve">Výšková úprava vstupu do 20 cm, zvýšení poklopu </t>
  </si>
  <si>
    <t>kanalizace:2</t>
  </si>
  <si>
    <t>899432111R00</t>
  </si>
  <si>
    <t xml:space="preserve">Výšková úprava do 20 cm, snížení krytu šoupěte </t>
  </si>
  <si>
    <t>vodovod:2</t>
  </si>
  <si>
    <t>894431311RCB</t>
  </si>
  <si>
    <t>Šachta, D 425 mm, dl.šach.roury 1,50 m, přímá dno KG D 200 mm, poklop šedá litina 40 t</t>
  </si>
  <si>
    <t>Š1, Š2:2</t>
  </si>
  <si>
    <t>55243347</t>
  </si>
  <si>
    <t>Poklop litinový  D 610 mm pro zatížení 40 t</t>
  </si>
  <si>
    <t>59224002</t>
  </si>
  <si>
    <t>Skruž šachtová  1000x1000 PS 100x100x9 cm</t>
  </si>
  <si>
    <t>59224385</t>
  </si>
  <si>
    <t>Skruž přechodová  1000x625/600 KSP</t>
  </si>
  <si>
    <t>91</t>
  </si>
  <si>
    <t>Doplňující práce na komunikaci</t>
  </si>
  <si>
    <t>91 Doplňující práce na komunikaci</t>
  </si>
  <si>
    <t>914001111R00</t>
  </si>
  <si>
    <t xml:space="preserve">Osazení sloupků dopr.značky vč. beton. základu </t>
  </si>
  <si>
    <t>V položce započteno: výkop jamky s odhozem výkopku na vzdálenost do 3 m, osazení sloupku do monolitického betonového základu, dodávka a osazení víčka ke sloupku.</t>
  </si>
  <si>
    <t>přeložení značky:1</t>
  </si>
  <si>
    <t>915491211R00</t>
  </si>
  <si>
    <t xml:space="preserve">Osazení vodícího proužku do MC,podkl.C20/25 XF4 </t>
  </si>
  <si>
    <t>28,0+35,5</t>
  </si>
  <si>
    <t>917862111R00</t>
  </si>
  <si>
    <t>Osazení stojat. obrub.bet. s opěrou,lože z C 20/25 XF 4</t>
  </si>
  <si>
    <t>Osazení betonového silničního nebo chodníkového obrubníku.</t>
  </si>
  <si>
    <t>silniční kamenné:29,5</t>
  </si>
  <si>
    <t>58380211</t>
  </si>
  <si>
    <t>Krajník silniční 13x20x30 až 80 cm</t>
  </si>
  <si>
    <t>63,5*1,01</t>
  </si>
  <si>
    <t>58380333</t>
  </si>
  <si>
    <t>Obrubník kamenný přímý  25x20 cm</t>
  </si>
  <si>
    <t>29,5*1,01</t>
  </si>
  <si>
    <t>96</t>
  </si>
  <si>
    <t>Bourání konstrukcí</t>
  </si>
  <si>
    <t>96 Bourání konstrukcí</t>
  </si>
  <si>
    <t>358315114R00</t>
  </si>
  <si>
    <t xml:space="preserve">Bourání dešťových vpustí </t>
  </si>
  <si>
    <t>V položce není kalkulována manipulace se sutí, která se oceňuje samostatně položkami souboru 979.</t>
  </si>
  <si>
    <t>0,4*2</t>
  </si>
  <si>
    <t>961044111R00</t>
  </si>
  <si>
    <t xml:space="preserve">Bourání základů z betonu prostého </t>
  </si>
  <si>
    <t>patky obrubníků:229,0*0,09</t>
  </si>
  <si>
    <t>schodiště - proluka:7,3</t>
  </si>
  <si>
    <t>schodiště - opěrná zídka:5,5</t>
  </si>
  <si>
    <t>reklamní pylon:0,5</t>
  </si>
  <si>
    <t>stožáry VO:0,5*0,5*1,0*10</t>
  </si>
  <si>
    <t>zastávkový stojan:0,5*0,5*0,9</t>
  </si>
  <si>
    <t>odpadkové koše:0,3*0,3*0,8*3</t>
  </si>
  <si>
    <t>lavice:0,3*0,8*0,8*4*2</t>
  </si>
  <si>
    <t>zídka u budovy staré radnice:3,5*0,5*0,65</t>
  </si>
  <si>
    <t>961055111R00</t>
  </si>
  <si>
    <t xml:space="preserve">Bourání základů železobetonových </t>
  </si>
  <si>
    <t>kamen. zídky:19,95</t>
  </si>
  <si>
    <t>962022491R00</t>
  </si>
  <si>
    <t xml:space="preserve">Bourání zdiva nadzákladového kamenného na MC </t>
  </si>
  <si>
    <t>opěrné zídky:23,3</t>
  </si>
  <si>
    <t>963022819R00</t>
  </si>
  <si>
    <t xml:space="preserve">Bourání kamenných.schodišťových stupňů </t>
  </si>
  <si>
    <t>proluka:32,0</t>
  </si>
  <si>
    <t>opěrná zídka:20,0</t>
  </si>
  <si>
    <t>965081713R00</t>
  </si>
  <si>
    <t xml:space="preserve">Bourání dlaždic keramických tl. 1 cm, nad 1 m2 </t>
  </si>
  <si>
    <t>V položce není kalkulována manipulace se sutí, která se oceňuje samostatně položkami souboru 979.  V položce nejsou zakalkulovány náklady na bourání podkladního lože pod dlažbou.</t>
  </si>
  <si>
    <t>970051030R00</t>
  </si>
  <si>
    <t xml:space="preserve">Vrtání jádrové do ŽB d 30 mm </t>
  </si>
  <si>
    <t>ŠD1:0,1*28</t>
  </si>
  <si>
    <t>971052231R00</t>
  </si>
  <si>
    <t xml:space="preserve">Vybourání otvorů zdi želbet. 0,0225 m2, tl. 15 cm </t>
  </si>
  <si>
    <t>ŠD1:1</t>
  </si>
  <si>
    <t>99</t>
  </si>
  <si>
    <t>Staveništní přesun hmot</t>
  </si>
  <si>
    <t>99 Staveništní přesun hmot</t>
  </si>
  <si>
    <t>998223011R00</t>
  </si>
  <si>
    <t xml:space="preserve">Přesun hmot, pozemní komunikace, kryt dlážděný </t>
  </si>
  <si>
    <t>711</t>
  </si>
  <si>
    <t>Izolace proti vodě</t>
  </si>
  <si>
    <t>711 Izolace proti vodě</t>
  </si>
  <si>
    <t>711482020RZ1</t>
  </si>
  <si>
    <t>Izolační systém nopová folie, svisle včetně dodávky fólie a doplňků</t>
  </si>
  <si>
    <t>Speciálně modifikovaná fólie PVC s výškou profilování 8 mm a kompletačními výrobky, napojení přesahem.</t>
  </si>
  <si>
    <t>188,0*0,6</t>
  </si>
  <si>
    <t>711792620R00</t>
  </si>
  <si>
    <t xml:space="preserve">Izolace nopová lišta krycí </t>
  </si>
  <si>
    <t>998711101R00</t>
  </si>
  <si>
    <t xml:space="preserve">Přesun hmot pro izolace proti vodě, výšky do 6 m </t>
  </si>
  <si>
    <t>767</t>
  </si>
  <si>
    <t>Konstrukce zámečnické</t>
  </si>
  <si>
    <t>767 Konstrukce zámečnické</t>
  </si>
  <si>
    <t>767-PC1</t>
  </si>
  <si>
    <t xml:space="preserve">D+M zábradlí schodiště  nerez tr. 40/4 mm </t>
  </si>
  <si>
    <t>kg</t>
  </si>
  <si>
    <t>v opěrné zídce:17,75+12,07</t>
  </si>
  <si>
    <t>v proluce:35,5+21,3</t>
  </si>
  <si>
    <t>767-PC2</t>
  </si>
  <si>
    <t>D+M lyžin š. 280 mm, tl. 4 mm žárově zinkováno</t>
  </si>
  <si>
    <t>v proluce:13,82+4,4</t>
  </si>
  <si>
    <t>799VN</t>
  </si>
  <si>
    <t>Vedlejší náklady</t>
  </si>
  <si>
    <t>799VN Vedlejší náklady</t>
  </si>
  <si>
    <t>VN01</t>
  </si>
  <si>
    <t xml:space="preserve">Zařízení staveniště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</si>
  <si>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</si>
  <si>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</si>
  <si>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</si>
  <si>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</si>
  <si>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</si>
  <si>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živice:667,0*0,11</t>
  </si>
  <si>
    <t>beton:667,0*0,288+22,65*0,288</t>
  </si>
  <si>
    <t>beton. dlažba:18,0*0,138</t>
  </si>
  <si>
    <t>keram. dlažba:22,65*0,02</t>
  </si>
  <si>
    <t>beton. silniční obrubníky:47,5*0,145</t>
  </si>
  <si>
    <t>kamenném silniční obrubníky:125,5*0,145</t>
  </si>
  <si>
    <t>betonové chodníkové obrubníky:56,0*0,145</t>
  </si>
  <si>
    <t>betonové základy:39,5245*2,0</t>
  </si>
  <si>
    <t>dešťové vpusti:0,8*2,2</t>
  </si>
  <si>
    <t>kamen. schod. stupně:52,0*0,112</t>
  </si>
  <si>
    <t>kamen. zídky:23,3*2,5</t>
  </si>
  <si>
    <t>ŽB základy:19,95*2,4</t>
  </si>
  <si>
    <t>žulová dlažba, signální pásy:0,72*0,24</t>
  </si>
  <si>
    <t>979081121R00</t>
  </si>
  <si>
    <t xml:space="preserve">Příplatek k odvozu za každý další 1 km </t>
  </si>
  <si>
    <t>živice:667,0*0,11*15</t>
  </si>
  <si>
    <t>beton:667,0*0,288*15+22,65*0,288*15</t>
  </si>
  <si>
    <t>beton. silniční obrubníky:47,5*0,145*15</t>
  </si>
  <si>
    <t>betonové chodníkové obrubníky:56,0*0,145*15</t>
  </si>
  <si>
    <t>betonové základy:39,5245*2,0*15</t>
  </si>
  <si>
    <t>dešťové vpusti:0,8*2,2*15</t>
  </si>
  <si>
    <t>kamen. zídky:23,3*2,5*15</t>
  </si>
  <si>
    <t>ŽB základy:19,95*2,4*15</t>
  </si>
  <si>
    <t>979082212R00</t>
  </si>
  <si>
    <t xml:space="preserve">Vodorovná doprava suti po suchu do 50 m </t>
  </si>
  <si>
    <t>mozaika:303,5*0,118</t>
  </si>
  <si>
    <t>kostky drobné:441,5*0,2</t>
  </si>
  <si>
    <t>979990102R00</t>
  </si>
  <si>
    <t xml:space="preserve">Poplatek za skládku suti - kamenné zdivo </t>
  </si>
  <si>
    <t>979990104R00</t>
  </si>
  <si>
    <t xml:space="preserve">Poplatek za skládku suti - beton </t>
  </si>
  <si>
    <t>beton. desky:667,0*0,288+22,65*0,288</t>
  </si>
  <si>
    <t>979990108R00</t>
  </si>
  <si>
    <t xml:space="preserve">Poplatek za skládku suti - železobeton </t>
  </si>
  <si>
    <t>19,95*2,4</t>
  </si>
  <si>
    <t>979990113R00</t>
  </si>
  <si>
    <t xml:space="preserve">Poplatek za skládku suti - obalovaný asfalt </t>
  </si>
  <si>
    <t>litý asfalt:667,0*0,11</t>
  </si>
  <si>
    <t>C 401</t>
  </si>
  <si>
    <t>VO + chránička pro opt. kabel kamer. systému</t>
  </si>
  <si>
    <t>C 401 VO + chránička pro opt. kabel kamer. systému</t>
  </si>
  <si>
    <t>828</t>
  </si>
  <si>
    <t>001</t>
  </si>
  <si>
    <t xml:space="preserve">Demontáž stáv. sloupů VO, odvoz do 5 km </t>
  </si>
  <si>
    <t>M21</t>
  </si>
  <si>
    <t>Elektromontáže</t>
  </si>
  <si>
    <t>M21 Elektromontáže</t>
  </si>
  <si>
    <t>MONT 01</t>
  </si>
  <si>
    <t xml:space="preserve">Kabel CYKY-J 4x16 </t>
  </si>
  <si>
    <t>MONT 02</t>
  </si>
  <si>
    <t xml:space="preserve">Kabel CYKY-J 5x16 </t>
  </si>
  <si>
    <t>MONT 03</t>
  </si>
  <si>
    <t xml:space="preserve">Kabel CYKY-J 3x2,5 </t>
  </si>
  <si>
    <t>MONT 04</t>
  </si>
  <si>
    <t xml:space="preserve">Svítidlo hlav.VO - designové parkové vč.stožáru 5m </t>
  </si>
  <si>
    <t>MONT 05</t>
  </si>
  <si>
    <t>Svítidlo D-CO R LED MAXI - vestavné do země 6 LED x 1,2 W</t>
  </si>
  <si>
    <t>MONT 06</t>
  </si>
  <si>
    <t>LED svítidlo vestavné do zdi vč. vestav. boxu 229 x 102 x 92 mm</t>
  </si>
  <si>
    <t>MONT 07</t>
  </si>
  <si>
    <t>Zásuvka 230V/16A pro montáž na sloup veř. osvětlení</t>
  </si>
  <si>
    <t>MONT 08</t>
  </si>
  <si>
    <t xml:space="preserve">Krabice instalační odbočná, Al, IP 56 vč. svork. </t>
  </si>
  <si>
    <t>MONT 09</t>
  </si>
  <si>
    <t xml:space="preserve">Kabelová spojka NN RayGel-24-M </t>
  </si>
  <si>
    <t>MONT 10</t>
  </si>
  <si>
    <t xml:space="preserve">Zemnící pásek FeZn 30 x 4 </t>
  </si>
  <si>
    <t>MONT 11</t>
  </si>
  <si>
    <t>R 01 šachta s podzem. rozvaděčem 0,4kV, poklop ocel.rám 12,5 nebo 40t, 800 x 1400 mm, hl. 800 mm</t>
  </si>
  <si>
    <t>MONT 12</t>
  </si>
  <si>
    <t>R 01 šachta s podzem. rozvaděčem 0,4kV, poklop ocel.rám 12,5 nebo 40t, 683 x 900 mm, hl. 1000 mm</t>
  </si>
  <si>
    <t>ZVPR-01</t>
  </si>
  <si>
    <t>Zákaznická vestavba podzem. rozvaděče "R01" pojistkový odpínač OPVA 14-3/14 x 51 - 20A Gg</t>
  </si>
  <si>
    <t>ZVPR-02</t>
  </si>
  <si>
    <t>Zákaznická vestavba podzem. rozvaděče "R01" modulový vypínač trojpólový 125/3, 125A</t>
  </si>
  <si>
    <t>ZVPR-03</t>
  </si>
  <si>
    <t>Zákaznická vestavba podzem. rozvaděče "R01" jistič trojpólový 50B/3, 50A</t>
  </si>
  <si>
    <t>ZVPR-04</t>
  </si>
  <si>
    <t>Zákaznická vestavba podzem. rozvaděče "R01" jistič jednopólový 6B/3, 6A</t>
  </si>
  <si>
    <t>MAT 01</t>
  </si>
  <si>
    <t>MAT 02</t>
  </si>
  <si>
    <t>MAT 03</t>
  </si>
  <si>
    <t>MAT 04</t>
  </si>
  <si>
    <t>MAT 05</t>
  </si>
  <si>
    <t>Svítidlo D-CO R LED MAXI - vestavné do země 6 LED x 1,2 W, pr. 241 x 199 mm</t>
  </si>
  <si>
    <t>MAT 06</t>
  </si>
  <si>
    <t>MAT 07</t>
  </si>
  <si>
    <t xml:space="preserve">Zásuvka 230V/16A pro montáž na sloup veř.osvětlení </t>
  </si>
  <si>
    <t>MAT 08</t>
  </si>
  <si>
    <t>MAT 09</t>
  </si>
  <si>
    <t>MAT 10</t>
  </si>
  <si>
    <t>MAT 11</t>
  </si>
  <si>
    <t>R 01 šachta s podzem. rozvaděčem 0,4kV, poklop ocel.rám 12,5 nebo 40T, 800 x 1400 mm, hl. 800 mm</t>
  </si>
  <si>
    <t>MAT 12</t>
  </si>
  <si>
    <t>R 02 šachta s podzem. rozvaděčem 0,4kV, poklop ocel.rám 12,5 nebo 40T, 683 x 900 mm, hl. 1000 mm</t>
  </si>
  <si>
    <t>M46</t>
  </si>
  <si>
    <t>Zemní práce při montážích</t>
  </si>
  <si>
    <t>M46 Zemní práce při montážích</t>
  </si>
  <si>
    <t>460010024RT3</t>
  </si>
  <si>
    <t>Vytýčení kabelové trasy v zastavěném prostoru délka trasy do 1000 m</t>
  </si>
  <si>
    <t>km</t>
  </si>
  <si>
    <t>460200154RT2</t>
  </si>
  <si>
    <t>Výkop kabelové rýhy 35/70 cm  hor.4 ruční výkop rýhy</t>
  </si>
  <si>
    <t>460200284RT2</t>
  </si>
  <si>
    <t>Výkop kabelové rýhy 50/100 cm hor.4 ruční výkop rýhy</t>
  </si>
  <si>
    <t>460420022RT1</t>
  </si>
  <si>
    <t>Zřízení kabelového lože v rýze š. do 65 cm z písku lože tloušťky 10 cm</t>
  </si>
  <si>
    <t>460490012RT1</t>
  </si>
  <si>
    <t>Zakrytí kabelu výstražnou folií PVC, šířka 33 cm fólie PVC šířka 33 cm</t>
  </si>
  <si>
    <t>460570154R00</t>
  </si>
  <si>
    <t xml:space="preserve">Zához rýhy 35/70 cm, hornina třídy 4, se zhutněním </t>
  </si>
  <si>
    <t>460570284R00</t>
  </si>
  <si>
    <t xml:space="preserve">Zához rýhy 50/100 cm, hornina tř. 4, se zhutněním </t>
  </si>
  <si>
    <t>460600001RT2</t>
  </si>
  <si>
    <t>Naložení a odvoz zeminy odvoz na vzdálenost 1000 m</t>
  </si>
  <si>
    <t>460600002R00</t>
  </si>
  <si>
    <t xml:space="preserve">Příplatek za odvoz za každých dalších 1000 m </t>
  </si>
  <si>
    <t>460-PC1</t>
  </si>
  <si>
    <t xml:space="preserve">Trubka HDPE d= 110 </t>
  </si>
  <si>
    <t>460-PC2</t>
  </si>
  <si>
    <t xml:space="preserve">Trubka HDPE d= 63 </t>
  </si>
  <si>
    <t>460-PC3</t>
  </si>
  <si>
    <t xml:space="preserve">Dělená chránička HDPE d= 110 </t>
  </si>
  <si>
    <t>460-PC4</t>
  </si>
  <si>
    <t xml:space="preserve">Betonový základ stožárů VO </t>
  </si>
  <si>
    <t>460-PC5</t>
  </si>
  <si>
    <t xml:space="preserve">Usazení zemních rozvaděčů dle předpisu </t>
  </si>
  <si>
    <t>C 701</t>
  </si>
  <si>
    <t>Mobiliář</t>
  </si>
  <si>
    <t>C 701 Mobiliář</t>
  </si>
  <si>
    <t xml:space="preserve">Demontáž reklamního válce, přemístění do 5 km </t>
  </si>
  <si>
    <t>002</t>
  </si>
  <si>
    <t>Demontáž dřevěné terasy, přemístění do 5 km zpětné osazení na původní místo</t>
  </si>
  <si>
    <t>003</t>
  </si>
  <si>
    <t>Demontáž sloupu s reklamou na Radniční restauraci přemístění do 5 km</t>
  </si>
  <si>
    <t>004</t>
  </si>
  <si>
    <t>Demontáž zastávkového stojanu, uskladnění do 5 km osazení do nové polohy</t>
  </si>
  <si>
    <t>005</t>
  </si>
  <si>
    <t>Odstranění beton. nádob na květiny, odvoz do 5 km uskladnění</t>
  </si>
  <si>
    <t>006</t>
  </si>
  <si>
    <t>Odstranění odpadkových košů, odvoz do 5 km uskladnění</t>
  </si>
  <si>
    <t>007</t>
  </si>
  <si>
    <t xml:space="preserve">Demontáž lavic, odvoz do 5 km, uskladnění </t>
  </si>
  <si>
    <t>133201101R00</t>
  </si>
  <si>
    <t xml:space="preserve">Hloubení šachet v hor.3 do 100 m3 </t>
  </si>
  <si>
    <t>133201109R00</t>
  </si>
  <si>
    <t xml:space="preserve">Příplatek za lepivost - hloubení šachet v hor.3 </t>
  </si>
  <si>
    <t>275313611R00</t>
  </si>
  <si>
    <t xml:space="preserve">Beton základových patek prostý C 16/20 </t>
  </si>
  <si>
    <t>0,5*0,5*0,9*1,05</t>
  </si>
  <si>
    <t>0,5*4*0,2</t>
  </si>
  <si>
    <t>799</t>
  </si>
  <si>
    <t>Ostatní</t>
  </si>
  <si>
    <t>799 Ostatní</t>
  </si>
  <si>
    <t xml:space="preserve">Montáž MOB 01 </t>
  </si>
  <si>
    <t xml:space="preserve">Spodní stavba MOB 01 </t>
  </si>
  <si>
    <t xml:space="preserve">Montáž MOB 02 </t>
  </si>
  <si>
    <t xml:space="preserve">Spodní stavba MOB 02 </t>
  </si>
  <si>
    <t xml:space="preserve">Montáž MOB 03 </t>
  </si>
  <si>
    <t xml:space="preserve">Spodní stavba MOB 03 </t>
  </si>
  <si>
    <t xml:space="preserve">Montáž MOB 04 </t>
  </si>
  <si>
    <t>MOB 01</t>
  </si>
  <si>
    <t>Parková lavička Vera LVS111t  atyp. dl. 1,6 m na centr. noze bez opěradla, sedák trop. dřevo</t>
  </si>
  <si>
    <t>MOB 02a</t>
  </si>
  <si>
    <t>Odpadkový koš ECP 216, tělo hliník. slitina objem 50 l, stříška</t>
  </si>
  <si>
    <t>MOB 02b</t>
  </si>
  <si>
    <t>Odpadkový koš ECP 216, tělo hliník. slitina, 50 l stříška, atyp - delší noha</t>
  </si>
  <si>
    <t>Umístění koše v záhonu s trvalkami.</t>
  </si>
  <si>
    <t>MOB 03</t>
  </si>
  <si>
    <t>Mříž ke stromům ART371, čtvercový půdorys roštu bez ochrany kmene</t>
  </si>
  <si>
    <t>MOB 04</t>
  </si>
  <si>
    <t>Masívní dřevěný sedák z trop. dřeva 1500/1100/70 vč. nerez konstrukce kotvené do kamen. zdi</t>
  </si>
  <si>
    <t>C 702</t>
  </si>
  <si>
    <t>Opěrná zeď</t>
  </si>
  <si>
    <t>C 702 Opěrná zeď</t>
  </si>
  <si>
    <t>815.41</t>
  </si>
  <si>
    <t>132201110R00</t>
  </si>
  <si>
    <t xml:space="preserve">Hloubení rýh š.do 60 cm v hor.3 do 50 m3, STROJNĚ </t>
  </si>
  <si>
    <t>úsek A:(5,425+Pi*1,25+3,225)*0,6*0,7+Pi*0,72*0,72*0,5*0,7</t>
  </si>
  <si>
    <t>úsek B:1,1*0,6*0,7</t>
  </si>
  <si>
    <t>úsek C:1,1*0,6*0,7</t>
  </si>
  <si>
    <t>132201119R00</t>
  </si>
  <si>
    <t xml:space="preserve">Příplatek za lepivost - hloubení rýh 60 cm v hor.3 </t>
  </si>
  <si>
    <t>úsek A:((5,425+Pi*1,25+3,225)*0,6*0,7+Pi*0,72*0,72*0,5*0,7)*0,5</t>
  </si>
  <si>
    <t>úsek B:1,1*0,6*0,7*0,5</t>
  </si>
  <si>
    <t>úsek C:1,1*0,6*0,7*0,5</t>
  </si>
  <si>
    <t>132201210R00</t>
  </si>
  <si>
    <t xml:space="preserve">Hloubení rýh š.do 200 cm hor.3 do 50 m3,STROJNĚ </t>
  </si>
  <si>
    <t>úsek B:25,5*1,1*0,7</t>
  </si>
  <si>
    <t>úsek C:(32,5+Pi*2,2*0,5)*1,1*0,7</t>
  </si>
  <si>
    <t>132201219R00</t>
  </si>
  <si>
    <t xml:space="preserve">Příplatek za lepivost - hloubení rýh 200cm v hor.3 </t>
  </si>
  <si>
    <t>úsek B:25,5*1,1*0,7*0,5</t>
  </si>
  <si>
    <t>úsek C:(32,5+Pi*2,2*0,5)*1,1*0,7*0,5</t>
  </si>
  <si>
    <t>drenáž - úsek A:(4,25+0,25)*0,4*0,5</t>
  </si>
  <si>
    <t>6,7763+47,3209+0,9</t>
  </si>
  <si>
    <t>175101101RT2</t>
  </si>
  <si>
    <t>Obsyp potrubí bez prohození sypaniny s dodáním štěrkopísku frakce 0 - 22 mm</t>
  </si>
  <si>
    <t>Včetně dodávky kameniva.</t>
  </si>
  <si>
    <t>drenáž:</t>
  </si>
  <si>
    <t>úsek A:(0,65+4,35)*0,5*0,3</t>
  </si>
  <si>
    <t>úsek B:25,0*0,6*0,6</t>
  </si>
  <si>
    <t>úsek C:(32,0+Pi*2,2*0,5)*0,6*0,6</t>
  </si>
  <si>
    <t>212971110R00</t>
  </si>
  <si>
    <t xml:space="preserve">Opláštění trativodů z geotext., do sklonu 1:2,5 </t>
  </si>
  <si>
    <t>úsek A:(0,65+4,35)*(0,5+0,3)*2</t>
  </si>
  <si>
    <t>úsek B:25,0*0,6*4</t>
  </si>
  <si>
    <t>úsek C:(32,0+Pi*2,2*0,5)*0,6*4</t>
  </si>
  <si>
    <t>247681114R00</t>
  </si>
  <si>
    <t xml:space="preserve">Těsnění se zhutněním z jílu </t>
  </si>
  <si>
    <t>úsek A:(0,65+4,35)*0,4*0,2</t>
  </si>
  <si>
    <t>úsek B:25,0*0,45*0,2</t>
  </si>
  <si>
    <t>úsek C:(32,0+Pi*2,2*0,5)*0,45*0,2</t>
  </si>
  <si>
    <t>871228111R00</t>
  </si>
  <si>
    <t xml:space="preserve">Kladení dren. potrubí do rýhy, tvr. PVC, do 150 mm </t>
  </si>
  <si>
    <t>úsek A:2,0+0,65+4,35</t>
  </si>
  <si>
    <t>úsek B:25,0+1,1*3</t>
  </si>
  <si>
    <t>úsek C:32,0+Pi*2,2*0,5+1,1*5</t>
  </si>
  <si>
    <t>28611223.A</t>
  </si>
  <si>
    <t>Trubka PVC drenážní flexibilní d 100 mm</t>
  </si>
  <si>
    <t>76,2558*1,01</t>
  </si>
  <si>
    <t>58125110</t>
  </si>
  <si>
    <t>Zemina jílovinová  surová</t>
  </si>
  <si>
    <t>T</t>
  </si>
  <si>
    <t>5,841*1,8</t>
  </si>
  <si>
    <t>69366196</t>
  </si>
  <si>
    <t>Geotextilie 150 g/m2 š. 200cm 100% PP</t>
  </si>
  <si>
    <t xml:space="preserve">Netkaná geotextilie zpevněná vpichováním ze 100% z polypropylenu se separační, ochranou, filtrační a zpevňovací funkcí. </t>
  </si>
  <si>
    <t xml:space="preserve">Použití v pozemním stavitelství při výstavbě střech, zakládání staveb a výstavbě drenáží, v silničním a železničním stavitelství při výstavbě silničních a železničních násypů, zajišťování svahů, při výstavbě tunelů a drenážních systémů, ve vodním stavitelství při výstavbě nádrží, kanálů a rybníků, pro zajišťování hrází a břehů, při výstavbě ekologických staveb a skládek TKO. </t>
  </si>
  <si>
    <t>Základní vlastnosti textilie: odolává plísním, bakteriím a běžným chemikáliím, nemá negativní vliv na kvalitu pitné vody.</t>
  </si>
  <si>
    <t>153,0938*1,2</t>
  </si>
  <si>
    <t xml:space="preserve">Polštář základu z kameniva drceného 0-4 mm </t>
  </si>
  <si>
    <t>úsek A:(5,425+Pi*1,25+3,225)*0,6*0,1+Pi*0,72*0,72*0,5*0,1</t>
  </si>
  <si>
    <t>úsek B:1,1*0,6*0,1</t>
  </si>
  <si>
    <t>úsek C:1,1*0,6*0,1</t>
  </si>
  <si>
    <t>úsek B:25,5*1,1*0,15</t>
  </si>
  <si>
    <t>úsek C:(32,5+Pi*2,2*0,5)*1,1*0,15</t>
  </si>
  <si>
    <t>274313511R00</t>
  </si>
  <si>
    <t xml:space="preserve">Beton základových pasů prostý C 12/15 </t>
  </si>
  <si>
    <t>podkladní beton:</t>
  </si>
  <si>
    <t>úsek A:(5,425+Pi*1,25+3,225)*0,6*0,05+Pi*0,72*0,72*0,5*0,05</t>
  </si>
  <si>
    <t>úsek B:1,1*0,6*0,05</t>
  </si>
  <si>
    <t>úsek C:1,1*0,6*0,05</t>
  </si>
  <si>
    <t>úsek B:25,5*1,1*0,05</t>
  </si>
  <si>
    <t>úsek C:(32,5+Pi*2,2*0,5)*1,1*0,05</t>
  </si>
  <si>
    <t>274321411R00</t>
  </si>
  <si>
    <t xml:space="preserve">Železobeton základových pasů C 25/30 </t>
  </si>
  <si>
    <t>Položka obsahuje náklady na dodávku a uložení betonu do připravené konstrukce. Bednění a výztuž se oceňuje samostatně.</t>
  </si>
  <si>
    <t>úsek A:(5,425+Pi*1,25+3,225)*0,6*0,9+Pi*0,72*0,72*0,5*0,9</t>
  </si>
  <si>
    <t>úsek B:1,1*0,6*0,9</t>
  </si>
  <si>
    <t>úsek C:1,1*0,6*0,9</t>
  </si>
  <si>
    <t>úsek B:25,5*(1,1*0,4+0,68*0,5+0,18*0,3)</t>
  </si>
  <si>
    <t>úsek C:(32,5+Pi*2,2*0,5)*(1,1*0,4+0,68*0,5+0,3*0,18)</t>
  </si>
  <si>
    <t>úsek A:(5,425*2+Pi*1,25+3,225*2+0,6+1,3)*0,35</t>
  </si>
  <si>
    <t>úsek B:(1,1*2+0,6)*0,6</t>
  </si>
  <si>
    <t>úsek C:(1,1*2+0,6)*0,6</t>
  </si>
  <si>
    <t>úsek B:(25,5+1,1)*2*0,8</t>
  </si>
  <si>
    <t>úsek C:(32,5+Pi*2,2*0,5+1,1)*2*0,8</t>
  </si>
  <si>
    <t>274354023R00</t>
  </si>
  <si>
    <t xml:space="preserve">Bednění prostupu základem do 0,02 m2, dl.1,0 m </t>
  </si>
  <si>
    <t>úsek A:1</t>
  </si>
  <si>
    <t>úsek B:3</t>
  </si>
  <si>
    <t>úsek C:5</t>
  </si>
  <si>
    <t>274361821R00</t>
  </si>
  <si>
    <t xml:space="preserve">Výztuž základových pasů z betonářské oceli 10 505 </t>
  </si>
  <si>
    <t>V položce jsou zakalkulovány náklady na dodání nastříhané a naohýbané výztuže, podložek, distančních vložek, drátu, skob apod., dále náklady na uložení výztuže a její vyvázání nebo přivaření bodovými svary.</t>
  </si>
  <si>
    <t>úsek A:(5,425*2+Pi*1,25+3,225*2+1,3)*2*0,89*0,001*1,08</t>
  </si>
  <si>
    <t>(5,425+Pi*1,25+3,225)*4*2,78*0,89*0,001*1,08</t>
  </si>
  <si>
    <t>úsek B:1,1*4*0,89*0,001*1,08+1,1*4*2,78*0,001*1,08</t>
  </si>
  <si>
    <t>úsek C:1,1*4*0,89*0,001*1,08+1,1*4*2,78*0,001*1,08</t>
  </si>
  <si>
    <t>úsek B:25,5*4*(2,96+2,82+1,38)*0,89*0,001*1,08+25,5*15*0,89*0,001*1,08</t>
  </si>
  <si>
    <t>úsek C:(32,5+Pi*2,2*0,5)*4*(2,96+2,82+1,38)*0,89*0,001*1,08</t>
  </si>
  <si>
    <t>(32,5+Pi*2,2*0,5)*15*0,89*0,001*1,08</t>
  </si>
  <si>
    <t xml:space="preserve">V položce nejsou zakalkulovány náklady na dodávku bloků. Dodávka se oceňuje ve specifikaci. </t>
  </si>
  <si>
    <t>Jednotlivé bloky musí plynule navazovat v jedné linii bez zalamování, minimální tl. spáry.</t>
  </si>
  <si>
    <t>úsek A:7</t>
  </si>
  <si>
    <t>úsek B:6</t>
  </si>
  <si>
    <t>úsek C:6</t>
  </si>
  <si>
    <t>311261121R00</t>
  </si>
  <si>
    <t xml:space="preserve">Osazování bloků nadzákl.zdí,objem bloku do 0,30 m3 </t>
  </si>
  <si>
    <t>úsek A:4+4</t>
  </si>
  <si>
    <t>úsek B:2+6+1+6+1+1</t>
  </si>
  <si>
    <t>úsek C:1+7+20+4</t>
  </si>
  <si>
    <t>311261125R00</t>
  </si>
  <si>
    <t xml:space="preserve">Osazování bloků nadzákl.zdí,objem bloku do 0,40 m3 </t>
  </si>
  <si>
    <t>úsek B:4</t>
  </si>
  <si>
    <t>úsek C:2</t>
  </si>
  <si>
    <t>622901111R00</t>
  </si>
  <si>
    <t xml:space="preserve">Opracování oblin a hran stěn zdiva kamenného </t>
  </si>
  <si>
    <t>úsek A:(5,425+Pi*1,25+3,225)*2</t>
  </si>
  <si>
    <t>úsek B:(25,0+1,05)*2</t>
  </si>
  <si>
    <t>úsek C:(1,05+32,0+Pi*2,2*0,5)*2</t>
  </si>
  <si>
    <t>úsek A:7+4+4</t>
  </si>
  <si>
    <t>úsek B:27</t>
  </si>
  <si>
    <t>úsek C:40</t>
  </si>
  <si>
    <t>28611220.A</t>
  </si>
  <si>
    <t>Trubka PVC flexibilní d 50 mm</t>
  </si>
  <si>
    <t>průchodky pro kabely osvětlení:1,0*5</t>
  </si>
  <si>
    <t>31-M001</t>
  </si>
  <si>
    <t>Žulový tryskaný blok 745x500x394 mm horní plocha ve sklonu</t>
  </si>
  <si>
    <t>31-M002</t>
  </si>
  <si>
    <t>Žulový tryskaný blok 776x500x582 mm horní plocha ve sklonu</t>
  </si>
  <si>
    <t>úsek A:4</t>
  </si>
  <si>
    <t>31-M003</t>
  </si>
  <si>
    <t>Žulový tryskaný blok 1427x500x502 mm horní plocha ve sklonu</t>
  </si>
  <si>
    <t>úsek B:1</t>
  </si>
  <si>
    <t>31-M004</t>
  </si>
  <si>
    <t>Žulový tryskaný blok 1470x500x502 mm horní plocha ve sklonu,otvor pro zabudování světla</t>
  </si>
  <si>
    <t>úsek B:2</t>
  </si>
  <si>
    <t>31-M005</t>
  </si>
  <si>
    <t>Žulový tryskaný blok 1500x500x502 mm horní plocha ve sklonu,otvor pro zabudování světla</t>
  </si>
  <si>
    <t>31-M006</t>
  </si>
  <si>
    <t>Žulový tryskaný blok 827x500x502 mm horní plocha ve sklonu</t>
  </si>
  <si>
    <t>31-M007</t>
  </si>
  <si>
    <t>Žulový tryskaný blok 823x500x502 mm horní plocha ve sklonu</t>
  </si>
  <si>
    <t>31-M008</t>
  </si>
  <si>
    <t>Žulový tryskaný blok 853x500x502 mm horní plocha ve sklonu</t>
  </si>
  <si>
    <t>31-M009</t>
  </si>
  <si>
    <t>Žulový tryskaný blok 845x500x502 mm horní plocha ve sklonu</t>
  </si>
  <si>
    <t>31-M010</t>
  </si>
  <si>
    <t>31-M011</t>
  </si>
  <si>
    <t>31-M012</t>
  </si>
  <si>
    <t>Žulový tryskaný blok 1098x500x502 mm horní plocha ve sklonu</t>
  </si>
  <si>
    <t>31-M013</t>
  </si>
  <si>
    <t>Žulový tryskaný blok 1063x500x502 mm horní plocha ve sklonu</t>
  </si>
  <si>
    <t>úsek C:1</t>
  </si>
  <si>
    <t>31-M014</t>
  </si>
  <si>
    <t>Žulový tryskaný blok 763x500x502 mm horní plocha ve sklonu</t>
  </si>
  <si>
    <t>31-M015</t>
  </si>
  <si>
    <t>31-M016</t>
  </si>
  <si>
    <t>Žulový tryskaný blok 841x500x502 mm horní plocha ve sklonu</t>
  </si>
  <si>
    <t>úsek C:7</t>
  </si>
  <si>
    <t>31-M017</t>
  </si>
  <si>
    <t>Žulový tryskaný blok 854x500x502 mm horní plocha ve sklonu</t>
  </si>
  <si>
    <t>úsek C:20</t>
  </si>
  <si>
    <t>31-M018</t>
  </si>
  <si>
    <t>Žulový tryskaný blok -obloukový horní plocha ve sklonu</t>
  </si>
  <si>
    <t>úsek C:4</t>
  </si>
  <si>
    <t>998152111R00</t>
  </si>
  <si>
    <t xml:space="preserve">Přesun hmot, zdi a valy samostatné z dílců do 20 m </t>
  </si>
  <si>
    <t>C 703</t>
  </si>
  <si>
    <t>Drátěná plastika připomínající tradici síťování</t>
  </si>
  <si>
    <t>C 703 Drátěná plastika připomínající tradici síťování</t>
  </si>
  <si>
    <t>1,0*1,0*0,7</t>
  </si>
  <si>
    <t>1,0*1,0*0,1</t>
  </si>
  <si>
    <t>1,0*1,0*0,05</t>
  </si>
  <si>
    <t>275321411R00</t>
  </si>
  <si>
    <t xml:space="preserve">Železobeton základových patek C 25/30 </t>
  </si>
  <si>
    <t>1,0*1,0*0,9</t>
  </si>
  <si>
    <t>275351215R00</t>
  </si>
  <si>
    <t xml:space="preserve">Bednění stěn základových patek - zřízení </t>
  </si>
  <si>
    <t>1,0*4*0,35</t>
  </si>
  <si>
    <t>275361821R00</t>
  </si>
  <si>
    <t xml:space="preserve">Výztuž základových patek z betonářské ocelí 10505 </t>
  </si>
  <si>
    <t>1,0*8*0,89*0,001*1,08+1,0*4*4*0,89*0,001*1,08</t>
  </si>
  <si>
    <t>95</t>
  </si>
  <si>
    <t>Dokončovací konstrukce na pozemních stavbách</t>
  </si>
  <si>
    <t>95 Dokončovací konstrukce na pozemních stavbách</t>
  </si>
  <si>
    <t>953981102R00</t>
  </si>
  <si>
    <t xml:space="preserve">Chemické kotvy do betonu, hl. 90 mm, M 10, ampule </t>
  </si>
  <si>
    <t>V položce je zakalkulováno vyvrtání a vyčištění otvoru požadovaného průměru a hloubky, zasunutí ampule s chemickou kotvou do otvoru a zavrtání svorníku s hrotem, maticí a podložkou pozink. CH - M10 x 170/57 GV.</t>
  </si>
  <si>
    <t>Položka je určena i pro kotvy do zdiva z plných cihel.</t>
  </si>
  <si>
    <t>973022241R00</t>
  </si>
  <si>
    <t xml:space="preserve">Vysekání kapes zeď kamenná pl. 0,1 m2, hl. 15 cm </t>
  </si>
  <si>
    <t>nika v kamen. bloku:1</t>
  </si>
  <si>
    <t>Drátěná plastika pr. 6 mm -patin. nerez vč.kotvení deska s nápisem 400/250/5 mm - patin. nerez</t>
  </si>
  <si>
    <t>Deska celoplošně podlepená.</t>
  </si>
  <si>
    <t>C 801</t>
  </si>
  <si>
    <t>Vegetační úpravy</t>
  </si>
  <si>
    <t>C 801 Vegetační úpravy</t>
  </si>
  <si>
    <t>823.27</t>
  </si>
  <si>
    <t>111212111R00</t>
  </si>
  <si>
    <t xml:space="preserve">Odstranění nevhod. dřevin výšky do 1m, svah do 1:5 </t>
  </si>
  <si>
    <t>112101222R00</t>
  </si>
  <si>
    <t xml:space="preserve">Kácení stromů jehličnatých průměru 30 cm, svah 1:5 </t>
  </si>
  <si>
    <t>112201112R00</t>
  </si>
  <si>
    <t xml:space="preserve">Odstranění pařezů o průměru do 30 cm, svah 1:5 </t>
  </si>
  <si>
    <t>162201471R00</t>
  </si>
  <si>
    <t xml:space="preserve">Vod.přemístění kmenů jehlič., D 30cm  do 3000 m </t>
  </si>
  <si>
    <t>162201475R00</t>
  </si>
  <si>
    <t xml:space="preserve">Vodorovné přemístění pařezů  D 30 cm do 3000 m </t>
  </si>
  <si>
    <t>162301501R00</t>
  </si>
  <si>
    <t xml:space="preserve">Vodorovné přemístění křovin do  5000 m </t>
  </si>
  <si>
    <t>Položka se nepoužívá pro přesun do 50 m, který je započten v položce pro odstranění křovin.</t>
  </si>
  <si>
    <t>182001122R00</t>
  </si>
  <si>
    <t xml:space="preserve">Plošná úprava terénu, nerovnosti do 15 cm svah 1:2 </t>
  </si>
  <si>
    <t>183101215R00</t>
  </si>
  <si>
    <t xml:space="preserve">Hloub. jamek s výměnou 50% půdy do 0,4 m3 sv.1:5 </t>
  </si>
  <si>
    <t>183204112R00</t>
  </si>
  <si>
    <t xml:space="preserve">Výsadba trvalek prostokořenných </t>
  </si>
  <si>
    <t>183205131R00</t>
  </si>
  <si>
    <t xml:space="preserve">Založení záhonu na svahu 1 : 2, hor. 1 - 2 </t>
  </si>
  <si>
    <t>183402112R00</t>
  </si>
  <si>
    <t xml:space="preserve">Rozrušení půdy do 15 cm na svahu 1:2 </t>
  </si>
  <si>
    <t>184102115R00</t>
  </si>
  <si>
    <t xml:space="preserve">Výsadba dřevin s balem D do 60 cm, v rovině </t>
  </si>
  <si>
    <t>184802211R00</t>
  </si>
  <si>
    <t xml:space="preserve">Chem. odplevelení před založ. postřikem, svah 1:2 </t>
  </si>
  <si>
    <t>184804111R00</t>
  </si>
  <si>
    <t xml:space="preserve">Ochrana dřevin před okusem zvěří z rákosu v rovině </t>
  </si>
  <si>
    <t>184921093R00</t>
  </si>
  <si>
    <t xml:space="preserve">Mulčování rostlin tl. do 0,1 m rovina </t>
  </si>
  <si>
    <t>184921094R00</t>
  </si>
  <si>
    <t xml:space="preserve">Mulčování rostlin tl. do 0,1 m, svah do 1:2 </t>
  </si>
  <si>
    <t>185804312R00</t>
  </si>
  <si>
    <t xml:space="preserve">Zalití rostlin vodou plochy nad 20 m2 </t>
  </si>
  <si>
    <t>0,08*8</t>
  </si>
  <si>
    <t>185851111R00</t>
  </si>
  <si>
    <t xml:space="preserve">Dovoz vody pro zálivku rostlin do 6 km </t>
  </si>
  <si>
    <t>18-PC1</t>
  </si>
  <si>
    <t xml:space="preserve">Ukotvení dřevin zemními kotvami </t>
  </si>
  <si>
    <t>18-PC2</t>
  </si>
  <si>
    <t xml:space="preserve">Dodávka a uložení podkladní zahradnické folie </t>
  </si>
  <si>
    <t>18-PC3</t>
  </si>
  <si>
    <t>Zřízení drenáže výsadb. jámy ze štěrku a PE hadice pr. 10 cm vč. dodávky materiálu</t>
  </si>
  <si>
    <t>18-PC4</t>
  </si>
  <si>
    <t xml:space="preserve">Údržba dřevin po dobu 60 měsíců </t>
  </si>
  <si>
    <t>18-PC5</t>
  </si>
  <si>
    <t xml:space="preserve">Dodávka a uložení protierozní jutové sítě 500g/m2 </t>
  </si>
  <si>
    <t>18-PC6</t>
  </si>
  <si>
    <t xml:space="preserve">Údržba trvalek po dobu 60 měsíců </t>
  </si>
  <si>
    <t>10391100</t>
  </si>
  <si>
    <t>Kůra mulčovací VL</t>
  </si>
  <si>
    <t>MAT001</t>
  </si>
  <si>
    <t xml:space="preserve">Prunus serrulata Shirotae ( obvod kmene 14-16 cm) </t>
  </si>
  <si>
    <t>MAT002</t>
  </si>
  <si>
    <t xml:space="preserve">Chránička z bambusu </t>
  </si>
  <si>
    <t>MAT003</t>
  </si>
  <si>
    <t xml:space="preserve">Hnojivé tablety 15 ks/strom </t>
  </si>
  <si>
    <t>15*8</t>
  </si>
  <si>
    <t>MAT004</t>
  </si>
  <si>
    <t xml:space="preserve">Půdní kondicionér 0,5 kg/strom </t>
  </si>
  <si>
    <t>0,5*8</t>
  </si>
  <si>
    <t>MAT005</t>
  </si>
  <si>
    <t xml:space="preserve">Zemní kotva pro kotvení dřevin </t>
  </si>
  <si>
    <t>MAT006</t>
  </si>
  <si>
    <t xml:space="preserve">Drobný štěrk - mulč. fr. 4-8, vč. nákupu a dovozu </t>
  </si>
  <si>
    <t>MAT007</t>
  </si>
  <si>
    <t xml:space="preserve">Deschampsia caespitosa Palava </t>
  </si>
  <si>
    <t>MAT008</t>
  </si>
  <si>
    <t xml:space="preserve">Linium perenne </t>
  </si>
  <si>
    <t>MAT009</t>
  </si>
  <si>
    <t xml:space="preserve">Gaura lindheimerii </t>
  </si>
  <si>
    <t>MAT010</t>
  </si>
  <si>
    <t xml:space="preserve">Allium tuberosa </t>
  </si>
  <si>
    <t>MAT011</t>
  </si>
  <si>
    <t xml:space="preserve">Tulipa kaufmanniana </t>
  </si>
  <si>
    <t>998231311R00</t>
  </si>
  <si>
    <t xml:space="preserve">Přesun hmot pro sadovnické a krajin. úpravy do 5km </t>
  </si>
  <si>
    <t>Slepý rozpočet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</si>
</sst>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0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34" borderId="0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23" fillId="35" borderId="21" xfId="0" applyNumberFormat="1" applyFont="1" applyFill="1" applyBorder="1" applyAlignment="1">
      <alignment horizontal="right" vertical="center"/>
    </xf>
    <xf numFmtId="4" fontId="23" fillId="35" borderId="22" xfId="0" applyNumberFormat="1" applyFont="1" applyFill="1" applyBorder="1" applyAlignment="1">
      <alignment horizontal="right" vertical="center"/>
    </xf>
    <xf numFmtId="3" fontId="23" fillId="36" borderId="22" xfId="0" applyNumberFormat="1" applyFont="1" applyFill="1" applyBorder="1" applyAlignment="1">
      <alignment horizontal="right" vertical="center"/>
    </xf>
    <xf numFmtId="3" fontId="23" fillId="36" borderId="23" xfId="0" applyNumberFormat="1" applyFont="1" applyFill="1" applyBorder="1" applyAlignment="1">
      <alignment horizontal="right" vertical="center"/>
    </xf>
    <xf numFmtId="4" fontId="2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1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64" fontId="20" fillId="0" borderId="17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165" fontId="18" fillId="0" borderId="26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4" fontId="20" fillId="0" borderId="14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0" fontId="21" fillId="35" borderId="10" xfId="0" applyFont="1" applyFill="1" applyBorder="1" applyAlignment="1">
      <alignment vertical="center"/>
    </xf>
    <xf numFmtId="49" fontId="21" fillId="35" borderId="11" xfId="0" applyNumberFormat="1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vertical="center"/>
    </xf>
    <xf numFmtId="164" fontId="20" fillId="35" borderId="12" xfId="0" applyNumberFormat="1" applyFont="1" applyFill="1" applyBorder="1" applyAlignment="1">
      <alignment/>
    </xf>
    <xf numFmtId="3" fontId="21" fillId="35" borderId="24" xfId="0" applyNumberFormat="1" applyFont="1" applyFill="1" applyBorder="1" applyAlignment="1">
      <alignment horizontal="right" vertical="center"/>
    </xf>
    <xf numFmtId="165" fontId="21" fillId="35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1" fillId="33" borderId="24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49" fontId="20" fillId="0" borderId="25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6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35" borderId="12" xfId="0" applyNumberFormat="1" applyFont="1" applyFill="1" applyBorder="1" applyAlignment="1">
      <alignment horizontal="right" vertical="center"/>
    </xf>
    <xf numFmtId="4" fontId="24" fillId="33" borderId="24" xfId="0" applyNumberFormat="1" applyFont="1" applyFill="1" applyBorder="1" applyAlignment="1">
      <alignment horizontal="center" vertical="center"/>
    </xf>
    <xf numFmtId="165" fontId="20" fillId="0" borderId="25" xfId="0" applyNumberFormat="1" applyFont="1" applyBorder="1" applyAlignment="1">
      <alignment/>
    </xf>
    <xf numFmtId="165" fontId="20" fillId="0" borderId="26" xfId="0" applyNumberFormat="1" applyFont="1" applyBorder="1" applyAlignment="1">
      <alignment/>
    </xf>
    <xf numFmtId="165" fontId="20" fillId="35" borderId="24" xfId="0" applyNumberFormat="1" applyFont="1" applyFill="1" applyBorder="1" applyAlignment="1">
      <alignment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164" fontId="20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164" fontId="20" fillId="35" borderId="11" xfId="0" applyNumberFormat="1" applyFont="1" applyFill="1" applyBorder="1" applyAlignment="1">
      <alignment/>
    </xf>
    <xf numFmtId="3" fontId="21" fillId="35" borderId="11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centerContinuous" vertical="top"/>
    </xf>
    <xf numFmtId="0" fontId="18" fillId="0" borderId="19" xfId="0" applyFont="1" applyBorder="1" applyAlignment="1">
      <alignment horizontal="centerContinuous"/>
    </xf>
    <xf numFmtId="0" fontId="24" fillId="33" borderId="27" xfId="0" applyFont="1" applyFill="1" applyBorder="1" applyAlignment="1">
      <alignment horizontal="left"/>
    </xf>
    <xf numFmtId="0" fontId="20" fillId="33" borderId="28" xfId="0" applyFont="1" applyFill="1" applyBorder="1" applyAlignment="1">
      <alignment horizontal="centerContinuous"/>
    </xf>
    <xf numFmtId="49" fontId="21" fillId="33" borderId="29" xfId="0" applyNumberFormat="1" applyFont="1" applyFill="1" applyBorder="1" applyAlignment="1">
      <alignment horizontal="left"/>
    </xf>
    <xf numFmtId="49" fontId="20" fillId="33" borderId="28" xfId="0" applyNumberFormat="1" applyFont="1" applyFill="1" applyBorder="1" applyAlignment="1">
      <alignment horizontal="centerContinuous"/>
    </xf>
    <xf numFmtId="0" fontId="20" fillId="0" borderId="30" xfId="0" applyFont="1" applyBorder="1" applyAlignment="1">
      <alignment/>
    </xf>
    <xf numFmtId="49" fontId="20" fillId="0" borderId="31" xfId="0" applyNumberFormat="1" applyFont="1" applyBorder="1" applyAlignment="1">
      <alignment horizontal="left"/>
    </xf>
    <xf numFmtId="0" fontId="18" fillId="0" borderId="32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33" xfId="0" applyFont="1" applyBorder="1" applyAlignment="1">
      <alignment horizontal="left"/>
    </xf>
    <xf numFmtId="0" fontId="24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left"/>
    </xf>
    <xf numFmtId="49" fontId="24" fillId="33" borderId="32" xfId="0" applyNumberFormat="1" applyFont="1" applyFill="1" applyBorder="1" applyAlignment="1">
      <alignment/>
    </xf>
    <xf numFmtId="49" fontId="18" fillId="33" borderId="12" xfId="0" applyNumberFormat="1" applyFont="1" applyFill="1" applyBorder="1" applyAlignment="1">
      <alignment/>
    </xf>
    <xf numFmtId="49" fontId="24" fillId="33" borderId="11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3" fontId="20" fillId="0" borderId="33" xfId="0" applyNumberFormat="1" applyFont="1" applyBorder="1" applyAlignment="1">
      <alignment horizontal="left"/>
    </xf>
    <xf numFmtId="0" fontId="18" fillId="0" borderId="0" xfId="0" applyFont="1" applyFill="1" applyAlignment="1">
      <alignment/>
    </xf>
    <xf numFmtId="49" fontId="24" fillId="33" borderId="34" xfId="0" applyNumberFormat="1" applyFon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49" fontId="18" fillId="33" borderId="0" xfId="0" applyNumberFormat="1" applyFont="1" applyFill="1" applyBorder="1" applyAlignment="1">
      <alignment/>
    </xf>
    <xf numFmtId="49" fontId="20" fillId="0" borderId="24" xfId="0" applyNumberFormat="1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4" xfId="0" applyNumberFormat="1" applyFont="1" applyBorder="1" applyAlignment="1">
      <alignment/>
    </xf>
    <xf numFmtId="0" fontId="20" fillId="0" borderId="36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0" fillId="0" borderId="36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36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24" fillId="33" borderId="21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18" fillId="33" borderId="41" xfId="0" applyFont="1" applyFill="1" applyBorder="1" applyAlignment="1">
      <alignment horizontal="centerContinuous"/>
    </xf>
    <xf numFmtId="0" fontId="24" fillId="33" borderId="22" xfId="0" applyFont="1" applyFill="1" applyBorder="1" applyAlignment="1">
      <alignment horizontal="centerContinuous"/>
    </xf>
    <xf numFmtId="0" fontId="18" fillId="33" borderId="22" xfId="0" applyFont="1" applyFill="1" applyBorder="1" applyAlignment="1">
      <alignment horizontal="centerContinuous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3" fontId="18" fillId="0" borderId="31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28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3" xfId="0" applyFont="1" applyBorder="1" applyAlignment="1">
      <alignment shrinkToFit="1"/>
    </xf>
    <xf numFmtId="0" fontId="18" fillId="0" borderId="45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6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3" fontId="18" fillId="0" borderId="48" xfId="0" applyNumberFormat="1" applyFont="1" applyBorder="1" applyAlignment="1">
      <alignment/>
    </xf>
    <xf numFmtId="0" fontId="18" fillId="0" borderId="46" xfId="0" applyFont="1" applyBorder="1" applyAlignment="1">
      <alignment/>
    </xf>
    <xf numFmtId="3" fontId="18" fillId="0" borderId="49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4" fillId="33" borderId="50" xfId="0" applyFont="1" applyFill="1" applyBorder="1" applyAlignment="1">
      <alignment/>
    </xf>
    <xf numFmtId="0" fontId="24" fillId="33" borderId="5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6" xfId="0" applyFont="1" applyBorder="1" applyAlignment="1">
      <alignment/>
    </xf>
    <xf numFmtId="165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67" fontId="18" fillId="0" borderId="10" xfId="0" applyNumberFormat="1" applyFont="1" applyBorder="1" applyAlignment="1">
      <alignment horizontal="right" indent="2"/>
    </xf>
    <xf numFmtId="167" fontId="18" fillId="0" borderId="36" xfId="0" applyNumberFormat="1" applyFont="1" applyBorder="1" applyAlignment="1">
      <alignment horizontal="right" indent="2"/>
    </xf>
    <xf numFmtId="0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 horizontal="right"/>
    </xf>
    <xf numFmtId="0" fontId="23" fillId="33" borderId="46" xfId="0" applyFont="1" applyFill="1" applyBorder="1" applyAlignment="1">
      <alignment/>
    </xf>
    <xf numFmtId="0" fontId="23" fillId="33" borderId="49" xfId="0" applyFont="1" applyFill="1" applyBorder="1" applyAlignment="1">
      <alignment/>
    </xf>
    <xf numFmtId="0" fontId="23" fillId="33" borderId="47" xfId="0" applyFont="1" applyFill="1" applyBorder="1" applyAlignment="1">
      <alignment/>
    </xf>
    <xf numFmtId="167" fontId="23" fillId="33" borderId="56" xfId="0" applyNumberFormat="1" applyFont="1" applyFill="1" applyBorder="1" applyAlignment="1">
      <alignment horizontal="right" indent="2"/>
    </xf>
    <xf numFmtId="167" fontId="23" fillId="33" borderId="57" xfId="0" applyNumberFormat="1" applyFont="1" applyFill="1" applyBorder="1" applyAlignment="1">
      <alignment horizontal="right" indent="2"/>
    </xf>
    <xf numFmtId="0" fontId="23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vertical="justify"/>
    </xf>
    <xf numFmtId="0" fontId="18" fillId="0" borderId="0" xfId="0" applyFont="1" applyAlignment="1">
      <alignment horizontal="left" wrapText="1"/>
    </xf>
    <xf numFmtId="0" fontId="18" fillId="0" borderId="58" xfId="46" applyFont="1" applyBorder="1" applyAlignment="1">
      <alignment horizontal="center"/>
      <protection/>
    </xf>
    <xf numFmtId="0" fontId="18" fillId="0" borderId="59" xfId="46" applyFont="1" applyBorder="1" applyAlignment="1">
      <alignment horizontal="center"/>
      <protection/>
    </xf>
    <xf numFmtId="49" fontId="24" fillId="0" borderId="60" xfId="46" applyNumberFormat="1" applyFont="1" applyBorder="1">
      <alignment/>
      <protection/>
    </xf>
    <xf numFmtId="49" fontId="18" fillId="0" borderId="60" xfId="46" applyNumberFormat="1" applyFont="1" applyBorder="1">
      <alignment/>
      <protection/>
    </xf>
    <xf numFmtId="49" fontId="18" fillId="0" borderId="60" xfId="46" applyNumberFormat="1" applyFont="1" applyBorder="1" applyAlignment="1">
      <alignment horizontal="right"/>
      <protection/>
    </xf>
    <xf numFmtId="0" fontId="18" fillId="0" borderId="61" xfId="46" applyFont="1" applyBorder="1">
      <alignment/>
      <protection/>
    </xf>
    <xf numFmtId="49" fontId="18" fillId="0" borderId="60" xfId="0" applyNumberFormat="1" applyFont="1" applyBorder="1" applyAlignment="1">
      <alignment horizontal="left"/>
    </xf>
    <xf numFmtId="0" fontId="18" fillId="0" borderId="62" xfId="0" applyNumberFormat="1" applyFont="1" applyBorder="1" applyAlignment="1">
      <alignment/>
    </xf>
    <xf numFmtId="0" fontId="18" fillId="0" borderId="63" xfId="46" applyFont="1" applyBorder="1" applyAlignment="1">
      <alignment horizontal="center"/>
      <protection/>
    </xf>
    <xf numFmtId="0" fontId="18" fillId="0" borderId="64" xfId="46" applyFont="1" applyBorder="1" applyAlignment="1">
      <alignment horizontal="center"/>
      <protection/>
    </xf>
    <xf numFmtId="49" fontId="24" fillId="0" borderId="65" xfId="46" applyNumberFormat="1" applyFont="1" applyBorder="1">
      <alignment/>
      <protection/>
    </xf>
    <xf numFmtId="49" fontId="18" fillId="0" borderId="65" xfId="46" applyNumberFormat="1" applyFont="1" applyBorder="1">
      <alignment/>
      <protection/>
    </xf>
    <xf numFmtId="49" fontId="18" fillId="0" borderId="65" xfId="46" applyNumberFormat="1" applyFont="1" applyBorder="1" applyAlignment="1">
      <alignment horizontal="right"/>
      <protection/>
    </xf>
    <xf numFmtId="0" fontId="18" fillId="0" borderId="66" xfId="46" applyFont="1" applyBorder="1" applyAlignment="1">
      <alignment horizontal="left"/>
      <protection/>
    </xf>
    <xf numFmtId="0" fontId="18" fillId="0" borderId="65" xfId="46" applyFont="1" applyBorder="1" applyAlignment="1">
      <alignment horizontal="left"/>
      <protection/>
    </xf>
    <xf numFmtId="0" fontId="18" fillId="0" borderId="67" xfId="46" applyFont="1" applyBorder="1" applyAlignment="1">
      <alignment horizontal="lef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33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68" xfId="0" applyFont="1" applyFill="1" applyBorder="1" applyAlignment="1">
      <alignment horizontal="center"/>
    </xf>
    <xf numFmtId="0" fontId="24" fillId="33" borderId="69" xfId="0" applyFont="1" applyFill="1" applyBorder="1" applyAlignment="1">
      <alignment horizontal="center"/>
    </xf>
    <xf numFmtId="3" fontId="18" fillId="0" borderId="52" xfId="0" applyNumberFormat="1" applyFont="1" applyBorder="1" applyAlignment="1">
      <alignment/>
    </xf>
    <xf numFmtId="0" fontId="24" fillId="33" borderId="21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3" fontId="24" fillId="33" borderId="41" xfId="0" applyNumberFormat="1" applyFont="1" applyFill="1" applyBorder="1" applyAlignment="1">
      <alignment/>
    </xf>
    <xf numFmtId="3" fontId="24" fillId="33" borderId="23" xfId="0" applyNumberFormat="1" applyFont="1" applyFill="1" applyBorder="1" applyAlignment="1">
      <alignment/>
    </xf>
    <xf numFmtId="3" fontId="24" fillId="33" borderId="68" xfId="0" applyNumberFormat="1" applyFont="1" applyFill="1" applyBorder="1" applyAlignment="1">
      <alignment/>
    </xf>
    <xf numFmtId="3" fontId="24" fillId="33" borderId="69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18" fillId="33" borderId="51" xfId="0" applyFont="1" applyFill="1" applyBorder="1" applyAlignment="1">
      <alignment/>
    </xf>
    <xf numFmtId="0" fontId="24" fillId="33" borderId="70" xfId="0" applyFont="1" applyFill="1" applyBorder="1" applyAlignment="1">
      <alignment horizontal="right"/>
    </xf>
    <xf numFmtId="0" fontId="24" fillId="33" borderId="29" xfId="0" applyFont="1" applyFill="1" applyBorder="1" applyAlignment="1">
      <alignment horizontal="right"/>
    </xf>
    <xf numFmtId="0" fontId="24" fillId="33" borderId="28" xfId="0" applyFont="1" applyFill="1" applyBorder="1" applyAlignment="1">
      <alignment horizontal="center"/>
    </xf>
    <xf numFmtId="4" fontId="21" fillId="33" borderId="29" xfId="0" applyNumberFormat="1" applyFont="1" applyFill="1" applyBorder="1" applyAlignment="1">
      <alignment horizontal="right"/>
    </xf>
    <xf numFmtId="4" fontId="21" fillId="33" borderId="51" xfId="0" applyNumberFormat="1" applyFont="1" applyFill="1" applyBorder="1" applyAlignment="1">
      <alignment horizontal="right"/>
    </xf>
    <xf numFmtId="0" fontId="18" fillId="0" borderId="37" xfId="0" applyFont="1" applyBorder="1" applyAlignment="1">
      <alignment/>
    </xf>
    <xf numFmtId="3" fontId="18" fillId="0" borderId="44" xfId="0" applyNumberFormat="1" applyFont="1" applyBorder="1" applyAlignment="1">
      <alignment horizontal="right"/>
    </xf>
    <xf numFmtId="165" fontId="18" fillId="0" borderId="24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4" fontId="18" fillId="0" borderId="43" xfId="0" applyNumberFormat="1" applyFont="1" applyBorder="1" applyAlignment="1">
      <alignment horizontal="right"/>
    </xf>
    <xf numFmtId="3" fontId="18" fillId="0" borderId="37" xfId="0" applyNumberFormat="1" applyFont="1" applyBorder="1" applyAlignment="1">
      <alignment horizontal="right"/>
    </xf>
    <xf numFmtId="0" fontId="18" fillId="33" borderId="46" xfId="0" applyFont="1" applyFill="1" applyBorder="1" applyAlignment="1">
      <alignment/>
    </xf>
    <xf numFmtId="0" fontId="24" fillId="33" borderId="49" xfId="0" applyFont="1" applyFill="1" applyBorder="1" applyAlignment="1">
      <alignment/>
    </xf>
    <xf numFmtId="0" fontId="18" fillId="33" borderId="49" xfId="0" applyFont="1" applyFill="1" applyBorder="1" applyAlignment="1">
      <alignment/>
    </xf>
    <xf numFmtId="4" fontId="18" fillId="33" borderId="57" xfId="0" applyNumberFormat="1" applyFont="1" applyFill="1" applyBorder="1" applyAlignment="1">
      <alignment/>
    </xf>
    <xf numFmtId="4" fontId="18" fillId="33" borderId="46" xfId="0" applyNumberFormat="1" applyFont="1" applyFill="1" applyBorder="1" applyAlignment="1">
      <alignment/>
    </xf>
    <xf numFmtId="4" fontId="18" fillId="33" borderId="49" xfId="0" applyNumberFormat="1" applyFont="1" applyFill="1" applyBorder="1" applyAlignment="1">
      <alignment/>
    </xf>
    <xf numFmtId="3" fontId="24" fillId="33" borderId="49" xfId="0" applyNumberFormat="1" applyFont="1" applyFill="1" applyBorder="1" applyAlignment="1">
      <alignment horizontal="right"/>
    </xf>
    <xf numFmtId="3" fontId="24" fillId="33" borderId="57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6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18" fillId="0" borderId="60" xfId="46" applyFont="1" applyBorder="1">
      <alignment/>
      <protection/>
    </xf>
    <xf numFmtId="0" fontId="20" fillId="0" borderId="61" xfId="46" applyFont="1" applyBorder="1" applyAlignment="1">
      <alignment horizontal="right"/>
      <protection/>
    </xf>
    <xf numFmtId="49" fontId="18" fillId="0" borderId="60" xfId="46" applyNumberFormat="1" applyFont="1" applyBorder="1" applyAlignment="1">
      <alignment horizontal="left"/>
      <protection/>
    </xf>
    <xf numFmtId="0" fontId="18" fillId="0" borderId="62" xfId="46" applyFont="1" applyBorder="1">
      <alignment/>
      <protection/>
    </xf>
    <xf numFmtId="49" fontId="18" fillId="0" borderId="63" xfId="46" applyNumberFormat="1" applyFont="1" applyBorder="1" applyAlignment="1">
      <alignment horizontal="center"/>
      <protection/>
    </xf>
    <xf numFmtId="0" fontId="18" fillId="0" borderId="65" xfId="46" applyFont="1" applyBorder="1">
      <alignment/>
      <protection/>
    </xf>
    <xf numFmtId="0" fontId="18" fillId="0" borderId="66" xfId="46" applyFont="1" applyBorder="1" applyAlignment="1">
      <alignment horizontal="center" shrinkToFit="1"/>
      <protection/>
    </xf>
    <xf numFmtId="0" fontId="18" fillId="0" borderId="65" xfId="46" applyFont="1" applyBorder="1" applyAlignment="1">
      <alignment horizontal="center" shrinkToFit="1"/>
      <protection/>
    </xf>
    <xf numFmtId="0" fontId="18" fillId="0" borderId="67" xfId="46" applyFont="1" applyBorder="1" applyAlignment="1">
      <alignment horizontal="center" shrinkToFit="1"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33" borderId="24" xfId="46" applyNumberFormat="1" applyFont="1" applyFill="1" applyBorder="1">
      <alignment/>
      <protection/>
    </xf>
    <xf numFmtId="0" fontId="20" fillId="33" borderId="12" xfId="46" applyFont="1" applyFill="1" applyBorder="1" applyAlignment="1">
      <alignment horizontal="center"/>
      <protection/>
    </xf>
    <xf numFmtId="0" fontId="20" fillId="33" borderId="12" xfId="46" applyNumberFormat="1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 wrapText="1"/>
      <protection/>
    </xf>
    <xf numFmtId="0" fontId="24" fillId="0" borderId="26" xfId="46" applyFont="1" applyBorder="1" applyAlignment="1">
      <alignment horizontal="center"/>
      <protection/>
    </xf>
    <xf numFmtId="49" fontId="24" fillId="0" borderId="26" xfId="46" applyNumberFormat="1" applyFont="1" applyBorder="1" applyAlignment="1">
      <alignment horizontal="left"/>
      <protection/>
    </xf>
    <xf numFmtId="0" fontId="24" fillId="0" borderId="10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1" xfId="46" applyNumberFormat="1" applyFont="1" applyBorder="1" applyAlignment="1">
      <alignment horizontal="right"/>
      <protection/>
    </xf>
    <xf numFmtId="0" fontId="18" fillId="0" borderId="12" xfId="46" applyNumberFormat="1" applyFont="1" applyBorder="1">
      <alignment/>
      <protection/>
    </xf>
    <xf numFmtId="0" fontId="18" fillId="0" borderId="15" xfId="46" applyNumberFormat="1" applyFont="1" applyFill="1" applyBorder="1">
      <alignment/>
      <protection/>
    </xf>
    <xf numFmtId="0" fontId="18" fillId="0" borderId="17" xfId="46" applyNumberFormat="1" applyFont="1" applyFill="1" applyBorder="1">
      <alignment/>
      <protection/>
    </xf>
    <xf numFmtId="0" fontId="18" fillId="0" borderId="15" xfId="46" applyFont="1" applyFill="1" applyBorder="1">
      <alignment/>
      <protection/>
    </xf>
    <xf numFmtId="0" fontId="18" fillId="0" borderId="17" xfId="46" applyFont="1" applyFill="1" applyBorder="1">
      <alignment/>
      <protection/>
    </xf>
    <xf numFmtId="0" fontId="29" fillId="0" borderId="0" xfId="46" applyFont="1">
      <alignment/>
      <protection/>
    </xf>
    <xf numFmtId="0" fontId="25" fillId="0" borderId="25" xfId="46" applyFont="1" applyBorder="1" applyAlignment="1">
      <alignment horizontal="center" vertical="top"/>
      <protection/>
    </xf>
    <xf numFmtId="49" fontId="25" fillId="0" borderId="25" xfId="46" applyNumberFormat="1" applyFont="1" applyBorder="1" applyAlignment="1">
      <alignment horizontal="left" vertical="top"/>
      <protection/>
    </xf>
    <xf numFmtId="0" fontId="25" fillId="0" borderId="25" xfId="46" applyFont="1" applyBorder="1" applyAlignment="1">
      <alignment vertical="top" wrapText="1"/>
      <protection/>
    </xf>
    <xf numFmtId="49" fontId="25" fillId="0" borderId="25" xfId="46" applyNumberFormat="1" applyFont="1" applyBorder="1" applyAlignment="1">
      <alignment horizontal="center" shrinkToFit="1"/>
      <protection/>
    </xf>
    <xf numFmtId="4" fontId="25" fillId="0" borderId="25" xfId="46" applyNumberFormat="1" applyFont="1" applyBorder="1" applyAlignment="1">
      <alignment horizontal="right"/>
      <protection/>
    </xf>
    <xf numFmtId="4" fontId="25" fillId="0" borderId="25" xfId="46" applyNumberFormat="1" applyFont="1" applyBorder="1">
      <alignment/>
      <protection/>
    </xf>
    <xf numFmtId="168" fontId="25" fillId="0" borderId="25" xfId="46" applyNumberFormat="1" applyFont="1" applyBorder="1">
      <alignment/>
      <protection/>
    </xf>
    <xf numFmtId="4" fontId="25" fillId="0" borderId="17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49" fontId="20" fillId="0" borderId="26" xfId="46" applyNumberFormat="1" applyFont="1" applyBorder="1" applyAlignment="1">
      <alignment horizontal="left"/>
      <protection/>
    </xf>
    <xf numFmtId="0" fontId="30" fillId="37" borderId="13" xfId="46" applyNumberFormat="1" applyFont="1" applyFill="1" applyBorder="1" applyAlignment="1">
      <alignment horizontal="left" wrapText="1" indent="1"/>
      <protection/>
    </xf>
    <xf numFmtId="0" fontId="31" fillId="0" borderId="0" xfId="0" applyNumberFormat="1" applyFont="1" applyAlignment="1">
      <alignment/>
    </xf>
    <xf numFmtId="0" fontId="31" fillId="0" borderId="14" xfId="0" applyNumberFormat="1" applyFont="1" applyBorder="1" applyAlignment="1">
      <alignment/>
    </xf>
    <xf numFmtId="4" fontId="18" fillId="0" borderId="14" xfId="46" applyNumberFormat="1" applyFont="1" applyBorder="1">
      <alignment/>
      <protection/>
    </xf>
    <xf numFmtId="0" fontId="32" fillId="0" borderId="0" xfId="46" applyFont="1" applyAlignment="1">
      <alignment wrapText="1"/>
      <protection/>
    </xf>
    <xf numFmtId="49" fontId="20" fillId="0" borderId="26" xfId="46" applyNumberFormat="1" applyFont="1" applyBorder="1" applyAlignment="1">
      <alignment horizontal="right"/>
      <protection/>
    </xf>
    <xf numFmtId="49" fontId="33" fillId="37" borderId="71" xfId="46" applyNumberFormat="1" applyFont="1" applyFill="1" applyBorder="1" applyAlignment="1">
      <alignment horizontal="left" wrapText="1"/>
      <protection/>
    </xf>
    <xf numFmtId="49" fontId="34" fillId="0" borderId="72" xfId="0" applyNumberFormat="1" applyFont="1" applyBorder="1" applyAlignment="1">
      <alignment horizontal="left" wrapText="1"/>
    </xf>
    <xf numFmtId="4" fontId="33" fillId="37" borderId="73" xfId="46" applyNumberFormat="1" applyFont="1" applyFill="1" applyBorder="1" applyAlignment="1">
      <alignment horizontal="right" wrapText="1"/>
      <protection/>
    </xf>
    <xf numFmtId="0" fontId="33" fillId="37" borderId="13" xfId="46" applyFont="1" applyFill="1" applyBorder="1" applyAlignment="1">
      <alignment horizontal="left" wrapText="1"/>
      <protection/>
    </xf>
    <xf numFmtId="0" fontId="33" fillId="0" borderId="14" xfId="0" applyFont="1" applyBorder="1" applyAlignment="1">
      <alignment horizontal="right"/>
    </xf>
    <xf numFmtId="0" fontId="18" fillId="0" borderId="13" xfId="46" applyFont="1" applyBorder="1">
      <alignment/>
      <protection/>
    </xf>
    <xf numFmtId="0" fontId="18" fillId="0" borderId="0" xfId="46" applyFont="1" applyBorder="1">
      <alignment/>
      <protection/>
    </xf>
    <xf numFmtId="0" fontId="18" fillId="33" borderId="24" xfId="46" applyFont="1" applyFill="1" applyBorder="1" applyAlignment="1">
      <alignment horizontal="center"/>
      <protection/>
    </xf>
    <xf numFmtId="49" fontId="35" fillId="33" borderId="24" xfId="46" applyNumberFormat="1" applyFont="1" applyFill="1" applyBorder="1" applyAlignment="1">
      <alignment horizontal="left"/>
      <protection/>
    </xf>
    <xf numFmtId="0" fontId="35" fillId="33" borderId="10" xfId="46" applyFont="1" applyFill="1" applyBorder="1">
      <alignment/>
      <protection/>
    </xf>
    <xf numFmtId="0" fontId="18" fillId="33" borderId="11" xfId="46" applyFont="1" applyFill="1" applyBorder="1" applyAlignment="1">
      <alignment horizontal="center"/>
      <protection/>
    </xf>
    <xf numFmtId="4" fontId="18" fillId="33" borderId="11" xfId="46" applyNumberFormat="1" applyFont="1" applyFill="1" applyBorder="1" applyAlignment="1">
      <alignment horizontal="right"/>
      <protection/>
    </xf>
    <xf numFmtId="4" fontId="18" fillId="33" borderId="12" xfId="46" applyNumberFormat="1" applyFont="1" applyFill="1" applyBorder="1" applyAlignment="1">
      <alignment horizontal="right"/>
      <protection/>
    </xf>
    <xf numFmtId="4" fontId="24" fillId="33" borderId="24" xfId="46" applyNumberFormat="1" applyFont="1" applyFill="1" applyBorder="1">
      <alignment/>
      <protection/>
    </xf>
    <xf numFmtId="0" fontId="18" fillId="33" borderId="11" xfId="46" applyFont="1" applyFill="1" applyBorder="1">
      <alignment/>
      <protection/>
    </xf>
    <xf numFmtId="4" fontId="24" fillId="33" borderId="12" xfId="46" applyNumberFormat="1" applyFont="1" applyFill="1" applyBorder="1">
      <alignment/>
      <protection/>
    </xf>
    <xf numFmtId="3" fontId="18" fillId="0" borderId="0" xfId="46" applyNumberFormat="1" applyFont="1">
      <alignment/>
      <protection/>
    </xf>
    <xf numFmtId="0" fontId="36" fillId="0" borderId="0" xfId="46" applyFont="1" applyAlignment="1">
      <alignment/>
      <protection/>
    </xf>
    <xf numFmtId="0" fontId="37" fillId="0" borderId="0" xfId="46" applyFont="1" applyBorder="1">
      <alignment/>
      <protection/>
    </xf>
    <xf numFmtId="3" fontId="37" fillId="0" borderId="0" xfId="46" applyNumberFormat="1" applyFont="1" applyBorder="1" applyAlignment="1">
      <alignment horizontal="right"/>
      <protection/>
    </xf>
    <xf numFmtId="4" fontId="37" fillId="0" borderId="0" xfId="46" applyNumberFormat="1" applyFont="1" applyBorder="1">
      <alignment/>
      <protection/>
    </xf>
    <xf numFmtId="0" fontId="36" fillId="0" borderId="0" xfId="46" applyFont="1" applyBorder="1" applyAlignment="1">
      <alignment/>
      <protection/>
    </xf>
    <xf numFmtId="0" fontId="18" fillId="0" borderId="0" xfId="46" applyFont="1" applyBorder="1" applyAlignment="1">
      <alignment horizontal="right"/>
      <protection/>
    </xf>
    <xf numFmtId="49" fontId="20" fillId="0" borderId="3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107"/>
  <sheetViews>
    <sheetView showGridLines="0" tabSelected="1" zoomScaleSheetLayoutView="75" zoomScalePageLayoutView="0" workbookViewId="0" topLeftCell="B1">
      <selection activeCell="A1" sqref="A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1069</v>
      </c>
      <c r="E2" s="5"/>
      <c r="F2" s="4"/>
      <c r="G2" s="6"/>
      <c r="H2" s="7" t="s">
        <v>0</v>
      </c>
      <c r="I2" s="8">
        <f ca="1">TODAY()</f>
        <v>42270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ROUND(G37,0)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ROUND(H37,0)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104</v>
      </c>
      <c r="C30" s="61" t="s">
        <v>105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:I36">(G30*SazbaDPH1)/100+(H30*SazbaDPH2)/100</f>
        <v>0</v>
      </c>
      <c r="J30" s="67">
        <f aca="true" t="shared" si="1" ref="J30:J36">IF(CelkemObjekty=0,"",F30/CelkemObjekty*100)</f>
      </c>
    </row>
    <row r="31" spans="2:10" ht="12.75">
      <c r="B31" s="68" t="s">
        <v>137</v>
      </c>
      <c r="C31" s="69" t="s">
        <v>138</v>
      </c>
      <c r="D31" s="70"/>
      <c r="E31" s="71"/>
      <c r="F31" s="72">
        <f aca="true" t="shared" si="2" ref="F31:F36">G31+H31+I31</f>
        <v>0</v>
      </c>
      <c r="G31" s="73">
        <v>0</v>
      </c>
      <c r="H31" s="74">
        <v>0</v>
      </c>
      <c r="I31" s="74">
        <f t="shared" si="0"/>
        <v>0</v>
      </c>
      <c r="J31" s="67">
        <f t="shared" si="1"/>
      </c>
    </row>
    <row r="32" spans="2:10" ht="12.75">
      <c r="B32" s="68" t="s">
        <v>658</v>
      </c>
      <c r="C32" s="69" t="s">
        <v>659</v>
      </c>
      <c r="D32" s="70"/>
      <c r="E32" s="71"/>
      <c r="F32" s="72">
        <f t="shared" si="2"/>
        <v>0</v>
      </c>
      <c r="G32" s="73">
        <v>0</v>
      </c>
      <c r="H32" s="74">
        <v>0</v>
      </c>
      <c r="I32" s="74">
        <f t="shared" si="0"/>
        <v>0</v>
      </c>
      <c r="J32" s="67">
        <f t="shared" si="1"/>
      </c>
    </row>
    <row r="33" spans="2:10" ht="12.75">
      <c r="B33" s="68" t="s">
        <v>747</v>
      </c>
      <c r="C33" s="69" t="s">
        <v>748</v>
      </c>
      <c r="D33" s="70"/>
      <c r="E33" s="71"/>
      <c r="F33" s="72">
        <f t="shared" si="2"/>
        <v>0</v>
      </c>
      <c r="G33" s="73">
        <v>0</v>
      </c>
      <c r="H33" s="74">
        <v>0</v>
      </c>
      <c r="I33" s="74">
        <f t="shared" si="0"/>
        <v>0</v>
      </c>
      <c r="J33" s="67">
        <f t="shared" si="1"/>
      </c>
    </row>
    <row r="34" spans="2:10" ht="12.75">
      <c r="B34" s="68" t="s">
        <v>792</v>
      </c>
      <c r="C34" s="69" t="s">
        <v>793</v>
      </c>
      <c r="D34" s="70"/>
      <c r="E34" s="71"/>
      <c r="F34" s="72">
        <f t="shared" si="2"/>
        <v>0</v>
      </c>
      <c r="G34" s="73">
        <v>0</v>
      </c>
      <c r="H34" s="74">
        <v>0</v>
      </c>
      <c r="I34" s="74">
        <f t="shared" si="0"/>
        <v>0</v>
      </c>
      <c r="J34" s="67">
        <f t="shared" si="1"/>
      </c>
    </row>
    <row r="35" spans="2:10" ht="12.75">
      <c r="B35" s="68" t="s">
        <v>960</v>
      </c>
      <c r="C35" s="69" t="s">
        <v>961</v>
      </c>
      <c r="D35" s="70"/>
      <c r="E35" s="71"/>
      <c r="F35" s="72">
        <f t="shared" si="2"/>
        <v>0</v>
      </c>
      <c r="G35" s="73">
        <v>0</v>
      </c>
      <c r="H35" s="74">
        <v>0</v>
      </c>
      <c r="I35" s="74">
        <f t="shared" si="0"/>
        <v>0</v>
      </c>
      <c r="J35" s="67">
        <f t="shared" si="1"/>
      </c>
    </row>
    <row r="36" spans="2:10" ht="12.75">
      <c r="B36" s="68" t="s">
        <v>987</v>
      </c>
      <c r="C36" s="69" t="s">
        <v>988</v>
      </c>
      <c r="D36" s="70"/>
      <c r="E36" s="71"/>
      <c r="F36" s="72">
        <f t="shared" si="2"/>
        <v>0</v>
      </c>
      <c r="G36" s="73">
        <v>0</v>
      </c>
      <c r="H36" s="74">
        <v>0</v>
      </c>
      <c r="I36" s="74">
        <f t="shared" si="0"/>
        <v>0</v>
      </c>
      <c r="J36" s="67">
        <f t="shared" si="1"/>
      </c>
    </row>
    <row r="37" spans="2:10" ht="17.25" customHeight="1">
      <c r="B37" s="75" t="s">
        <v>19</v>
      </c>
      <c r="C37" s="76"/>
      <c r="D37" s="77"/>
      <c r="E37" s="78"/>
      <c r="F37" s="79">
        <f>SUM(F30:F36)</f>
        <v>0</v>
      </c>
      <c r="G37" s="79">
        <f>SUM(G30:G36)</f>
        <v>0</v>
      </c>
      <c r="H37" s="79">
        <f>SUM(H30:H36)</f>
        <v>0</v>
      </c>
      <c r="I37" s="79">
        <f>SUM(I30:I36)</f>
        <v>0</v>
      </c>
      <c r="J37" s="80">
        <f>IF(CelkemObjekty=0,"",F37/CelkemObjekty*100)</f>
      </c>
    </row>
    <row r="38" spans="2:11" ht="12.75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 ht="9.7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 ht="7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 ht="18">
      <c r="B41" s="13" t="s">
        <v>20</v>
      </c>
      <c r="C41" s="53"/>
      <c r="D41" s="53"/>
      <c r="E41" s="53"/>
      <c r="F41" s="53"/>
      <c r="G41" s="53"/>
      <c r="H41" s="53"/>
      <c r="I41" s="53"/>
      <c r="J41" s="53"/>
      <c r="K41" s="81"/>
    </row>
    <row r="42" ht="12.75">
      <c r="K42" s="81"/>
    </row>
    <row r="43" spans="2:10" ht="25.5">
      <c r="B43" s="82" t="s">
        <v>21</v>
      </c>
      <c r="C43" s="83" t="s">
        <v>22</v>
      </c>
      <c r="D43" s="56"/>
      <c r="E43" s="57"/>
      <c r="F43" s="58" t="s">
        <v>17</v>
      </c>
      <c r="G43" s="59" t="str">
        <f>CONCATENATE("Základ DPH ",SazbaDPH1," %")</f>
        <v>Základ DPH 15 %</v>
      </c>
      <c r="H43" s="58" t="str">
        <f>CONCATENATE("Základ DPH ",SazbaDPH2," %")</f>
        <v>Základ DPH 21 %</v>
      </c>
      <c r="I43" s="59" t="s">
        <v>18</v>
      </c>
      <c r="J43" s="58" t="s">
        <v>12</v>
      </c>
    </row>
    <row r="44" spans="2:10" ht="12.75">
      <c r="B44" s="84" t="s">
        <v>104</v>
      </c>
      <c r="C44" s="85" t="s">
        <v>1</v>
      </c>
      <c r="D44" s="62"/>
      <c r="E44" s="63"/>
      <c r="F44" s="64">
        <f>G44+H44+I44</f>
        <v>0</v>
      </c>
      <c r="G44" s="65">
        <v>0</v>
      </c>
      <c r="H44" s="66">
        <v>0</v>
      </c>
      <c r="I44" s="73">
        <f aca="true" t="shared" si="3" ref="I44:I50">(G44*SazbaDPH1)/100+(H44*SazbaDPH2)/100</f>
        <v>0</v>
      </c>
      <c r="J44" s="67">
        <f aca="true" t="shared" si="4" ref="J44:J50">IF(CelkemObjekty=0,"",F44/CelkemObjekty*100)</f>
      </c>
    </row>
    <row r="45" spans="2:10" ht="12.75">
      <c r="B45" s="86" t="s">
        <v>137</v>
      </c>
      <c r="C45" s="87" t="s">
        <v>1</v>
      </c>
      <c r="D45" s="70"/>
      <c r="E45" s="71"/>
      <c r="F45" s="72">
        <f aca="true" t="shared" si="5" ref="F45:F50">G45+H45+I45</f>
        <v>0</v>
      </c>
      <c r="G45" s="73">
        <v>0</v>
      </c>
      <c r="H45" s="74">
        <v>0</v>
      </c>
      <c r="I45" s="73">
        <f t="shared" si="3"/>
        <v>0</v>
      </c>
      <c r="J45" s="67">
        <f t="shared" si="4"/>
      </c>
    </row>
    <row r="46" spans="2:10" ht="12.75">
      <c r="B46" s="86" t="s">
        <v>658</v>
      </c>
      <c r="C46" s="87" t="s">
        <v>1</v>
      </c>
      <c r="D46" s="70"/>
      <c r="E46" s="71"/>
      <c r="F46" s="72">
        <f t="shared" si="5"/>
        <v>0</v>
      </c>
      <c r="G46" s="73">
        <v>0</v>
      </c>
      <c r="H46" s="74">
        <v>0</v>
      </c>
      <c r="I46" s="73">
        <f t="shared" si="3"/>
        <v>0</v>
      </c>
      <c r="J46" s="67">
        <f t="shared" si="4"/>
      </c>
    </row>
    <row r="47" spans="2:10" ht="12.75">
      <c r="B47" s="86" t="s">
        <v>747</v>
      </c>
      <c r="C47" s="87" t="s">
        <v>1</v>
      </c>
      <c r="D47" s="70"/>
      <c r="E47" s="71"/>
      <c r="F47" s="72">
        <f t="shared" si="5"/>
        <v>0</v>
      </c>
      <c r="G47" s="73">
        <v>0</v>
      </c>
      <c r="H47" s="74">
        <v>0</v>
      </c>
      <c r="I47" s="73">
        <f t="shared" si="3"/>
        <v>0</v>
      </c>
      <c r="J47" s="67">
        <f t="shared" si="4"/>
      </c>
    </row>
    <row r="48" spans="2:10" ht="12.75">
      <c r="B48" s="86" t="s">
        <v>792</v>
      </c>
      <c r="C48" s="87" t="s">
        <v>1</v>
      </c>
      <c r="D48" s="70"/>
      <c r="E48" s="71"/>
      <c r="F48" s="72">
        <f t="shared" si="5"/>
        <v>0</v>
      </c>
      <c r="G48" s="73">
        <v>0</v>
      </c>
      <c r="H48" s="74">
        <v>0</v>
      </c>
      <c r="I48" s="73">
        <f t="shared" si="3"/>
        <v>0</v>
      </c>
      <c r="J48" s="67">
        <f t="shared" si="4"/>
      </c>
    </row>
    <row r="49" spans="2:10" ht="12.75">
      <c r="B49" s="86" t="s">
        <v>960</v>
      </c>
      <c r="C49" s="87" t="s">
        <v>1</v>
      </c>
      <c r="D49" s="70"/>
      <c r="E49" s="71"/>
      <c r="F49" s="72">
        <f t="shared" si="5"/>
        <v>0</v>
      </c>
      <c r="G49" s="73">
        <v>0</v>
      </c>
      <c r="H49" s="74">
        <v>0</v>
      </c>
      <c r="I49" s="73">
        <f t="shared" si="3"/>
        <v>0</v>
      </c>
      <c r="J49" s="67">
        <f t="shared" si="4"/>
      </c>
    </row>
    <row r="50" spans="2:10" ht="12.75">
      <c r="B50" s="86" t="s">
        <v>987</v>
      </c>
      <c r="C50" s="87" t="s">
        <v>1</v>
      </c>
      <c r="D50" s="70"/>
      <c r="E50" s="71"/>
      <c r="F50" s="72">
        <f t="shared" si="5"/>
        <v>0</v>
      </c>
      <c r="G50" s="73">
        <v>0</v>
      </c>
      <c r="H50" s="74">
        <v>0</v>
      </c>
      <c r="I50" s="73">
        <f t="shared" si="3"/>
        <v>0</v>
      </c>
      <c r="J50" s="67">
        <f t="shared" si="4"/>
      </c>
    </row>
    <row r="51" spans="2:10" ht="12.75">
      <c r="B51" s="75" t="s">
        <v>19</v>
      </c>
      <c r="C51" s="76"/>
      <c r="D51" s="77"/>
      <c r="E51" s="78"/>
      <c r="F51" s="79">
        <f>SUM(F44:F50)</f>
        <v>0</v>
      </c>
      <c r="G51" s="88">
        <f>SUM(G44:G50)</f>
        <v>0</v>
      </c>
      <c r="H51" s="79">
        <f>SUM(H44:H50)</f>
        <v>0</v>
      </c>
      <c r="I51" s="88">
        <f>SUM(I44:I50)</f>
        <v>0</v>
      </c>
      <c r="J51" s="80">
        <f>IF(CelkemObjekty=0,"",F51/CelkemObjekty*100)</f>
      </c>
    </row>
    <row r="52" ht="9" customHeight="1"/>
    <row r="53" ht="6" customHeight="1"/>
    <row r="54" ht="3" customHeight="1"/>
    <row r="55" ht="6.75" customHeight="1"/>
    <row r="56" spans="2:10" ht="20.25" customHeight="1">
      <c r="B56" s="13" t="s">
        <v>23</v>
      </c>
      <c r="C56" s="53"/>
      <c r="D56" s="53"/>
      <c r="E56" s="53"/>
      <c r="F56" s="53"/>
      <c r="G56" s="53"/>
      <c r="H56" s="53"/>
      <c r="I56" s="53"/>
      <c r="J56" s="53"/>
    </row>
    <row r="57" ht="9" customHeight="1"/>
    <row r="58" spans="2:10" ht="12.75">
      <c r="B58" s="55" t="s">
        <v>24</v>
      </c>
      <c r="C58" s="56"/>
      <c r="D58" s="56"/>
      <c r="E58" s="58" t="s">
        <v>12</v>
      </c>
      <c r="F58" s="58" t="s">
        <v>25</v>
      </c>
      <c r="G58" s="59" t="s">
        <v>26</v>
      </c>
      <c r="H58" s="58" t="s">
        <v>27</v>
      </c>
      <c r="I58" s="59" t="s">
        <v>28</v>
      </c>
      <c r="J58" s="89" t="s">
        <v>29</v>
      </c>
    </row>
    <row r="59" spans="2:10" ht="12.75">
      <c r="B59" s="60" t="s">
        <v>108</v>
      </c>
      <c r="C59" s="61" t="s">
        <v>109</v>
      </c>
      <c r="D59" s="62"/>
      <c r="E59" s="90">
        <f>IF(SUM(SoucetDilu)=0,"",SUM(F59:J59)/SUM(SoucetDilu)*100)</f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8" t="s">
        <v>142</v>
      </c>
      <c r="C60" s="69" t="s">
        <v>143</v>
      </c>
      <c r="D60" s="70"/>
      <c r="E60" s="91">
        <f>IF(SUM(SoucetDilu)=0,"",SUM(F60:J60)/SUM(SoucetDilu)*100)</f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 ht="12.75">
      <c r="B61" s="68" t="s">
        <v>180</v>
      </c>
      <c r="C61" s="69" t="s">
        <v>181</v>
      </c>
      <c r="D61" s="70"/>
      <c r="E61" s="91">
        <f>IF(SUM(SoucetDilu)=0,"",SUM(F61:J61)/SUM(SoucetDilu)*100)</f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 ht="12.75">
      <c r="B62" s="68" t="s">
        <v>202</v>
      </c>
      <c r="C62" s="69" t="s">
        <v>203</v>
      </c>
      <c r="D62" s="70"/>
      <c r="E62" s="91">
        <f>IF(SUM(SoucetDilu)=0,"",SUM(F62:J62)/SUM(SoucetDilu)*100)</f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 ht="12.75">
      <c r="B63" s="68" t="s">
        <v>227</v>
      </c>
      <c r="C63" s="69" t="s">
        <v>228</v>
      </c>
      <c r="D63" s="70"/>
      <c r="E63" s="91">
        <f>IF(SUM(SoucetDilu)=0,"",SUM(F63:J63)/SUM(SoucetDilu)*100)</f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 ht="12.75">
      <c r="B64" s="68" t="s">
        <v>236</v>
      </c>
      <c r="C64" s="69" t="s">
        <v>237</v>
      </c>
      <c r="D64" s="70"/>
      <c r="E64" s="91">
        <f>IF(SUM(SoucetDilu)=0,"",SUM(F64:J64)/SUM(SoucetDilu)*100)</f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 ht="12.75">
      <c r="B65" s="68" t="s">
        <v>256</v>
      </c>
      <c r="C65" s="69" t="s">
        <v>257</v>
      </c>
      <c r="D65" s="70"/>
      <c r="E65" s="91">
        <f>IF(SUM(SoucetDilu)=0,"",SUM(F65:J65)/SUM(SoucetDilu)*100)</f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</row>
    <row r="66" spans="2:10" ht="12.75">
      <c r="B66" s="68" t="s">
        <v>272</v>
      </c>
      <c r="C66" s="69" t="s">
        <v>273</v>
      </c>
      <c r="D66" s="70"/>
      <c r="E66" s="91">
        <f>IF(SUM(SoucetDilu)=0,"",SUM(F66:J66)/SUM(SoucetDilu)*100)</f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</row>
    <row r="67" spans="2:10" ht="12.75">
      <c r="B67" s="68" t="s">
        <v>286</v>
      </c>
      <c r="C67" s="69" t="s">
        <v>287</v>
      </c>
      <c r="D67" s="70"/>
      <c r="E67" s="91">
        <f>IF(SUM(SoucetDilu)=0,"",SUM(F67:J67)/SUM(SoucetDilu)*100)</f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</row>
    <row r="68" spans="2:10" ht="12.75">
      <c r="B68" s="68" t="s">
        <v>303</v>
      </c>
      <c r="C68" s="69" t="s">
        <v>304</v>
      </c>
      <c r="D68" s="70"/>
      <c r="E68" s="91">
        <f>IF(SUM(SoucetDilu)=0,"",SUM(F68:J68)/SUM(SoucetDilu)*100)</f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</row>
    <row r="69" spans="2:10" ht="12.75">
      <c r="B69" s="68" t="s">
        <v>334</v>
      </c>
      <c r="C69" s="69" t="s">
        <v>335</v>
      </c>
      <c r="D69" s="70"/>
      <c r="E69" s="91">
        <f>IF(SUM(SoucetDilu)=0,"",SUM(F69:J69)/SUM(SoucetDilu)*100)</f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</row>
    <row r="70" spans="2:10" ht="12.75">
      <c r="B70" s="68" t="s">
        <v>345</v>
      </c>
      <c r="C70" s="69" t="s">
        <v>346</v>
      </c>
      <c r="D70" s="70"/>
      <c r="E70" s="91">
        <f>IF(SUM(SoucetDilu)=0,"",SUM(F70:J70)/SUM(SoucetDilu)*100)</f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</row>
    <row r="71" spans="2:10" ht="12.75">
      <c r="B71" s="68" t="s">
        <v>352</v>
      </c>
      <c r="C71" s="69" t="s">
        <v>353</v>
      </c>
      <c r="D71" s="70"/>
      <c r="E71" s="91">
        <f>IF(SUM(SoucetDilu)=0,"",SUM(F71:J71)/SUM(SoucetDilu)*100)</f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</row>
    <row r="72" spans="2:10" ht="12.75">
      <c r="B72" s="68" t="s">
        <v>395</v>
      </c>
      <c r="C72" s="69" t="s">
        <v>396</v>
      </c>
      <c r="D72" s="70"/>
      <c r="E72" s="91">
        <f>IF(SUM(SoucetDilu)=0,"",SUM(F72:J72)/SUM(SoucetDilu)*100)</f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</row>
    <row r="73" spans="2:10" ht="12.75">
      <c r="B73" s="68" t="s">
        <v>402</v>
      </c>
      <c r="C73" s="69" t="s">
        <v>403</v>
      </c>
      <c r="D73" s="70"/>
      <c r="E73" s="91">
        <f>IF(SUM(SoucetDilu)=0,"",SUM(F73:J73)/SUM(SoucetDilu)*100)</f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</row>
    <row r="74" spans="2:10" ht="12.75">
      <c r="B74" s="68" t="s">
        <v>415</v>
      </c>
      <c r="C74" s="69" t="s">
        <v>416</v>
      </c>
      <c r="D74" s="70"/>
      <c r="E74" s="91">
        <f>IF(SUM(SoucetDilu)=0,"",SUM(F74:J74)/SUM(SoucetDilu)*100)</f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</row>
    <row r="75" spans="2:10" ht="12.75">
      <c r="B75" s="68" t="s">
        <v>588</v>
      </c>
      <c r="C75" s="69" t="s">
        <v>589</v>
      </c>
      <c r="D75" s="70"/>
      <c r="E75" s="91">
        <f>IF(SUM(SoucetDilu)=0,"",SUM(F75:J75)/SUM(SoucetDilu)*100)</f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</row>
    <row r="76" spans="2:10" ht="12.75">
      <c r="B76" s="68" t="s">
        <v>599</v>
      </c>
      <c r="C76" s="69" t="s">
        <v>600</v>
      </c>
      <c r="D76" s="70"/>
      <c r="E76" s="91">
        <f>IF(SUM(SoucetDilu)=0,"",SUM(F76:J76)/SUM(SoucetDilu)*100)</f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</row>
    <row r="77" spans="2:10" ht="12.75">
      <c r="B77" s="68" t="s">
        <v>771</v>
      </c>
      <c r="C77" s="69" t="s">
        <v>772</v>
      </c>
      <c r="D77" s="70"/>
      <c r="E77" s="91">
        <f>IF(SUM(SoucetDilu)=0,"",SUM(F77:J77)/SUM(SoucetDilu)*100)</f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</row>
    <row r="78" spans="2:10" ht="12.75">
      <c r="B78" s="68" t="s">
        <v>610</v>
      </c>
      <c r="C78" s="69" t="s">
        <v>611</v>
      </c>
      <c r="D78" s="70"/>
      <c r="E78" s="91">
        <f>IF(SUM(SoucetDilu)=0,"",SUM(F78:J78)/SUM(SoucetDilu)*100)</f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</row>
    <row r="79" spans="2:10" ht="12.75">
      <c r="B79" s="68" t="s">
        <v>477</v>
      </c>
      <c r="C79" s="69" t="s">
        <v>478</v>
      </c>
      <c r="D79" s="70"/>
      <c r="E79" s="91">
        <f>IF(SUM(SoucetDilu)=0,"",SUM(F79:J79)/SUM(SoucetDilu)*100)</f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</row>
    <row r="80" spans="2:10" ht="12.75">
      <c r="B80" s="68" t="s">
        <v>496</v>
      </c>
      <c r="C80" s="69" t="s">
        <v>497</v>
      </c>
      <c r="D80" s="70"/>
      <c r="E80" s="91">
        <f>IF(SUM(SoucetDilu)=0,"",SUM(F80:J80)/SUM(SoucetDilu)*100)</f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</row>
    <row r="81" spans="2:10" ht="12.75">
      <c r="B81" s="68" t="s">
        <v>526</v>
      </c>
      <c r="C81" s="69" t="s">
        <v>527</v>
      </c>
      <c r="D81" s="70"/>
      <c r="E81" s="91">
        <f>IF(SUM(SoucetDilu)=0,"",SUM(F81:J81)/SUM(SoucetDilu)*100)</f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</row>
    <row r="82" spans="2:10" ht="12.75">
      <c r="B82" s="68" t="s">
        <v>975</v>
      </c>
      <c r="C82" s="69" t="s">
        <v>976</v>
      </c>
      <c r="D82" s="70"/>
      <c r="E82" s="91">
        <f>IF(SUM(SoucetDilu)=0,"",SUM(F82:J82)/SUM(SoucetDilu)*100)</f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</row>
    <row r="83" spans="2:10" ht="12.75">
      <c r="B83" s="68" t="s">
        <v>546</v>
      </c>
      <c r="C83" s="69" t="s">
        <v>547</v>
      </c>
      <c r="D83" s="70"/>
      <c r="E83" s="91">
        <f>IF(SUM(SoucetDilu)=0,"",SUM(F83:J83)/SUM(SoucetDilu)*100)</f>
      </c>
      <c r="F83" s="74">
        <v>0</v>
      </c>
      <c r="G83" s="73">
        <v>0</v>
      </c>
      <c r="H83" s="74">
        <v>0</v>
      </c>
      <c r="I83" s="73">
        <v>0</v>
      </c>
      <c r="J83" s="74">
        <v>0</v>
      </c>
    </row>
    <row r="84" spans="2:10" ht="12.75">
      <c r="B84" s="68" t="s">
        <v>583</v>
      </c>
      <c r="C84" s="69" t="s">
        <v>584</v>
      </c>
      <c r="D84" s="70"/>
      <c r="E84" s="91">
        <f>IF(SUM(SoucetDilu)=0,"",SUM(F84:J84)/SUM(SoucetDilu)*100)</f>
      </c>
      <c r="F84" s="74">
        <v>0</v>
      </c>
      <c r="G84" s="73">
        <v>0</v>
      </c>
      <c r="H84" s="74">
        <v>0</v>
      </c>
      <c r="I84" s="73">
        <v>0</v>
      </c>
      <c r="J84" s="74">
        <v>0</v>
      </c>
    </row>
    <row r="85" spans="2:10" ht="12.75">
      <c r="B85" s="68" t="s">
        <v>615</v>
      </c>
      <c r="C85" s="69" t="s">
        <v>616</v>
      </c>
      <c r="D85" s="70"/>
      <c r="E85" s="91">
        <f>IF(SUM(SoucetDilu)=0,"",SUM(F85:J85)/SUM(SoucetDilu)*100)</f>
      </c>
      <c r="F85" s="74">
        <v>0</v>
      </c>
      <c r="G85" s="73">
        <v>0</v>
      </c>
      <c r="H85" s="74">
        <v>0</v>
      </c>
      <c r="I85" s="73">
        <v>0</v>
      </c>
      <c r="J85" s="74">
        <v>0</v>
      </c>
    </row>
    <row r="86" spans="2:10" ht="12.75">
      <c r="B86" s="68" t="s">
        <v>664</v>
      </c>
      <c r="C86" s="69" t="s">
        <v>665</v>
      </c>
      <c r="D86" s="70"/>
      <c r="E86" s="91">
        <f>IF(SUM(SoucetDilu)=0,"",SUM(F86:J86)/SUM(SoucetDilu)*100)</f>
      </c>
      <c r="F86" s="74">
        <v>0</v>
      </c>
      <c r="G86" s="73">
        <v>0</v>
      </c>
      <c r="H86" s="74">
        <v>0</v>
      </c>
      <c r="I86" s="73">
        <v>0</v>
      </c>
      <c r="J86" s="74">
        <v>0</v>
      </c>
    </row>
    <row r="87" spans="2:10" ht="12.75">
      <c r="B87" s="68" t="s">
        <v>715</v>
      </c>
      <c r="C87" s="69" t="s">
        <v>716</v>
      </c>
      <c r="D87" s="70"/>
      <c r="E87" s="91">
        <f>IF(SUM(SoucetDilu)=0,"",SUM(F87:J87)/SUM(SoucetDilu)*100)</f>
      </c>
      <c r="F87" s="74">
        <v>0</v>
      </c>
      <c r="G87" s="73">
        <v>0</v>
      </c>
      <c r="H87" s="74">
        <v>0</v>
      </c>
      <c r="I87" s="73">
        <v>0</v>
      </c>
      <c r="J87" s="74">
        <v>0</v>
      </c>
    </row>
    <row r="88" spans="2:10" ht="12.75">
      <c r="B88" s="75" t="s">
        <v>19</v>
      </c>
      <c r="C88" s="76"/>
      <c r="D88" s="77"/>
      <c r="E88" s="92">
        <f>IF(SUM(SoucetDilu)=0,"",SUM(F88:J88)/SUM(SoucetDilu)*100)</f>
      </c>
      <c r="F88" s="79">
        <f>SUM(F59:F87)</f>
        <v>0</v>
      </c>
      <c r="G88" s="88">
        <f>SUM(G59:G87)</f>
        <v>0</v>
      </c>
      <c r="H88" s="79">
        <f>SUM(H59:H87)</f>
        <v>0</v>
      </c>
      <c r="I88" s="88">
        <f>SUM(I59:I87)</f>
        <v>0</v>
      </c>
      <c r="J88" s="79">
        <f>SUM(J59:J87)</f>
        <v>0</v>
      </c>
    </row>
    <row r="90" ht="2.25" customHeight="1"/>
    <row r="91" ht="1.5" customHeight="1"/>
    <row r="92" ht="0.75" customHeight="1"/>
    <row r="93" ht="0.75" customHeight="1"/>
    <row r="94" ht="0.75" customHeight="1"/>
    <row r="95" spans="2:10" ht="18">
      <c r="B95" s="13" t="s">
        <v>30</v>
      </c>
      <c r="C95" s="53"/>
      <c r="D95" s="53"/>
      <c r="E95" s="53"/>
      <c r="F95" s="53"/>
      <c r="G95" s="53"/>
      <c r="H95" s="53"/>
      <c r="I95" s="53"/>
      <c r="J95" s="53"/>
    </row>
    <row r="97" spans="2:10" ht="12.75">
      <c r="B97" s="55" t="s">
        <v>31</v>
      </c>
      <c r="C97" s="56"/>
      <c r="D97" s="56"/>
      <c r="E97" s="93"/>
      <c r="F97" s="94"/>
      <c r="G97" s="59"/>
      <c r="H97" s="58" t="s">
        <v>17</v>
      </c>
      <c r="I97" s="1"/>
      <c r="J97" s="1"/>
    </row>
    <row r="98" spans="2:10" ht="12.75">
      <c r="B98" s="60" t="s">
        <v>129</v>
      </c>
      <c r="C98" s="61"/>
      <c r="D98" s="62"/>
      <c r="E98" s="95"/>
      <c r="F98" s="96"/>
      <c r="G98" s="65"/>
      <c r="H98" s="66">
        <v>0</v>
      </c>
      <c r="I98" s="1"/>
      <c r="J98" s="1"/>
    </row>
    <row r="99" spans="2:10" ht="12.75">
      <c r="B99" s="68" t="s">
        <v>130</v>
      </c>
      <c r="C99" s="69"/>
      <c r="D99" s="70"/>
      <c r="E99" s="97"/>
      <c r="F99" s="98"/>
      <c r="G99" s="73"/>
      <c r="H99" s="74">
        <v>0</v>
      </c>
      <c r="I99" s="1"/>
      <c r="J99" s="1"/>
    </row>
    <row r="100" spans="2:10" ht="12.75">
      <c r="B100" s="68" t="s">
        <v>131</v>
      </c>
      <c r="C100" s="69"/>
      <c r="D100" s="70"/>
      <c r="E100" s="97"/>
      <c r="F100" s="98"/>
      <c r="G100" s="73"/>
      <c r="H100" s="74">
        <v>0</v>
      </c>
      <c r="I100" s="1"/>
      <c r="J100" s="1"/>
    </row>
    <row r="101" spans="2:10" ht="12.75">
      <c r="B101" s="68" t="s">
        <v>132</v>
      </c>
      <c r="C101" s="69"/>
      <c r="D101" s="70"/>
      <c r="E101" s="97"/>
      <c r="F101" s="98"/>
      <c r="G101" s="73"/>
      <c r="H101" s="74">
        <v>0</v>
      </c>
      <c r="I101" s="1"/>
      <c r="J101" s="1"/>
    </row>
    <row r="102" spans="2:10" ht="12.75">
      <c r="B102" s="68" t="s">
        <v>133</v>
      </c>
      <c r="C102" s="69"/>
      <c r="D102" s="70"/>
      <c r="E102" s="97"/>
      <c r="F102" s="98"/>
      <c r="G102" s="73"/>
      <c r="H102" s="74">
        <v>0</v>
      </c>
      <c r="I102" s="1"/>
      <c r="J102" s="1"/>
    </row>
    <row r="103" spans="2:10" ht="12.75">
      <c r="B103" s="68" t="s">
        <v>134</v>
      </c>
      <c r="C103" s="69"/>
      <c r="D103" s="70"/>
      <c r="E103" s="97"/>
      <c r="F103" s="98"/>
      <c r="G103" s="73"/>
      <c r="H103" s="74">
        <v>0</v>
      </c>
      <c r="I103" s="1"/>
      <c r="J103" s="1"/>
    </row>
    <row r="104" spans="2:10" ht="12.75">
      <c r="B104" s="68" t="s">
        <v>135</v>
      </c>
      <c r="C104" s="69"/>
      <c r="D104" s="70"/>
      <c r="E104" s="97"/>
      <c r="F104" s="98"/>
      <c r="G104" s="73"/>
      <c r="H104" s="74">
        <v>0</v>
      </c>
      <c r="I104" s="1"/>
      <c r="J104" s="1"/>
    </row>
    <row r="105" spans="2:10" ht="12.75">
      <c r="B105" s="68" t="s">
        <v>136</v>
      </c>
      <c r="C105" s="69"/>
      <c r="D105" s="70"/>
      <c r="E105" s="97"/>
      <c r="F105" s="98"/>
      <c r="G105" s="73"/>
      <c r="H105" s="74">
        <v>0</v>
      </c>
      <c r="I105" s="1"/>
      <c r="J105" s="1"/>
    </row>
    <row r="106" spans="2:10" ht="12.75">
      <c r="B106" s="75" t="s">
        <v>19</v>
      </c>
      <c r="C106" s="76"/>
      <c r="D106" s="77"/>
      <c r="E106" s="99"/>
      <c r="F106" s="100"/>
      <c r="G106" s="88"/>
      <c r="H106" s="79">
        <f>SUM(H98:H105)</f>
        <v>0</v>
      </c>
      <c r="I106" s="1"/>
      <c r="J106" s="1"/>
    </row>
    <row r="107" spans="9:10" ht="12.75">
      <c r="I107" s="1"/>
      <c r="J107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28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401  Rek'!H1</f>
      </c>
      <c r="G3" s="268"/>
    </row>
    <row r="4" spans="1:7" ht="13.5" thickBot="1">
      <c r="A4" s="269" t="s">
        <v>76</v>
      </c>
      <c r="B4" s="214"/>
      <c r="C4" s="215" t="s">
        <v>660</v>
      </c>
      <c r="D4" s="270"/>
      <c r="E4" s="271">
        <f>'C 401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108</v>
      </c>
      <c r="C7" s="284" t="s">
        <v>109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662</v>
      </c>
      <c r="C8" s="295" t="s">
        <v>663</v>
      </c>
      <c r="D8" s="296" t="s">
        <v>179</v>
      </c>
      <c r="E8" s="297">
        <v>10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47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16"/>
      <c r="B9" s="317" t="s">
        <v>98</v>
      </c>
      <c r="C9" s="318" t="s">
        <v>110</v>
      </c>
      <c r="D9" s="319"/>
      <c r="E9" s="320"/>
      <c r="F9" s="321"/>
      <c r="G9" s="322">
        <f>SUM(G7:G8)</f>
        <v>0</v>
      </c>
      <c r="H9" s="323"/>
      <c r="I9" s="324">
        <f>SUM(I7:I8)</f>
        <v>0</v>
      </c>
      <c r="J9" s="323"/>
      <c r="K9" s="324">
        <f>SUM(K7:K8)</f>
        <v>0</v>
      </c>
      <c r="O9" s="292">
        <v>4</v>
      </c>
      <c r="BA9" s="325">
        <f>SUM(BA7:BA8)</f>
        <v>0</v>
      </c>
      <c r="BB9" s="325">
        <f>SUM(BB7:BB8)</f>
        <v>0</v>
      </c>
      <c r="BC9" s="325">
        <f>SUM(BC7:BC8)</f>
        <v>0</v>
      </c>
      <c r="BD9" s="325">
        <f>SUM(BD7:BD8)</f>
        <v>0</v>
      </c>
      <c r="BE9" s="325">
        <f>SUM(BE7:BE8)</f>
        <v>0</v>
      </c>
    </row>
    <row r="10" spans="1:15" ht="12.75">
      <c r="A10" s="282" t="s">
        <v>97</v>
      </c>
      <c r="B10" s="283" t="s">
        <v>664</v>
      </c>
      <c r="C10" s="284" t="s">
        <v>665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667</v>
      </c>
      <c r="C11" s="295" t="s">
        <v>668</v>
      </c>
      <c r="D11" s="296" t="s">
        <v>171</v>
      </c>
      <c r="E11" s="297">
        <v>290</v>
      </c>
      <c r="F11" s="297">
        <v>0</v>
      </c>
      <c r="G11" s="298">
        <f>E11*F11</f>
        <v>0</v>
      </c>
      <c r="H11" s="299">
        <v>0</v>
      </c>
      <c r="I11" s="300">
        <f>E11*H11</f>
        <v>0</v>
      </c>
      <c r="J11" s="299"/>
      <c r="K11" s="300">
        <f>E11*J11</f>
        <v>0</v>
      </c>
      <c r="O11" s="292">
        <v>2</v>
      </c>
      <c r="AA11" s="261">
        <v>12</v>
      </c>
      <c r="AB11" s="261">
        <v>0</v>
      </c>
      <c r="AC11" s="261">
        <v>1</v>
      </c>
      <c r="AZ11" s="261">
        <v>4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12</v>
      </c>
      <c r="CB11" s="292">
        <v>0</v>
      </c>
    </row>
    <row r="12" spans="1:80" ht="12.75">
      <c r="A12" s="293">
        <v>3</v>
      </c>
      <c r="B12" s="294" t="s">
        <v>669</v>
      </c>
      <c r="C12" s="295" t="s">
        <v>670</v>
      </c>
      <c r="D12" s="296" t="s">
        <v>171</v>
      </c>
      <c r="E12" s="297">
        <v>140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/>
      <c r="K12" s="300">
        <f>E12*J12</f>
        <v>0</v>
      </c>
      <c r="O12" s="292">
        <v>2</v>
      </c>
      <c r="AA12" s="261">
        <v>12</v>
      </c>
      <c r="AB12" s="261">
        <v>0</v>
      </c>
      <c r="AC12" s="261">
        <v>2</v>
      </c>
      <c r="AZ12" s="261">
        <v>4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12</v>
      </c>
      <c r="CB12" s="292">
        <v>0</v>
      </c>
    </row>
    <row r="13" spans="1:80" ht="12.75">
      <c r="A13" s="293">
        <v>4</v>
      </c>
      <c r="B13" s="294" t="s">
        <v>671</v>
      </c>
      <c r="C13" s="295" t="s">
        <v>672</v>
      </c>
      <c r="D13" s="296" t="s">
        <v>171</v>
      </c>
      <c r="E13" s="297">
        <v>200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/>
      <c r="K13" s="300">
        <f>E13*J13</f>
        <v>0</v>
      </c>
      <c r="O13" s="292">
        <v>2</v>
      </c>
      <c r="AA13" s="261">
        <v>12</v>
      </c>
      <c r="AB13" s="261">
        <v>0</v>
      </c>
      <c r="AC13" s="261">
        <v>3</v>
      </c>
      <c r="AZ13" s="261">
        <v>4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12</v>
      </c>
      <c r="CB13" s="292">
        <v>0</v>
      </c>
    </row>
    <row r="14" spans="1:80" ht="12.75">
      <c r="A14" s="293">
        <v>5</v>
      </c>
      <c r="B14" s="294" t="s">
        <v>673</v>
      </c>
      <c r="C14" s="295" t="s">
        <v>674</v>
      </c>
      <c r="D14" s="296" t="s">
        <v>179</v>
      </c>
      <c r="E14" s="297">
        <v>11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/>
      <c r="K14" s="300">
        <f>E14*J14</f>
        <v>0</v>
      </c>
      <c r="O14" s="292">
        <v>2</v>
      </c>
      <c r="AA14" s="261">
        <v>12</v>
      </c>
      <c r="AB14" s="261">
        <v>0</v>
      </c>
      <c r="AC14" s="261">
        <v>4</v>
      </c>
      <c r="AZ14" s="261">
        <v>4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12</v>
      </c>
      <c r="CB14" s="292">
        <v>0</v>
      </c>
    </row>
    <row r="15" spans="1:80" ht="22.5">
      <c r="A15" s="293">
        <v>6</v>
      </c>
      <c r="B15" s="294" t="s">
        <v>675</v>
      </c>
      <c r="C15" s="295" t="s">
        <v>676</v>
      </c>
      <c r="D15" s="296" t="s">
        <v>179</v>
      </c>
      <c r="E15" s="297">
        <v>10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/>
      <c r="K15" s="300">
        <f>E15*J15</f>
        <v>0</v>
      </c>
      <c r="O15" s="292">
        <v>2</v>
      </c>
      <c r="AA15" s="261">
        <v>12</v>
      </c>
      <c r="AB15" s="261">
        <v>0</v>
      </c>
      <c r="AC15" s="261">
        <v>5</v>
      </c>
      <c r="AZ15" s="261">
        <v>4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12</v>
      </c>
      <c r="CB15" s="292">
        <v>0</v>
      </c>
    </row>
    <row r="16" spans="1:80" ht="22.5">
      <c r="A16" s="293">
        <v>7</v>
      </c>
      <c r="B16" s="294" t="s">
        <v>677</v>
      </c>
      <c r="C16" s="295" t="s">
        <v>678</v>
      </c>
      <c r="D16" s="296" t="s">
        <v>179</v>
      </c>
      <c r="E16" s="297">
        <v>5</v>
      </c>
      <c r="F16" s="297">
        <v>0</v>
      </c>
      <c r="G16" s="298">
        <f>E16*F16</f>
        <v>0</v>
      </c>
      <c r="H16" s="299">
        <v>0</v>
      </c>
      <c r="I16" s="300">
        <f>E16*H16</f>
        <v>0</v>
      </c>
      <c r="J16" s="299"/>
      <c r="K16" s="300">
        <f>E16*J16</f>
        <v>0</v>
      </c>
      <c r="O16" s="292">
        <v>2</v>
      </c>
      <c r="AA16" s="261">
        <v>12</v>
      </c>
      <c r="AB16" s="261">
        <v>0</v>
      </c>
      <c r="AC16" s="261">
        <v>6</v>
      </c>
      <c r="AZ16" s="261">
        <v>4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12</v>
      </c>
      <c r="CB16" s="292">
        <v>0</v>
      </c>
    </row>
    <row r="17" spans="1:80" ht="12.75">
      <c r="A17" s="293">
        <v>8</v>
      </c>
      <c r="B17" s="294" t="s">
        <v>679</v>
      </c>
      <c r="C17" s="295" t="s">
        <v>680</v>
      </c>
      <c r="D17" s="296" t="s">
        <v>179</v>
      </c>
      <c r="E17" s="297">
        <v>11</v>
      </c>
      <c r="F17" s="297">
        <v>0</v>
      </c>
      <c r="G17" s="298">
        <f>E17*F17</f>
        <v>0</v>
      </c>
      <c r="H17" s="299">
        <v>0</v>
      </c>
      <c r="I17" s="300">
        <f>E17*H17</f>
        <v>0</v>
      </c>
      <c r="J17" s="299"/>
      <c r="K17" s="300">
        <f>E17*J17</f>
        <v>0</v>
      </c>
      <c r="O17" s="292">
        <v>2</v>
      </c>
      <c r="AA17" s="261">
        <v>12</v>
      </c>
      <c r="AB17" s="261">
        <v>0</v>
      </c>
      <c r="AC17" s="261">
        <v>7</v>
      </c>
      <c r="AZ17" s="261">
        <v>4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12</v>
      </c>
      <c r="CB17" s="292">
        <v>0</v>
      </c>
    </row>
    <row r="18" spans="1:80" ht="12.75">
      <c r="A18" s="293">
        <v>9</v>
      </c>
      <c r="B18" s="294" t="s">
        <v>681</v>
      </c>
      <c r="C18" s="295" t="s">
        <v>682</v>
      </c>
      <c r="D18" s="296" t="s">
        <v>179</v>
      </c>
      <c r="E18" s="297">
        <v>5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/>
      <c r="K18" s="300">
        <f>E18*J18</f>
        <v>0</v>
      </c>
      <c r="O18" s="292">
        <v>2</v>
      </c>
      <c r="AA18" s="261">
        <v>12</v>
      </c>
      <c r="AB18" s="261">
        <v>0</v>
      </c>
      <c r="AC18" s="261">
        <v>8</v>
      </c>
      <c r="AZ18" s="261">
        <v>4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12</v>
      </c>
      <c r="CB18" s="292">
        <v>0</v>
      </c>
    </row>
    <row r="19" spans="1:80" ht="12.75">
      <c r="A19" s="293">
        <v>10</v>
      </c>
      <c r="B19" s="294" t="s">
        <v>683</v>
      </c>
      <c r="C19" s="295" t="s">
        <v>684</v>
      </c>
      <c r="D19" s="296" t="s">
        <v>179</v>
      </c>
      <c r="E19" s="297">
        <v>5</v>
      </c>
      <c r="F19" s="297">
        <v>0</v>
      </c>
      <c r="G19" s="298">
        <f>E19*F19</f>
        <v>0</v>
      </c>
      <c r="H19" s="299">
        <v>0</v>
      </c>
      <c r="I19" s="300">
        <f>E19*H19</f>
        <v>0</v>
      </c>
      <c r="J19" s="299"/>
      <c r="K19" s="300">
        <f>E19*J19</f>
        <v>0</v>
      </c>
      <c r="O19" s="292">
        <v>2</v>
      </c>
      <c r="AA19" s="261">
        <v>12</v>
      </c>
      <c r="AB19" s="261">
        <v>0</v>
      </c>
      <c r="AC19" s="261">
        <v>9</v>
      </c>
      <c r="AZ19" s="261">
        <v>4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12</v>
      </c>
      <c r="CB19" s="292">
        <v>0</v>
      </c>
    </row>
    <row r="20" spans="1:80" ht="12.75">
      <c r="A20" s="293">
        <v>11</v>
      </c>
      <c r="B20" s="294" t="s">
        <v>685</v>
      </c>
      <c r="C20" s="295" t="s">
        <v>686</v>
      </c>
      <c r="D20" s="296" t="s">
        <v>171</v>
      </c>
      <c r="E20" s="297">
        <v>300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/>
      <c r="K20" s="300">
        <f>E20*J20</f>
        <v>0</v>
      </c>
      <c r="O20" s="292">
        <v>2</v>
      </c>
      <c r="AA20" s="261">
        <v>12</v>
      </c>
      <c r="AB20" s="261">
        <v>0</v>
      </c>
      <c r="AC20" s="261">
        <v>10</v>
      </c>
      <c r="AZ20" s="261">
        <v>4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12</v>
      </c>
      <c r="CB20" s="292">
        <v>0</v>
      </c>
    </row>
    <row r="21" spans="1:80" ht="22.5">
      <c r="A21" s="293">
        <v>12</v>
      </c>
      <c r="B21" s="294" t="s">
        <v>687</v>
      </c>
      <c r="C21" s="295" t="s">
        <v>688</v>
      </c>
      <c r="D21" s="296" t="s">
        <v>179</v>
      </c>
      <c r="E21" s="297">
        <v>1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11</v>
      </c>
      <c r="AZ21" s="261">
        <v>4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80" ht="22.5">
      <c r="A22" s="293">
        <v>13</v>
      </c>
      <c r="B22" s="294" t="s">
        <v>689</v>
      </c>
      <c r="C22" s="295" t="s">
        <v>690</v>
      </c>
      <c r="D22" s="296" t="s">
        <v>179</v>
      </c>
      <c r="E22" s="297">
        <v>1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/>
      <c r="K22" s="300">
        <f>E22*J22</f>
        <v>0</v>
      </c>
      <c r="O22" s="292">
        <v>2</v>
      </c>
      <c r="AA22" s="261">
        <v>12</v>
      </c>
      <c r="AB22" s="261">
        <v>0</v>
      </c>
      <c r="AC22" s="261">
        <v>25</v>
      </c>
      <c r="AZ22" s="261">
        <v>4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12</v>
      </c>
      <c r="CB22" s="292">
        <v>0</v>
      </c>
    </row>
    <row r="23" spans="1:80" ht="22.5">
      <c r="A23" s="293">
        <v>14</v>
      </c>
      <c r="B23" s="294" t="s">
        <v>691</v>
      </c>
      <c r="C23" s="295" t="s">
        <v>692</v>
      </c>
      <c r="D23" s="296" t="s">
        <v>179</v>
      </c>
      <c r="E23" s="297">
        <v>4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/>
      <c r="K23" s="300">
        <f>E23*J23</f>
        <v>0</v>
      </c>
      <c r="O23" s="292">
        <v>2</v>
      </c>
      <c r="AA23" s="261">
        <v>12</v>
      </c>
      <c r="AB23" s="261">
        <v>0</v>
      </c>
      <c r="AC23" s="261">
        <v>26</v>
      </c>
      <c r="AZ23" s="261">
        <v>4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12</v>
      </c>
      <c r="CB23" s="292">
        <v>0</v>
      </c>
    </row>
    <row r="24" spans="1:80" ht="22.5">
      <c r="A24" s="293">
        <v>15</v>
      </c>
      <c r="B24" s="294" t="s">
        <v>693</v>
      </c>
      <c r="C24" s="295" t="s">
        <v>694</v>
      </c>
      <c r="D24" s="296" t="s">
        <v>179</v>
      </c>
      <c r="E24" s="297">
        <v>1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/>
      <c r="K24" s="300">
        <f>E24*J24</f>
        <v>0</v>
      </c>
      <c r="O24" s="292">
        <v>2</v>
      </c>
      <c r="AA24" s="261">
        <v>12</v>
      </c>
      <c r="AB24" s="261">
        <v>0</v>
      </c>
      <c r="AC24" s="261">
        <v>27</v>
      </c>
      <c r="AZ24" s="261">
        <v>4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12</v>
      </c>
      <c r="CB24" s="292">
        <v>0</v>
      </c>
    </row>
    <row r="25" spans="1:80" ht="22.5">
      <c r="A25" s="293">
        <v>16</v>
      </c>
      <c r="B25" s="294" t="s">
        <v>695</v>
      </c>
      <c r="C25" s="295" t="s">
        <v>696</v>
      </c>
      <c r="D25" s="296" t="s">
        <v>179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/>
      <c r="K25" s="300">
        <f>E25*J25</f>
        <v>0</v>
      </c>
      <c r="O25" s="292">
        <v>2</v>
      </c>
      <c r="AA25" s="261">
        <v>12</v>
      </c>
      <c r="AB25" s="261">
        <v>0</v>
      </c>
      <c r="AC25" s="261">
        <v>28</v>
      </c>
      <c r="AZ25" s="261">
        <v>4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12</v>
      </c>
      <c r="CB25" s="292">
        <v>0</v>
      </c>
    </row>
    <row r="26" spans="1:80" ht="22.5">
      <c r="A26" s="293">
        <v>17</v>
      </c>
      <c r="B26" s="294" t="s">
        <v>697</v>
      </c>
      <c r="C26" s="295" t="s">
        <v>698</v>
      </c>
      <c r="D26" s="296" t="s">
        <v>179</v>
      </c>
      <c r="E26" s="297">
        <v>5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/>
      <c r="K26" s="300">
        <f>E26*J26</f>
        <v>0</v>
      </c>
      <c r="O26" s="292">
        <v>2</v>
      </c>
      <c r="AA26" s="261">
        <v>12</v>
      </c>
      <c r="AB26" s="261">
        <v>0</v>
      </c>
      <c r="AC26" s="261">
        <v>29</v>
      </c>
      <c r="AZ26" s="261">
        <v>4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12</v>
      </c>
      <c r="CB26" s="292">
        <v>0</v>
      </c>
    </row>
    <row r="27" spans="1:80" ht="12.75">
      <c r="A27" s="293">
        <v>18</v>
      </c>
      <c r="B27" s="294" t="s">
        <v>699</v>
      </c>
      <c r="C27" s="295" t="s">
        <v>668</v>
      </c>
      <c r="D27" s="296" t="s">
        <v>171</v>
      </c>
      <c r="E27" s="297">
        <v>290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/>
      <c r="K27" s="300">
        <f>E27*J27</f>
        <v>0</v>
      </c>
      <c r="O27" s="292">
        <v>2</v>
      </c>
      <c r="AA27" s="261">
        <v>12</v>
      </c>
      <c r="AB27" s="261">
        <v>1</v>
      </c>
      <c r="AC27" s="261">
        <v>13</v>
      </c>
      <c r="AZ27" s="261">
        <v>3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12</v>
      </c>
      <c r="CB27" s="292">
        <v>1</v>
      </c>
    </row>
    <row r="28" spans="1:80" ht="12.75">
      <c r="A28" s="293">
        <v>19</v>
      </c>
      <c r="B28" s="294" t="s">
        <v>700</v>
      </c>
      <c r="C28" s="295" t="s">
        <v>670</v>
      </c>
      <c r="D28" s="296" t="s">
        <v>171</v>
      </c>
      <c r="E28" s="297">
        <v>140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/>
      <c r="K28" s="300">
        <f>E28*J28</f>
        <v>0</v>
      </c>
      <c r="O28" s="292">
        <v>2</v>
      </c>
      <c r="AA28" s="261">
        <v>12</v>
      </c>
      <c r="AB28" s="261">
        <v>1</v>
      </c>
      <c r="AC28" s="261">
        <v>14</v>
      </c>
      <c r="AZ28" s="261">
        <v>3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12</v>
      </c>
      <c r="CB28" s="292">
        <v>1</v>
      </c>
    </row>
    <row r="29" spans="1:80" ht="12.75">
      <c r="A29" s="293">
        <v>20</v>
      </c>
      <c r="B29" s="294" t="s">
        <v>701</v>
      </c>
      <c r="C29" s="295" t="s">
        <v>672</v>
      </c>
      <c r="D29" s="296" t="s">
        <v>171</v>
      </c>
      <c r="E29" s="297">
        <v>200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/>
      <c r="K29" s="300">
        <f>E29*J29</f>
        <v>0</v>
      </c>
      <c r="O29" s="292">
        <v>2</v>
      </c>
      <c r="AA29" s="261">
        <v>12</v>
      </c>
      <c r="AB29" s="261">
        <v>1</v>
      </c>
      <c r="AC29" s="261">
        <v>15</v>
      </c>
      <c r="AZ29" s="261">
        <v>3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12</v>
      </c>
      <c r="CB29" s="292">
        <v>1</v>
      </c>
    </row>
    <row r="30" spans="1:80" ht="12.75">
      <c r="A30" s="293">
        <v>21</v>
      </c>
      <c r="B30" s="294" t="s">
        <v>702</v>
      </c>
      <c r="C30" s="295" t="s">
        <v>674</v>
      </c>
      <c r="D30" s="296" t="s">
        <v>179</v>
      </c>
      <c r="E30" s="297">
        <v>11</v>
      </c>
      <c r="F30" s="297">
        <v>0</v>
      </c>
      <c r="G30" s="298">
        <f>E30*F30</f>
        <v>0</v>
      </c>
      <c r="H30" s="299">
        <v>0</v>
      </c>
      <c r="I30" s="300">
        <f>E30*H30</f>
        <v>0</v>
      </c>
      <c r="J30" s="299"/>
      <c r="K30" s="300">
        <f>E30*J30</f>
        <v>0</v>
      </c>
      <c r="O30" s="292">
        <v>2</v>
      </c>
      <c r="AA30" s="261">
        <v>12</v>
      </c>
      <c r="AB30" s="261">
        <v>1</v>
      </c>
      <c r="AC30" s="261">
        <v>16</v>
      </c>
      <c r="AZ30" s="261">
        <v>3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12</v>
      </c>
      <c r="CB30" s="292">
        <v>1</v>
      </c>
    </row>
    <row r="31" spans="1:80" ht="22.5">
      <c r="A31" s="293">
        <v>22</v>
      </c>
      <c r="B31" s="294" t="s">
        <v>703</v>
      </c>
      <c r="C31" s="295" t="s">
        <v>704</v>
      </c>
      <c r="D31" s="296" t="s">
        <v>179</v>
      </c>
      <c r="E31" s="297">
        <v>10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/>
      <c r="K31" s="300">
        <f>E31*J31</f>
        <v>0</v>
      </c>
      <c r="O31" s="292">
        <v>2</v>
      </c>
      <c r="AA31" s="261">
        <v>12</v>
      </c>
      <c r="AB31" s="261">
        <v>1</v>
      </c>
      <c r="AC31" s="261">
        <v>17</v>
      </c>
      <c r="AZ31" s="261">
        <v>3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12</v>
      </c>
      <c r="CB31" s="292">
        <v>1</v>
      </c>
    </row>
    <row r="32" spans="1:80" ht="22.5">
      <c r="A32" s="293">
        <v>23</v>
      </c>
      <c r="B32" s="294" t="s">
        <v>705</v>
      </c>
      <c r="C32" s="295" t="s">
        <v>678</v>
      </c>
      <c r="D32" s="296" t="s">
        <v>179</v>
      </c>
      <c r="E32" s="297">
        <v>5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/>
      <c r="K32" s="300">
        <f>E32*J32</f>
        <v>0</v>
      </c>
      <c r="O32" s="292">
        <v>2</v>
      </c>
      <c r="AA32" s="261">
        <v>12</v>
      </c>
      <c r="AB32" s="261">
        <v>1</v>
      </c>
      <c r="AC32" s="261">
        <v>18</v>
      </c>
      <c r="AZ32" s="261">
        <v>3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12</v>
      </c>
      <c r="CB32" s="292">
        <v>1</v>
      </c>
    </row>
    <row r="33" spans="1:80" ht="12.75">
      <c r="A33" s="293">
        <v>24</v>
      </c>
      <c r="B33" s="294" t="s">
        <v>706</v>
      </c>
      <c r="C33" s="295" t="s">
        <v>707</v>
      </c>
      <c r="D33" s="296" t="s">
        <v>179</v>
      </c>
      <c r="E33" s="297">
        <v>11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/>
      <c r="K33" s="300">
        <f>E33*J33</f>
        <v>0</v>
      </c>
      <c r="O33" s="292">
        <v>2</v>
      </c>
      <c r="AA33" s="261">
        <v>12</v>
      </c>
      <c r="AB33" s="261">
        <v>1</v>
      </c>
      <c r="AC33" s="261">
        <v>19</v>
      </c>
      <c r="AZ33" s="261">
        <v>3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12</v>
      </c>
      <c r="CB33" s="292">
        <v>1</v>
      </c>
    </row>
    <row r="34" spans="1:80" ht="12.75">
      <c r="A34" s="293">
        <v>25</v>
      </c>
      <c r="B34" s="294" t="s">
        <v>708</v>
      </c>
      <c r="C34" s="295" t="s">
        <v>682</v>
      </c>
      <c r="D34" s="296" t="s">
        <v>179</v>
      </c>
      <c r="E34" s="297">
        <v>5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/>
      <c r="K34" s="300">
        <f>E34*J34</f>
        <v>0</v>
      </c>
      <c r="O34" s="292">
        <v>2</v>
      </c>
      <c r="AA34" s="261">
        <v>12</v>
      </c>
      <c r="AB34" s="261">
        <v>1</v>
      </c>
      <c r="AC34" s="261">
        <v>20</v>
      </c>
      <c r="AZ34" s="261">
        <v>3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12</v>
      </c>
      <c r="CB34" s="292">
        <v>1</v>
      </c>
    </row>
    <row r="35" spans="1:80" ht="12.75">
      <c r="A35" s="293">
        <v>26</v>
      </c>
      <c r="B35" s="294" t="s">
        <v>709</v>
      </c>
      <c r="C35" s="295" t="s">
        <v>684</v>
      </c>
      <c r="D35" s="296" t="s">
        <v>179</v>
      </c>
      <c r="E35" s="297">
        <v>5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/>
      <c r="K35" s="300">
        <f>E35*J35</f>
        <v>0</v>
      </c>
      <c r="O35" s="292">
        <v>2</v>
      </c>
      <c r="AA35" s="261">
        <v>12</v>
      </c>
      <c r="AB35" s="261">
        <v>1</v>
      </c>
      <c r="AC35" s="261">
        <v>21</v>
      </c>
      <c r="AZ35" s="261">
        <v>3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12</v>
      </c>
      <c r="CB35" s="292">
        <v>1</v>
      </c>
    </row>
    <row r="36" spans="1:80" ht="12.75">
      <c r="A36" s="293">
        <v>27</v>
      </c>
      <c r="B36" s="294" t="s">
        <v>710</v>
      </c>
      <c r="C36" s="295" t="s">
        <v>686</v>
      </c>
      <c r="D36" s="296" t="s">
        <v>171</v>
      </c>
      <c r="E36" s="297">
        <v>300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/>
      <c r="K36" s="300">
        <f>E36*J36</f>
        <v>0</v>
      </c>
      <c r="O36" s="292">
        <v>2</v>
      </c>
      <c r="AA36" s="261">
        <v>12</v>
      </c>
      <c r="AB36" s="261">
        <v>1</v>
      </c>
      <c r="AC36" s="261">
        <v>22</v>
      </c>
      <c r="AZ36" s="261">
        <v>3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12</v>
      </c>
      <c r="CB36" s="292">
        <v>1</v>
      </c>
    </row>
    <row r="37" spans="1:80" ht="22.5">
      <c r="A37" s="293">
        <v>28</v>
      </c>
      <c r="B37" s="294" t="s">
        <v>711</v>
      </c>
      <c r="C37" s="295" t="s">
        <v>712</v>
      </c>
      <c r="D37" s="296" t="s">
        <v>179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/>
      <c r="K37" s="300">
        <f>E37*J37</f>
        <v>0</v>
      </c>
      <c r="O37" s="292">
        <v>2</v>
      </c>
      <c r="AA37" s="261">
        <v>12</v>
      </c>
      <c r="AB37" s="261">
        <v>1</v>
      </c>
      <c r="AC37" s="261">
        <v>23</v>
      </c>
      <c r="AZ37" s="261">
        <v>3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12</v>
      </c>
      <c r="CB37" s="292">
        <v>1</v>
      </c>
    </row>
    <row r="38" spans="1:80" ht="22.5">
      <c r="A38" s="293">
        <v>29</v>
      </c>
      <c r="B38" s="294" t="s">
        <v>713</v>
      </c>
      <c r="C38" s="295" t="s">
        <v>714</v>
      </c>
      <c r="D38" s="296" t="s">
        <v>179</v>
      </c>
      <c r="E38" s="297">
        <v>1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/>
      <c r="K38" s="300">
        <f>E38*J38</f>
        <v>0</v>
      </c>
      <c r="O38" s="292">
        <v>2</v>
      </c>
      <c r="AA38" s="261">
        <v>12</v>
      </c>
      <c r="AB38" s="261">
        <v>1</v>
      </c>
      <c r="AC38" s="261">
        <v>24</v>
      </c>
      <c r="AZ38" s="261">
        <v>3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12</v>
      </c>
      <c r="CB38" s="292">
        <v>1</v>
      </c>
    </row>
    <row r="39" spans="1:57" ht="12.75">
      <c r="A39" s="316"/>
      <c r="B39" s="317" t="s">
        <v>98</v>
      </c>
      <c r="C39" s="318" t="s">
        <v>666</v>
      </c>
      <c r="D39" s="319"/>
      <c r="E39" s="320"/>
      <c r="F39" s="321"/>
      <c r="G39" s="322">
        <f>SUM(G10:G38)</f>
        <v>0</v>
      </c>
      <c r="H39" s="323"/>
      <c r="I39" s="324">
        <f>SUM(I10:I38)</f>
        <v>0</v>
      </c>
      <c r="J39" s="323"/>
      <c r="K39" s="324">
        <f>SUM(K10:K38)</f>
        <v>0</v>
      </c>
      <c r="O39" s="292">
        <v>4</v>
      </c>
      <c r="BA39" s="325">
        <f>SUM(BA10:BA38)</f>
        <v>0</v>
      </c>
      <c r="BB39" s="325">
        <f>SUM(BB10:BB38)</f>
        <v>0</v>
      </c>
      <c r="BC39" s="325">
        <f>SUM(BC10:BC38)</f>
        <v>0</v>
      </c>
      <c r="BD39" s="325">
        <f>SUM(BD10:BD38)</f>
        <v>0</v>
      </c>
      <c r="BE39" s="325">
        <f>SUM(BE10:BE38)</f>
        <v>0</v>
      </c>
    </row>
    <row r="40" spans="1:15" ht="12.75">
      <c r="A40" s="282" t="s">
        <v>97</v>
      </c>
      <c r="B40" s="283" t="s">
        <v>715</v>
      </c>
      <c r="C40" s="284" t="s">
        <v>716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22.5">
      <c r="A41" s="293">
        <v>30</v>
      </c>
      <c r="B41" s="294" t="s">
        <v>718</v>
      </c>
      <c r="C41" s="295" t="s">
        <v>719</v>
      </c>
      <c r="D41" s="296" t="s">
        <v>720</v>
      </c>
      <c r="E41" s="297">
        <v>0.355</v>
      </c>
      <c r="F41" s="297">
        <v>0</v>
      </c>
      <c r="G41" s="298">
        <f>E41*F41</f>
        <v>0</v>
      </c>
      <c r="H41" s="299">
        <v>0.03421</v>
      </c>
      <c r="I41" s="300">
        <f>E41*H41</f>
        <v>0.012144549999999999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9</v>
      </c>
      <c r="AC41" s="261">
        <v>9</v>
      </c>
      <c r="AZ41" s="261">
        <v>4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9</v>
      </c>
    </row>
    <row r="42" spans="1:80" ht="12.75">
      <c r="A42" s="293">
        <v>31</v>
      </c>
      <c r="B42" s="294" t="s">
        <v>721</v>
      </c>
      <c r="C42" s="295" t="s">
        <v>722</v>
      </c>
      <c r="D42" s="296" t="s">
        <v>171</v>
      </c>
      <c r="E42" s="297">
        <v>345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9</v>
      </c>
      <c r="AC42" s="261">
        <v>9</v>
      </c>
      <c r="AZ42" s="261">
        <v>4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9</v>
      </c>
    </row>
    <row r="43" spans="1:80" ht="12.75">
      <c r="A43" s="293">
        <v>32</v>
      </c>
      <c r="B43" s="294" t="s">
        <v>723</v>
      </c>
      <c r="C43" s="295" t="s">
        <v>724</v>
      </c>
      <c r="D43" s="296" t="s">
        <v>171</v>
      </c>
      <c r="E43" s="297">
        <v>10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9</v>
      </c>
      <c r="AC43" s="261">
        <v>9</v>
      </c>
      <c r="AZ43" s="261">
        <v>4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9</v>
      </c>
    </row>
    <row r="44" spans="1:80" ht="22.5">
      <c r="A44" s="293">
        <v>33</v>
      </c>
      <c r="B44" s="294" t="s">
        <v>725</v>
      </c>
      <c r="C44" s="295" t="s">
        <v>726</v>
      </c>
      <c r="D44" s="296" t="s">
        <v>171</v>
      </c>
      <c r="E44" s="297">
        <v>355</v>
      </c>
      <c r="F44" s="297">
        <v>0</v>
      </c>
      <c r="G44" s="298">
        <f>E44*F44</f>
        <v>0</v>
      </c>
      <c r="H44" s="299">
        <v>0.13243</v>
      </c>
      <c r="I44" s="300">
        <f>E44*H44</f>
        <v>47.01265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9</v>
      </c>
      <c r="AC44" s="261">
        <v>9</v>
      </c>
      <c r="AZ44" s="261">
        <v>4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9</v>
      </c>
    </row>
    <row r="45" spans="1:80" ht="22.5">
      <c r="A45" s="293">
        <v>34</v>
      </c>
      <c r="B45" s="294" t="s">
        <v>727</v>
      </c>
      <c r="C45" s="295" t="s">
        <v>728</v>
      </c>
      <c r="D45" s="296" t="s">
        <v>171</v>
      </c>
      <c r="E45" s="297">
        <v>355</v>
      </c>
      <c r="F45" s="297">
        <v>0</v>
      </c>
      <c r="G45" s="298">
        <f>E45*F45</f>
        <v>0</v>
      </c>
      <c r="H45" s="299">
        <v>0.00031</v>
      </c>
      <c r="I45" s="300">
        <f>E45*H45</f>
        <v>0.11005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9</v>
      </c>
      <c r="AC45" s="261">
        <v>9</v>
      </c>
      <c r="AZ45" s="261">
        <v>4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9</v>
      </c>
    </row>
    <row r="46" spans="1:80" ht="12.75">
      <c r="A46" s="293">
        <v>35</v>
      </c>
      <c r="B46" s="294" t="s">
        <v>729</v>
      </c>
      <c r="C46" s="295" t="s">
        <v>730</v>
      </c>
      <c r="D46" s="296" t="s">
        <v>171</v>
      </c>
      <c r="E46" s="297">
        <v>345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9</v>
      </c>
      <c r="AC46" s="261">
        <v>9</v>
      </c>
      <c r="AZ46" s="261">
        <v>4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9</v>
      </c>
    </row>
    <row r="47" spans="1:80" ht="12.75">
      <c r="A47" s="293">
        <v>36</v>
      </c>
      <c r="B47" s="294" t="s">
        <v>731</v>
      </c>
      <c r="C47" s="295" t="s">
        <v>732</v>
      </c>
      <c r="D47" s="296" t="s">
        <v>171</v>
      </c>
      <c r="E47" s="297">
        <v>10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9</v>
      </c>
      <c r="AC47" s="261">
        <v>9</v>
      </c>
      <c r="AZ47" s="261">
        <v>4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9</v>
      </c>
    </row>
    <row r="48" spans="1:80" ht="12.75">
      <c r="A48" s="293">
        <v>37</v>
      </c>
      <c r="B48" s="294" t="s">
        <v>733</v>
      </c>
      <c r="C48" s="295" t="s">
        <v>734</v>
      </c>
      <c r="D48" s="296" t="s">
        <v>185</v>
      </c>
      <c r="E48" s="297">
        <v>12.6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9</v>
      </c>
      <c r="AC48" s="261">
        <v>9</v>
      </c>
      <c r="AZ48" s="261">
        <v>4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9</v>
      </c>
    </row>
    <row r="49" spans="1:80" ht="12.75">
      <c r="A49" s="293">
        <v>38</v>
      </c>
      <c r="B49" s="294" t="s">
        <v>735</v>
      </c>
      <c r="C49" s="295" t="s">
        <v>736</v>
      </c>
      <c r="D49" s="296" t="s">
        <v>185</v>
      </c>
      <c r="E49" s="297">
        <v>100</v>
      </c>
      <c r="F49" s="297">
        <v>0</v>
      </c>
      <c r="G49" s="298">
        <f>E49*F49</f>
        <v>0</v>
      </c>
      <c r="H49" s="299">
        <v>0</v>
      </c>
      <c r="I49" s="300">
        <f>E49*H49</f>
        <v>0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9</v>
      </c>
      <c r="AC49" s="261">
        <v>9</v>
      </c>
      <c r="AZ49" s="261">
        <v>4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9</v>
      </c>
    </row>
    <row r="50" spans="1:80" ht="12.75">
      <c r="A50" s="293">
        <v>39</v>
      </c>
      <c r="B50" s="294" t="s">
        <v>737</v>
      </c>
      <c r="C50" s="295" t="s">
        <v>738</v>
      </c>
      <c r="D50" s="296" t="s">
        <v>171</v>
      </c>
      <c r="E50" s="297">
        <v>10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30</v>
      </c>
      <c r="AZ50" s="261">
        <v>4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 ht="12.75">
      <c r="A51" s="293">
        <v>40</v>
      </c>
      <c r="B51" s="294" t="s">
        <v>739</v>
      </c>
      <c r="C51" s="295" t="s">
        <v>740</v>
      </c>
      <c r="D51" s="296" t="s">
        <v>171</v>
      </c>
      <c r="E51" s="297">
        <v>500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/>
      <c r="K51" s="300">
        <f>E51*J51</f>
        <v>0</v>
      </c>
      <c r="O51" s="292">
        <v>2</v>
      </c>
      <c r="AA51" s="261">
        <v>12</v>
      </c>
      <c r="AB51" s="261">
        <v>0</v>
      </c>
      <c r="AC51" s="261">
        <v>43</v>
      </c>
      <c r="AZ51" s="261">
        <v>4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12</v>
      </c>
      <c r="CB51" s="292">
        <v>0</v>
      </c>
    </row>
    <row r="52" spans="1:80" ht="12.75">
      <c r="A52" s="293">
        <v>41</v>
      </c>
      <c r="B52" s="294" t="s">
        <v>741</v>
      </c>
      <c r="C52" s="295" t="s">
        <v>742</v>
      </c>
      <c r="D52" s="296" t="s">
        <v>171</v>
      </c>
      <c r="E52" s="297">
        <v>44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/>
      <c r="K52" s="300">
        <f>E52*J52</f>
        <v>0</v>
      </c>
      <c r="O52" s="292">
        <v>2</v>
      </c>
      <c r="AA52" s="261">
        <v>12</v>
      </c>
      <c r="AB52" s="261">
        <v>0</v>
      </c>
      <c r="AC52" s="261">
        <v>44</v>
      </c>
      <c r="AZ52" s="261">
        <v>4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12</v>
      </c>
      <c r="CB52" s="292">
        <v>0</v>
      </c>
    </row>
    <row r="53" spans="1:80" ht="12.75">
      <c r="A53" s="293">
        <v>42</v>
      </c>
      <c r="B53" s="294" t="s">
        <v>743</v>
      </c>
      <c r="C53" s="295" t="s">
        <v>744</v>
      </c>
      <c r="D53" s="296" t="s">
        <v>179</v>
      </c>
      <c r="E53" s="297">
        <v>11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/>
      <c r="K53" s="300">
        <f>E53*J53</f>
        <v>0</v>
      </c>
      <c r="O53" s="292">
        <v>2</v>
      </c>
      <c r="AA53" s="261">
        <v>12</v>
      </c>
      <c r="AB53" s="261">
        <v>0</v>
      </c>
      <c r="AC53" s="261">
        <v>45</v>
      </c>
      <c r="AZ53" s="261">
        <v>4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12</v>
      </c>
      <c r="CB53" s="292">
        <v>0</v>
      </c>
    </row>
    <row r="54" spans="1:80" ht="12.75">
      <c r="A54" s="293">
        <v>43</v>
      </c>
      <c r="B54" s="294" t="s">
        <v>745</v>
      </c>
      <c r="C54" s="295" t="s">
        <v>746</v>
      </c>
      <c r="D54" s="296" t="s">
        <v>179</v>
      </c>
      <c r="E54" s="297">
        <v>2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/>
      <c r="K54" s="300">
        <f>E54*J54</f>
        <v>0</v>
      </c>
      <c r="O54" s="292">
        <v>2</v>
      </c>
      <c r="AA54" s="261">
        <v>12</v>
      </c>
      <c r="AB54" s="261">
        <v>0</v>
      </c>
      <c r="AC54" s="261">
        <v>46</v>
      </c>
      <c r="AZ54" s="261">
        <v>4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12</v>
      </c>
      <c r="CB54" s="292">
        <v>0</v>
      </c>
    </row>
    <row r="55" spans="1:57" ht="12.75">
      <c r="A55" s="316"/>
      <c r="B55" s="317" t="s">
        <v>98</v>
      </c>
      <c r="C55" s="318" t="s">
        <v>717</v>
      </c>
      <c r="D55" s="319"/>
      <c r="E55" s="320"/>
      <c r="F55" s="321"/>
      <c r="G55" s="322">
        <f>SUM(G40:G54)</f>
        <v>0</v>
      </c>
      <c r="H55" s="323"/>
      <c r="I55" s="324">
        <f>SUM(I40:I54)</f>
        <v>47.134844550000004</v>
      </c>
      <c r="J55" s="323"/>
      <c r="K55" s="324">
        <f>SUM(K40:K54)</f>
        <v>0</v>
      </c>
      <c r="O55" s="292">
        <v>4</v>
      </c>
      <c r="BA55" s="325">
        <f>SUM(BA40:BA54)</f>
        <v>0</v>
      </c>
      <c r="BB55" s="325">
        <f>SUM(BB40:BB54)</f>
        <v>0</v>
      </c>
      <c r="BC55" s="325">
        <f>SUM(BC40:BC54)</f>
        <v>0</v>
      </c>
      <c r="BD55" s="325">
        <f>SUM(BD40:BD54)</f>
        <v>0</v>
      </c>
      <c r="BE55" s="325">
        <f>SUM(BE40:BE54)</f>
        <v>0</v>
      </c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spans="1:7" ht="12.75">
      <c r="A79" s="315"/>
      <c r="B79" s="315"/>
      <c r="C79" s="315"/>
      <c r="D79" s="315"/>
      <c r="E79" s="315"/>
      <c r="F79" s="315"/>
      <c r="G79" s="315"/>
    </row>
    <row r="80" spans="1:7" ht="12.75">
      <c r="A80" s="315"/>
      <c r="B80" s="315"/>
      <c r="C80" s="315"/>
      <c r="D80" s="315"/>
      <c r="E80" s="315"/>
      <c r="F80" s="315"/>
      <c r="G80" s="315"/>
    </row>
    <row r="81" spans="1:7" ht="12.75">
      <c r="A81" s="315"/>
      <c r="B81" s="315"/>
      <c r="C81" s="315"/>
      <c r="D81" s="315"/>
      <c r="E81" s="315"/>
      <c r="F81" s="315"/>
      <c r="G81" s="315"/>
    </row>
    <row r="82" spans="1:7" ht="12.75">
      <c r="A82" s="315"/>
      <c r="B82" s="315"/>
      <c r="C82" s="315"/>
      <c r="D82" s="315"/>
      <c r="E82" s="315"/>
      <c r="F82" s="315"/>
      <c r="G82" s="315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spans="1:2" ht="12.75">
      <c r="A114" s="326"/>
      <c r="B114" s="326"/>
    </row>
    <row r="115" spans="1:7" ht="12.75">
      <c r="A115" s="315"/>
      <c r="B115" s="315"/>
      <c r="C115" s="327"/>
      <c r="D115" s="327"/>
      <c r="E115" s="328"/>
      <c r="F115" s="327"/>
      <c r="G115" s="329"/>
    </row>
    <row r="116" spans="1:7" ht="12.75">
      <c r="A116" s="330"/>
      <c r="B116" s="330"/>
      <c r="C116" s="315"/>
      <c r="D116" s="315"/>
      <c r="E116" s="331"/>
      <c r="F116" s="315"/>
      <c r="G116" s="315"/>
    </row>
    <row r="117" spans="1:7" ht="12.75">
      <c r="A117" s="315"/>
      <c r="B117" s="315"/>
      <c r="C117" s="315"/>
      <c r="D117" s="315"/>
      <c r="E117" s="331"/>
      <c r="F117" s="315"/>
      <c r="G117" s="315"/>
    </row>
    <row r="118" spans="1:7" ht="12.75">
      <c r="A118" s="315"/>
      <c r="B118" s="315"/>
      <c r="C118" s="315"/>
      <c r="D118" s="315"/>
      <c r="E118" s="331"/>
      <c r="F118" s="315"/>
      <c r="G118" s="315"/>
    </row>
    <row r="119" spans="1:7" ht="12.75">
      <c r="A119" s="315"/>
      <c r="B119" s="315"/>
      <c r="C119" s="315"/>
      <c r="D119" s="315"/>
      <c r="E119" s="331"/>
      <c r="F119" s="315"/>
      <c r="G119" s="315"/>
    </row>
    <row r="120" spans="1:7" ht="12.75">
      <c r="A120" s="315"/>
      <c r="B120" s="315"/>
      <c r="C120" s="315"/>
      <c r="D120" s="315"/>
      <c r="E120" s="331"/>
      <c r="F120" s="315"/>
      <c r="G120" s="315"/>
    </row>
    <row r="121" spans="1:7" ht="12.75">
      <c r="A121" s="315"/>
      <c r="B121" s="315"/>
      <c r="C121" s="315"/>
      <c r="D121" s="315"/>
      <c r="E121" s="331"/>
      <c r="F121" s="315"/>
      <c r="G121" s="315"/>
    </row>
    <row r="122" spans="1:7" ht="12.75">
      <c r="A122" s="315"/>
      <c r="B122" s="315"/>
      <c r="C122" s="315"/>
      <c r="D122" s="315"/>
      <c r="E122" s="331"/>
      <c r="F122" s="315"/>
      <c r="G122" s="315"/>
    </row>
    <row r="123" spans="1:7" ht="12.75">
      <c r="A123" s="315"/>
      <c r="B123" s="315"/>
      <c r="C123" s="315"/>
      <c r="D123" s="315"/>
      <c r="E123" s="331"/>
      <c r="F123" s="315"/>
      <c r="G123" s="315"/>
    </row>
    <row r="124" spans="1:7" ht="12.75">
      <c r="A124" s="315"/>
      <c r="B124" s="315"/>
      <c r="C124" s="315"/>
      <c r="D124" s="315"/>
      <c r="E124" s="331"/>
      <c r="F124" s="315"/>
      <c r="G124" s="315"/>
    </row>
    <row r="125" spans="1:7" ht="12.75">
      <c r="A125" s="315"/>
      <c r="B125" s="315"/>
      <c r="C125" s="315"/>
      <c r="D125" s="315"/>
      <c r="E125" s="331"/>
      <c r="F125" s="315"/>
      <c r="G125" s="315"/>
    </row>
    <row r="126" spans="1:7" ht="12.75">
      <c r="A126" s="315"/>
      <c r="B126" s="315"/>
      <c r="C126" s="315"/>
      <c r="D126" s="315"/>
      <c r="E126" s="331"/>
      <c r="F126" s="315"/>
      <c r="G126" s="315"/>
    </row>
    <row r="127" spans="1:7" ht="12.75">
      <c r="A127" s="315"/>
      <c r="B127" s="315"/>
      <c r="C127" s="315"/>
      <c r="D127" s="315"/>
      <c r="E127" s="331"/>
      <c r="F127" s="315"/>
      <c r="G127" s="315"/>
    </row>
    <row r="128" spans="1:7" ht="12.75">
      <c r="A128" s="315"/>
      <c r="B128" s="315"/>
      <c r="C128" s="315"/>
      <c r="D128" s="315"/>
      <c r="E128" s="331"/>
      <c r="F128" s="315"/>
      <c r="G128" s="31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747</v>
      </c>
      <c r="B5" s="118"/>
      <c r="C5" s="119" t="s">
        <v>748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701  Rek'!E11</f>
        <v>0</v>
      </c>
      <c r="D15" s="160" t="str">
        <f>'C 701  Rek'!A16</f>
        <v>Ztížené výrobní podmínky</v>
      </c>
      <c r="E15" s="161"/>
      <c r="F15" s="162"/>
      <c r="G15" s="159">
        <f>'C 701  Rek'!I16</f>
        <v>0</v>
      </c>
    </row>
    <row r="16" spans="1:7" ht="15.75" customHeight="1">
      <c r="A16" s="157" t="s">
        <v>52</v>
      </c>
      <c r="B16" s="158" t="s">
        <v>53</v>
      </c>
      <c r="C16" s="159">
        <f>'C 701  Rek'!F11</f>
        <v>0</v>
      </c>
      <c r="D16" s="109" t="str">
        <f>'C 701  Rek'!A17</f>
        <v>Oborová přirážka</v>
      </c>
      <c r="E16" s="163"/>
      <c r="F16" s="164"/>
      <c r="G16" s="159">
        <f>'C 701  Rek'!I17</f>
        <v>0</v>
      </c>
    </row>
    <row r="17" spans="1:7" ht="15.75" customHeight="1">
      <c r="A17" s="157" t="s">
        <v>54</v>
      </c>
      <c r="B17" s="158" t="s">
        <v>55</v>
      </c>
      <c r="C17" s="159">
        <f>'C 701  Rek'!H11</f>
        <v>0</v>
      </c>
      <c r="D17" s="109" t="str">
        <f>'C 701  Rek'!A18</f>
        <v>Přesun stavebních kapacit</v>
      </c>
      <c r="E17" s="163"/>
      <c r="F17" s="164"/>
      <c r="G17" s="159">
        <f>'C 701  Rek'!I18</f>
        <v>0</v>
      </c>
    </row>
    <row r="18" spans="1:7" ht="15.75" customHeight="1">
      <c r="A18" s="165" t="s">
        <v>56</v>
      </c>
      <c r="B18" s="166" t="s">
        <v>57</v>
      </c>
      <c r="C18" s="159">
        <f>'C 701  Rek'!G11</f>
        <v>0</v>
      </c>
      <c r="D18" s="109" t="str">
        <f>'C 701  Rek'!A19</f>
        <v>Mimostaveništní doprava</v>
      </c>
      <c r="E18" s="163"/>
      <c r="F18" s="164"/>
      <c r="G18" s="159">
        <f>'C 701  Rek'!I19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701  Rek'!A20</f>
        <v>Zařízení staveniště</v>
      </c>
      <c r="E19" s="163"/>
      <c r="F19" s="164"/>
      <c r="G19" s="159">
        <f>'C 701  Rek'!I20</f>
        <v>0</v>
      </c>
    </row>
    <row r="20" spans="1:7" ht="15.75" customHeight="1">
      <c r="A20" s="167"/>
      <c r="B20" s="158"/>
      <c r="C20" s="159"/>
      <c r="D20" s="109" t="str">
        <f>'C 701  Rek'!A21</f>
        <v>Provoz investora</v>
      </c>
      <c r="E20" s="163"/>
      <c r="F20" s="164"/>
      <c r="G20" s="159">
        <f>'C 701  Rek'!I21</f>
        <v>0</v>
      </c>
    </row>
    <row r="21" spans="1:7" ht="15.75" customHeight="1">
      <c r="A21" s="167" t="s">
        <v>29</v>
      </c>
      <c r="B21" s="158"/>
      <c r="C21" s="159">
        <f>'C 701  Rek'!I11</f>
        <v>0</v>
      </c>
      <c r="D21" s="109" t="str">
        <f>'C 701  Rek'!A22</f>
        <v>Kompletační činnost (IČD)</v>
      </c>
      <c r="E21" s="163"/>
      <c r="F21" s="164"/>
      <c r="G21" s="159">
        <f>'C 701  Rek'!I22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701  Rek'!H24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749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'C 701  Pol'!B7</f>
        <v>0</v>
      </c>
      <c r="B7" s="70" t="str">
        <f>'C 701  Pol'!C7</f>
        <v>Přípravné práce</v>
      </c>
      <c r="D7" s="230"/>
      <c r="E7" s="333">
        <f>'C 701  Pol'!BA15</f>
        <v>0</v>
      </c>
      <c r="F7" s="334">
        <f>'C 701  Pol'!BB15</f>
        <v>0</v>
      </c>
      <c r="G7" s="334">
        <f>'C 701  Pol'!BC15</f>
        <v>0</v>
      </c>
      <c r="H7" s="334">
        <f>'C 701  Pol'!BD15</f>
        <v>0</v>
      </c>
      <c r="I7" s="335">
        <f>'C 701  Pol'!BE15</f>
        <v>0</v>
      </c>
    </row>
    <row r="8" spans="1:9" s="137" customFormat="1" ht="12.75">
      <c r="A8" s="332" t="str">
        <f>'C 701  Pol'!B16</f>
        <v>13</v>
      </c>
      <c r="B8" s="70" t="str">
        <f>'C 701  Pol'!C16</f>
        <v>Hloubené vykopávky</v>
      </c>
      <c r="D8" s="230"/>
      <c r="E8" s="333">
        <f>'C 701  Pol'!BA22</f>
        <v>0</v>
      </c>
      <c r="F8" s="334">
        <f>'C 701  Pol'!BB22</f>
        <v>0</v>
      </c>
      <c r="G8" s="334">
        <f>'C 701  Pol'!BC22</f>
        <v>0</v>
      </c>
      <c r="H8" s="334">
        <f>'C 701  Pol'!BD22</f>
        <v>0</v>
      </c>
      <c r="I8" s="335">
        <f>'C 701  Pol'!BE22</f>
        <v>0</v>
      </c>
    </row>
    <row r="9" spans="1:9" s="137" customFormat="1" ht="12.75">
      <c r="A9" s="332" t="str">
        <f>'C 701  Pol'!B23</f>
        <v>27</v>
      </c>
      <c r="B9" s="70" t="str">
        <f>'C 701  Pol'!C23</f>
        <v>Základy</v>
      </c>
      <c r="D9" s="230"/>
      <c r="E9" s="333">
        <f>'C 701  Pol'!BA30</f>
        <v>0</v>
      </c>
      <c r="F9" s="334">
        <f>'C 701  Pol'!BB30</f>
        <v>0</v>
      </c>
      <c r="G9" s="334">
        <f>'C 701  Pol'!BC30</f>
        <v>0</v>
      </c>
      <c r="H9" s="334">
        <f>'C 701  Pol'!BD30</f>
        <v>0</v>
      </c>
      <c r="I9" s="335">
        <f>'C 701  Pol'!BE30</f>
        <v>0</v>
      </c>
    </row>
    <row r="10" spans="1:9" s="137" customFormat="1" ht="13.5" thickBot="1">
      <c r="A10" s="332" t="str">
        <f>'C 701  Pol'!B31</f>
        <v>799</v>
      </c>
      <c r="B10" s="70" t="str">
        <f>'C 701  Pol'!C31</f>
        <v>Ostatní</v>
      </c>
      <c r="D10" s="230"/>
      <c r="E10" s="333">
        <f>'C 701  Pol'!BA45</f>
        <v>0</v>
      </c>
      <c r="F10" s="334">
        <f>'C 701  Pol'!BB45</f>
        <v>0</v>
      </c>
      <c r="G10" s="334">
        <f>'C 701  Pol'!BC45</f>
        <v>0</v>
      </c>
      <c r="H10" s="334">
        <f>'C 701  Pol'!BD45</f>
        <v>0</v>
      </c>
      <c r="I10" s="335">
        <f>'C 701  Pol'!BE45</f>
        <v>0</v>
      </c>
    </row>
    <row r="11" spans="1:9" s="14" customFormat="1" ht="13.5" thickBot="1">
      <c r="A11" s="231"/>
      <c r="B11" s="232" t="s">
        <v>79</v>
      </c>
      <c r="C11" s="232"/>
      <c r="D11" s="233"/>
      <c r="E11" s="234">
        <f>SUM(E7:E10)</f>
        <v>0</v>
      </c>
      <c r="F11" s="235">
        <f>SUM(F7:F10)</f>
        <v>0</v>
      </c>
      <c r="G11" s="235">
        <f>SUM(G7:G10)</f>
        <v>0</v>
      </c>
      <c r="H11" s="235">
        <f>SUM(H7:H10)</f>
        <v>0</v>
      </c>
      <c r="I11" s="236">
        <f>SUM(I7:I10)</f>
        <v>0</v>
      </c>
    </row>
    <row r="12" spans="1:9" ht="12.7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57" ht="19.5" customHeight="1">
      <c r="A13" s="222" t="s">
        <v>80</v>
      </c>
      <c r="B13" s="222"/>
      <c r="C13" s="222"/>
      <c r="D13" s="222"/>
      <c r="E13" s="222"/>
      <c r="F13" s="222"/>
      <c r="G13" s="237"/>
      <c r="H13" s="222"/>
      <c r="I13" s="222"/>
      <c r="BA13" s="143"/>
      <c r="BB13" s="143"/>
      <c r="BC13" s="143"/>
      <c r="BD13" s="143"/>
      <c r="BE13" s="143"/>
    </row>
    <row r="14" ht="13.5" thickBot="1"/>
    <row r="15" spans="1:9" ht="12.75">
      <c r="A15" s="175" t="s">
        <v>81</v>
      </c>
      <c r="B15" s="176"/>
      <c r="C15" s="176"/>
      <c r="D15" s="238"/>
      <c r="E15" s="239" t="s">
        <v>82</v>
      </c>
      <c r="F15" s="240" t="s">
        <v>12</v>
      </c>
      <c r="G15" s="241" t="s">
        <v>83</v>
      </c>
      <c r="H15" s="242"/>
      <c r="I15" s="243" t="s">
        <v>82</v>
      </c>
    </row>
    <row r="16" spans="1:53" ht="12.75">
      <c r="A16" s="167" t="s">
        <v>129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130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131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132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133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1</v>
      </c>
    </row>
    <row r="21" spans="1:53" ht="12.75">
      <c r="A21" s="167" t="s">
        <v>134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1</v>
      </c>
    </row>
    <row r="22" spans="1:53" ht="12.75">
      <c r="A22" s="167" t="s">
        <v>135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2</v>
      </c>
    </row>
    <row r="23" spans="1:53" ht="12.75">
      <c r="A23" s="167" t="s">
        <v>136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2</v>
      </c>
    </row>
    <row r="24" spans="1:9" ht="13.5" thickBot="1">
      <c r="A24" s="250"/>
      <c r="B24" s="251" t="s">
        <v>84</v>
      </c>
      <c r="C24" s="252"/>
      <c r="D24" s="253"/>
      <c r="E24" s="254"/>
      <c r="F24" s="255"/>
      <c r="G24" s="255"/>
      <c r="H24" s="256">
        <f>SUM(I16:I23)</f>
        <v>0</v>
      </c>
      <c r="I24" s="257"/>
    </row>
    <row r="26" spans="2:9" ht="12.75">
      <c r="B26" s="14"/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18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701  Rek'!H1</f>
      </c>
      <c r="G3" s="268"/>
    </row>
    <row r="4" spans="1:7" ht="13.5" thickBot="1">
      <c r="A4" s="269" t="s">
        <v>76</v>
      </c>
      <c r="B4" s="214"/>
      <c r="C4" s="215" t="s">
        <v>749</v>
      </c>
      <c r="D4" s="270"/>
      <c r="E4" s="271">
        <f>'C 701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108</v>
      </c>
      <c r="C7" s="284" t="s">
        <v>109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662</v>
      </c>
      <c r="C8" s="295" t="s">
        <v>750</v>
      </c>
      <c r="D8" s="296" t="s">
        <v>179</v>
      </c>
      <c r="E8" s="297">
        <v>1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13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 ht="22.5">
      <c r="A9" s="293">
        <v>2</v>
      </c>
      <c r="B9" s="294" t="s">
        <v>751</v>
      </c>
      <c r="C9" s="295" t="s">
        <v>752</v>
      </c>
      <c r="D9" s="296" t="s">
        <v>179</v>
      </c>
      <c r="E9" s="297">
        <v>1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/>
      <c r="K9" s="300">
        <f>E9*J9</f>
        <v>0</v>
      </c>
      <c r="O9" s="292">
        <v>2</v>
      </c>
      <c r="AA9" s="261">
        <v>12</v>
      </c>
      <c r="AB9" s="261">
        <v>0</v>
      </c>
      <c r="AC9" s="261">
        <v>15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12</v>
      </c>
      <c r="CB9" s="292">
        <v>0</v>
      </c>
    </row>
    <row r="10" spans="1:80" ht="22.5">
      <c r="A10" s="293">
        <v>3</v>
      </c>
      <c r="B10" s="294" t="s">
        <v>753</v>
      </c>
      <c r="C10" s="295" t="s">
        <v>754</v>
      </c>
      <c r="D10" s="296" t="s">
        <v>179</v>
      </c>
      <c r="E10" s="297">
        <v>1</v>
      </c>
      <c r="F10" s="297">
        <v>0</v>
      </c>
      <c r="G10" s="298">
        <f>E10*F10</f>
        <v>0</v>
      </c>
      <c r="H10" s="299">
        <v>0</v>
      </c>
      <c r="I10" s="300">
        <f>E10*H10</f>
        <v>0</v>
      </c>
      <c r="J10" s="299"/>
      <c r="K10" s="300">
        <f>E10*J10</f>
        <v>0</v>
      </c>
      <c r="O10" s="292">
        <v>2</v>
      </c>
      <c r="AA10" s="261">
        <v>12</v>
      </c>
      <c r="AB10" s="261">
        <v>0</v>
      </c>
      <c r="AC10" s="261">
        <v>16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12</v>
      </c>
      <c r="CB10" s="292">
        <v>0</v>
      </c>
    </row>
    <row r="11" spans="1:80" ht="22.5">
      <c r="A11" s="293">
        <v>4</v>
      </c>
      <c r="B11" s="294" t="s">
        <v>755</v>
      </c>
      <c r="C11" s="295" t="s">
        <v>756</v>
      </c>
      <c r="D11" s="296" t="s">
        <v>179</v>
      </c>
      <c r="E11" s="297">
        <v>1</v>
      </c>
      <c r="F11" s="297">
        <v>0</v>
      </c>
      <c r="G11" s="298">
        <f>E11*F11</f>
        <v>0</v>
      </c>
      <c r="H11" s="299">
        <v>0</v>
      </c>
      <c r="I11" s="300">
        <f>E11*H11</f>
        <v>0</v>
      </c>
      <c r="J11" s="299"/>
      <c r="K11" s="300">
        <f>E11*J11</f>
        <v>0</v>
      </c>
      <c r="O11" s="292">
        <v>2</v>
      </c>
      <c r="AA11" s="261">
        <v>12</v>
      </c>
      <c r="AB11" s="261">
        <v>0</v>
      </c>
      <c r="AC11" s="261">
        <v>17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12</v>
      </c>
      <c r="CB11" s="292">
        <v>0</v>
      </c>
    </row>
    <row r="12" spans="1:80" ht="22.5">
      <c r="A12" s="293">
        <v>5</v>
      </c>
      <c r="B12" s="294" t="s">
        <v>757</v>
      </c>
      <c r="C12" s="295" t="s">
        <v>758</v>
      </c>
      <c r="D12" s="296" t="s">
        <v>179</v>
      </c>
      <c r="E12" s="297">
        <v>5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/>
      <c r="K12" s="300">
        <f>E12*J12</f>
        <v>0</v>
      </c>
      <c r="O12" s="292">
        <v>2</v>
      </c>
      <c r="AA12" s="261">
        <v>12</v>
      </c>
      <c r="AB12" s="261">
        <v>0</v>
      </c>
      <c r="AC12" s="261">
        <v>23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12</v>
      </c>
      <c r="CB12" s="292">
        <v>0</v>
      </c>
    </row>
    <row r="13" spans="1:80" ht="22.5">
      <c r="A13" s="293">
        <v>6</v>
      </c>
      <c r="B13" s="294" t="s">
        <v>759</v>
      </c>
      <c r="C13" s="295" t="s">
        <v>760</v>
      </c>
      <c r="D13" s="296" t="s">
        <v>179</v>
      </c>
      <c r="E13" s="297">
        <v>3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/>
      <c r="K13" s="300">
        <f>E13*J13</f>
        <v>0</v>
      </c>
      <c r="O13" s="292">
        <v>2</v>
      </c>
      <c r="AA13" s="261">
        <v>12</v>
      </c>
      <c r="AB13" s="261">
        <v>0</v>
      </c>
      <c r="AC13" s="261">
        <v>24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12</v>
      </c>
      <c r="CB13" s="292">
        <v>0</v>
      </c>
    </row>
    <row r="14" spans="1:80" ht="12.75">
      <c r="A14" s="293">
        <v>7</v>
      </c>
      <c r="B14" s="294" t="s">
        <v>761</v>
      </c>
      <c r="C14" s="295" t="s">
        <v>762</v>
      </c>
      <c r="D14" s="296" t="s">
        <v>179</v>
      </c>
      <c r="E14" s="297">
        <v>2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/>
      <c r="K14" s="300">
        <f>E14*J14</f>
        <v>0</v>
      </c>
      <c r="O14" s="292">
        <v>2</v>
      </c>
      <c r="AA14" s="261">
        <v>12</v>
      </c>
      <c r="AB14" s="261">
        <v>0</v>
      </c>
      <c r="AC14" s="261">
        <v>25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12</v>
      </c>
      <c r="CB14" s="292">
        <v>0</v>
      </c>
    </row>
    <row r="15" spans="1:57" ht="12.75">
      <c r="A15" s="316"/>
      <c r="B15" s="317" t="s">
        <v>98</v>
      </c>
      <c r="C15" s="318" t="s">
        <v>110</v>
      </c>
      <c r="D15" s="319"/>
      <c r="E15" s="320"/>
      <c r="F15" s="321"/>
      <c r="G15" s="322">
        <f>SUM(G7:G14)</f>
        <v>0</v>
      </c>
      <c r="H15" s="323"/>
      <c r="I15" s="324">
        <f>SUM(I7:I14)</f>
        <v>0</v>
      </c>
      <c r="J15" s="323"/>
      <c r="K15" s="324">
        <f>SUM(K7:K14)</f>
        <v>0</v>
      </c>
      <c r="O15" s="292">
        <v>4</v>
      </c>
      <c r="BA15" s="325">
        <f>SUM(BA7:BA14)</f>
        <v>0</v>
      </c>
      <c r="BB15" s="325">
        <f>SUM(BB7:BB14)</f>
        <v>0</v>
      </c>
      <c r="BC15" s="325">
        <f>SUM(BC7:BC14)</f>
        <v>0</v>
      </c>
      <c r="BD15" s="325">
        <f>SUM(BD7:BD14)</f>
        <v>0</v>
      </c>
      <c r="BE15" s="325">
        <f>SUM(BE7:BE14)</f>
        <v>0</v>
      </c>
    </row>
    <row r="16" spans="1:15" ht="12.75">
      <c r="A16" s="282" t="s">
        <v>97</v>
      </c>
      <c r="B16" s="283" t="s">
        <v>202</v>
      </c>
      <c r="C16" s="284" t="s">
        <v>203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 ht="12.75">
      <c r="A17" s="293">
        <v>8</v>
      </c>
      <c r="B17" s="294" t="s">
        <v>763</v>
      </c>
      <c r="C17" s="295" t="s">
        <v>764</v>
      </c>
      <c r="D17" s="296" t="s">
        <v>185</v>
      </c>
      <c r="E17" s="297">
        <v>0.225</v>
      </c>
      <c r="F17" s="297">
        <v>0</v>
      </c>
      <c r="G17" s="298">
        <f>E17*F17</f>
        <v>0</v>
      </c>
      <c r="H17" s="299">
        <v>0</v>
      </c>
      <c r="I17" s="300">
        <f>E17*H17</f>
        <v>0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15" ht="12.75">
      <c r="A18" s="301"/>
      <c r="B18" s="302"/>
      <c r="C18" s="303" t="s">
        <v>214</v>
      </c>
      <c r="D18" s="304"/>
      <c r="E18" s="304"/>
      <c r="F18" s="304"/>
      <c r="G18" s="305"/>
      <c r="I18" s="306"/>
      <c r="K18" s="306"/>
      <c r="L18" s="307" t="s">
        <v>214</v>
      </c>
      <c r="O18" s="292">
        <v>3</v>
      </c>
    </row>
    <row r="19" spans="1:15" ht="12.75">
      <c r="A19" s="301"/>
      <c r="B19" s="308"/>
      <c r="C19" s="309" t="s">
        <v>560</v>
      </c>
      <c r="D19" s="310"/>
      <c r="E19" s="311">
        <v>0.225</v>
      </c>
      <c r="F19" s="312"/>
      <c r="G19" s="313"/>
      <c r="H19" s="314"/>
      <c r="I19" s="306"/>
      <c r="J19" s="315"/>
      <c r="K19" s="306"/>
      <c r="M19" s="307" t="s">
        <v>560</v>
      </c>
      <c r="O19" s="292"/>
    </row>
    <row r="20" spans="1:80" ht="12.75">
      <c r="A20" s="293">
        <v>9</v>
      </c>
      <c r="B20" s="294" t="s">
        <v>765</v>
      </c>
      <c r="C20" s="295" t="s">
        <v>766</v>
      </c>
      <c r="D20" s="296" t="s">
        <v>185</v>
      </c>
      <c r="E20" s="297">
        <v>0.225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15" ht="22.5">
      <c r="A21" s="301"/>
      <c r="B21" s="302"/>
      <c r="C21" s="303" t="s">
        <v>192</v>
      </c>
      <c r="D21" s="304"/>
      <c r="E21" s="304"/>
      <c r="F21" s="304"/>
      <c r="G21" s="305"/>
      <c r="I21" s="306"/>
      <c r="K21" s="306"/>
      <c r="L21" s="307" t="s">
        <v>192</v>
      </c>
      <c r="O21" s="292">
        <v>3</v>
      </c>
    </row>
    <row r="22" spans="1:57" ht="12.75">
      <c r="A22" s="316"/>
      <c r="B22" s="317" t="s">
        <v>98</v>
      </c>
      <c r="C22" s="318" t="s">
        <v>204</v>
      </c>
      <c r="D22" s="319"/>
      <c r="E22" s="320"/>
      <c r="F22" s="321"/>
      <c r="G22" s="322">
        <f>SUM(G16:G21)</f>
        <v>0</v>
      </c>
      <c r="H22" s="323"/>
      <c r="I22" s="324">
        <f>SUM(I16:I21)</f>
        <v>0</v>
      </c>
      <c r="J22" s="323"/>
      <c r="K22" s="324">
        <f>SUM(K16:K21)</f>
        <v>0</v>
      </c>
      <c r="O22" s="292">
        <v>4</v>
      </c>
      <c r="BA22" s="325">
        <f>SUM(BA16:BA21)</f>
        <v>0</v>
      </c>
      <c r="BB22" s="325">
        <f>SUM(BB16:BB21)</f>
        <v>0</v>
      </c>
      <c r="BC22" s="325">
        <f>SUM(BC16:BC21)</f>
        <v>0</v>
      </c>
      <c r="BD22" s="325">
        <f>SUM(BD16:BD21)</f>
        <v>0</v>
      </c>
      <c r="BE22" s="325">
        <f>SUM(BE16:BE21)</f>
        <v>0</v>
      </c>
    </row>
    <row r="23" spans="1:15" ht="12.75">
      <c r="A23" s="282" t="s">
        <v>97</v>
      </c>
      <c r="B23" s="283" t="s">
        <v>303</v>
      </c>
      <c r="C23" s="284" t="s">
        <v>304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12.75">
      <c r="A24" s="293">
        <v>10</v>
      </c>
      <c r="B24" s="294" t="s">
        <v>767</v>
      </c>
      <c r="C24" s="295" t="s">
        <v>768</v>
      </c>
      <c r="D24" s="296" t="s">
        <v>185</v>
      </c>
      <c r="E24" s="297">
        <v>0.2363</v>
      </c>
      <c r="F24" s="297">
        <v>0</v>
      </c>
      <c r="G24" s="298">
        <f>E24*F24</f>
        <v>0</v>
      </c>
      <c r="H24" s="299">
        <v>2.525</v>
      </c>
      <c r="I24" s="300">
        <f>E24*H24</f>
        <v>0.5966575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15" ht="22.5">
      <c r="A25" s="301"/>
      <c r="B25" s="302"/>
      <c r="C25" s="303" t="s">
        <v>312</v>
      </c>
      <c r="D25" s="304"/>
      <c r="E25" s="304"/>
      <c r="F25" s="304"/>
      <c r="G25" s="305"/>
      <c r="I25" s="306"/>
      <c r="K25" s="306"/>
      <c r="L25" s="307" t="s">
        <v>312</v>
      </c>
      <c r="O25" s="292">
        <v>3</v>
      </c>
    </row>
    <row r="26" spans="1:15" ht="12.75">
      <c r="A26" s="301"/>
      <c r="B26" s="308"/>
      <c r="C26" s="309" t="s">
        <v>769</v>
      </c>
      <c r="D26" s="310"/>
      <c r="E26" s="311">
        <v>0.2363</v>
      </c>
      <c r="F26" s="312"/>
      <c r="G26" s="313"/>
      <c r="H26" s="314"/>
      <c r="I26" s="306"/>
      <c r="J26" s="315"/>
      <c r="K26" s="306"/>
      <c r="M26" s="307" t="s">
        <v>769</v>
      </c>
      <c r="O26" s="292"/>
    </row>
    <row r="27" spans="1:80" ht="22.5">
      <c r="A27" s="293">
        <v>11</v>
      </c>
      <c r="B27" s="294" t="s">
        <v>328</v>
      </c>
      <c r="C27" s="295" t="s">
        <v>329</v>
      </c>
      <c r="D27" s="296" t="s">
        <v>141</v>
      </c>
      <c r="E27" s="297">
        <v>0.4</v>
      </c>
      <c r="F27" s="297">
        <v>0</v>
      </c>
      <c r="G27" s="298">
        <f>E27*F27</f>
        <v>0</v>
      </c>
      <c r="H27" s="299">
        <v>0.0364</v>
      </c>
      <c r="I27" s="300">
        <f>E27*H27</f>
        <v>0.014560000000000002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15" ht="12.75">
      <c r="A28" s="301"/>
      <c r="B28" s="308"/>
      <c r="C28" s="309" t="s">
        <v>770</v>
      </c>
      <c r="D28" s="310"/>
      <c r="E28" s="311">
        <v>0.4</v>
      </c>
      <c r="F28" s="312"/>
      <c r="G28" s="313"/>
      <c r="H28" s="314"/>
      <c r="I28" s="306"/>
      <c r="J28" s="315"/>
      <c r="K28" s="306"/>
      <c r="M28" s="307" t="s">
        <v>770</v>
      </c>
      <c r="O28" s="292"/>
    </row>
    <row r="29" spans="1:80" ht="12.75">
      <c r="A29" s="293">
        <v>12</v>
      </c>
      <c r="B29" s="294" t="s">
        <v>332</v>
      </c>
      <c r="C29" s="295" t="s">
        <v>333</v>
      </c>
      <c r="D29" s="296" t="s">
        <v>141</v>
      </c>
      <c r="E29" s="297">
        <v>0.4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16"/>
      <c r="B30" s="317" t="s">
        <v>98</v>
      </c>
      <c r="C30" s="318" t="s">
        <v>305</v>
      </c>
      <c r="D30" s="319"/>
      <c r="E30" s="320"/>
      <c r="F30" s="321"/>
      <c r="G30" s="322">
        <f>SUM(G23:G29)</f>
        <v>0</v>
      </c>
      <c r="H30" s="323"/>
      <c r="I30" s="324">
        <f>SUM(I23:I29)</f>
        <v>0.6112175</v>
      </c>
      <c r="J30" s="323"/>
      <c r="K30" s="324">
        <f>SUM(K23:K29)</f>
        <v>0</v>
      </c>
      <c r="O30" s="292">
        <v>4</v>
      </c>
      <c r="BA30" s="325">
        <f>SUM(BA23:BA29)</f>
        <v>0</v>
      </c>
      <c r="BB30" s="325">
        <f>SUM(BB23:BB29)</f>
        <v>0</v>
      </c>
      <c r="BC30" s="325">
        <f>SUM(BC23:BC29)</f>
        <v>0</v>
      </c>
      <c r="BD30" s="325">
        <f>SUM(BD23:BD29)</f>
        <v>0</v>
      </c>
      <c r="BE30" s="325">
        <f>SUM(BE23:BE29)</f>
        <v>0</v>
      </c>
    </row>
    <row r="31" spans="1:15" ht="12.75">
      <c r="A31" s="282" t="s">
        <v>97</v>
      </c>
      <c r="B31" s="283" t="s">
        <v>771</v>
      </c>
      <c r="C31" s="284" t="s">
        <v>772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662</v>
      </c>
      <c r="C32" s="295" t="s">
        <v>774</v>
      </c>
      <c r="D32" s="296" t="s">
        <v>179</v>
      </c>
      <c r="E32" s="297">
        <v>6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/>
      <c r="K32" s="300">
        <f>E32*J32</f>
        <v>0</v>
      </c>
      <c r="O32" s="292">
        <v>2</v>
      </c>
      <c r="AA32" s="261">
        <v>12</v>
      </c>
      <c r="AB32" s="261">
        <v>0</v>
      </c>
      <c r="AC32" s="261">
        <v>1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12</v>
      </c>
      <c r="CB32" s="292">
        <v>0</v>
      </c>
    </row>
    <row r="33" spans="1:80" ht="12.75">
      <c r="A33" s="293">
        <v>14</v>
      </c>
      <c r="B33" s="294" t="s">
        <v>751</v>
      </c>
      <c r="C33" s="295" t="s">
        <v>775</v>
      </c>
      <c r="D33" s="296" t="s">
        <v>179</v>
      </c>
      <c r="E33" s="297">
        <v>6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/>
      <c r="K33" s="300">
        <f>E33*J33</f>
        <v>0</v>
      </c>
      <c r="O33" s="292">
        <v>2</v>
      </c>
      <c r="AA33" s="261">
        <v>12</v>
      </c>
      <c r="AB33" s="261">
        <v>0</v>
      </c>
      <c r="AC33" s="261">
        <v>2</v>
      </c>
      <c r="AZ33" s="261">
        <v>2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12</v>
      </c>
      <c r="CB33" s="292">
        <v>0</v>
      </c>
    </row>
    <row r="34" spans="1:80" ht="12.75">
      <c r="A34" s="293">
        <v>15</v>
      </c>
      <c r="B34" s="294" t="s">
        <v>753</v>
      </c>
      <c r="C34" s="295" t="s">
        <v>776</v>
      </c>
      <c r="D34" s="296" t="s">
        <v>179</v>
      </c>
      <c r="E34" s="297">
        <v>9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/>
      <c r="K34" s="300">
        <f>E34*J34</f>
        <v>0</v>
      </c>
      <c r="O34" s="292">
        <v>2</v>
      </c>
      <c r="AA34" s="261">
        <v>12</v>
      </c>
      <c r="AB34" s="261">
        <v>0</v>
      </c>
      <c r="AC34" s="261">
        <v>3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12</v>
      </c>
      <c r="CB34" s="292">
        <v>0</v>
      </c>
    </row>
    <row r="35" spans="1:80" ht="12.75">
      <c r="A35" s="293">
        <v>16</v>
      </c>
      <c r="B35" s="294" t="s">
        <v>755</v>
      </c>
      <c r="C35" s="295" t="s">
        <v>777</v>
      </c>
      <c r="D35" s="296" t="s">
        <v>179</v>
      </c>
      <c r="E35" s="297">
        <v>9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/>
      <c r="K35" s="300">
        <f>E35*J35</f>
        <v>0</v>
      </c>
      <c r="O35" s="292">
        <v>2</v>
      </c>
      <c r="AA35" s="261">
        <v>12</v>
      </c>
      <c r="AB35" s="261">
        <v>0</v>
      </c>
      <c r="AC35" s="261">
        <v>4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12</v>
      </c>
      <c r="CB35" s="292">
        <v>0</v>
      </c>
    </row>
    <row r="36" spans="1:80" ht="12.75">
      <c r="A36" s="293">
        <v>17</v>
      </c>
      <c r="B36" s="294" t="s">
        <v>757</v>
      </c>
      <c r="C36" s="295" t="s">
        <v>778</v>
      </c>
      <c r="D36" s="296" t="s">
        <v>179</v>
      </c>
      <c r="E36" s="297">
        <v>8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/>
      <c r="K36" s="300">
        <f>E36*J36</f>
        <v>0</v>
      </c>
      <c r="O36" s="292">
        <v>2</v>
      </c>
      <c r="AA36" s="261">
        <v>12</v>
      </c>
      <c r="AB36" s="261">
        <v>0</v>
      </c>
      <c r="AC36" s="261">
        <v>5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12</v>
      </c>
      <c r="CB36" s="292">
        <v>0</v>
      </c>
    </row>
    <row r="37" spans="1:80" ht="12.75">
      <c r="A37" s="293">
        <v>18</v>
      </c>
      <c r="B37" s="294" t="s">
        <v>759</v>
      </c>
      <c r="C37" s="295" t="s">
        <v>779</v>
      </c>
      <c r="D37" s="296" t="s">
        <v>179</v>
      </c>
      <c r="E37" s="297">
        <v>8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/>
      <c r="K37" s="300">
        <f>E37*J37</f>
        <v>0</v>
      </c>
      <c r="O37" s="292">
        <v>2</v>
      </c>
      <c r="AA37" s="261">
        <v>12</v>
      </c>
      <c r="AB37" s="261">
        <v>0</v>
      </c>
      <c r="AC37" s="261">
        <v>6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12</v>
      </c>
      <c r="CB37" s="292">
        <v>0</v>
      </c>
    </row>
    <row r="38" spans="1:80" ht="12.75">
      <c r="A38" s="293">
        <v>19</v>
      </c>
      <c r="B38" s="294" t="s">
        <v>761</v>
      </c>
      <c r="C38" s="295" t="s">
        <v>780</v>
      </c>
      <c r="D38" s="296" t="s">
        <v>179</v>
      </c>
      <c r="E38" s="297">
        <v>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/>
      <c r="K38" s="300">
        <f>E38*J38</f>
        <v>0</v>
      </c>
      <c r="O38" s="292">
        <v>2</v>
      </c>
      <c r="AA38" s="261">
        <v>12</v>
      </c>
      <c r="AB38" s="261">
        <v>0</v>
      </c>
      <c r="AC38" s="261">
        <v>10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12</v>
      </c>
      <c r="CB38" s="292">
        <v>0</v>
      </c>
    </row>
    <row r="39" spans="1:80" ht="22.5">
      <c r="A39" s="293">
        <v>20</v>
      </c>
      <c r="B39" s="294" t="s">
        <v>781</v>
      </c>
      <c r="C39" s="295" t="s">
        <v>782</v>
      </c>
      <c r="D39" s="296" t="s">
        <v>179</v>
      </c>
      <c r="E39" s="297">
        <v>6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/>
      <c r="K39" s="300">
        <f>E39*J39</f>
        <v>0</v>
      </c>
      <c r="O39" s="292">
        <v>2</v>
      </c>
      <c r="AA39" s="261">
        <v>12</v>
      </c>
      <c r="AB39" s="261">
        <v>1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12</v>
      </c>
      <c r="CB39" s="292">
        <v>1</v>
      </c>
    </row>
    <row r="40" spans="1:80" ht="22.5">
      <c r="A40" s="293">
        <v>21</v>
      </c>
      <c r="B40" s="294" t="s">
        <v>783</v>
      </c>
      <c r="C40" s="295" t="s">
        <v>784</v>
      </c>
      <c r="D40" s="296" t="s">
        <v>179</v>
      </c>
      <c r="E40" s="297">
        <v>6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/>
      <c r="K40" s="300">
        <f>E40*J40</f>
        <v>0</v>
      </c>
      <c r="O40" s="292">
        <v>2</v>
      </c>
      <c r="AA40" s="261">
        <v>12</v>
      </c>
      <c r="AB40" s="261">
        <v>1</v>
      </c>
      <c r="AC40" s="261">
        <v>8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12</v>
      </c>
      <c r="CB40" s="292">
        <v>1</v>
      </c>
    </row>
    <row r="41" spans="1:80" ht="22.5">
      <c r="A41" s="293">
        <v>22</v>
      </c>
      <c r="B41" s="294" t="s">
        <v>785</v>
      </c>
      <c r="C41" s="295" t="s">
        <v>786</v>
      </c>
      <c r="D41" s="296" t="s">
        <v>179</v>
      </c>
      <c r="E41" s="297">
        <v>3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/>
      <c r="K41" s="300">
        <f>E41*J41</f>
        <v>0</v>
      </c>
      <c r="O41" s="292">
        <v>2</v>
      </c>
      <c r="AA41" s="261">
        <v>12</v>
      </c>
      <c r="AB41" s="261">
        <v>1</v>
      </c>
      <c r="AC41" s="261">
        <v>12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12</v>
      </c>
      <c r="CB41" s="292">
        <v>1</v>
      </c>
    </row>
    <row r="42" spans="1:15" ht="12.75">
      <c r="A42" s="301"/>
      <c r="B42" s="302"/>
      <c r="C42" s="303" t="s">
        <v>787</v>
      </c>
      <c r="D42" s="304"/>
      <c r="E42" s="304"/>
      <c r="F42" s="304"/>
      <c r="G42" s="305"/>
      <c r="I42" s="306"/>
      <c r="K42" s="306"/>
      <c r="L42" s="307" t="s">
        <v>787</v>
      </c>
      <c r="O42" s="292">
        <v>3</v>
      </c>
    </row>
    <row r="43" spans="1:80" ht="22.5">
      <c r="A43" s="293">
        <v>23</v>
      </c>
      <c r="B43" s="294" t="s">
        <v>788</v>
      </c>
      <c r="C43" s="295" t="s">
        <v>789</v>
      </c>
      <c r="D43" s="296" t="s">
        <v>179</v>
      </c>
      <c r="E43" s="297">
        <v>8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/>
      <c r="K43" s="300">
        <f>E43*J43</f>
        <v>0</v>
      </c>
      <c r="O43" s="292">
        <v>2</v>
      </c>
      <c r="AA43" s="261">
        <v>12</v>
      </c>
      <c r="AB43" s="261">
        <v>1</v>
      </c>
      <c r="AC43" s="261">
        <v>9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12</v>
      </c>
      <c r="CB43" s="292">
        <v>1</v>
      </c>
    </row>
    <row r="44" spans="1:80" ht="22.5">
      <c r="A44" s="293">
        <v>24</v>
      </c>
      <c r="B44" s="294" t="s">
        <v>790</v>
      </c>
      <c r="C44" s="295" t="s">
        <v>791</v>
      </c>
      <c r="D44" s="296" t="s">
        <v>179</v>
      </c>
      <c r="E44" s="297">
        <v>5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/>
      <c r="K44" s="300">
        <f>E44*J44</f>
        <v>0</v>
      </c>
      <c r="O44" s="292">
        <v>2</v>
      </c>
      <c r="AA44" s="261">
        <v>12</v>
      </c>
      <c r="AB44" s="261">
        <v>1</v>
      </c>
      <c r="AC44" s="261">
        <v>11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12</v>
      </c>
      <c r="CB44" s="292">
        <v>1</v>
      </c>
    </row>
    <row r="45" spans="1:57" ht="12.75">
      <c r="A45" s="316"/>
      <c r="B45" s="317" t="s">
        <v>98</v>
      </c>
      <c r="C45" s="318" t="s">
        <v>773</v>
      </c>
      <c r="D45" s="319"/>
      <c r="E45" s="320"/>
      <c r="F45" s="321"/>
      <c r="G45" s="322">
        <f>SUM(G31:G44)</f>
        <v>0</v>
      </c>
      <c r="H45" s="323"/>
      <c r="I45" s="324">
        <f>SUM(I31:I44)</f>
        <v>0</v>
      </c>
      <c r="J45" s="323"/>
      <c r="K45" s="324">
        <f>SUM(K31:K44)</f>
        <v>0</v>
      </c>
      <c r="O45" s="292">
        <v>4</v>
      </c>
      <c r="BA45" s="325">
        <f>SUM(BA31:BA44)</f>
        <v>0</v>
      </c>
      <c r="BB45" s="325">
        <f>SUM(BB31:BB44)</f>
        <v>0</v>
      </c>
      <c r="BC45" s="325">
        <f>SUM(BC31:BC44)</f>
        <v>0</v>
      </c>
      <c r="BD45" s="325">
        <f>SUM(BD31:BD44)</f>
        <v>0</v>
      </c>
      <c r="BE45" s="325">
        <f>SUM(BE31:BE44)</f>
        <v>0</v>
      </c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spans="1:7" ht="12.75">
      <c r="A69" s="315"/>
      <c r="B69" s="315"/>
      <c r="C69" s="315"/>
      <c r="D69" s="315"/>
      <c r="E69" s="315"/>
      <c r="F69" s="315"/>
      <c r="G69" s="315"/>
    </row>
    <row r="70" spans="1:7" ht="12.75">
      <c r="A70" s="315"/>
      <c r="B70" s="315"/>
      <c r="C70" s="315"/>
      <c r="D70" s="315"/>
      <c r="E70" s="315"/>
      <c r="F70" s="315"/>
      <c r="G70" s="315"/>
    </row>
    <row r="71" spans="1:7" ht="12.75">
      <c r="A71" s="315"/>
      <c r="B71" s="315"/>
      <c r="C71" s="315"/>
      <c r="D71" s="315"/>
      <c r="E71" s="315"/>
      <c r="F71" s="315"/>
      <c r="G71" s="315"/>
    </row>
    <row r="72" spans="1:7" ht="12.75">
      <c r="A72" s="315"/>
      <c r="B72" s="315"/>
      <c r="C72" s="315"/>
      <c r="D72" s="315"/>
      <c r="E72" s="315"/>
      <c r="F72" s="315"/>
      <c r="G72" s="315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spans="1:2" ht="12.75">
      <c r="A104" s="326"/>
      <c r="B104" s="326"/>
    </row>
    <row r="105" spans="1:7" ht="12.75">
      <c r="A105" s="315"/>
      <c r="B105" s="315"/>
      <c r="C105" s="327"/>
      <c r="D105" s="327"/>
      <c r="E105" s="328"/>
      <c r="F105" s="327"/>
      <c r="G105" s="329"/>
    </row>
    <row r="106" spans="1:7" ht="12.75">
      <c r="A106" s="330"/>
      <c r="B106" s="330"/>
      <c r="C106" s="315"/>
      <c r="D106" s="315"/>
      <c r="E106" s="331"/>
      <c r="F106" s="315"/>
      <c r="G106" s="315"/>
    </row>
    <row r="107" spans="1:7" ht="12.75">
      <c r="A107" s="315"/>
      <c r="B107" s="315"/>
      <c r="C107" s="315"/>
      <c r="D107" s="315"/>
      <c r="E107" s="331"/>
      <c r="F107" s="315"/>
      <c r="G107" s="315"/>
    </row>
    <row r="108" spans="1:7" ht="12.75">
      <c r="A108" s="315"/>
      <c r="B108" s="315"/>
      <c r="C108" s="315"/>
      <c r="D108" s="315"/>
      <c r="E108" s="331"/>
      <c r="F108" s="315"/>
      <c r="G108" s="315"/>
    </row>
    <row r="109" spans="1:7" ht="12.75">
      <c r="A109" s="315"/>
      <c r="B109" s="315"/>
      <c r="C109" s="315"/>
      <c r="D109" s="315"/>
      <c r="E109" s="331"/>
      <c r="F109" s="315"/>
      <c r="G109" s="315"/>
    </row>
    <row r="110" spans="1:7" ht="12.75">
      <c r="A110" s="315"/>
      <c r="B110" s="315"/>
      <c r="C110" s="315"/>
      <c r="D110" s="315"/>
      <c r="E110" s="331"/>
      <c r="F110" s="315"/>
      <c r="G110" s="315"/>
    </row>
    <row r="111" spans="1:7" ht="12.75">
      <c r="A111" s="315"/>
      <c r="B111" s="315"/>
      <c r="C111" s="315"/>
      <c r="D111" s="315"/>
      <c r="E111" s="331"/>
      <c r="F111" s="315"/>
      <c r="G111" s="315"/>
    </row>
    <row r="112" spans="1:7" ht="12.75">
      <c r="A112" s="315"/>
      <c r="B112" s="315"/>
      <c r="C112" s="315"/>
      <c r="D112" s="315"/>
      <c r="E112" s="331"/>
      <c r="F112" s="315"/>
      <c r="G112" s="315"/>
    </row>
    <row r="113" spans="1:7" ht="12.75">
      <c r="A113" s="315"/>
      <c r="B113" s="315"/>
      <c r="C113" s="315"/>
      <c r="D113" s="315"/>
      <c r="E113" s="331"/>
      <c r="F113" s="315"/>
      <c r="G113" s="315"/>
    </row>
    <row r="114" spans="1:7" ht="12.75">
      <c r="A114" s="315"/>
      <c r="B114" s="315"/>
      <c r="C114" s="315"/>
      <c r="D114" s="315"/>
      <c r="E114" s="331"/>
      <c r="F114" s="315"/>
      <c r="G114" s="315"/>
    </row>
    <row r="115" spans="1:7" ht="12.75">
      <c r="A115" s="315"/>
      <c r="B115" s="315"/>
      <c r="C115" s="315"/>
      <c r="D115" s="315"/>
      <c r="E115" s="331"/>
      <c r="F115" s="315"/>
      <c r="G115" s="315"/>
    </row>
    <row r="116" spans="1:7" ht="12.75">
      <c r="A116" s="315"/>
      <c r="B116" s="315"/>
      <c r="C116" s="315"/>
      <c r="D116" s="315"/>
      <c r="E116" s="331"/>
      <c r="F116" s="315"/>
      <c r="G116" s="315"/>
    </row>
    <row r="117" spans="1:7" ht="12.75">
      <c r="A117" s="315"/>
      <c r="B117" s="315"/>
      <c r="C117" s="315"/>
      <c r="D117" s="315"/>
      <c r="E117" s="331"/>
      <c r="F117" s="315"/>
      <c r="G117" s="315"/>
    </row>
    <row r="118" spans="1:7" ht="12.75">
      <c r="A118" s="315"/>
      <c r="B118" s="315"/>
      <c r="C118" s="315"/>
      <c r="D118" s="315"/>
      <c r="E118" s="331"/>
      <c r="F118" s="315"/>
      <c r="G118" s="315"/>
    </row>
  </sheetData>
  <sheetProtection/>
  <mergeCells count="11">
    <mergeCell ref="C25:G25"/>
    <mergeCell ref="C26:D26"/>
    <mergeCell ref="C28:D28"/>
    <mergeCell ref="C42:G42"/>
    <mergeCell ref="C18:G18"/>
    <mergeCell ref="C19:D19"/>
    <mergeCell ref="C21:G21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 t="s">
        <v>795</v>
      </c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792</v>
      </c>
      <c r="B5" s="118"/>
      <c r="C5" s="119" t="s">
        <v>793</v>
      </c>
      <c r="D5" s="120"/>
      <c r="E5" s="118"/>
      <c r="F5" s="113" t="s">
        <v>36</v>
      </c>
      <c r="G5" s="114" t="s">
        <v>171</v>
      </c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702  Rek'!E14</f>
        <v>0</v>
      </c>
      <c r="D15" s="160" t="str">
        <f>'C 702  Rek'!A19</f>
        <v>Ztížené výrobní podmínky</v>
      </c>
      <c r="E15" s="161"/>
      <c r="F15" s="162"/>
      <c r="G15" s="159">
        <f>'C 702  Rek'!I19</f>
        <v>0</v>
      </c>
    </row>
    <row r="16" spans="1:7" ht="15.75" customHeight="1">
      <c r="A16" s="157" t="s">
        <v>52</v>
      </c>
      <c r="B16" s="158" t="s">
        <v>53</v>
      </c>
      <c r="C16" s="159">
        <f>'C 702  Rek'!F14</f>
        <v>0</v>
      </c>
      <c r="D16" s="109" t="str">
        <f>'C 702  Rek'!A20</f>
        <v>Oborová přirážka</v>
      </c>
      <c r="E16" s="163"/>
      <c r="F16" s="164"/>
      <c r="G16" s="159">
        <f>'C 702  Rek'!I20</f>
        <v>0</v>
      </c>
    </row>
    <row r="17" spans="1:7" ht="15.75" customHeight="1">
      <c r="A17" s="157" t="s">
        <v>54</v>
      </c>
      <c r="B17" s="158" t="s">
        <v>55</v>
      </c>
      <c r="C17" s="159">
        <f>'C 702  Rek'!H14</f>
        <v>0</v>
      </c>
      <c r="D17" s="109" t="str">
        <f>'C 702  Rek'!A21</f>
        <v>Přesun stavebních kapacit</v>
      </c>
      <c r="E17" s="163"/>
      <c r="F17" s="164"/>
      <c r="G17" s="159">
        <f>'C 702  Rek'!I21</f>
        <v>0</v>
      </c>
    </row>
    <row r="18" spans="1:7" ht="15.75" customHeight="1">
      <c r="A18" s="165" t="s">
        <v>56</v>
      </c>
      <c r="B18" s="166" t="s">
        <v>57</v>
      </c>
      <c r="C18" s="159">
        <f>'C 702  Rek'!G14</f>
        <v>0</v>
      </c>
      <c r="D18" s="109" t="str">
        <f>'C 702  Rek'!A22</f>
        <v>Mimostaveništní doprava</v>
      </c>
      <c r="E18" s="163"/>
      <c r="F18" s="164"/>
      <c r="G18" s="159">
        <f>'C 702  Rek'!I22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702  Rek'!A23</f>
        <v>Zařízení staveniště</v>
      </c>
      <c r="E19" s="163"/>
      <c r="F19" s="164"/>
      <c r="G19" s="159">
        <f>'C 702  Rek'!I23</f>
        <v>0</v>
      </c>
    </row>
    <row r="20" spans="1:7" ht="15.75" customHeight="1">
      <c r="A20" s="167"/>
      <c r="B20" s="158"/>
      <c r="C20" s="159"/>
      <c r="D20" s="109" t="str">
        <f>'C 702  Rek'!A24</f>
        <v>Provoz investora</v>
      </c>
      <c r="E20" s="163"/>
      <c r="F20" s="164"/>
      <c r="G20" s="159">
        <f>'C 702  Rek'!I24</f>
        <v>0</v>
      </c>
    </row>
    <row r="21" spans="1:7" ht="15.75" customHeight="1">
      <c r="A21" s="167" t="s">
        <v>29</v>
      </c>
      <c r="B21" s="158"/>
      <c r="C21" s="159">
        <f>'C 702  Rek'!I14</f>
        <v>0</v>
      </c>
      <c r="D21" s="109" t="str">
        <f>'C 702  Rek'!A25</f>
        <v>Kompletační činnost (IČD)</v>
      </c>
      <c r="E21" s="163"/>
      <c r="F21" s="164"/>
      <c r="G21" s="159">
        <f>'C 702  Rek'!I25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702 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794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'C 702  Pol'!B7</f>
        <v>13</v>
      </c>
      <c r="B7" s="70" t="str">
        <f>'C 702  Pol'!C7</f>
        <v>Hloubené vykopávky</v>
      </c>
      <c r="D7" s="230"/>
      <c r="E7" s="333">
        <f>'C 702  Pol'!BA28</f>
        <v>0</v>
      </c>
      <c r="F7" s="334">
        <f>'C 702  Pol'!BB28</f>
        <v>0</v>
      </c>
      <c r="G7" s="334">
        <f>'C 702  Pol'!BC28</f>
        <v>0</v>
      </c>
      <c r="H7" s="334">
        <f>'C 702  Pol'!BD28</f>
        <v>0</v>
      </c>
      <c r="I7" s="335">
        <f>'C 702  Pol'!BE28</f>
        <v>0</v>
      </c>
    </row>
    <row r="8" spans="1:9" s="137" customFormat="1" ht="12.75">
      <c r="A8" s="332" t="str">
        <f>'C 702  Pol'!B29</f>
        <v>16</v>
      </c>
      <c r="B8" s="70" t="str">
        <f>'C 702  Pol'!C29</f>
        <v>Přemístění výkopku</v>
      </c>
      <c r="D8" s="230"/>
      <c r="E8" s="333">
        <f>'C 702  Pol'!BA32</f>
        <v>0</v>
      </c>
      <c r="F8" s="334">
        <f>'C 702  Pol'!BB32</f>
        <v>0</v>
      </c>
      <c r="G8" s="334">
        <f>'C 702  Pol'!BC32</f>
        <v>0</v>
      </c>
      <c r="H8" s="334">
        <f>'C 702  Pol'!BD32</f>
        <v>0</v>
      </c>
      <c r="I8" s="335">
        <f>'C 702  Pol'!BE32</f>
        <v>0</v>
      </c>
    </row>
    <row r="9" spans="1:9" s="137" customFormat="1" ht="12.75">
      <c r="A9" s="332" t="str">
        <f>'C 702  Pol'!B33</f>
        <v>17</v>
      </c>
      <c r="B9" s="70" t="str">
        <f>'C 702  Pol'!C33</f>
        <v>Konstrukce ze zemin</v>
      </c>
      <c r="D9" s="230"/>
      <c r="E9" s="333">
        <f>'C 702  Pol'!BA40</f>
        <v>0</v>
      </c>
      <c r="F9" s="334">
        <f>'C 702  Pol'!BB40</f>
        <v>0</v>
      </c>
      <c r="G9" s="334">
        <f>'C 702  Pol'!BC40</f>
        <v>0</v>
      </c>
      <c r="H9" s="334">
        <f>'C 702  Pol'!BD40</f>
        <v>0</v>
      </c>
      <c r="I9" s="335">
        <f>'C 702  Pol'!BE40</f>
        <v>0</v>
      </c>
    </row>
    <row r="10" spans="1:9" s="137" customFormat="1" ht="12.75">
      <c r="A10" s="332" t="str">
        <f>'C 702  Pol'!B41</f>
        <v>21</v>
      </c>
      <c r="B10" s="70" t="str">
        <f>'C 702  Pol'!C41</f>
        <v>Úprava podloží a základ.spáry</v>
      </c>
      <c r="D10" s="230"/>
      <c r="E10" s="333">
        <f>'C 702  Pol'!BA64</f>
        <v>0</v>
      </c>
      <c r="F10" s="334">
        <f>'C 702  Pol'!BB64</f>
        <v>0</v>
      </c>
      <c r="G10" s="334">
        <f>'C 702  Pol'!BC64</f>
        <v>0</v>
      </c>
      <c r="H10" s="334">
        <f>'C 702  Pol'!BD64</f>
        <v>0</v>
      </c>
      <c r="I10" s="335">
        <f>'C 702  Pol'!BE64</f>
        <v>0</v>
      </c>
    </row>
    <row r="11" spans="1:9" s="137" customFormat="1" ht="12.75">
      <c r="A11" s="332" t="str">
        <f>'C 702  Pol'!B65</f>
        <v>27</v>
      </c>
      <c r="B11" s="70" t="str">
        <f>'C 702  Pol'!C65</f>
        <v>Základy</v>
      </c>
      <c r="D11" s="230"/>
      <c r="E11" s="333">
        <f>'C 702  Pol'!BA107</f>
        <v>0</v>
      </c>
      <c r="F11" s="334">
        <f>'C 702  Pol'!BB107</f>
        <v>0</v>
      </c>
      <c r="G11" s="334">
        <f>'C 702  Pol'!BC107</f>
        <v>0</v>
      </c>
      <c r="H11" s="334">
        <f>'C 702  Pol'!BD107</f>
        <v>0</v>
      </c>
      <c r="I11" s="335">
        <f>'C 702  Pol'!BE107</f>
        <v>0</v>
      </c>
    </row>
    <row r="12" spans="1:9" s="137" customFormat="1" ht="12.75">
      <c r="A12" s="332" t="str">
        <f>'C 702  Pol'!B108</f>
        <v>31</v>
      </c>
      <c r="B12" s="70" t="str">
        <f>'C 702  Pol'!C108</f>
        <v>Zdi podpěrné a volné</v>
      </c>
      <c r="D12" s="230"/>
      <c r="E12" s="333">
        <f>'C 702  Pol'!BA173</f>
        <v>0</v>
      </c>
      <c r="F12" s="334">
        <f>'C 702  Pol'!BB173</f>
        <v>0</v>
      </c>
      <c r="G12" s="334">
        <f>'C 702  Pol'!BC173</f>
        <v>0</v>
      </c>
      <c r="H12" s="334">
        <f>'C 702  Pol'!BD173</f>
        <v>0</v>
      </c>
      <c r="I12" s="335">
        <f>'C 702  Pol'!BE173</f>
        <v>0</v>
      </c>
    </row>
    <row r="13" spans="1:9" s="137" customFormat="1" ht="13.5" thickBot="1">
      <c r="A13" s="332" t="str">
        <f>'C 702  Pol'!B174</f>
        <v>99</v>
      </c>
      <c r="B13" s="70" t="str">
        <f>'C 702  Pol'!C174</f>
        <v>Staveništní přesun hmot</v>
      </c>
      <c r="D13" s="230"/>
      <c r="E13" s="333">
        <f>'C 702  Pol'!BA176</f>
        <v>0</v>
      </c>
      <c r="F13" s="334">
        <f>'C 702  Pol'!BB176</f>
        <v>0</v>
      </c>
      <c r="G13" s="334">
        <f>'C 702  Pol'!BC176</f>
        <v>0</v>
      </c>
      <c r="H13" s="334">
        <f>'C 702  Pol'!BD176</f>
        <v>0</v>
      </c>
      <c r="I13" s="335">
        <f>'C 702  Pol'!BE176</f>
        <v>0</v>
      </c>
    </row>
    <row r="14" spans="1:9" s="14" customFormat="1" ht="13.5" thickBot="1">
      <c r="A14" s="231"/>
      <c r="B14" s="232" t="s">
        <v>79</v>
      </c>
      <c r="C14" s="232"/>
      <c r="D14" s="233"/>
      <c r="E14" s="234">
        <f>SUM(E7:E13)</f>
        <v>0</v>
      </c>
      <c r="F14" s="235">
        <f>SUM(F7:F13)</f>
        <v>0</v>
      </c>
      <c r="G14" s="235">
        <f>SUM(G7:G13)</f>
        <v>0</v>
      </c>
      <c r="H14" s="235">
        <f>SUM(H7:H13)</f>
        <v>0</v>
      </c>
      <c r="I14" s="236">
        <f>SUM(I7:I13)</f>
        <v>0</v>
      </c>
    </row>
    <row r="15" spans="1:9" ht="12.75">
      <c r="A15" s="137"/>
      <c r="B15" s="137"/>
      <c r="C15" s="137"/>
      <c r="D15" s="137"/>
      <c r="E15" s="137"/>
      <c r="F15" s="137"/>
      <c r="G15" s="137"/>
      <c r="H15" s="137"/>
      <c r="I15" s="137"/>
    </row>
    <row r="16" spans="1:57" ht="19.5" customHeight="1">
      <c r="A16" s="222" t="s">
        <v>80</v>
      </c>
      <c r="B16" s="222"/>
      <c r="C16" s="222"/>
      <c r="D16" s="222"/>
      <c r="E16" s="222"/>
      <c r="F16" s="222"/>
      <c r="G16" s="237"/>
      <c r="H16" s="222"/>
      <c r="I16" s="222"/>
      <c r="BA16" s="143"/>
      <c r="BB16" s="143"/>
      <c r="BC16" s="143"/>
      <c r="BD16" s="143"/>
      <c r="BE16" s="143"/>
    </row>
    <row r="17" ht="13.5" thickBot="1"/>
    <row r="18" spans="1:9" ht="12.75">
      <c r="A18" s="175" t="s">
        <v>81</v>
      </c>
      <c r="B18" s="176"/>
      <c r="C18" s="176"/>
      <c r="D18" s="238"/>
      <c r="E18" s="239" t="s">
        <v>82</v>
      </c>
      <c r="F18" s="240" t="s">
        <v>12</v>
      </c>
      <c r="G18" s="241" t="s">
        <v>83</v>
      </c>
      <c r="H18" s="242"/>
      <c r="I18" s="243" t="s">
        <v>82</v>
      </c>
    </row>
    <row r="19" spans="1:53" ht="12.75">
      <c r="A19" s="167" t="s">
        <v>129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130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0</v>
      </c>
    </row>
    <row r="21" spans="1:53" ht="12.75">
      <c r="A21" s="167" t="s">
        <v>131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0</v>
      </c>
    </row>
    <row r="22" spans="1:53" ht="12.75">
      <c r="A22" s="167" t="s">
        <v>132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0</v>
      </c>
    </row>
    <row r="23" spans="1:53" ht="12.75">
      <c r="A23" s="167" t="s">
        <v>133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1</v>
      </c>
    </row>
    <row r="24" spans="1:53" ht="12.75">
      <c r="A24" s="167" t="s">
        <v>134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1</v>
      </c>
    </row>
    <row r="25" spans="1:53" ht="12.75">
      <c r="A25" s="167" t="s">
        <v>135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2</v>
      </c>
    </row>
    <row r="26" spans="1:53" ht="12.75">
      <c r="A26" s="167" t="s">
        <v>136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2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SUM(I19:I26)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24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702  Rek'!H1</f>
      </c>
      <c r="G3" s="268"/>
    </row>
    <row r="4" spans="1:7" ht="13.5" thickBot="1">
      <c r="A4" s="269" t="s">
        <v>76</v>
      </c>
      <c r="B4" s="214"/>
      <c r="C4" s="215" t="s">
        <v>794</v>
      </c>
      <c r="D4" s="270"/>
      <c r="E4" s="271">
        <f>'C 702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202</v>
      </c>
      <c r="C7" s="284" t="s">
        <v>203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796</v>
      </c>
      <c r="C8" s="295" t="s">
        <v>797</v>
      </c>
      <c r="D8" s="296" t="s">
        <v>185</v>
      </c>
      <c r="E8" s="297">
        <v>6.7763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56.25">
      <c r="A9" s="301"/>
      <c r="B9" s="302"/>
      <c r="C9" s="303" t="s">
        <v>207</v>
      </c>
      <c r="D9" s="304"/>
      <c r="E9" s="304"/>
      <c r="F9" s="304"/>
      <c r="G9" s="305"/>
      <c r="I9" s="306"/>
      <c r="K9" s="306"/>
      <c r="L9" s="307" t="s">
        <v>207</v>
      </c>
      <c r="O9" s="292">
        <v>3</v>
      </c>
    </row>
    <row r="10" spans="1:15" ht="12.75">
      <c r="A10" s="301"/>
      <c r="B10" s="308"/>
      <c r="C10" s="309" t="s">
        <v>798</v>
      </c>
      <c r="D10" s="310"/>
      <c r="E10" s="311">
        <v>5.8523</v>
      </c>
      <c r="F10" s="312"/>
      <c r="G10" s="313"/>
      <c r="H10" s="314"/>
      <c r="I10" s="306"/>
      <c r="J10" s="315"/>
      <c r="K10" s="306"/>
      <c r="M10" s="307" t="s">
        <v>798</v>
      </c>
      <c r="O10" s="292"/>
    </row>
    <row r="11" spans="1:15" ht="12.75">
      <c r="A11" s="301"/>
      <c r="B11" s="308"/>
      <c r="C11" s="309" t="s">
        <v>799</v>
      </c>
      <c r="D11" s="310"/>
      <c r="E11" s="311">
        <v>0.462</v>
      </c>
      <c r="F11" s="312"/>
      <c r="G11" s="313"/>
      <c r="H11" s="314"/>
      <c r="I11" s="306"/>
      <c r="J11" s="315"/>
      <c r="K11" s="306"/>
      <c r="M11" s="307" t="s">
        <v>799</v>
      </c>
      <c r="O11" s="292"/>
    </row>
    <row r="12" spans="1:15" ht="12.75">
      <c r="A12" s="301"/>
      <c r="B12" s="308"/>
      <c r="C12" s="309" t="s">
        <v>800</v>
      </c>
      <c r="D12" s="310"/>
      <c r="E12" s="311">
        <v>0.462</v>
      </c>
      <c r="F12" s="312"/>
      <c r="G12" s="313"/>
      <c r="H12" s="314"/>
      <c r="I12" s="306"/>
      <c r="J12" s="315"/>
      <c r="K12" s="306"/>
      <c r="M12" s="307" t="s">
        <v>800</v>
      </c>
      <c r="O12" s="292"/>
    </row>
    <row r="13" spans="1:80" ht="12.75">
      <c r="A13" s="293">
        <v>2</v>
      </c>
      <c r="B13" s="294" t="s">
        <v>801</v>
      </c>
      <c r="C13" s="295" t="s">
        <v>802</v>
      </c>
      <c r="D13" s="296" t="s">
        <v>185</v>
      </c>
      <c r="E13" s="297">
        <v>3.3882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15" ht="22.5">
      <c r="A14" s="301"/>
      <c r="B14" s="302"/>
      <c r="C14" s="303" t="s">
        <v>192</v>
      </c>
      <c r="D14" s="304"/>
      <c r="E14" s="304"/>
      <c r="F14" s="304"/>
      <c r="G14" s="305"/>
      <c r="I14" s="306"/>
      <c r="K14" s="306"/>
      <c r="L14" s="307" t="s">
        <v>192</v>
      </c>
      <c r="O14" s="292">
        <v>3</v>
      </c>
    </row>
    <row r="15" spans="1:15" ht="22.5">
      <c r="A15" s="301"/>
      <c r="B15" s="308"/>
      <c r="C15" s="309" t="s">
        <v>803</v>
      </c>
      <c r="D15" s="310"/>
      <c r="E15" s="311">
        <v>2.9262</v>
      </c>
      <c r="F15" s="312"/>
      <c r="G15" s="313"/>
      <c r="H15" s="314"/>
      <c r="I15" s="306"/>
      <c r="J15" s="315"/>
      <c r="K15" s="306"/>
      <c r="M15" s="307" t="s">
        <v>803</v>
      </c>
      <c r="O15" s="292"/>
    </row>
    <row r="16" spans="1:15" ht="12.75">
      <c r="A16" s="301"/>
      <c r="B16" s="308"/>
      <c r="C16" s="309" t="s">
        <v>804</v>
      </c>
      <c r="D16" s="310"/>
      <c r="E16" s="311">
        <v>0.231</v>
      </c>
      <c r="F16" s="312"/>
      <c r="G16" s="313"/>
      <c r="H16" s="314"/>
      <c r="I16" s="306"/>
      <c r="J16" s="315"/>
      <c r="K16" s="306"/>
      <c r="M16" s="307" t="s">
        <v>804</v>
      </c>
      <c r="O16" s="292"/>
    </row>
    <row r="17" spans="1:15" ht="12.75">
      <c r="A17" s="301"/>
      <c r="B17" s="308"/>
      <c r="C17" s="309" t="s">
        <v>805</v>
      </c>
      <c r="D17" s="310"/>
      <c r="E17" s="311">
        <v>0.231</v>
      </c>
      <c r="F17" s="312"/>
      <c r="G17" s="313"/>
      <c r="H17" s="314"/>
      <c r="I17" s="306"/>
      <c r="J17" s="315"/>
      <c r="K17" s="306"/>
      <c r="M17" s="307" t="s">
        <v>805</v>
      </c>
      <c r="O17" s="292"/>
    </row>
    <row r="18" spans="1:80" ht="12.75">
      <c r="A18" s="293">
        <v>3</v>
      </c>
      <c r="B18" s="294" t="s">
        <v>806</v>
      </c>
      <c r="C18" s="295" t="s">
        <v>807</v>
      </c>
      <c r="D18" s="296" t="s">
        <v>185</v>
      </c>
      <c r="E18" s="297">
        <v>47.3209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15" ht="56.25">
      <c r="A19" s="301"/>
      <c r="B19" s="302"/>
      <c r="C19" s="303" t="s">
        <v>207</v>
      </c>
      <c r="D19" s="304"/>
      <c r="E19" s="304"/>
      <c r="F19" s="304"/>
      <c r="G19" s="305"/>
      <c r="I19" s="306"/>
      <c r="K19" s="306"/>
      <c r="L19" s="307" t="s">
        <v>207</v>
      </c>
      <c r="O19" s="292">
        <v>3</v>
      </c>
    </row>
    <row r="20" spans="1:15" ht="12.75">
      <c r="A20" s="301"/>
      <c r="B20" s="308"/>
      <c r="C20" s="309" t="s">
        <v>808</v>
      </c>
      <c r="D20" s="310"/>
      <c r="E20" s="311">
        <v>19.635</v>
      </c>
      <c r="F20" s="312"/>
      <c r="G20" s="313"/>
      <c r="H20" s="314"/>
      <c r="I20" s="306"/>
      <c r="J20" s="315"/>
      <c r="K20" s="306"/>
      <c r="M20" s="307" t="s">
        <v>808</v>
      </c>
      <c r="O20" s="292"/>
    </row>
    <row r="21" spans="1:15" ht="12.75">
      <c r="A21" s="301"/>
      <c r="B21" s="308"/>
      <c r="C21" s="309" t="s">
        <v>809</v>
      </c>
      <c r="D21" s="310"/>
      <c r="E21" s="311">
        <v>27.6859</v>
      </c>
      <c r="F21" s="312"/>
      <c r="G21" s="313"/>
      <c r="H21" s="314"/>
      <c r="I21" s="306"/>
      <c r="J21" s="315"/>
      <c r="K21" s="306"/>
      <c r="M21" s="307" t="s">
        <v>809</v>
      </c>
      <c r="O21" s="292"/>
    </row>
    <row r="22" spans="1:80" ht="12.75">
      <c r="A22" s="293">
        <v>4</v>
      </c>
      <c r="B22" s="294" t="s">
        <v>810</v>
      </c>
      <c r="C22" s="295" t="s">
        <v>811</v>
      </c>
      <c r="D22" s="296" t="s">
        <v>185</v>
      </c>
      <c r="E22" s="297">
        <v>23.6605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15" ht="22.5">
      <c r="A23" s="301"/>
      <c r="B23" s="302"/>
      <c r="C23" s="303" t="s">
        <v>192</v>
      </c>
      <c r="D23" s="304"/>
      <c r="E23" s="304"/>
      <c r="F23" s="304"/>
      <c r="G23" s="305"/>
      <c r="I23" s="306"/>
      <c r="K23" s="306"/>
      <c r="L23" s="307" t="s">
        <v>192</v>
      </c>
      <c r="O23" s="292">
        <v>3</v>
      </c>
    </row>
    <row r="24" spans="1:15" ht="12.75">
      <c r="A24" s="301"/>
      <c r="B24" s="308"/>
      <c r="C24" s="309" t="s">
        <v>812</v>
      </c>
      <c r="D24" s="310"/>
      <c r="E24" s="311">
        <v>9.8175</v>
      </c>
      <c r="F24" s="312"/>
      <c r="G24" s="313"/>
      <c r="H24" s="314"/>
      <c r="I24" s="306"/>
      <c r="J24" s="315"/>
      <c r="K24" s="306"/>
      <c r="M24" s="307" t="s">
        <v>812</v>
      </c>
      <c r="O24" s="292"/>
    </row>
    <row r="25" spans="1:15" ht="12.75">
      <c r="A25" s="301"/>
      <c r="B25" s="308"/>
      <c r="C25" s="309" t="s">
        <v>813</v>
      </c>
      <c r="D25" s="310"/>
      <c r="E25" s="311">
        <v>13.843</v>
      </c>
      <c r="F25" s="312"/>
      <c r="G25" s="313"/>
      <c r="H25" s="314"/>
      <c r="I25" s="306"/>
      <c r="J25" s="315"/>
      <c r="K25" s="306"/>
      <c r="M25" s="307" t="s">
        <v>813</v>
      </c>
      <c r="O25" s="292"/>
    </row>
    <row r="26" spans="1:80" ht="12.75">
      <c r="A26" s="293">
        <v>5</v>
      </c>
      <c r="B26" s="294" t="s">
        <v>221</v>
      </c>
      <c r="C26" s="295" t="s">
        <v>222</v>
      </c>
      <c r="D26" s="296" t="s">
        <v>185</v>
      </c>
      <c r="E26" s="297">
        <v>0.9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15" ht="12.75">
      <c r="A27" s="301"/>
      <c r="B27" s="308"/>
      <c r="C27" s="309" t="s">
        <v>814</v>
      </c>
      <c r="D27" s="310"/>
      <c r="E27" s="311">
        <v>0.9</v>
      </c>
      <c r="F27" s="312"/>
      <c r="G27" s="313"/>
      <c r="H27" s="314"/>
      <c r="I27" s="306"/>
      <c r="J27" s="315"/>
      <c r="K27" s="306"/>
      <c r="M27" s="307" t="s">
        <v>814</v>
      </c>
      <c r="O27" s="292"/>
    </row>
    <row r="28" spans="1:57" ht="12.75">
      <c r="A28" s="316"/>
      <c r="B28" s="317" t="s">
        <v>98</v>
      </c>
      <c r="C28" s="318" t="s">
        <v>204</v>
      </c>
      <c r="D28" s="319"/>
      <c r="E28" s="320"/>
      <c r="F28" s="321"/>
      <c r="G28" s="322">
        <f>SUM(G7:G27)</f>
        <v>0</v>
      </c>
      <c r="H28" s="323"/>
      <c r="I28" s="324">
        <f>SUM(I7:I27)</f>
        <v>0</v>
      </c>
      <c r="J28" s="323"/>
      <c r="K28" s="324">
        <f>SUM(K7:K27)</f>
        <v>0</v>
      </c>
      <c r="O28" s="292">
        <v>4</v>
      </c>
      <c r="BA28" s="325">
        <f>SUM(BA7:BA27)</f>
        <v>0</v>
      </c>
      <c r="BB28" s="325">
        <f>SUM(BB7:BB27)</f>
        <v>0</v>
      </c>
      <c r="BC28" s="325">
        <f>SUM(BC7:BC27)</f>
        <v>0</v>
      </c>
      <c r="BD28" s="325">
        <f>SUM(BD7:BD27)</f>
        <v>0</v>
      </c>
      <c r="BE28" s="325">
        <f>SUM(BE7:BE27)</f>
        <v>0</v>
      </c>
    </row>
    <row r="29" spans="1:15" ht="12.75">
      <c r="A29" s="282" t="s">
        <v>97</v>
      </c>
      <c r="B29" s="283" t="s">
        <v>236</v>
      </c>
      <c r="C29" s="284" t="s">
        <v>237</v>
      </c>
      <c r="D29" s="285"/>
      <c r="E29" s="286"/>
      <c r="F29" s="286"/>
      <c r="G29" s="287"/>
      <c r="H29" s="288"/>
      <c r="I29" s="289"/>
      <c r="J29" s="290"/>
      <c r="K29" s="291"/>
      <c r="O29" s="292">
        <v>1</v>
      </c>
    </row>
    <row r="30" spans="1:80" ht="12.75">
      <c r="A30" s="293">
        <v>6</v>
      </c>
      <c r="B30" s="294" t="s">
        <v>246</v>
      </c>
      <c r="C30" s="295" t="s">
        <v>247</v>
      </c>
      <c r="D30" s="296" t="s">
        <v>185</v>
      </c>
      <c r="E30" s="297">
        <v>54.9972</v>
      </c>
      <c r="F30" s="297">
        <v>0</v>
      </c>
      <c r="G30" s="298">
        <f>E30*F30</f>
        <v>0</v>
      </c>
      <c r="H30" s="299">
        <v>0</v>
      </c>
      <c r="I30" s="300">
        <f>E30*H30</f>
        <v>0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1</v>
      </c>
      <c r="AC30" s="261">
        <v>1</v>
      </c>
      <c r="AZ30" s="261">
        <v>1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1</v>
      </c>
    </row>
    <row r="31" spans="1:15" ht="12.75">
      <c r="A31" s="301"/>
      <c r="B31" s="308"/>
      <c r="C31" s="309" t="s">
        <v>815</v>
      </c>
      <c r="D31" s="310"/>
      <c r="E31" s="311">
        <v>54.9972</v>
      </c>
      <c r="F31" s="312"/>
      <c r="G31" s="313"/>
      <c r="H31" s="314"/>
      <c r="I31" s="306"/>
      <c r="J31" s="315"/>
      <c r="K31" s="306"/>
      <c r="M31" s="307" t="s">
        <v>815</v>
      </c>
      <c r="O31" s="292"/>
    </row>
    <row r="32" spans="1:57" ht="12.75">
      <c r="A32" s="316"/>
      <c r="B32" s="317" t="s">
        <v>98</v>
      </c>
      <c r="C32" s="318" t="s">
        <v>238</v>
      </c>
      <c r="D32" s="319"/>
      <c r="E32" s="320"/>
      <c r="F32" s="321"/>
      <c r="G32" s="322">
        <f>SUM(G29:G31)</f>
        <v>0</v>
      </c>
      <c r="H32" s="323"/>
      <c r="I32" s="324">
        <f>SUM(I29:I31)</f>
        <v>0</v>
      </c>
      <c r="J32" s="323"/>
      <c r="K32" s="324">
        <f>SUM(K29:K31)</f>
        <v>0</v>
      </c>
      <c r="O32" s="292">
        <v>4</v>
      </c>
      <c r="BA32" s="325">
        <f>SUM(BA29:BA31)</f>
        <v>0</v>
      </c>
      <c r="BB32" s="325">
        <f>SUM(BB29:BB31)</f>
        <v>0</v>
      </c>
      <c r="BC32" s="325">
        <f>SUM(BC29:BC31)</f>
        <v>0</v>
      </c>
      <c r="BD32" s="325">
        <f>SUM(BD29:BD31)</f>
        <v>0</v>
      </c>
      <c r="BE32" s="325">
        <f>SUM(BE29:BE31)</f>
        <v>0</v>
      </c>
    </row>
    <row r="33" spans="1:15" ht="12.75">
      <c r="A33" s="282" t="s">
        <v>97</v>
      </c>
      <c r="B33" s="283" t="s">
        <v>256</v>
      </c>
      <c r="C33" s="284" t="s">
        <v>257</v>
      </c>
      <c r="D33" s="285"/>
      <c r="E33" s="286"/>
      <c r="F33" s="286"/>
      <c r="G33" s="287"/>
      <c r="H33" s="288"/>
      <c r="I33" s="289"/>
      <c r="J33" s="290"/>
      <c r="K33" s="291"/>
      <c r="O33" s="292">
        <v>1</v>
      </c>
    </row>
    <row r="34" spans="1:80" ht="22.5">
      <c r="A34" s="293">
        <v>7</v>
      </c>
      <c r="B34" s="294" t="s">
        <v>816</v>
      </c>
      <c r="C34" s="295" t="s">
        <v>817</v>
      </c>
      <c r="D34" s="296" t="s">
        <v>185</v>
      </c>
      <c r="E34" s="297">
        <v>22.5141</v>
      </c>
      <c r="F34" s="297">
        <v>0</v>
      </c>
      <c r="G34" s="298">
        <f>E34*F34</f>
        <v>0</v>
      </c>
      <c r="H34" s="299">
        <v>1.7</v>
      </c>
      <c r="I34" s="300">
        <f>E34*H34</f>
        <v>38.27397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1</v>
      </c>
      <c r="AC34" s="261">
        <v>1</v>
      </c>
      <c r="AZ34" s="261">
        <v>1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1</v>
      </c>
    </row>
    <row r="35" spans="1:15" ht="12.75">
      <c r="A35" s="301"/>
      <c r="B35" s="302"/>
      <c r="C35" s="303" t="s">
        <v>818</v>
      </c>
      <c r="D35" s="304"/>
      <c r="E35" s="304"/>
      <c r="F35" s="304"/>
      <c r="G35" s="305"/>
      <c r="I35" s="306"/>
      <c r="K35" s="306"/>
      <c r="L35" s="307" t="s">
        <v>818</v>
      </c>
      <c r="O35" s="292">
        <v>3</v>
      </c>
    </row>
    <row r="36" spans="1:15" ht="12.75">
      <c r="A36" s="301"/>
      <c r="B36" s="308"/>
      <c r="C36" s="309" t="s">
        <v>819</v>
      </c>
      <c r="D36" s="310"/>
      <c r="E36" s="311">
        <v>0</v>
      </c>
      <c r="F36" s="312"/>
      <c r="G36" s="313"/>
      <c r="H36" s="314"/>
      <c r="I36" s="306"/>
      <c r="J36" s="315"/>
      <c r="K36" s="306"/>
      <c r="M36" s="307" t="s">
        <v>819</v>
      </c>
      <c r="O36" s="292"/>
    </row>
    <row r="37" spans="1:15" ht="12.75">
      <c r="A37" s="301"/>
      <c r="B37" s="308"/>
      <c r="C37" s="309" t="s">
        <v>820</v>
      </c>
      <c r="D37" s="310"/>
      <c r="E37" s="311">
        <v>0.75</v>
      </c>
      <c r="F37" s="312"/>
      <c r="G37" s="313"/>
      <c r="H37" s="314"/>
      <c r="I37" s="306"/>
      <c r="J37" s="315"/>
      <c r="K37" s="306"/>
      <c r="M37" s="307" t="s">
        <v>820</v>
      </c>
      <c r="O37" s="292"/>
    </row>
    <row r="38" spans="1:15" ht="12.75">
      <c r="A38" s="301"/>
      <c r="B38" s="308"/>
      <c r="C38" s="309" t="s">
        <v>821</v>
      </c>
      <c r="D38" s="310"/>
      <c r="E38" s="311">
        <v>9</v>
      </c>
      <c r="F38" s="312"/>
      <c r="G38" s="313"/>
      <c r="H38" s="314"/>
      <c r="I38" s="306"/>
      <c r="J38" s="315"/>
      <c r="K38" s="306"/>
      <c r="M38" s="307" t="s">
        <v>821</v>
      </c>
      <c r="O38" s="292"/>
    </row>
    <row r="39" spans="1:15" ht="12.75">
      <c r="A39" s="301"/>
      <c r="B39" s="308"/>
      <c r="C39" s="309" t="s">
        <v>822</v>
      </c>
      <c r="D39" s="310"/>
      <c r="E39" s="311">
        <v>12.7641</v>
      </c>
      <c r="F39" s="312"/>
      <c r="G39" s="313"/>
      <c r="H39" s="314"/>
      <c r="I39" s="306"/>
      <c r="J39" s="315"/>
      <c r="K39" s="306"/>
      <c r="M39" s="307" t="s">
        <v>822</v>
      </c>
      <c r="O39" s="292"/>
    </row>
    <row r="40" spans="1:57" ht="12.75">
      <c r="A40" s="316"/>
      <c r="B40" s="317" t="s">
        <v>98</v>
      </c>
      <c r="C40" s="318" t="s">
        <v>258</v>
      </c>
      <c r="D40" s="319"/>
      <c r="E40" s="320"/>
      <c r="F40" s="321"/>
      <c r="G40" s="322">
        <f>SUM(G33:G39)</f>
        <v>0</v>
      </c>
      <c r="H40" s="323"/>
      <c r="I40" s="324">
        <f>SUM(I33:I39)</f>
        <v>38.27397</v>
      </c>
      <c r="J40" s="323"/>
      <c r="K40" s="324">
        <f>SUM(K33:K39)</f>
        <v>0</v>
      </c>
      <c r="O40" s="292">
        <v>4</v>
      </c>
      <c r="BA40" s="325">
        <f>SUM(BA33:BA39)</f>
        <v>0</v>
      </c>
      <c r="BB40" s="325">
        <f>SUM(BB33:BB39)</f>
        <v>0</v>
      </c>
      <c r="BC40" s="325">
        <f>SUM(BC33:BC39)</f>
        <v>0</v>
      </c>
      <c r="BD40" s="325">
        <f>SUM(BD33:BD39)</f>
        <v>0</v>
      </c>
      <c r="BE40" s="325">
        <f>SUM(BE33:BE39)</f>
        <v>0</v>
      </c>
    </row>
    <row r="41" spans="1:15" ht="12.75">
      <c r="A41" s="282" t="s">
        <v>97</v>
      </c>
      <c r="B41" s="283" t="s">
        <v>286</v>
      </c>
      <c r="C41" s="284" t="s">
        <v>287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 ht="12.75">
      <c r="A42" s="293">
        <v>8</v>
      </c>
      <c r="B42" s="294" t="s">
        <v>823</v>
      </c>
      <c r="C42" s="295" t="s">
        <v>824</v>
      </c>
      <c r="D42" s="296" t="s">
        <v>141</v>
      </c>
      <c r="E42" s="297">
        <v>153.0938</v>
      </c>
      <c r="F42" s="297">
        <v>0</v>
      </c>
      <c r="G42" s="298">
        <f>E42*F42</f>
        <v>0</v>
      </c>
      <c r="H42" s="299">
        <v>0.00018</v>
      </c>
      <c r="I42" s="300">
        <f>E42*H42</f>
        <v>0.027556884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1</v>
      </c>
      <c r="AC42" s="261">
        <v>1</v>
      </c>
      <c r="AZ42" s="261">
        <v>1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1</v>
      </c>
    </row>
    <row r="43" spans="1:15" ht="12.75">
      <c r="A43" s="301"/>
      <c r="B43" s="308"/>
      <c r="C43" s="309" t="s">
        <v>825</v>
      </c>
      <c r="D43" s="310"/>
      <c r="E43" s="311">
        <v>8</v>
      </c>
      <c r="F43" s="312"/>
      <c r="G43" s="313"/>
      <c r="H43" s="314"/>
      <c r="I43" s="306"/>
      <c r="J43" s="315"/>
      <c r="K43" s="306"/>
      <c r="M43" s="307" t="s">
        <v>825</v>
      </c>
      <c r="O43" s="292"/>
    </row>
    <row r="44" spans="1:15" ht="12.75">
      <c r="A44" s="301"/>
      <c r="B44" s="308"/>
      <c r="C44" s="309" t="s">
        <v>826</v>
      </c>
      <c r="D44" s="310"/>
      <c r="E44" s="311">
        <v>60</v>
      </c>
      <c r="F44" s="312"/>
      <c r="G44" s="313"/>
      <c r="H44" s="314"/>
      <c r="I44" s="306"/>
      <c r="J44" s="315"/>
      <c r="K44" s="306"/>
      <c r="M44" s="307" t="s">
        <v>826</v>
      </c>
      <c r="O44" s="292"/>
    </row>
    <row r="45" spans="1:15" ht="12.75">
      <c r="A45" s="301"/>
      <c r="B45" s="308"/>
      <c r="C45" s="309" t="s">
        <v>827</v>
      </c>
      <c r="D45" s="310"/>
      <c r="E45" s="311">
        <v>85.0938</v>
      </c>
      <c r="F45" s="312"/>
      <c r="G45" s="313"/>
      <c r="H45" s="314"/>
      <c r="I45" s="306"/>
      <c r="J45" s="315"/>
      <c r="K45" s="306"/>
      <c r="M45" s="307" t="s">
        <v>827</v>
      </c>
      <c r="O45" s="292"/>
    </row>
    <row r="46" spans="1:80" ht="12.75">
      <c r="A46" s="293">
        <v>9</v>
      </c>
      <c r="B46" s="294" t="s">
        <v>828</v>
      </c>
      <c r="C46" s="295" t="s">
        <v>829</v>
      </c>
      <c r="D46" s="296" t="s">
        <v>185</v>
      </c>
      <c r="E46" s="297">
        <v>5.841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1</v>
      </c>
      <c r="AC46" s="261">
        <v>1</v>
      </c>
      <c r="AZ46" s="261">
        <v>1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1</v>
      </c>
    </row>
    <row r="47" spans="1:15" ht="12.75">
      <c r="A47" s="301"/>
      <c r="B47" s="308"/>
      <c r="C47" s="309" t="s">
        <v>830</v>
      </c>
      <c r="D47" s="310"/>
      <c r="E47" s="311">
        <v>0.4</v>
      </c>
      <c r="F47" s="312"/>
      <c r="G47" s="313"/>
      <c r="H47" s="314"/>
      <c r="I47" s="306"/>
      <c r="J47" s="315"/>
      <c r="K47" s="306"/>
      <c r="M47" s="307" t="s">
        <v>830</v>
      </c>
      <c r="O47" s="292"/>
    </row>
    <row r="48" spans="1:15" ht="12.75">
      <c r="A48" s="301"/>
      <c r="B48" s="308"/>
      <c r="C48" s="309" t="s">
        <v>831</v>
      </c>
      <c r="D48" s="310"/>
      <c r="E48" s="311">
        <v>2.25</v>
      </c>
      <c r="F48" s="312"/>
      <c r="G48" s="313"/>
      <c r="H48" s="314"/>
      <c r="I48" s="306"/>
      <c r="J48" s="315"/>
      <c r="K48" s="306"/>
      <c r="M48" s="307" t="s">
        <v>831</v>
      </c>
      <c r="O48" s="292"/>
    </row>
    <row r="49" spans="1:15" ht="12.75">
      <c r="A49" s="301"/>
      <c r="B49" s="308"/>
      <c r="C49" s="309" t="s">
        <v>832</v>
      </c>
      <c r="D49" s="310"/>
      <c r="E49" s="311">
        <v>3.191</v>
      </c>
      <c r="F49" s="312"/>
      <c r="G49" s="313"/>
      <c r="H49" s="314"/>
      <c r="I49" s="306"/>
      <c r="J49" s="315"/>
      <c r="K49" s="306"/>
      <c r="M49" s="307" t="s">
        <v>832</v>
      </c>
      <c r="O49" s="292"/>
    </row>
    <row r="50" spans="1:80" ht="12.75">
      <c r="A50" s="293">
        <v>10</v>
      </c>
      <c r="B50" s="294" t="s">
        <v>833</v>
      </c>
      <c r="C50" s="295" t="s">
        <v>834</v>
      </c>
      <c r="D50" s="296" t="s">
        <v>171</v>
      </c>
      <c r="E50" s="297">
        <v>76.2558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1</v>
      </c>
      <c r="AC50" s="261">
        <v>1</v>
      </c>
      <c r="AZ50" s="261">
        <v>1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1</v>
      </c>
    </row>
    <row r="51" spans="1:15" ht="12.75">
      <c r="A51" s="301"/>
      <c r="B51" s="308"/>
      <c r="C51" s="309" t="s">
        <v>835</v>
      </c>
      <c r="D51" s="310"/>
      <c r="E51" s="311">
        <v>7</v>
      </c>
      <c r="F51" s="312"/>
      <c r="G51" s="313"/>
      <c r="H51" s="314"/>
      <c r="I51" s="306"/>
      <c r="J51" s="315"/>
      <c r="K51" s="306"/>
      <c r="M51" s="307" t="s">
        <v>835</v>
      </c>
      <c r="O51" s="292"/>
    </row>
    <row r="52" spans="1:15" ht="12.75">
      <c r="A52" s="301"/>
      <c r="B52" s="308"/>
      <c r="C52" s="309" t="s">
        <v>836</v>
      </c>
      <c r="D52" s="310"/>
      <c r="E52" s="311">
        <v>28.3</v>
      </c>
      <c r="F52" s="312"/>
      <c r="G52" s="313"/>
      <c r="H52" s="314"/>
      <c r="I52" s="306"/>
      <c r="J52" s="315"/>
      <c r="K52" s="306"/>
      <c r="M52" s="307" t="s">
        <v>836</v>
      </c>
      <c r="O52" s="292"/>
    </row>
    <row r="53" spans="1:15" ht="12.75">
      <c r="A53" s="301"/>
      <c r="B53" s="308"/>
      <c r="C53" s="309" t="s">
        <v>837</v>
      </c>
      <c r="D53" s="310"/>
      <c r="E53" s="311">
        <v>40.9558</v>
      </c>
      <c r="F53" s="312"/>
      <c r="G53" s="313"/>
      <c r="H53" s="314"/>
      <c r="I53" s="306"/>
      <c r="J53" s="315"/>
      <c r="K53" s="306"/>
      <c r="M53" s="307" t="s">
        <v>837</v>
      </c>
      <c r="O53" s="292"/>
    </row>
    <row r="54" spans="1:80" ht="12.75">
      <c r="A54" s="293">
        <v>11</v>
      </c>
      <c r="B54" s="294" t="s">
        <v>838</v>
      </c>
      <c r="C54" s="295" t="s">
        <v>839</v>
      </c>
      <c r="D54" s="296" t="s">
        <v>171</v>
      </c>
      <c r="E54" s="297">
        <v>77.0184</v>
      </c>
      <c r="F54" s="297">
        <v>0</v>
      </c>
      <c r="G54" s="298">
        <f>E54*F54</f>
        <v>0</v>
      </c>
      <c r="H54" s="299">
        <v>0.00048</v>
      </c>
      <c r="I54" s="300">
        <f>E54*H54</f>
        <v>0.036968832</v>
      </c>
      <c r="J54" s="299"/>
      <c r="K54" s="300">
        <f>E54*J54</f>
        <v>0</v>
      </c>
      <c r="O54" s="292">
        <v>2</v>
      </c>
      <c r="AA54" s="261">
        <v>3</v>
      </c>
      <c r="AB54" s="261">
        <v>1</v>
      </c>
      <c r="AC54" s="261" t="s">
        <v>838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3</v>
      </c>
      <c r="CB54" s="292">
        <v>1</v>
      </c>
    </row>
    <row r="55" spans="1:15" ht="12.75">
      <c r="A55" s="301"/>
      <c r="B55" s="308"/>
      <c r="C55" s="309" t="s">
        <v>840</v>
      </c>
      <c r="D55" s="310"/>
      <c r="E55" s="311">
        <v>77.0184</v>
      </c>
      <c r="F55" s="312"/>
      <c r="G55" s="313"/>
      <c r="H55" s="314"/>
      <c r="I55" s="306"/>
      <c r="J55" s="315"/>
      <c r="K55" s="306"/>
      <c r="M55" s="307" t="s">
        <v>840</v>
      </c>
      <c r="O55" s="292"/>
    </row>
    <row r="56" spans="1:80" ht="12.75">
      <c r="A56" s="293">
        <v>12</v>
      </c>
      <c r="B56" s="294" t="s">
        <v>841</v>
      </c>
      <c r="C56" s="295" t="s">
        <v>842</v>
      </c>
      <c r="D56" s="296" t="s">
        <v>843</v>
      </c>
      <c r="E56" s="297">
        <v>10.5138</v>
      </c>
      <c r="F56" s="297">
        <v>0</v>
      </c>
      <c r="G56" s="298">
        <f>E56*F56</f>
        <v>0</v>
      </c>
      <c r="H56" s="299">
        <v>1</v>
      </c>
      <c r="I56" s="300">
        <f>E56*H56</f>
        <v>10.5138</v>
      </c>
      <c r="J56" s="299"/>
      <c r="K56" s="300">
        <f>E56*J56</f>
        <v>0</v>
      </c>
      <c r="O56" s="292">
        <v>2</v>
      </c>
      <c r="AA56" s="261">
        <v>3</v>
      </c>
      <c r="AB56" s="261">
        <v>1</v>
      </c>
      <c r="AC56" s="261">
        <v>58125110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3</v>
      </c>
      <c r="CB56" s="292">
        <v>1</v>
      </c>
    </row>
    <row r="57" spans="1:15" ht="12.75">
      <c r="A57" s="301"/>
      <c r="B57" s="308"/>
      <c r="C57" s="309" t="s">
        <v>844</v>
      </c>
      <c r="D57" s="310"/>
      <c r="E57" s="311">
        <v>10.5138</v>
      </c>
      <c r="F57" s="312"/>
      <c r="G57" s="313"/>
      <c r="H57" s="314"/>
      <c r="I57" s="306"/>
      <c r="J57" s="315"/>
      <c r="K57" s="306"/>
      <c r="M57" s="307" t="s">
        <v>844</v>
      </c>
      <c r="O57" s="292"/>
    </row>
    <row r="58" spans="1:80" ht="12.75">
      <c r="A58" s="293">
        <v>13</v>
      </c>
      <c r="B58" s="294" t="s">
        <v>845</v>
      </c>
      <c r="C58" s="295" t="s">
        <v>846</v>
      </c>
      <c r="D58" s="296" t="s">
        <v>141</v>
      </c>
      <c r="E58" s="297">
        <v>183.7126</v>
      </c>
      <c r="F58" s="297">
        <v>0</v>
      </c>
      <c r="G58" s="298">
        <f>E58*F58</f>
        <v>0</v>
      </c>
      <c r="H58" s="299">
        <v>0.00015</v>
      </c>
      <c r="I58" s="300">
        <f>E58*H58</f>
        <v>0.02755689</v>
      </c>
      <c r="J58" s="299"/>
      <c r="K58" s="300">
        <f>E58*J58</f>
        <v>0</v>
      </c>
      <c r="O58" s="292">
        <v>2</v>
      </c>
      <c r="AA58" s="261">
        <v>3</v>
      </c>
      <c r="AB58" s="261">
        <v>1</v>
      </c>
      <c r="AC58" s="261">
        <v>69366196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3</v>
      </c>
      <c r="CB58" s="292">
        <v>1</v>
      </c>
    </row>
    <row r="59" spans="1:15" ht="22.5">
      <c r="A59" s="301"/>
      <c r="B59" s="302"/>
      <c r="C59" s="303" t="s">
        <v>847</v>
      </c>
      <c r="D59" s="304"/>
      <c r="E59" s="304"/>
      <c r="F59" s="304"/>
      <c r="G59" s="305"/>
      <c r="I59" s="306"/>
      <c r="K59" s="306"/>
      <c r="L59" s="307" t="s">
        <v>847</v>
      </c>
      <c r="O59" s="292">
        <v>3</v>
      </c>
    </row>
    <row r="60" spans="1:15" ht="12.75">
      <c r="A60" s="301"/>
      <c r="B60" s="302"/>
      <c r="C60" s="303"/>
      <c r="D60" s="304"/>
      <c r="E60" s="304"/>
      <c r="F60" s="304"/>
      <c r="G60" s="305"/>
      <c r="I60" s="306"/>
      <c r="K60" s="306"/>
      <c r="L60" s="307"/>
      <c r="O60" s="292">
        <v>3</v>
      </c>
    </row>
    <row r="61" spans="1:15" ht="45">
      <c r="A61" s="301"/>
      <c r="B61" s="302"/>
      <c r="C61" s="303" t="s">
        <v>848</v>
      </c>
      <c r="D61" s="304"/>
      <c r="E61" s="304"/>
      <c r="F61" s="304"/>
      <c r="G61" s="305"/>
      <c r="I61" s="306"/>
      <c r="K61" s="306"/>
      <c r="L61" s="307" t="s">
        <v>848</v>
      </c>
      <c r="O61" s="292">
        <v>3</v>
      </c>
    </row>
    <row r="62" spans="1:15" ht="22.5">
      <c r="A62" s="301"/>
      <c r="B62" s="302"/>
      <c r="C62" s="303" t="s">
        <v>849</v>
      </c>
      <c r="D62" s="304"/>
      <c r="E62" s="304"/>
      <c r="F62" s="304"/>
      <c r="G62" s="305"/>
      <c r="I62" s="306"/>
      <c r="K62" s="306"/>
      <c r="L62" s="307" t="s">
        <v>849</v>
      </c>
      <c r="O62" s="292">
        <v>3</v>
      </c>
    </row>
    <row r="63" spans="1:15" ht="12.75">
      <c r="A63" s="301"/>
      <c r="B63" s="308"/>
      <c r="C63" s="309" t="s">
        <v>850</v>
      </c>
      <c r="D63" s="310"/>
      <c r="E63" s="311">
        <v>183.7126</v>
      </c>
      <c r="F63" s="312"/>
      <c r="G63" s="313"/>
      <c r="H63" s="314"/>
      <c r="I63" s="306"/>
      <c r="J63" s="315"/>
      <c r="K63" s="306"/>
      <c r="M63" s="307" t="s">
        <v>850</v>
      </c>
      <c r="O63" s="292"/>
    </row>
    <row r="64" spans="1:57" ht="12.75">
      <c r="A64" s="316"/>
      <c r="B64" s="317" t="s">
        <v>98</v>
      </c>
      <c r="C64" s="318" t="s">
        <v>288</v>
      </c>
      <c r="D64" s="319"/>
      <c r="E64" s="320"/>
      <c r="F64" s="321"/>
      <c r="G64" s="322">
        <f>SUM(G41:G63)</f>
        <v>0</v>
      </c>
      <c r="H64" s="323"/>
      <c r="I64" s="324">
        <f>SUM(I41:I63)</f>
        <v>10.605882606</v>
      </c>
      <c r="J64" s="323"/>
      <c r="K64" s="324">
        <f>SUM(K41:K63)</f>
        <v>0</v>
      </c>
      <c r="O64" s="292">
        <v>4</v>
      </c>
      <c r="BA64" s="325">
        <f>SUM(BA41:BA63)</f>
        <v>0</v>
      </c>
      <c r="BB64" s="325">
        <f>SUM(BB41:BB63)</f>
        <v>0</v>
      </c>
      <c r="BC64" s="325">
        <f>SUM(BC41:BC63)</f>
        <v>0</v>
      </c>
      <c r="BD64" s="325">
        <f>SUM(BD41:BD63)</f>
        <v>0</v>
      </c>
      <c r="BE64" s="325">
        <f>SUM(BE41:BE63)</f>
        <v>0</v>
      </c>
    </row>
    <row r="65" spans="1:15" ht="12.75">
      <c r="A65" s="282" t="s">
        <v>97</v>
      </c>
      <c r="B65" s="283" t="s">
        <v>303</v>
      </c>
      <c r="C65" s="284" t="s">
        <v>304</v>
      </c>
      <c r="D65" s="285"/>
      <c r="E65" s="286"/>
      <c r="F65" s="286"/>
      <c r="G65" s="287"/>
      <c r="H65" s="288"/>
      <c r="I65" s="289"/>
      <c r="J65" s="290"/>
      <c r="K65" s="291"/>
      <c r="O65" s="292">
        <v>1</v>
      </c>
    </row>
    <row r="66" spans="1:80" ht="12.75">
      <c r="A66" s="293">
        <v>14</v>
      </c>
      <c r="B66" s="294" t="s">
        <v>306</v>
      </c>
      <c r="C66" s="295" t="s">
        <v>851</v>
      </c>
      <c r="D66" s="296" t="s">
        <v>185</v>
      </c>
      <c r="E66" s="297">
        <v>11.1082</v>
      </c>
      <c r="F66" s="297">
        <v>0</v>
      </c>
      <c r="G66" s="298">
        <f>E66*F66</f>
        <v>0</v>
      </c>
      <c r="H66" s="299">
        <v>1.78164</v>
      </c>
      <c r="I66" s="300">
        <f>E66*H66</f>
        <v>19.790813447999998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0</v>
      </c>
      <c r="AC66" s="261">
        <v>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0</v>
      </c>
    </row>
    <row r="67" spans="1:15" ht="12.75">
      <c r="A67" s="301"/>
      <c r="B67" s="308"/>
      <c r="C67" s="309" t="s">
        <v>852</v>
      </c>
      <c r="D67" s="310"/>
      <c r="E67" s="311">
        <v>0.836</v>
      </c>
      <c r="F67" s="312"/>
      <c r="G67" s="313"/>
      <c r="H67" s="314"/>
      <c r="I67" s="306"/>
      <c r="J67" s="315"/>
      <c r="K67" s="306"/>
      <c r="M67" s="307" t="s">
        <v>852</v>
      </c>
      <c r="O67" s="292"/>
    </row>
    <row r="68" spans="1:15" ht="12.75">
      <c r="A68" s="301"/>
      <c r="B68" s="308"/>
      <c r="C68" s="309" t="s">
        <v>853</v>
      </c>
      <c r="D68" s="310"/>
      <c r="E68" s="311">
        <v>0.066</v>
      </c>
      <c r="F68" s="312"/>
      <c r="G68" s="313"/>
      <c r="H68" s="314"/>
      <c r="I68" s="306"/>
      <c r="J68" s="315"/>
      <c r="K68" s="306"/>
      <c r="M68" s="307" t="s">
        <v>853</v>
      </c>
      <c r="O68" s="292"/>
    </row>
    <row r="69" spans="1:15" ht="12.75">
      <c r="A69" s="301"/>
      <c r="B69" s="308"/>
      <c r="C69" s="309" t="s">
        <v>854</v>
      </c>
      <c r="D69" s="310"/>
      <c r="E69" s="311">
        <v>0.066</v>
      </c>
      <c r="F69" s="312"/>
      <c r="G69" s="313"/>
      <c r="H69" s="314"/>
      <c r="I69" s="306"/>
      <c r="J69" s="315"/>
      <c r="K69" s="306"/>
      <c r="M69" s="307" t="s">
        <v>854</v>
      </c>
      <c r="O69" s="292"/>
    </row>
    <row r="70" spans="1:15" ht="12.75">
      <c r="A70" s="301"/>
      <c r="B70" s="308"/>
      <c r="C70" s="309" t="s">
        <v>855</v>
      </c>
      <c r="D70" s="310"/>
      <c r="E70" s="311">
        <v>4.2075</v>
      </c>
      <c r="F70" s="312"/>
      <c r="G70" s="313"/>
      <c r="H70" s="314"/>
      <c r="I70" s="306"/>
      <c r="J70" s="315"/>
      <c r="K70" s="306"/>
      <c r="M70" s="307" t="s">
        <v>855</v>
      </c>
      <c r="O70" s="292"/>
    </row>
    <row r="71" spans="1:15" ht="12.75">
      <c r="A71" s="301"/>
      <c r="B71" s="308"/>
      <c r="C71" s="309" t="s">
        <v>856</v>
      </c>
      <c r="D71" s="310"/>
      <c r="E71" s="311">
        <v>5.9327</v>
      </c>
      <c r="F71" s="312"/>
      <c r="G71" s="313"/>
      <c r="H71" s="314"/>
      <c r="I71" s="306"/>
      <c r="J71" s="315"/>
      <c r="K71" s="306"/>
      <c r="M71" s="307" t="s">
        <v>856</v>
      </c>
      <c r="O71" s="292"/>
    </row>
    <row r="72" spans="1:80" ht="12.75">
      <c r="A72" s="293">
        <v>15</v>
      </c>
      <c r="B72" s="294" t="s">
        <v>857</v>
      </c>
      <c r="C72" s="295" t="s">
        <v>858</v>
      </c>
      <c r="D72" s="296" t="s">
        <v>185</v>
      </c>
      <c r="E72" s="297">
        <v>3.8641</v>
      </c>
      <c r="F72" s="297">
        <v>0</v>
      </c>
      <c r="G72" s="298">
        <f>E72*F72</f>
        <v>0</v>
      </c>
      <c r="H72" s="299">
        <v>2.525</v>
      </c>
      <c r="I72" s="300">
        <f>E72*H72</f>
        <v>9.756852499999999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1</v>
      </c>
      <c r="AC72" s="261">
        <v>1</v>
      </c>
      <c r="AZ72" s="261">
        <v>1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1</v>
      </c>
    </row>
    <row r="73" spans="1:15" ht="22.5">
      <c r="A73" s="301"/>
      <c r="B73" s="302"/>
      <c r="C73" s="303" t="s">
        <v>312</v>
      </c>
      <c r="D73" s="304"/>
      <c r="E73" s="304"/>
      <c r="F73" s="304"/>
      <c r="G73" s="305"/>
      <c r="I73" s="306"/>
      <c r="K73" s="306"/>
      <c r="L73" s="307" t="s">
        <v>312</v>
      </c>
      <c r="O73" s="292">
        <v>3</v>
      </c>
    </row>
    <row r="74" spans="1:15" ht="12.75">
      <c r="A74" s="301"/>
      <c r="B74" s="308"/>
      <c r="C74" s="309" t="s">
        <v>859</v>
      </c>
      <c r="D74" s="310"/>
      <c r="E74" s="311">
        <v>0</v>
      </c>
      <c r="F74" s="312"/>
      <c r="G74" s="313"/>
      <c r="H74" s="314"/>
      <c r="I74" s="306"/>
      <c r="J74" s="315"/>
      <c r="K74" s="306"/>
      <c r="M74" s="307" t="s">
        <v>859</v>
      </c>
      <c r="O74" s="292"/>
    </row>
    <row r="75" spans="1:15" ht="12.75">
      <c r="A75" s="301"/>
      <c r="B75" s="308"/>
      <c r="C75" s="309" t="s">
        <v>860</v>
      </c>
      <c r="D75" s="310"/>
      <c r="E75" s="311">
        <v>0.418</v>
      </c>
      <c r="F75" s="312"/>
      <c r="G75" s="313"/>
      <c r="H75" s="314"/>
      <c r="I75" s="306"/>
      <c r="J75" s="315"/>
      <c r="K75" s="306"/>
      <c r="M75" s="307" t="s">
        <v>860</v>
      </c>
      <c r="O75" s="292"/>
    </row>
    <row r="76" spans="1:15" ht="12.75">
      <c r="A76" s="301"/>
      <c r="B76" s="308"/>
      <c r="C76" s="309" t="s">
        <v>861</v>
      </c>
      <c r="D76" s="310"/>
      <c r="E76" s="311">
        <v>0.033</v>
      </c>
      <c r="F76" s="312"/>
      <c r="G76" s="313"/>
      <c r="H76" s="314"/>
      <c r="I76" s="306"/>
      <c r="J76" s="315"/>
      <c r="K76" s="306"/>
      <c r="M76" s="307" t="s">
        <v>861</v>
      </c>
      <c r="O76" s="292"/>
    </row>
    <row r="77" spans="1:15" ht="12.75">
      <c r="A77" s="301"/>
      <c r="B77" s="308"/>
      <c r="C77" s="309" t="s">
        <v>862</v>
      </c>
      <c r="D77" s="310"/>
      <c r="E77" s="311">
        <v>0.033</v>
      </c>
      <c r="F77" s="312"/>
      <c r="G77" s="313"/>
      <c r="H77" s="314"/>
      <c r="I77" s="306"/>
      <c r="J77" s="315"/>
      <c r="K77" s="306"/>
      <c r="M77" s="307" t="s">
        <v>862</v>
      </c>
      <c r="O77" s="292"/>
    </row>
    <row r="78" spans="1:15" ht="12.75">
      <c r="A78" s="301"/>
      <c r="B78" s="308"/>
      <c r="C78" s="309" t="s">
        <v>863</v>
      </c>
      <c r="D78" s="310"/>
      <c r="E78" s="311">
        <v>1.4025</v>
      </c>
      <c r="F78" s="312"/>
      <c r="G78" s="313"/>
      <c r="H78" s="314"/>
      <c r="I78" s="306"/>
      <c r="J78" s="315"/>
      <c r="K78" s="306"/>
      <c r="M78" s="307" t="s">
        <v>863</v>
      </c>
      <c r="O78" s="292"/>
    </row>
    <row r="79" spans="1:15" ht="12.75">
      <c r="A79" s="301"/>
      <c r="B79" s="308"/>
      <c r="C79" s="309" t="s">
        <v>864</v>
      </c>
      <c r="D79" s="310"/>
      <c r="E79" s="311">
        <v>1.9776</v>
      </c>
      <c r="F79" s="312"/>
      <c r="G79" s="313"/>
      <c r="H79" s="314"/>
      <c r="I79" s="306"/>
      <c r="J79" s="315"/>
      <c r="K79" s="306"/>
      <c r="M79" s="307" t="s">
        <v>864</v>
      </c>
      <c r="O79" s="292"/>
    </row>
    <row r="80" spans="1:80" ht="12.75">
      <c r="A80" s="293">
        <v>16</v>
      </c>
      <c r="B80" s="294" t="s">
        <v>865</v>
      </c>
      <c r="C80" s="295" t="s">
        <v>866</v>
      </c>
      <c r="D80" s="296" t="s">
        <v>185</v>
      </c>
      <c r="E80" s="297">
        <v>59.9665</v>
      </c>
      <c r="F80" s="297">
        <v>0</v>
      </c>
      <c r="G80" s="298">
        <f>E80*F80</f>
        <v>0</v>
      </c>
      <c r="H80" s="299">
        <v>2.525</v>
      </c>
      <c r="I80" s="300">
        <f>E80*H80</f>
        <v>151.4154125</v>
      </c>
      <c r="J80" s="299">
        <v>0</v>
      </c>
      <c r="K80" s="300">
        <f>E80*J80</f>
        <v>0</v>
      </c>
      <c r="O80" s="292">
        <v>2</v>
      </c>
      <c r="AA80" s="261">
        <v>1</v>
      </c>
      <c r="AB80" s="261">
        <v>1</v>
      </c>
      <c r="AC80" s="261">
        <v>1</v>
      </c>
      <c r="AZ80" s="261">
        <v>1</v>
      </c>
      <c r="BA80" s="261">
        <f>IF(AZ80=1,G80,0)</f>
        <v>0</v>
      </c>
      <c r="BB80" s="261">
        <f>IF(AZ80=2,G80,0)</f>
        <v>0</v>
      </c>
      <c r="BC80" s="261">
        <f>IF(AZ80=3,G80,0)</f>
        <v>0</v>
      </c>
      <c r="BD80" s="261">
        <f>IF(AZ80=4,G80,0)</f>
        <v>0</v>
      </c>
      <c r="BE80" s="261">
        <f>IF(AZ80=5,G80,0)</f>
        <v>0</v>
      </c>
      <c r="CA80" s="292">
        <v>1</v>
      </c>
      <c r="CB80" s="292">
        <v>1</v>
      </c>
    </row>
    <row r="81" spans="1:15" ht="22.5">
      <c r="A81" s="301"/>
      <c r="B81" s="302"/>
      <c r="C81" s="303" t="s">
        <v>867</v>
      </c>
      <c r="D81" s="304"/>
      <c r="E81" s="304"/>
      <c r="F81" s="304"/>
      <c r="G81" s="305"/>
      <c r="I81" s="306"/>
      <c r="K81" s="306"/>
      <c r="L81" s="307" t="s">
        <v>867</v>
      </c>
      <c r="O81" s="292">
        <v>3</v>
      </c>
    </row>
    <row r="82" spans="1:15" ht="12.75">
      <c r="A82" s="301"/>
      <c r="B82" s="308"/>
      <c r="C82" s="309" t="s">
        <v>868</v>
      </c>
      <c r="D82" s="310"/>
      <c r="E82" s="311">
        <v>7.5244</v>
      </c>
      <c r="F82" s="312"/>
      <c r="G82" s="313"/>
      <c r="H82" s="314"/>
      <c r="I82" s="306"/>
      <c r="J82" s="315"/>
      <c r="K82" s="306"/>
      <c r="M82" s="307" t="s">
        <v>868</v>
      </c>
      <c r="O82" s="292"/>
    </row>
    <row r="83" spans="1:15" ht="12.75">
      <c r="A83" s="301"/>
      <c r="B83" s="308"/>
      <c r="C83" s="309" t="s">
        <v>869</v>
      </c>
      <c r="D83" s="310"/>
      <c r="E83" s="311">
        <v>0.594</v>
      </c>
      <c r="F83" s="312"/>
      <c r="G83" s="313"/>
      <c r="H83" s="314"/>
      <c r="I83" s="306"/>
      <c r="J83" s="315"/>
      <c r="K83" s="306"/>
      <c r="M83" s="307" t="s">
        <v>869</v>
      </c>
      <c r="O83" s="292"/>
    </row>
    <row r="84" spans="1:15" ht="12.75">
      <c r="A84" s="301"/>
      <c r="B84" s="308"/>
      <c r="C84" s="309" t="s">
        <v>870</v>
      </c>
      <c r="D84" s="310"/>
      <c r="E84" s="311">
        <v>0.594</v>
      </c>
      <c r="F84" s="312"/>
      <c r="G84" s="313"/>
      <c r="H84" s="314"/>
      <c r="I84" s="306"/>
      <c r="J84" s="315"/>
      <c r="K84" s="306"/>
      <c r="M84" s="307" t="s">
        <v>870</v>
      </c>
      <c r="O84" s="292"/>
    </row>
    <row r="85" spans="1:15" ht="12.75">
      <c r="A85" s="301"/>
      <c r="B85" s="308"/>
      <c r="C85" s="309" t="s">
        <v>871</v>
      </c>
      <c r="D85" s="310"/>
      <c r="E85" s="311">
        <v>21.267</v>
      </c>
      <c r="F85" s="312"/>
      <c r="G85" s="313"/>
      <c r="H85" s="314"/>
      <c r="I85" s="306"/>
      <c r="J85" s="315"/>
      <c r="K85" s="306"/>
      <c r="M85" s="307" t="s">
        <v>871</v>
      </c>
      <c r="O85" s="292"/>
    </row>
    <row r="86" spans="1:15" ht="12.75">
      <c r="A86" s="301"/>
      <c r="B86" s="308"/>
      <c r="C86" s="309" t="s">
        <v>872</v>
      </c>
      <c r="D86" s="310"/>
      <c r="E86" s="311">
        <v>29.9871</v>
      </c>
      <c r="F86" s="312"/>
      <c r="G86" s="313"/>
      <c r="H86" s="314"/>
      <c r="I86" s="306"/>
      <c r="J86" s="315"/>
      <c r="K86" s="306"/>
      <c r="M86" s="307" t="s">
        <v>872</v>
      </c>
      <c r="O86" s="292"/>
    </row>
    <row r="87" spans="1:80" ht="12.75">
      <c r="A87" s="293">
        <v>17</v>
      </c>
      <c r="B87" s="294" t="s">
        <v>314</v>
      </c>
      <c r="C87" s="295" t="s">
        <v>315</v>
      </c>
      <c r="D87" s="296" t="s">
        <v>141</v>
      </c>
      <c r="E87" s="297">
        <v>113.3036</v>
      </c>
      <c r="F87" s="297">
        <v>0</v>
      </c>
      <c r="G87" s="298">
        <f>E87*F87</f>
        <v>0</v>
      </c>
      <c r="H87" s="299">
        <v>0.03916</v>
      </c>
      <c r="I87" s="300">
        <f>E87*H87</f>
        <v>4.436968976</v>
      </c>
      <c r="J87" s="299">
        <v>0</v>
      </c>
      <c r="K87" s="300">
        <f>E87*J87</f>
        <v>0</v>
      </c>
      <c r="O87" s="292">
        <v>2</v>
      </c>
      <c r="AA87" s="261">
        <v>1</v>
      </c>
      <c r="AB87" s="261">
        <v>1</v>
      </c>
      <c r="AC87" s="261">
        <v>1</v>
      </c>
      <c r="AZ87" s="261">
        <v>1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1</v>
      </c>
      <c r="CB87" s="292">
        <v>1</v>
      </c>
    </row>
    <row r="88" spans="1:15" ht="12.75">
      <c r="A88" s="301"/>
      <c r="B88" s="308"/>
      <c r="C88" s="309" t="s">
        <v>873</v>
      </c>
      <c r="D88" s="310"/>
      <c r="E88" s="311">
        <v>8.0944</v>
      </c>
      <c r="F88" s="312"/>
      <c r="G88" s="313"/>
      <c r="H88" s="314"/>
      <c r="I88" s="306"/>
      <c r="J88" s="315"/>
      <c r="K88" s="306"/>
      <c r="M88" s="307" t="s">
        <v>873</v>
      </c>
      <c r="O88" s="292"/>
    </row>
    <row r="89" spans="1:15" ht="12.75">
      <c r="A89" s="301"/>
      <c r="B89" s="308"/>
      <c r="C89" s="309" t="s">
        <v>874</v>
      </c>
      <c r="D89" s="310"/>
      <c r="E89" s="311">
        <v>1.68</v>
      </c>
      <c r="F89" s="312"/>
      <c r="G89" s="313"/>
      <c r="H89" s="314"/>
      <c r="I89" s="306"/>
      <c r="J89" s="315"/>
      <c r="K89" s="306"/>
      <c r="M89" s="307" t="s">
        <v>874</v>
      </c>
      <c r="O89" s="292"/>
    </row>
    <row r="90" spans="1:15" ht="12.75">
      <c r="A90" s="301"/>
      <c r="B90" s="308"/>
      <c r="C90" s="309" t="s">
        <v>875</v>
      </c>
      <c r="D90" s="310"/>
      <c r="E90" s="311">
        <v>1.68</v>
      </c>
      <c r="F90" s="312"/>
      <c r="G90" s="313"/>
      <c r="H90" s="314"/>
      <c r="I90" s="306"/>
      <c r="J90" s="315"/>
      <c r="K90" s="306"/>
      <c r="M90" s="307" t="s">
        <v>875</v>
      </c>
      <c r="O90" s="292"/>
    </row>
    <row r="91" spans="1:15" ht="12.75">
      <c r="A91" s="301"/>
      <c r="B91" s="308"/>
      <c r="C91" s="309" t="s">
        <v>876</v>
      </c>
      <c r="D91" s="310"/>
      <c r="E91" s="311">
        <v>42.56</v>
      </c>
      <c r="F91" s="312"/>
      <c r="G91" s="313"/>
      <c r="H91" s="314"/>
      <c r="I91" s="306"/>
      <c r="J91" s="315"/>
      <c r="K91" s="306"/>
      <c r="M91" s="307" t="s">
        <v>876</v>
      </c>
      <c r="O91" s="292"/>
    </row>
    <row r="92" spans="1:15" ht="12.75">
      <c r="A92" s="301"/>
      <c r="B92" s="308"/>
      <c r="C92" s="309" t="s">
        <v>877</v>
      </c>
      <c r="D92" s="310"/>
      <c r="E92" s="311">
        <v>59.2892</v>
      </c>
      <c r="F92" s="312"/>
      <c r="G92" s="313"/>
      <c r="H92" s="314"/>
      <c r="I92" s="306"/>
      <c r="J92" s="315"/>
      <c r="K92" s="306"/>
      <c r="M92" s="307" t="s">
        <v>877</v>
      </c>
      <c r="O92" s="292"/>
    </row>
    <row r="93" spans="1:80" ht="12.75">
      <c r="A93" s="293">
        <v>18</v>
      </c>
      <c r="B93" s="294" t="s">
        <v>317</v>
      </c>
      <c r="C93" s="295" t="s">
        <v>318</v>
      </c>
      <c r="D93" s="296" t="s">
        <v>141</v>
      </c>
      <c r="E93" s="297">
        <v>113.3036</v>
      </c>
      <c r="F93" s="297">
        <v>0</v>
      </c>
      <c r="G93" s="298">
        <f>E93*F93</f>
        <v>0</v>
      </c>
      <c r="H93" s="299">
        <v>0</v>
      </c>
      <c r="I93" s="300">
        <f>E93*H93</f>
        <v>0</v>
      </c>
      <c r="J93" s="299">
        <v>0</v>
      </c>
      <c r="K93" s="300">
        <f>E93*J93</f>
        <v>0</v>
      </c>
      <c r="O93" s="292">
        <v>2</v>
      </c>
      <c r="AA93" s="261">
        <v>1</v>
      </c>
      <c r="AB93" s="261">
        <v>1</v>
      </c>
      <c r="AC93" s="261">
        <v>1</v>
      </c>
      <c r="AZ93" s="261">
        <v>1</v>
      </c>
      <c r="BA93" s="261">
        <f>IF(AZ93=1,G93,0)</f>
        <v>0</v>
      </c>
      <c r="BB93" s="261">
        <f>IF(AZ93=2,G93,0)</f>
        <v>0</v>
      </c>
      <c r="BC93" s="261">
        <f>IF(AZ93=3,G93,0)</f>
        <v>0</v>
      </c>
      <c r="BD93" s="261">
        <f>IF(AZ93=4,G93,0)</f>
        <v>0</v>
      </c>
      <c r="BE93" s="261">
        <f>IF(AZ93=5,G93,0)</f>
        <v>0</v>
      </c>
      <c r="CA93" s="292">
        <v>1</v>
      </c>
      <c r="CB93" s="292">
        <v>1</v>
      </c>
    </row>
    <row r="94" spans="1:80" ht="12.75">
      <c r="A94" s="293">
        <v>19</v>
      </c>
      <c r="B94" s="294" t="s">
        <v>878</v>
      </c>
      <c r="C94" s="295" t="s">
        <v>879</v>
      </c>
      <c r="D94" s="296" t="s">
        <v>179</v>
      </c>
      <c r="E94" s="297">
        <v>9</v>
      </c>
      <c r="F94" s="297">
        <v>0</v>
      </c>
      <c r="G94" s="298">
        <f>E94*F94</f>
        <v>0</v>
      </c>
      <c r="H94" s="299">
        <v>0.00163</v>
      </c>
      <c r="I94" s="300">
        <f>E94*H94</f>
        <v>0.014669999999999999</v>
      </c>
      <c r="J94" s="299">
        <v>0</v>
      </c>
      <c r="K94" s="300">
        <f>E94*J94</f>
        <v>0</v>
      </c>
      <c r="O94" s="292">
        <v>2</v>
      </c>
      <c r="AA94" s="261">
        <v>1</v>
      </c>
      <c r="AB94" s="261">
        <v>1</v>
      </c>
      <c r="AC94" s="261">
        <v>1</v>
      </c>
      <c r="AZ94" s="261">
        <v>1</v>
      </c>
      <c r="BA94" s="261">
        <f>IF(AZ94=1,G94,0)</f>
        <v>0</v>
      </c>
      <c r="BB94" s="261">
        <f>IF(AZ94=2,G94,0)</f>
        <v>0</v>
      </c>
      <c r="BC94" s="261">
        <f>IF(AZ94=3,G94,0)</f>
        <v>0</v>
      </c>
      <c r="BD94" s="261">
        <f>IF(AZ94=4,G94,0)</f>
        <v>0</v>
      </c>
      <c r="BE94" s="261">
        <f>IF(AZ94=5,G94,0)</f>
        <v>0</v>
      </c>
      <c r="CA94" s="292">
        <v>1</v>
      </c>
      <c r="CB94" s="292">
        <v>1</v>
      </c>
    </row>
    <row r="95" spans="1:15" ht="12.75">
      <c r="A95" s="301"/>
      <c r="B95" s="308"/>
      <c r="C95" s="309" t="s">
        <v>880</v>
      </c>
      <c r="D95" s="310"/>
      <c r="E95" s="311">
        <v>1</v>
      </c>
      <c r="F95" s="312"/>
      <c r="G95" s="313"/>
      <c r="H95" s="314"/>
      <c r="I95" s="306"/>
      <c r="J95" s="315"/>
      <c r="K95" s="306"/>
      <c r="M95" s="307" t="s">
        <v>880</v>
      </c>
      <c r="O95" s="292"/>
    </row>
    <row r="96" spans="1:15" ht="12.75">
      <c r="A96" s="301"/>
      <c r="B96" s="308"/>
      <c r="C96" s="309" t="s">
        <v>881</v>
      </c>
      <c r="D96" s="310"/>
      <c r="E96" s="311">
        <v>3</v>
      </c>
      <c r="F96" s="312"/>
      <c r="G96" s="313"/>
      <c r="H96" s="314"/>
      <c r="I96" s="306"/>
      <c r="J96" s="315"/>
      <c r="K96" s="306"/>
      <c r="M96" s="307" t="s">
        <v>881</v>
      </c>
      <c r="O96" s="292"/>
    </row>
    <row r="97" spans="1:15" ht="12.75">
      <c r="A97" s="301"/>
      <c r="B97" s="308"/>
      <c r="C97" s="309" t="s">
        <v>882</v>
      </c>
      <c r="D97" s="310"/>
      <c r="E97" s="311">
        <v>5</v>
      </c>
      <c r="F97" s="312"/>
      <c r="G97" s="313"/>
      <c r="H97" s="314"/>
      <c r="I97" s="306"/>
      <c r="J97" s="315"/>
      <c r="K97" s="306"/>
      <c r="M97" s="307" t="s">
        <v>882</v>
      </c>
      <c r="O97" s="292"/>
    </row>
    <row r="98" spans="1:80" ht="12.75">
      <c r="A98" s="293">
        <v>20</v>
      </c>
      <c r="B98" s="294" t="s">
        <v>883</v>
      </c>
      <c r="C98" s="295" t="s">
        <v>884</v>
      </c>
      <c r="D98" s="296" t="s">
        <v>363</v>
      </c>
      <c r="E98" s="297">
        <v>2.7905</v>
      </c>
      <c r="F98" s="297">
        <v>0</v>
      </c>
      <c r="G98" s="298">
        <f>E98*F98</f>
        <v>0</v>
      </c>
      <c r="H98" s="299">
        <v>1.02116</v>
      </c>
      <c r="I98" s="300">
        <f>E98*H98</f>
        <v>2.8495469800000004</v>
      </c>
      <c r="J98" s="299">
        <v>0</v>
      </c>
      <c r="K98" s="300">
        <f>E98*J98</f>
        <v>0</v>
      </c>
      <c r="O98" s="292">
        <v>2</v>
      </c>
      <c r="AA98" s="261">
        <v>1</v>
      </c>
      <c r="AB98" s="261">
        <v>1</v>
      </c>
      <c r="AC98" s="261">
        <v>1</v>
      </c>
      <c r="AZ98" s="261">
        <v>1</v>
      </c>
      <c r="BA98" s="261">
        <f>IF(AZ98=1,G98,0)</f>
        <v>0</v>
      </c>
      <c r="BB98" s="261">
        <f>IF(AZ98=2,G98,0)</f>
        <v>0</v>
      </c>
      <c r="BC98" s="261">
        <f>IF(AZ98=3,G98,0)</f>
        <v>0</v>
      </c>
      <c r="BD98" s="261">
        <f>IF(AZ98=4,G98,0)</f>
        <v>0</v>
      </c>
      <c r="BE98" s="261">
        <f>IF(AZ98=5,G98,0)</f>
        <v>0</v>
      </c>
      <c r="CA98" s="292">
        <v>1</v>
      </c>
      <c r="CB98" s="292">
        <v>1</v>
      </c>
    </row>
    <row r="99" spans="1:15" ht="33.75">
      <c r="A99" s="301"/>
      <c r="B99" s="302"/>
      <c r="C99" s="303" t="s">
        <v>885</v>
      </c>
      <c r="D99" s="304"/>
      <c r="E99" s="304"/>
      <c r="F99" s="304"/>
      <c r="G99" s="305"/>
      <c r="I99" s="306"/>
      <c r="K99" s="306"/>
      <c r="L99" s="307" t="s">
        <v>885</v>
      </c>
      <c r="O99" s="292">
        <v>3</v>
      </c>
    </row>
    <row r="100" spans="1:15" ht="12.75">
      <c r="A100" s="301"/>
      <c r="B100" s="308"/>
      <c r="C100" s="309" t="s">
        <v>886</v>
      </c>
      <c r="D100" s="310"/>
      <c r="E100" s="311">
        <v>0.0433</v>
      </c>
      <c r="F100" s="312"/>
      <c r="G100" s="313"/>
      <c r="H100" s="314"/>
      <c r="I100" s="306"/>
      <c r="J100" s="315"/>
      <c r="K100" s="306"/>
      <c r="M100" s="307" t="s">
        <v>886</v>
      </c>
      <c r="O100" s="292"/>
    </row>
    <row r="101" spans="1:15" ht="12.75">
      <c r="A101" s="301"/>
      <c r="B101" s="308"/>
      <c r="C101" s="309" t="s">
        <v>887</v>
      </c>
      <c r="D101" s="310"/>
      <c r="E101" s="311">
        <v>0.1344</v>
      </c>
      <c r="F101" s="312"/>
      <c r="G101" s="313"/>
      <c r="H101" s="314"/>
      <c r="I101" s="306"/>
      <c r="J101" s="315"/>
      <c r="K101" s="306"/>
      <c r="M101" s="307" t="s">
        <v>887</v>
      </c>
      <c r="O101" s="292"/>
    </row>
    <row r="102" spans="1:15" ht="12.75">
      <c r="A102" s="301"/>
      <c r="B102" s="308"/>
      <c r="C102" s="309" t="s">
        <v>888</v>
      </c>
      <c r="D102" s="310"/>
      <c r="E102" s="311">
        <v>0.0174</v>
      </c>
      <c r="F102" s="312"/>
      <c r="G102" s="313"/>
      <c r="H102" s="314"/>
      <c r="I102" s="306"/>
      <c r="J102" s="315"/>
      <c r="K102" s="306"/>
      <c r="M102" s="307" t="s">
        <v>888</v>
      </c>
      <c r="O102" s="292"/>
    </row>
    <row r="103" spans="1:15" ht="12.75">
      <c r="A103" s="301"/>
      <c r="B103" s="308"/>
      <c r="C103" s="309" t="s">
        <v>889</v>
      </c>
      <c r="D103" s="310"/>
      <c r="E103" s="311">
        <v>0.0174</v>
      </c>
      <c r="F103" s="312"/>
      <c r="G103" s="313"/>
      <c r="H103" s="314"/>
      <c r="I103" s="306"/>
      <c r="J103" s="315"/>
      <c r="K103" s="306"/>
      <c r="M103" s="307" t="s">
        <v>889</v>
      </c>
      <c r="O103" s="292"/>
    </row>
    <row r="104" spans="1:15" ht="33.75">
      <c r="A104" s="301"/>
      <c r="B104" s="308"/>
      <c r="C104" s="309" t="s">
        <v>890</v>
      </c>
      <c r="D104" s="310"/>
      <c r="E104" s="311">
        <v>1.0696</v>
      </c>
      <c r="F104" s="312"/>
      <c r="G104" s="313"/>
      <c r="H104" s="314"/>
      <c r="I104" s="306"/>
      <c r="J104" s="315"/>
      <c r="K104" s="306"/>
      <c r="M104" s="307" t="s">
        <v>890</v>
      </c>
      <c r="O104" s="292"/>
    </row>
    <row r="105" spans="1:15" ht="12.75">
      <c r="A105" s="301"/>
      <c r="B105" s="308"/>
      <c r="C105" s="309" t="s">
        <v>891</v>
      </c>
      <c r="D105" s="310"/>
      <c r="E105" s="311">
        <v>0.9898</v>
      </c>
      <c r="F105" s="312"/>
      <c r="G105" s="313"/>
      <c r="H105" s="314"/>
      <c r="I105" s="306"/>
      <c r="J105" s="315"/>
      <c r="K105" s="306"/>
      <c r="M105" s="307" t="s">
        <v>891</v>
      </c>
      <c r="O105" s="292"/>
    </row>
    <row r="106" spans="1:15" ht="12.75">
      <c r="A106" s="301"/>
      <c r="B106" s="308"/>
      <c r="C106" s="309" t="s">
        <v>892</v>
      </c>
      <c r="D106" s="310"/>
      <c r="E106" s="311">
        <v>0.5184</v>
      </c>
      <c r="F106" s="312"/>
      <c r="G106" s="313"/>
      <c r="H106" s="314"/>
      <c r="I106" s="306"/>
      <c r="J106" s="315"/>
      <c r="K106" s="306"/>
      <c r="M106" s="307" t="s">
        <v>892</v>
      </c>
      <c r="O106" s="292"/>
    </row>
    <row r="107" spans="1:57" ht="12.75">
      <c r="A107" s="316"/>
      <c r="B107" s="317" t="s">
        <v>98</v>
      </c>
      <c r="C107" s="318" t="s">
        <v>305</v>
      </c>
      <c r="D107" s="319"/>
      <c r="E107" s="320"/>
      <c r="F107" s="321"/>
      <c r="G107" s="322">
        <f>SUM(G65:G106)</f>
        <v>0</v>
      </c>
      <c r="H107" s="323"/>
      <c r="I107" s="324">
        <f>SUM(I65:I106)</f>
        <v>188.26426440400002</v>
      </c>
      <c r="J107" s="323"/>
      <c r="K107" s="324">
        <f>SUM(K65:K106)</f>
        <v>0</v>
      </c>
      <c r="O107" s="292">
        <v>4</v>
      </c>
      <c r="BA107" s="325">
        <f>SUM(BA65:BA106)</f>
        <v>0</v>
      </c>
      <c r="BB107" s="325">
        <f>SUM(BB65:BB106)</f>
        <v>0</v>
      </c>
      <c r="BC107" s="325">
        <f>SUM(BC65:BC106)</f>
        <v>0</v>
      </c>
      <c r="BD107" s="325">
        <f>SUM(BD65:BD106)</f>
        <v>0</v>
      </c>
      <c r="BE107" s="325">
        <f>SUM(BE65:BE106)</f>
        <v>0</v>
      </c>
    </row>
    <row r="108" spans="1:15" ht="12.75">
      <c r="A108" s="282" t="s">
        <v>97</v>
      </c>
      <c r="B108" s="283" t="s">
        <v>334</v>
      </c>
      <c r="C108" s="284" t="s">
        <v>335</v>
      </c>
      <c r="D108" s="285"/>
      <c r="E108" s="286"/>
      <c r="F108" s="286"/>
      <c r="G108" s="287"/>
      <c r="H108" s="288"/>
      <c r="I108" s="289"/>
      <c r="J108" s="290"/>
      <c r="K108" s="291"/>
      <c r="O108" s="292">
        <v>1</v>
      </c>
    </row>
    <row r="109" spans="1:80" ht="12.75">
      <c r="A109" s="293">
        <v>21</v>
      </c>
      <c r="B109" s="294" t="s">
        <v>337</v>
      </c>
      <c r="C109" s="295" t="s">
        <v>338</v>
      </c>
      <c r="D109" s="296" t="s">
        <v>179</v>
      </c>
      <c r="E109" s="297">
        <v>19</v>
      </c>
      <c r="F109" s="297">
        <v>0</v>
      </c>
      <c r="G109" s="298">
        <f>E109*F109</f>
        <v>0</v>
      </c>
      <c r="H109" s="299">
        <v>0.12846</v>
      </c>
      <c r="I109" s="300">
        <f>E109*H109</f>
        <v>2.44074</v>
      </c>
      <c r="J109" s="299">
        <v>0</v>
      </c>
      <c r="K109" s="300">
        <f>E109*J109</f>
        <v>0</v>
      </c>
      <c r="O109" s="292">
        <v>2</v>
      </c>
      <c r="AA109" s="261">
        <v>1</v>
      </c>
      <c r="AB109" s="261">
        <v>1</v>
      </c>
      <c r="AC109" s="261">
        <v>1</v>
      </c>
      <c r="AZ109" s="261">
        <v>1</v>
      </c>
      <c r="BA109" s="261">
        <f>IF(AZ109=1,G109,0)</f>
        <v>0</v>
      </c>
      <c r="BB109" s="261">
        <f>IF(AZ109=2,G109,0)</f>
        <v>0</v>
      </c>
      <c r="BC109" s="261">
        <f>IF(AZ109=3,G109,0)</f>
        <v>0</v>
      </c>
      <c r="BD109" s="261">
        <f>IF(AZ109=4,G109,0)</f>
        <v>0</v>
      </c>
      <c r="BE109" s="261">
        <f>IF(AZ109=5,G109,0)</f>
        <v>0</v>
      </c>
      <c r="CA109" s="292">
        <v>1</v>
      </c>
      <c r="CB109" s="292">
        <v>1</v>
      </c>
    </row>
    <row r="110" spans="1:15" ht="12.75">
      <c r="A110" s="301"/>
      <c r="B110" s="302"/>
      <c r="C110" s="303" t="s">
        <v>893</v>
      </c>
      <c r="D110" s="304"/>
      <c r="E110" s="304"/>
      <c r="F110" s="304"/>
      <c r="G110" s="305"/>
      <c r="I110" s="306"/>
      <c r="K110" s="306"/>
      <c r="L110" s="307" t="s">
        <v>893</v>
      </c>
      <c r="O110" s="292">
        <v>3</v>
      </c>
    </row>
    <row r="111" spans="1:15" ht="12.75">
      <c r="A111" s="301"/>
      <c r="B111" s="302"/>
      <c r="C111" s="303" t="s">
        <v>894</v>
      </c>
      <c r="D111" s="304"/>
      <c r="E111" s="304"/>
      <c r="F111" s="304"/>
      <c r="G111" s="305"/>
      <c r="I111" s="306"/>
      <c r="K111" s="306"/>
      <c r="L111" s="307" t="s">
        <v>894</v>
      </c>
      <c r="O111" s="292">
        <v>3</v>
      </c>
    </row>
    <row r="112" spans="1:15" ht="12.75">
      <c r="A112" s="301"/>
      <c r="B112" s="308"/>
      <c r="C112" s="309" t="s">
        <v>895</v>
      </c>
      <c r="D112" s="310"/>
      <c r="E112" s="311">
        <v>7</v>
      </c>
      <c r="F112" s="312"/>
      <c r="G112" s="313"/>
      <c r="H112" s="314"/>
      <c r="I112" s="306"/>
      <c r="J112" s="315"/>
      <c r="K112" s="306"/>
      <c r="M112" s="307" t="s">
        <v>895</v>
      </c>
      <c r="O112" s="292"/>
    </row>
    <row r="113" spans="1:15" ht="12.75">
      <c r="A113" s="301"/>
      <c r="B113" s="308"/>
      <c r="C113" s="309" t="s">
        <v>896</v>
      </c>
      <c r="D113" s="310"/>
      <c r="E113" s="311">
        <v>6</v>
      </c>
      <c r="F113" s="312"/>
      <c r="G113" s="313"/>
      <c r="H113" s="314"/>
      <c r="I113" s="306"/>
      <c r="J113" s="315"/>
      <c r="K113" s="306"/>
      <c r="M113" s="307" t="s">
        <v>896</v>
      </c>
      <c r="O113" s="292"/>
    </row>
    <row r="114" spans="1:15" ht="12.75">
      <c r="A114" s="301"/>
      <c r="B114" s="308"/>
      <c r="C114" s="309" t="s">
        <v>897</v>
      </c>
      <c r="D114" s="310"/>
      <c r="E114" s="311">
        <v>6</v>
      </c>
      <c r="F114" s="312"/>
      <c r="G114" s="313"/>
      <c r="H114" s="314"/>
      <c r="I114" s="306"/>
      <c r="J114" s="315"/>
      <c r="K114" s="306"/>
      <c r="M114" s="307" t="s">
        <v>897</v>
      </c>
      <c r="O114" s="292"/>
    </row>
    <row r="115" spans="1:80" ht="12.75">
      <c r="A115" s="293">
        <v>22</v>
      </c>
      <c r="B115" s="294" t="s">
        <v>898</v>
      </c>
      <c r="C115" s="295" t="s">
        <v>899</v>
      </c>
      <c r="D115" s="296" t="s">
        <v>179</v>
      </c>
      <c r="E115" s="297">
        <v>57</v>
      </c>
      <c r="F115" s="297">
        <v>0</v>
      </c>
      <c r="G115" s="298">
        <f>E115*F115</f>
        <v>0</v>
      </c>
      <c r="H115" s="299">
        <v>0.12846</v>
      </c>
      <c r="I115" s="300">
        <f>E115*H115</f>
        <v>7.32222</v>
      </c>
      <c r="J115" s="299">
        <v>0</v>
      </c>
      <c r="K115" s="300">
        <f>E115*J115</f>
        <v>0</v>
      </c>
      <c r="O115" s="292">
        <v>2</v>
      </c>
      <c r="AA115" s="261">
        <v>1</v>
      </c>
      <c r="AB115" s="261">
        <v>1</v>
      </c>
      <c r="AC115" s="261">
        <v>1</v>
      </c>
      <c r="AZ115" s="261">
        <v>1</v>
      </c>
      <c r="BA115" s="261">
        <f>IF(AZ115=1,G115,0)</f>
        <v>0</v>
      </c>
      <c r="BB115" s="261">
        <f>IF(AZ115=2,G115,0)</f>
        <v>0</v>
      </c>
      <c r="BC115" s="261">
        <f>IF(AZ115=3,G115,0)</f>
        <v>0</v>
      </c>
      <c r="BD115" s="261">
        <f>IF(AZ115=4,G115,0)</f>
        <v>0</v>
      </c>
      <c r="BE115" s="261">
        <f>IF(AZ115=5,G115,0)</f>
        <v>0</v>
      </c>
      <c r="CA115" s="292">
        <v>1</v>
      </c>
      <c r="CB115" s="292">
        <v>1</v>
      </c>
    </row>
    <row r="116" spans="1:15" ht="12.75">
      <c r="A116" s="301"/>
      <c r="B116" s="302"/>
      <c r="C116" s="303" t="s">
        <v>893</v>
      </c>
      <c r="D116" s="304"/>
      <c r="E116" s="304"/>
      <c r="F116" s="304"/>
      <c r="G116" s="305"/>
      <c r="I116" s="306"/>
      <c r="K116" s="306"/>
      <c r="L116" s="307" t="s">
        <v>893</v>
      </c>
      <c r="O116" s="292">
        <v>3</v>
      </c>
    </row>
    <row r="117" spans="1:15" ht="12.75">
      <c r="A117" s="301"/>
      <c r="B117" s="302"/>
      <c r="C117" s="303" t="s">
        <v>894</v>
      </c>
      <c r="D117" s="304"/>
      <c r="E117" s="304"/>
      <c r="F117" s="304"/>
      <c r="G117" s="305"/>
      <c r="I117" s="306"/>
      <c r="K117" s="306"/>
      <c r="L117" s="307" t="s">
        <v>894</v>
      </c>
      <c r="O117" s="292">
        <v>3</v>
      </c>
    </row>
    <row r="118" spans="1:15" ht="12.75">
      <c r="A118" s="301"/>
      <c r="B118" s="308"/>
      <c r="C118" s="309" t="s">
        <v>900</v>
      </c>
      <c r="D118" s="310"/>
      <c r="E118" s="311">
        <v>8</v>
      </c>
      <c r="F118" s="312"/>
      <c r="G118" s="313"/>
      <c r="H118" s="314"/>
      <c r="I118" s="306"/>
      <c r="J118" s="315"/>
      <c r="K118" s="306"/>
      <c r="M118" s="307" t="s">
        <v>900</v>
      </c>
      <c r="O118" s="292"/>
    </row>
    <row r="119" spans="1:15" ht="12.75">
      <c r="A119" s="301"/>
      <c r="B119" s="308"/>
      <c r="C119" s="309" t="s">
        <v>901</v>
      </c>
      <c r="D119" s="310"/>
      <c r="E119" s="311">
        <v>17</v>
      </c>
      <c r="F119" s="312"/>
      <c r="G119" s="313"/>
      <c r="H119" s="314"/>
      <c r="I119" s="306"/>
      <c r="J119" s="315"/>
      <c r="K119" s="306"/>
      <c r="M119" s="307" t="s">
        <v>901</v>
      </c>
      <c r="O119" s="292"/>
    </row>
    <row r="120" spans="1:15" ht="12.75">
      <c r="A120" s="301"/>
      <c r="B120" s="308"/>
      <c r="C120" s="309" t="s">
        <v>902</v>
      </c>
      <c r="D120" s="310"/>
      <c r="E120" s="311">
        <v>32</v>
      </c>
      <c r="F120" s="312"/>
      <c r="G120" s="313"/>
      <c r="H120" s="314"/>
      <c r="I120" s="306"/>
      <c r="J120" s="315"/>
      <c r="K120" s="306"/>
      <c r="M120" s="307" t="s">
        <v>902</v>
      </c>
      <c r="O120" s="292"/>
    </row>
    <row r="121" spans="1:80" ht="12.75">
      <c r="A121" s="293">
        <v>23</v>
      </c>
      <c r="B121" s="294" t="s">
        <v>903</v>
      </c>
      <c r="C121" s="295" t="s">
        <v>904</v>
      </c>
      <c r="D121" s="296" t="s">
        <v>179</v>
      </c>
      <c r="E121" s="297">
        <v>6</v>
      </c>
      <c r="F121" s="297">
        <v>0</v>
      </c>
      <c r="G121" s="298">
        <f>E121*F121</f>
        <v>0</v>
      </c>
      <c r="H121" s="299">
        <v>0.12846</v>
      </c>
      <c r="I121" s="300">
        <f>E121*H121</f>
        <v>0.7707599999999999</v>
      </c>
      <c r="J121" s="299">
        <v>0</v>
      </c>
      <c r="K121" s="300">
        <f>E121*J121</f>
        <v>0</v>
      </c>
      <c r="O121" s="292">
        <v>2</v>
      </c>
      <c r="AA121" s="261">
        <v>1</v>
      </c>
      <c r="AB121" s="261">
        <v>1</v>
      </c>
      <c r="AC121" s="261">
        <v>1</v>
      </c>
      <c r="AZ121" s="261">
        <v>1</v>
      </c>
      <c r="BA121" s="261">
        <f>IF(AZ121=1,G121,0)</f>
        <v>0</v>
      </c>
      <c r="BB121" s="261">
        <f>IF(AZ121=2,G121,0)</f>
        <v>0</v>
      </c>
      <c r="BC121" s="261">
        <f>IF(AZ121=3,G121,0)</f>
        <v>0</v>
      </c>
      <c r="BD121" s="261">
        <f>IF(AZ121=4,G121,0)</f>
        <v>0</v>
      </c>
      <c r="BE121" s="261">
        <f>IF(AZ121=5,G121,0)</f>
        <v>0</v>
      </c>
      <c r="CA121" s="292">
        <v>1</v>
      </c>
      <c r="CB121" s="292">
        <v>1</v>
      </c>
    </row>
    <row r="122" spans="1:15" ht="12.75">
      <c r="A122" s="301"/>
      <c r="B122" s="302"/>
      <c r="C122" s="303" t="s">
        <v>893</v>
      </c>
      <c r="D122" s="304"/>
      <c r="E122" s="304"/>
      <c r="F122" s="304"/>
      <c r="G122" s="305"/>
      <c r="I122" s="306"/>
      <c r="K122" s="306"/>
      <c r="L122" s="307" t="s">
        <v>893</v>
      </c>
      <c r="O122" s="292">
        <v>3</v>
      </c>
    </row>
    <row r="123" spans="1:15" ht="12.75">
      <c r="A123" s="301"/>
      <c r="B123" s="302"/>
      <c r="C123" s="303" t="s">
        <v>894</v>
      </c>
      <c r="D123" s="304"/>
      <c r="E123" s="304"/>
      <c r="F123" s="304"/>
      <c r="G123" s="305"/>
      <c r="I123" s="306"/>
      <c r="K123" s="306"/>
      <c r="L123" s="307" t="s">
        <v>894</v>
      </c>
      <c r="O123" s="292">
        <v>3</v>
      </c>
    </row>
    <row r="124" spans="1:15" ht="12.75">
      <c r="A124" s="301"/>
      <c r="B124" s="308"/>
      <c r="C124" s="309" t="s">
        <v>905</v>
      </c>
      <c r="D124" s="310"/>
      <c r="E124" s="311">
        <v>4</v>
      </c>
      <c r="F124" s="312"/>
      <c r="G124" s="313"/>
      <c r="H124" s="314"/>
      <c r="I124" s="306"/>
      <c r="J124" s="315"/>
      <c r="K124" s="306"/>
      <c r="M124" s="307" t="s">
        <v>905</v>
      </c>
      <c r="O124" s="292"/>
    </row>
    <row r="125" spans="1:15" ht="12.75">
      <c r="A125" s="301"/>
      <c r="B125" s="308"/>
      <c r="C125" s="309" t="s">
        <v>906</v>
      </c>
      <c r="D125" s="310"/>
      <c r="E125" s="311">
        <v>2</v>
      </c>
      <c r="F125" s="312"/>
      <c r="G125" s="313"/>
      <c r="H125" s="314"/>
      <c r="I125" s="306"/>
      <c r="J125" s="315"/>
      <c r="K125" s="306"/>
      <c r="M125" s="307" t="s">
        <v>906</v>
      </c>
      <c r="O125" s="292"/>
    </row>
    <row r="126" spans="1:80" ht="12.75">
      <c r="A126" s="293">
        <v>24</v>
      </c>
      <c r="B126" s="294" t="s">
        <v>907</v>
      </c>
      <c r="C126" s="295" t="s">
        <v>908</v>
      </c>
      <c r="D126" s="296" t="s">
        <v>171</v>
      </c>
      <c r="E126" s="297">
        <v>150.2655</v>
      </c>
      <c r="F126" s="297">
        <v>0</v>
      </c>
      <c r="G126" s="298">
        <f>E126*F126</f>
        <v>0</v>
      </c>
      <c r="H126" s="299">
        <v>0</v>
      </c>
      <c r="I126" s="300">
        <f>E126*H126</f>
        <v>0</v>
      </c>
      <c r="J126" s="299">
        <v>0</v>
      </c>
      <c r="K126" s="300">
        <f>E126*J126</f>
        <v>0</v>
      </c>
      <c r="O126" s="292">
        <v>2</v>
      </c>
      <c r="AA126" s="261">
        <v>1</v>
      </c>
      <c r="AB126" s="261">
        <v>1</v>
      </c>
      <c r="AC126" s="261">
        <v>1</v>
      </c>
      <c r="AZ126" s="261">
        <v>1</v>
      </c>
      <c r="BA126" s="261">
        <f>IF(AZ126=1,G126,0)</f>
        <v>0</v>
      </c>
      <c r="BB126" s="261">
        <f>IF(AZ126=2,G126,0)</f>
        <v>0</v>
      </c>
      <c r="BC126" s="261">
        <f>IF(AZ126=3,G126,0)</f>
        <v>0</v>
      </c>
      <c r="BD126" s="261">
        <f>IF(AZ126=4,G126,0)</f>
        <v>0</v>
      </c>
      <c r="BE126" s="261">
        <f>IF(AZ126=5,G126,0)</f>
        <v>0</v>
      </c>
      <c r="CA126" s="292">
        <v>1</v>
      </c>
      <c r="CB126" s="292">
        <v>1</v>
      </c>
    </row>
    <row r="127" spans="1:15" ht="12.75">
      <c r="A127" s="301"/>
      <c r="B127" s="308"/>
      <c r="C127" s="309" t="s">
        <v>909</v>
      </c>
      <c r="D127" s="310"/>
      <c r="E127" s="311">
        <v>25.154</v>
      </c>
      <c r="F127" s="312"/>
      <c r="G127" s="313"/>
      <c r="H127" s="314"/>
      <c r="I127" s="306"/>
      <c r="J127" s="315"/>
      <c r="K127" s="306"/>
      <c r="M127" s="307" t="s">
        <v>909</v>
      </c>
      <c r="O127" s="292"/>
    </row>
    <row r="128" spans="1:15" ht="12.75">
      <c r="A128" s="301"/>
      <c r="B128" s="308"/>
      <c r="C128" s="309" t="s">
        <v>910</v>
      </c>
      <c r="D128" s="310"/>
      <c r="E128" s="311">
        <v>52.1</v>
      </c>
      <c r="F128" s="312"/>
      <c r="G128" s="313"/>
      <c r="H128" s="314"/>
      <c r="I128" s="306"/>
      <c r="J128" s="315"/>
      <c r="K128" s="306"/>
      <c r="M128" s="307" t="s">
        <v>910</v>
      </c>
      <c r="O128" s="292"/>
    </row>
    <row r="129" spans="1:15" ht="12.75">
      <c r="A129" s="301"/>
      <c r="B129" s="308"/>
      <c r="C129" s="309" t="s">
        <v>911</v>
      </c>
      <c r="D129" s="310"/>
      <c r="E129" s="311">
        <v>73.0115</v>
      </c>
      <c r="F129" s="312"/>
      <c r="G129" s="313"/>
      <c r="H129" s="314"/>
      <c r="I129" s="306"/>
      <c r="J129" s="315"/>
      <c r="K129" s="306"/>
      <c r="M129" s="307" t="s">
        <v>911</v>
      </c>
      <c r="O129" s="292"/>
    </row>
    <row r="130" spans="1:80" ht="22.5">
      <c r="A130" s="293">
        <v>25</v>
      </c>
      <c r="B130" s="294" t="s">
        <v>341</v>
      </c>
      <c r="C130" s="295" t="s">
        <v>342</v>
      </c>
      <c r="D130" s="296" t="s">
        <v>179</v>
      </c>
      <c r="E130" s="297">
        <v>82</v>
      </c>
      <c r="F130" s="297">
        <v>0</v>
      </c>
      <c r="G130" s="298">
        <f>E130*F130</f>
        <v>0</v>
      </c>
      <c r="H130" s="299">
        <v>0</v>
      </c>
      <c r="I130" s="300">
        <f>E130*H130</f>
        <v>0</v>
      </c>
      <c r="J130" s="299"/>
      <c r="K130" s="300">
        <f>E130*J130</f>
        <v>0</v>
      </c>
      <c r="O130" s="292">
        <v>2</v>
      </c>
      <c r="AA130" s="261">
        <v>12</v>
      </c>
      <c r="AB130" s="261">
        <v>0</v>
      </c>
      <c r="AC130" s="261">
        <v>20</v>
      </c>
      <c r="AZ130" s="261">
        <v>1</v>
      </c>
      <c r="BA130" s="261">
        <f>IF(AZ130=1,G130,0)</f>
        <v>0</v>
      </c>
      <c r="BB130" s="261">
        <f>IF(AZ130=2,G130,0)</f>
        <v>0</v>
      </c>
      <c r="BC130" s="261">
        <f>IF(AZ130=3,G130,0)</f>
        <v>0</v>
      </c>
      <c r="BD130" s="261">
        <f>IF(AZ130=4,G130,0)</f>
        <v>0</v>
      </c>
      <c r="BE130" s="261">
        <f>IF(AZ130=5,G130,0)</f>
        <v>0</v>
      </c>
      <c r="CA130" s="292">
        <v>12</v>
      </c>
      <c r="CB130" s="292">
        <v>0</v>
      </c>
    </row>
    <row r="131" spans="1:15" ht="12.75">
      <c r="A131" s="301"/>
      <c r="B131" s="308"/>
      <c r="C131" s="309" t="s">
        <v>912</v>
      </c>
      <c r="D131" s="310"/>
      <c r="E131" s="311">
        <v>15</v>
      </c>
      <c r="F131" s="312"/>
      <c r="G131" s="313"/>
      <c r="H131" s="314"/>
      <c r="I131" s="306"/>
      <c r="J131" s="315"/>
      <c r="K131" s="306"/>
      <c r="M131" s="307" t="s">
        <v>912</v>
      </c>
      <c r="O131" s="292"/>
    </row>
    <row r="132" spans="1:15" ht="12.75">
      <c r="A132" s="301"/>
      <c r="B132" s="308"/>
      <c r="C132" s="309" t="s">
        <v>913</v>
      </c>
      <c r="D132" s="310"/>
      <c r="E132" s="311">
        <v>27</v>
      </c>
      <c r="F132" s="312"/>
      <c r="G132" s="313"/>
      <c r="H132" s="314"/>
      <c r="I132" s="306"/>
      <c r="J132" s="315"/>
      <c r="K132" s="306"/>
      <c r="M132" s="307" t="s">
        <v>913</v>
      </c>
      <c r="O132" s="292"/>
    </row>
    <row r="133" spans="1:15" ht="12.75">
      <c r="A133" s="301"/>
      <c r="B133" s="308"/>
      <c r="C133" s="309" t="s">
        <v>914</v>
      </c>
      <c r="D133" s="310"/>
      <c r="E133" s="311">
        <v>40</v>
      </c>
      <c r="F133" s="312"/>
      <c r="G133" s="313"/>
      <c r="H133" s="314"/>
      <c r="I133" s="306"/>
      <c r="J133" s="315"/>
      <c r="K133" s="306"/>
      <c r="M133" s="307" t="s">
        <v>914</v>
      </c>
      <c r="O133" s="292"/>
    </row>
    <row r="134" spans="1:80" ht="12.75">
      <c r="A134" s="293">
        <v>26</v>
      </c>
      <c r="B134" s="294" t="s">
        <v>915</v>
      </c>
      <c r="C134" s="295" t="s">
        <v>916</v>
      </c>
      <c r="D134" s="296" t="s">
        <v>171</v>
      </c>
      <c r="E134" s="297">
        <v>5</v>
      </c>
      <c r="F134" s="297">
        <v>0</v>
      </c>
      <c r="G134" s="298">
        <f>E134*F134</f>
        <v>0</v>
      </c>
      <c r="H134" s="299">
        <v>0.00016</v>
      </c>
      <c r="I134" s="300">
        <f>E134*H134</f>
        <v>0.0008</v>
      </c>
      <c r="J134" s="299"/>
      <c r="K134" s="300">
        <f>E134*J134</f>
        <v>0</v>
      </c>
      <c r="O134" s="292">
        <v>2</v>
      </c>
      <c r="AA134" s="261">
        <v>3</v>
      </c>
      <c r="AB134" s="261">
        <v>1</v>
      </c>
      <c r="AC134" s="261" t="s">
        <v>915</v>
      </c>
      <c r="AZ134" s="261">
        <v>1</v>
      </c>
      <c r="BA134" s="261">
        <f>IF(AZ134=1,G134,0)</f>
        <v>0</v>
      </c>
      <c r="BB134" s="261">
        <f>IF(AZ134=2,G134,0)</f>
        <v>0</v>
      </c>
      <c r="BC134" s="261">
        <f>IF(AZ134=3,G134,0)</f>
        <v>0</v>
      </c>
      <c r="BD134" s="261">
        <f>IF(AZ134=4,G134,0)</f>
        <v>0</v>
      </c>
      <c r="BE134" s="261">
        <f>IF(AZ134=5,G134,0)</f>
        <v>0</v>
      </c>
      <c r="CA134" s="292">
        <v>3</v>
      </c>
      <c r="CB134" s="292">
        <v>1</v>
      </c>
    </row>
    <row r="135" spans="1:15" ht="12.75">
      <c r="A135" s="301"/>
      <c r="B135" s="308"/>
      <c r="C135" s="309" t="s">
        <v>917</v>
      </c>
      <c r="D135" s="310"/>
      <c r="E135" s="311">
        <v>5</v>
      </c>
      <c r="F135" s="312"/>
      <c r="G135" s="313"/>
      <c r="H135" s="314"/>
      <c r="I135" s="306"/>
      <c r="J135" s="315"/>
      <c r="K135" s="306"/>
      <c r="M135" s="307" t="s">
        <v>917</v>
      </c>
      <c r="O135" s="292"/>
    </row>
    <row r="136" spans="1:80" ht="22.5">
      <c r="A136" s="293">
        <v>27</v>
      </c>
      <c r="B136" s="294" t="s">
        <v>918</v>
      </c>
      <c r="C136" s="295" t="s">
        <v>919</v>
      </c>
      <c r="D136" s="296" t="s">
        <v>179</v>
      </c>
      <c r="E136" s="297">
        <v>7</v>
      </c>
      <c r="F136" s="297">
        <v>0</v>
      </c>
      <c r="G136" s="298">
        <f>E136*F136</f>
        <v>0</v>
      </c>
      <c r="H136" s="299">
        <v>0</v>
      </c>
      <c r="I136" s="300">
        <f>E136*H136</f>
        <v>0</v>
      </c>
      <c r="J136" s="299"/>
      <c r="K136" s="300">
        <f>E136*J136</f>
        <v>0</v>
      </c>
      <c r="O136" s="292">
        <v>2</v>
      </c>
      <c r="AA136" s="261">
        <v>12</v>
      </c>
      <c r="AB136" s="261">
        <v>1</v>
      </c>
      <c r="AC136" s="261">
        <v>22</v>
      </c>
      <c r="AZ136" s="261">
        <v>1</v>
      </c>
      <c r="BA136" s="261">
        <f>IF(AZ136=1,G136,0)</f>
        <v>0</v>
      </c>
      <c r="BB136" s="261">
        <f>IF(AZ136=2,G136,0)</f>
        <v>0</v>
      </c>
      <c r="BC136" s="261">
        <f>IF(AZ136=3,G136,0)</f>
        <v>0</v>
      </c>
      <c r="BD136" s="261">
        <f>IF(AZ136=4,G136,0)</f>
        <v>0</v>
      </c>
      <c r="BE136" s="261">
        <f>IF(AZ136=5,G136,0)</f>
        <v>0</v>
      </c>
      <c r="CA136" s="292">
        <v>12</v>
      </c>
      <c r="CB136" s="292">
        <v>1</v>
      </c>
    </row>
    <row r="137" spans="1:15" ht="12.75">
      <c r="A137" s="301"/>
      <c r="B137" s="308"/>
      <c r="C137" s="309" t="s">
        <v>895</v>
      </c>
      <c r="D137" s="310"/>
      <c r="E137" s="311">
        <v>7</v>
      </c>
      <c r="F137" s="312"/>
      <c r="G137" s="313"/>
      <c r="H137" s="314"/>
      <c r="I137" s="306"/>
      <c r="J137" s="315"/>
      <c r="K137" s="306"/>
      <c r="M137" s="307" t="s">
        <v>895</v>
      </c>
      <c r="O137" s="292"/>
    </row>
    <row r="138" spans="1:80" ht="22.5">
      <c r="A138" s="293">
        <v>28</v>
      </c>
      <c r="B138" s="294" t="s">
        <v>920</v>
      </c>
      <c r="C138" s="295" t="s">
        <v>921</v>
      </c>
      <c r="D138" s="296" t="s">
        <v>179</v>
      </c>
      <c r="E138" s="297">
        <v>4</v>
      </c>
      <c r="F138" s="297">
        <v>0</v>
      </c>
      <c r="G138" s="298">
        <f>E138*F138</f>
        <v>0</v>
      </c>
      <c r="H138" s="299">
        <v>0</v>
      </c>
      <c r="I138" s="300">
        <f>E138*H138</f>
        <v>0</v>
      </c>
      <c r="J138" s="299"/>
      <c r="K138" s="300">
        <f>E138*J138</f>
        <v>0</v>
      </c>
      <c r="O138" s="292">
        <v>2</v>
      </c>
      <c r="AA138" s="261">
        <v>12</v>
      </c>
      <c r="AB138" s="261">
        <v>1</v>
      </c>
      <c r="AC138" s="261">
        <v>23</v>
      </c>
      <c r="AZ138" s="261">
        <v>1</v>
      </c>
      <c r="BA138" s="261">
        <f>IF(AZ138=1,G138,0)</f>
        <v>0</v>
      </c>
      <c r="BB138" s="261">
        <f>IF(AZ138=2,G138,0)</f>
        <v>0</v>
      </c>
      <c r="BC138" s="261">
        <f>IF(AZ138=3,G138,0)</f>
        <v>0</v>
      </c>
      <c r="BD138" s="261">
        <f>IF(AZ138=4,G138,0)</f>
        <v>0</v>
      </c>
      <c r="BE138" s="261">
        <f>IF(AZ138=5,G138,0)</f>
        <v>0</v>
      </c>
      <c r="CA138" s="292">
        <v>12</v>
      </c>
      <c r="CB138" s="292">
        <v>1</v>
      </c>
    </row>
    <row r="139" spans="1:15" ht="12.75">
      <c r="A139" s="301"/>
      <c r="B139" s="308"/>
      <c r="C139" s="309" t="s">
        <v>922</v>
      </c>
      <c r="D139" s="310"/>
      <c r="E139" s="311">
        <v>4</v>
      </c>
      <c r="F139" s="312"/>
      <c r="G139" s="313"/>
      <c r="H139" s="314"/>
      <c r="I139" s="306"/>
      <c r="J139" s="315"/>
      <c r="K139" s="306"/>
      <c r="M139" s="307" t="s">
        <v>922</v>
      </c>
      <c r="O139" s="292"/>
    </row>
    <row r="140" spans="1:80" ht="22.5">
      <c r="A140" s="293">
        <v>29</v>
      </c>
      <c r="B140" s="294" t="s">
        <v>923</v>
      </c>
      <c r="C140" s="295" t="s">
        <v>924</v>
      </c>
      <c r="D140" s="296" t="s">
        <v>179</v>
      </c>
      <c r="E140" s="297">
        <v>1</v>
      </c>
      <c r="F140" s="297">
        <v>0</v>
      </c>
      <c r="G140" s="298">
        <f>E140*F140</f>
        <v>0</v>
      </c>
      <c r="H140" s="299">
        <v>0</v>
      </c>
      <c r="I140" s="300">
        <f>E140*H140</f>
        <v>0</v>
      </c>
      <c r="J140" s="299"/>
      <c r="K140" s="300">
        <f>E140*J140</f>
        <v>0</v>
      </c>
      <c r="O140" s="292">
        <v>2</v>
      </c>
      <c r="AA140" s="261">
        <v>12</v>
      </c>
      <c r="AB140" s="261">
        <v>1</v>
      </c>
      <c r="AC140" s="261">
        <v>27</v>
      </c>
      <c r="AZ140" s="261">
        <v>1</v>
      </c>
      <c r="BA140" s="261">
        <f>IF(AZ140=1,G140,0)</f>
        <v>0</v>
      </c>
      <c r="BB140" s="261">
        <f>IF(AZ140=2,G140,0)</f>
        <v>0</v>
      </c>
      <c r="BC140" s="261">
        <f>IF(AZ140=3,G140,0)</f>
        <v>0</v>
      </c>
      <c r="BD140" s="261">
        <f>IF(AZ140=4,G140,0)</f>
        <v>0</v>
      </c>
      <c r="BE140" s="261">
        <f>IF(AZ140=5,G140,0)</f>
        <v>0</v>
      </c>
      <c r="CA140" s="292">
        <v>12</v>
      </c>
      <c r="CB140" s="292">
        <v>1</v>
      </c>
    </row>
    <row r="141" spans="1:15" ht="12.75">
      <c r="A141" s="301"/>
      <c r="B141" s="308"/>
      <c r="C141" s="309" t="s">
        <v>925</v>
      </c>
      <c r="D141" s="310"/>
      <c r="E141" s="311">
        <v>1</v>
      </c>
      <c r="F141" s="312"/>
      <c r="G141" s="313"/>
      <c r="H141" s="314"/>
      <c r="I141" s="306"/>
      <c r="J141" s="315"/>
      <c r="K141" s="306"/>
      <c r="M141" s="307" t="s">
        <v>925</v>
      </c>
      <c r="O141" s="292"/>
    </row>
    <row r="142" spans="1:80" ht="22.5">
      <c r="A142" s="293">
        <v>30</v>
      </c>
      <c r="B142" s="294" t="s">
        <v>926</v>
      </c>
      <c r="C142" s="295" t="s">
        <v>927</v>
      </c>
      <c r="D142" s="296" t="s">
        <v>179</v>
      </c>
      <c r="E142" s="297">
        <v>2</v>
      </c>
      <c r="F142" s="297">
        <v>0</v>
      </c>
      <c r="G142" s="298">
        <f>E142*F142</f>
        <v>0</v>
      </c>
      <c r="H142" s="299">
        <v>0</v>
      </c>
      <c r="I142" s="300">
        <f>E142*H142</f>
        <v>0</v>
      </c>
      <c r="J142" s="299"/>
      <c r="K142" s="300">
        <f>E142*J142</f>
        <v>0</v>
      </c>
      <c r="O142" s="292">
        <v>2</v>
      </c>
      <c r="AA142" s="261">
        <v>12</v>
      </c>
      <c r="AB142" s="261">
        <v>1</v>
      </c>
      <c r="AC142" s="261">
        <v>28</v>
      </c>
      <c r="AZ142" s="261">
        <v>1</v>
      </c>
      <c r="BA142" s="261">
        <f>IF(AZ142=1,G142,0)</f>
        <v>0</v>
      </c>
      <c r="BB142" s="261">
        <f>IF(AZ142=2,G142,0)</f>
        <v>0</v>
      </c>
      <c r="BC142" s="261">
        <f>IF(AZ142=3,G142,0)</f>
        <v>0</v>
      </c>
      <c r="BD142" s="261">
        <f>IF(AZ142=4,G142,0)</f>
        <v>0</v>
      </c>
      <c r="BE142" s="261">
        <f>IF(AZ142=5,G142,0)</f>
        <v>0</v>
      </c>
      <c r="CA142" s="292">
        <v>12</v>
      </c>
      <c r="CB142" s="292">
        <v>1</v>
      </c>
    </row>
    <row r="143" spans="1:15" ht="12.75">
      <c r="A143" s="301"/>
      <c r="B143" s="308"/>
      <c r="C143" s="309" t="s">
        <v>928</v>
      </c>
      <c r="D143" s="310"/>
      <c r="E143" s="311">
        <v>2</v>
      </c>
      <c r="F143" s="312"/>
      <c r="G143" s="313"/>
      <c r="H143" s="314"/>
      <c r="I143" s="306"/>
      <c r="J143" s="315"/>
      <c r="K143" s="306"/>
      <c r="M143" s="307" t="s">
        <v>928</v>
      </c>
      <c r="O143" s="292"/>
    </row>
    <row r="144" spans="1:80" ht="22.5">
      <c r="A144" s="293">
        <v>31</v>
      </c>
      <c r="B144" s="294" t="s">
        <v>929</v>
      </c>
      <c r="C144" s="295" t="s">
        <v>930</v>
      </c>
      <c r="D144" s="296" t="s">
        <v>179</v>
      </c>
      <c r="E144" s="297">
        <v>1</v>
      </c>
      <c r="F144" s="297">
        <v>0</v>
      </c>
      <c r="G144" s="298">
        <f>E144*F144</f>
        <v>0</v>
      </c>
      <c r="H144" s="299">
        <v>0</v>
      </c>
      <c r="I144" s="300">
        <f>E144*H144</f>
        <v>0</v>
      </c>
      <c r="J144" s="299"/>
      <c r="K144" s="300">
        <f>E144*J144</f>
        <v>0</v>
      </c>
      <c r="O144" s="292">
        <v>2</v>
      </c>
      <c r="AA144" s="261">
        <v>12</v>
      </c>
      <c r="AB144" s="261">
        <v>1</v>
      </c>
      <c r="AC144" s="261">
        <v>29</v>
      </c>
      <c r="AZ144" s="261">
        <v>1</v>
      </c>
      <c r="BA144" s="261">
        <f>IF(AZ144=1,G144,0)</f>
        <v>0</v>
      </c>
      <c r="BB144" s="261">
        <f>IF(AZ144=2,G144,0)</f>
        <v>0</v>
      </c>
      <c r="BC144" s="261">
        <f>IF(AZ144=3,G144,0)</f>
        <v>0</v>
      </c>
      <c r="BD144" s="261">
        <f>IF(AZ144=4,G144,0)</f>
        <v>0</v>
      </c>
      <c r="BE144" s="261">
        <f>IF(AZ144=5,G144,0)</f>
        <v>0</v>
      </c>
      <c r="CA144" s="292">
        <v>12</v>
      </c>
      <c r="CB144" s="292">
        <v>1</v>
      </c>
    </row>
    <row r="145" spans="1:15" ht="12.75">
      <c r="A145" s="301"/>
      <c r="B145" s="308"/>
      <c r="C145" s="309" t="s">
        <v>925</v>
      </c>
      <c r="D145" s="310"/>
      <c r="E145" s="311">
        <v>1</v>
      </c>
      <c r="F145" s="312"/>
      <c r="G145" s="313"/>
      <c r="H145" s="314"/>
      <c r="I145" s="306"/>
      <c r="J145" s="315"/>
      <c r="K145" s="306"/>
      <c r="M145" s="307" t="s">
        <v>925</v>
      </c>
      <c r="O145" s="292"/>
    </row>
    <row r="146" spans="1:80" ht="22.5">
      <c r="A146" s="293">
        <v>32</v>
      </c>
      <c r="B146" s="294" t="s">
        <v>931</v>
      </c>
      <c r="C146" s="295" t="s">
        <v>932</v>
      </c>
      <c r="D146" s="296" t="s">
        <v>179</v>
      </c>
      <c r="E146" s="297">
        <v>2</v>
      </c>
      <c r="F146" s="297">
        <v>0</v>
      </c>
      <c r="G146" s="298">
        <f>E146*F146</f>
        <v>0</v>
      </c>
      <c r="H146" s="299">
        <v>0</v>
      </c>
      <c r="I146" s="300">
        <f>E146*H146</f>
        <v>0</v>
      </c>
      <c r="J146" s="299"/>
      <c r="K146" s="300">
        <f>E146*J146</f>
        <v>0</v>
      </c>
      <c r="O146" s="292">
        <v>2</v>
      </c>
      <c r="AA146" s="261">
        <v>12</v>
      </c>
      <c r="AB146" s="261">
        <v>1</v>
      </c>
      <c r="AC146" s="261">
        <v>30</v>
      </c>
      <c r="AZ146" s="261">
        <v>1</v>
      </c>
      <c r="BA146" s="261">
        <f>IF(AZ146=1,G146,0)</f>
        <v>0</v>
      </c>
      <c r="BB146" s="261">
        <f>IF(AZ146=2,G146,0)</f>
        <v>0</v>
      </c>
      <c r="BC146" s="261">
        <f>IF(AZ146=3,G146,0)</f>
        <v>0</v>
      </c>
      <c r="BD146" s="261">
        <f>IF(AZ146=4,G146,0)</f>
        <v>0</v>
      </c>
      <c r="BE146" s="261">
        <f>IF(AZ146=5,G146,0)</f>
        <v>0</v>
      </c>
      <c r="CA146" s="292">
        <v>12</v>
      </c>
      <c r="CB146" s="292">
        <v>1</v>
      </c>
    </row>
    <row r="147" spans="1:15" ht="12.75">
      <c r="A147" s="301"/>
      <c r="B147" s="308"/>
      <c r="C147" s="309" t="s">
        <v>928</v>
      </c>
      <c r="D147" s="310"/>
      <c r="E147" s="311">
        <v>2</v>
      </c>
      <c r="F147" s="312"/>
      <c r="G147" s="313"/>
      <c r="H147" s="314"/>
      <c r="I147" s="306"/>
      <c r="J147" s="315"/>
      <c r="K147" s="306"/>
      <c r="M147" s="307" t="s">
        <v>928</v>
      </c>
      <c r="O147" s="292"/>
    </row>
    <row r="148" spans="1:80" ht="22.5">
      <c r="A148" s="293">
        <v>33</v>
      </c>
      <c r="B148" s="294" t="s">
        <v>933</v>
      </c>
      <c r="C148" s="295" t="s">
        <v>934</v>
      </c>
      <c r="D148" s="296" t="s">
        <v>179</v>
      </c>
      <c r="E148" s="297">
        <v>6</v>
      </c>
      <c r="F148" s="297">
        <v>0</v>
      </c>
      <c r="G148" s="298">
        <f>E148*F148</f>
        <v>0</v>
      </c>
      <c r="H148" s="299">
        <v>0</v>
      </c>
      <c r="I148" s="300">
        <f>E148*H148</f>
        <v>0</v>
      </c>
      <c r="J148" s="299"/>
      <c r="K148" s="300">
        <f>E148*J148</f>
        <v>0</v>
      </c>
      <c r="O148" s="292">
        <v>2</v>
      </c>
      <c r="AA148" s="261">
        <v>12</v>
      </c>
      <c r="AB148" s="261">
        <v>1</v>
      </c>
      <c r="AC148" s="261">
        <v>31</v>
      </c>
      <c r="AZ148" s="261">
        <v>1</v>
      </c>
      <c r="BA148" s="261">
        <f>IF(AZ148=1,G148,0)</f>
        <v>0</v>
      </c>
      <c r="BB148" s="261">
        <f>IF(AZ148=2,G148,0)</f>
        <v>0</v>
      </c>
      <c r="BC148" s="261">
        <f>IF(AZ148=3,G148,0)</f>
        <v>0</v>
      </c>
      <c r="BD148" s="261">
        <f>IF(AZ148=4,G148,0)</f>
        <v>0</v>
      </c>
      <c r="BE148" s="261">
        <f>IF(AZ148=5,G148,0)</f>
        <v>0</v>
      </c>
      <c r="CA148" s="292">
        <v>12</v>
      </c>
      <c r="CB148" s="292">
        <v>1</v>
      </c>
    </row>
    <row r="149" spans="1:15" ht="12.75">
      <c r="A149" s="301"/>
      <c r="B149" s="308"/>
      <c r="C149" s="309" t="s">
        <v>896</v>
      </c>
      <c r="D149" s="310"/>
      <c r="E149" s="311">
        <v>6</v>
      </c>
      <c r="F149" s="312"/>
      <c r="G149" s="313"/>
      <c r="H149" s="314"/>
      <c r="I149" s="306"/>
      <c r="J149" s="315"/>
      <c r="K149" s="306"/>
      <c r="M149" s="307" t="s">
        <v>896</v>
      </c>
      <c r="O149" s="292"/>
    </row>
    <row r="150" spans="1:80" ht="22.5">
      <c r="A150" s="293">
        <v>34</v>
      </c>
      <c r="B150" s="294" t="s">
        <v>935</v>
      </c>
      <c r="C150" s="295" t="s">
        <v>936</v>
      </c>
      <c r="D150" s="296" t="s">
        <v>179</v>
      </c>
      <c r="E150" s="297">
        <v>1</v>
      </c>
      <c r="F150" s="297">
        <v>0</v>
      </c>
      <c r="G150" s="298">
        <f>E150*F150</f>
        <v>0</v>
      </c>
      <c r="H150" s="299">
        <v>0</v>
      </c>
      <c r="I150" s="300">
        <f>E150*H150</f>
        <v>0</v>
      </c>
      <c r="J150" s="299"/>
      <c r="K150" s="300">
        <f>E150*J150</f>
        <v>0</v>
      </c>
      <c r="O150" s="292">
        <v>2</v>
      </c>
      <c r="AA150" s="261">
        <v>12</v>
      </c>
      <c r="AB150" s="261">
        <v>1</v>
      </c>
      <c r="AC150" s="261">
        <v>32</v>
      </c>
      <c r="AZ150" s="261">
        <v>1</v>
      </c>
      <c r="BA150" s="261">
        <f>IF(AZ150=1,G150,0)</f>
        <v>0</v>
      </c>
      <c r="BB150" s="261">
        <f>IF(AZ150=2,G150,0)</f>
        <v>0</v>
      </c>
      <c r="BC150" s="261">
        <f>IF(AZ150=3,G150,0)</f>
        <v>0</v>
      </c>
      <c r="BD150" s="261">
        <f>IF(AZ150=4,G150,0)</f>
        <v>0</v>
      </c>
      <c r="BE150" s="261">
        <f>IF(AZ150=5,G150,0)</f>
        <v>0</v>
      </c>
      <c r="CA150" s="292">
        <v>12</v>
      </c>
      <c r="CB150" s="292">
        <v>1</v>
      </c>
    </row>
    <row r="151" spans="1:15" ht="12.75">
      <c r="A151" s="301"/>
      <c r="B151" s="308"/>
      <c r="C151" s="309" t="s">
        <v>925</v>
      </c>
      <c r="D151" s="310"/>
      <c r="E151" s="311">
        <v>1</v>
      </c>
      <c r="F151" s="312"/>
      <c r="G151" s="313"/>
      <c r="H151" s="314"/>
      <c r="I151" s="306"/>
      <c r="J151" s="315"/>
      <c r="K151" s="306"/>
      <c r="M151" s="307" t="s">
        <v>925</v>
      </c>
      <c r="O151" s="292"/>
    </row>
    <row r="152" spans="1:80" ht="22.5">
      <c r="A152" s="293">
        <v>35</v>
      </c>
      <c r="B152" s="294" t="s">
        <v>937</v>
      </c>
      <c r="C152" s="295" t="s">
        <v>938</v>
      </c>
      <c r="D152" s="296" t="s">
        <v>179</v>
      </c>
      <c r="E152" s="297">
        <v>6</v>
      </c>
      <c r="F152" s="297">
        <v>0</v>
      </c>
      <c r="G152" s="298">
        <f>E152*F152</f>
        <v>0</v>
      </c>
      <c r="H152" s="299">
        <v>0</v>
      </c>
      <c r="I152" s="300">
        <f>E152*H152</f>
        <v>0</v>
      </c>
      <c r="J152" s="299"/>
      <c r="K152" s="300">
        <f>E152*J152</f>
        <v>0</v>
      </c>
      <c r="O152" s="292">
        <v>2</v>
      </c>
      <c r="AA152" s="261">
        <v>12</v>
      </c>
      <c r="AB152" s="261">
        <v>1</v>
      </c>
      <c r="AC152" s="261">
        <v>33</v>
      </c>
      <c r="AZ152" s="261">
        <v>1</v>
      </c>
      <c r="BA152" s="261">
        <f>IF(AZ152=1,G152,0)</f>
        <v>0</v>
      </c>
      <c r="BB152" s="261">
        <f>IF(AZ152=2,G152,0)</f>
        <v>0</v>
      </c>
      <c r="BC152" s="261">
        <f>IF(AZ152=3,G152,0)</f>
        <v>0</v>
      </c>
      <c r="BD152" s="261">
        <f>IF(AZ152=4,G152,0)</f>
        <v>0</v>
      </c>
      <c r="BE152" s="261">
        <f>IF(AZ152=5,G152,0)</f>
        <v>0</v>
      </c>
      <c r="CA152" s="292">
        <v>12</v>
      </c>
      <c r="CB152" s="292">
        <v>1</v>
      </c>
    </row>
    <row r="153" spans="1:15" ht="12.75">
      <c r="A153" s="301"/>
      <c r="B153" s="308"/>
      <c r="C153" s="309" t="s">
        <v>896</v>
      </c>
      <c r="D153" s="310"/>
      <c r="E153" s="311">
        <v>6</v>
      </c>
      <c r="F153" s="312"/>
      <c r="G153" s="313"/>
      <c r="H153" s="314"/>
      <c r="I153" s="306"/>
      <c r="J153" s="315"/>
      <c r="K153" s="306"/>
      <c r="M153" s="307" t="s">
        <v>896</v>
      </c>
      <c r="O153" s="292"/>
    </row>
    <row r="154" spans="1:80" ht="22.5">
      <c r="A154" s="293">
        <v>36</v>
      </c>
      <c r="B154" s="294" t="s">
        <v>939</v>
      </c>
      <c r="C154" s="295" t="s">
        <v>938</v>
      </c>
      <c r="D154" s="296" t="s">
        <v>179</v>
      </c>
      <c r="E154" s="297">
        <v>1</v>
      </c>
      <c r="F154" s="297">
        <v>0</v>
      </c>
      <c r="G154" s="298">
        <f>E154*F154</f>
        <v>0</v>
      </c>
      <c r="H154" s="299">
        <v>0</v>
      </c>
      <c r="I154" s="300">
        <f>E154*H154</f>
        <v>0</v>
      </c>
      <c r="J154" s="299"/>
      <c r="K154" s="300">
        <f>E154*J154</f>
        <v>0</v>
      </c>
      <c r="O154" s="292">
        <v>2</v>
      </c>
      <c r="AA154" s="261">
        <v>12</v>
      </c>
      <c r="AB154" s="261">
        <v>1</v>
      </c>
      <c r="AC154" s="261">
        <v>34</v>
      </c>
      <c r="AZ154" s="261">
        <v>1</v>
      </c>
      <c r="BA154" s="261">
        <f>IF(AZ154=1,G154,0)</f>
        <v>0</v>
      </c>
      <c r="BB154" s="261">
        <f>IF(AZ154=2,G154,0)</f>
        <v>0</v>
      </c>
      <c r="BC154" s="261">
        <f>IF(AZ154=3,G154,0)</f>
        <v>0</v>
      </c>
      <c r="BD154" s="261">
        <f>IF(AZ154=4,G154,0)</f>
        <v>0</v>
      </c>
      <c r="BE154" s="261">
        <f>IF(AZ154=5,G154,0)</f>
        <v>0</v>
      </c>
      <c r="CA154" s="292">
        <v>12</v>
      </c>
      <c r="CB154" s="292">
        <v>1</v>
      </c>
    </row>
    <row r="155" spans="1:15" ht="12.75">
      <c r="A155" s="301"/>
      <c r="B155" s="308"/>
      <c r="C155" s="309" t="s">
        <v>925</v>
      </c>
      <c r="D155" s="310"/>
      <c r="E155" s="311">
        <v>1</v>
      </c>
      <c r="F155" s="312"/>
      <c r="G155" s="313"/>
      <c r="H155" s="314"/>
      <c r="I155" s="306"/>
      <c r="J155" s="315"/>
      <c r="K155" s="306"/>
      <c r="M155" s="307" t="s">
        <v>925</v>
      </c>
      <c r="O155" s="292"/>
    </row>
    <row r="156" spans="1:80" ht="22.5">
      <c r="A156" s="293">
        <v>37</v>
      </c>
      <c r="B156" s="294" t="s">
        <v>940</v>
      </c>
      <c r="C156" s="295" t="s">
        <v>938</v>
      </c>
      <c r="D156" s="296" t="s">
        <v>179</v>
      </c>
      <c r="E156" s="297">
        <v>6</v>
      </c>
      <c r="F156" s="297">
        <v>0</v>
      </c>
      <c r="G156" s="298">
        <f>E156*F156</f>
        <v>0</v>
      </c>
      <c r="H156" s="299">
        <v>0</v>
      </c>
      <c r="I156" s="300">
        <f>E156*H156</f>
        <v>0</v>
      </c>
      <c r="J156" s="299"/>
      <c r="K156" s="300">
        <f>E156*J156</f>
        <v>0</v>
      </c>
      <c r="O156" s="292">
        <v>2</v>
      </c>
      <c r="AA156" s="261">
        <v>12</v>
      </c>
      <c r="AB156" s="261">
        <v>1</v>
      </c>
      <c r="AC156" s="261">
        <v>35</v>
      </c>
      <c r="AZ156" s="261">
        <v>1</v>
      </c>
      <c r="BA156" s="261">
        <f>IF(AZ156=1,G156,0)</f>
        <v>0</v>
      </c>
      <c r="BB156" s="261">
        <f>IF(AZ156=2,G156,0)</f>
        <v>0</v>
      </c>
      <c r="BC156" s="261">
        <f>IF(AZ156=3,G156,0)</f>
        <v>0</v>
      </c>
      <c r="BD156" s="261">
        <f>IF(AZ156=4,G156,0)</f>
        <v>0</v>
      </c>
      <c r="BE156" s="261">
        <f>IF(AZ156=5,G156,0)</f>
        <v>0</v>
      </c>
      <c r="CA156" s="292">
        <v>12</v>
      </c>
      <c r="CB156" s="292">
        <v>1</v>
      </c>
    </row>
    <row r="157" spans="1:15" ht="12.75">
      <c r="A157" s="301"/>
      <c r="B157" s="308"/>
      <c r="C157" s="309" t="s">
        <v>896</v>
      </c>
      <c r="D157" s="310"/>
      <c r="E157" s="311">
        <v>6</v>
      </c>
      <c r="F157" s="312"/>
      <c r="G157" s="313"/>
      <c r="H157" s="314"/>
      <c r="I157" s="306"/>
      <c r="J157" s="315"/>
      <c r="K157" s="306"/>
      <c r="M157" s="307" t="s">
        <v>896</v>
      </c>
      <c r="O157" s="292"/>
    </row>
    <row r="158" spans="1:80" ht="22.5">
      <c r="A158" s="293">
        <v>38</v>
      </c>
      <c r="B158" s="294" t="s">
        <v>941</v>
      </c>
      <c r="C158" s="295" t="s">
        <v>942</v>
      </c>
      <c r="D158" s="296" t="s">
        <v>179</v>
      </c>
      <c r="E158" s="297">
        <v>1</v>
      </c>
      <c r="F158" s="297">
        <v>0</v>
      </c>
      <c r="G158" s="298">
        <f>E158*F158</f>
        <v>0</v>
      </c>
      <c r="H158" s="299">
        <v>0</v>
      </c>
      <c r="I158" s="300">
        <f>E158*H158</f>
        <v>0</v>
      </c>
      <c r="J158" s="299"/>
      <c r="K158" s="300">
        <f>E158*J158</f>
        <v>0</v>
      </c>
      <c r="O158" s="292">
        <v>2</v>
      </c>
      <c r="AA158" s="261">
        <v>12</v>
      </c>
      <c r="AB158" s="261">
        <v>1</v>
      </c>
      <c r="AC158" s="261">
        <v>36</v>
      </c>
      <c r="AZ158" s="261">
        <v>1</v>
      </c>
      <c r="BA158" s="261">
        <f>IF(AZ158=1,G158,0)</f>
        <v>0</v>
      </c>
      <c r="BB158" s="261">
        <f>IF(AZ158=2,G158,0)</f>
        <v>0</v>
      </c>
      <c r="BC158" s="261">
        <f>IF(AZ158=3,G158,0)</f>
        <v>0</v>
      </c>
      <c r="BD158" s="261">
        <f>IF(AZ158=4,G158,0)</f>
        <v>0</v>
      </c>
      <c r="BE158" s="261">
        <f>IF(AZ158=5,G158,0)</f>
        <v>0</v>
      </c>
      <c r="CA158" s="292">
        <v>12</v>
      </c>
      <c r="CB158" s="292">
        <v>1</v>
      </c>
    </row>
    <row r="159" spans="1:15" ht="12.75">
      <c r="A159" s="301"/>
      <c r="B159" s="308"/>
      <c r="C159" s="309" t="s">
        <v>925</v>
      </c>
      <c r="D159" s="310"/>
      <c r="E159" s="311">
        <v>1</v>
      </c>
      <c r="F159" s="312"/>
      <c r="G159" s="313"/>
      <c r="H159" s="314"/>
      <c r="I159" s="306"/>
      <c r="J159" s="315"/>
      <c r="K159" s="306"/>
      <c r="M159" s="307" t="s">
        <v>925</v>
      </c>
      <c r="O159" s="292"/>
    </row>
    <row r="160" spans="1:80" ht="22.5">
      <c r="A160" s="293">
        <v>39</v>
      </c>
      <c r="B160" s="294" t="s">
        <v>943</v>
      </c>
      <c r="C160" s="295" t="s">
        <v>944</v>
      </c>
      <c r="D160" s="296" t="s">
        <v>179</v>
      </c>
      <c r="E160" s="297">
        <v>1</v>
      </c>
      <c r="F160" s="297">
        <v>0</v>
      </c>
      <c r="G160" s="298">
        <f>E160*F160</f>
        <v>0</v>
      </c>
      <c r="H160" s="299">
        <v>0</v>
      </c>
      <c r="I160" s="300">
        <f>E160*H160</f>
        <v>0</v>
      </c>
      <c r="J160" s="299"/>
      <c r="K160" s="300">
        <f>E160*J160</f>
        <v>0</v>
      </c>
      <c r="O160" s="292">
        <v>2</v>
      </c>
      <c r="AA160" s="261">
        <v>12</v>
      </c>
      <c r="AB160" s="261">
        <v>1</v>
      </c>
      <c r="AC160" s="261">
        <v>37</v>
      </c>
      <c r="AZ160" s="261">
        <v>1</v>
      </c>
      <c r="BA160" s="261">
        <f>IF(AZ160=1,G160,0)</f>
        <v>0</v>
      </c>
      <c r="BB160" s="261">
        <f>IF(AZ160=2,G160,0)</f>
        <v>0</v>
      </c>
      <c r="BC160" s="261">
        <f>IF(AZ160=3,G160,0)</f>
        <v>0</v>
      </c>
      <c r="BD160" s="261">
        <f>IF(AZ160=4,G160,0)</f>
        <v>0</v>
      </c>
      <c r="BE160" s="261">
        <f>IF(AZ160=5,G160,0)</f>
        <v>0</v>
      </c>
      <c r="CA160" s="292">
        <v>12</v>
      </c>
      <c r="CB160" s="292">
        <v>1</v>
      </c>
    </row>
    <row r="161" spans="1:15" ht="12.75">
      <c r="A161" s="301"/>
      <c r="B161" s="308"/>
      <c r="C161" s="309" t="s">
        <v>945</v>
      </c>
      <c r="D161" s="310"/>
      <c r="E161" s="311">
        <v>1</v>
      </c>
      <c r="F161" s="312"/>
      <c r="G161" s="313"/>
      <c r="H161" s="314"/>
      <c r="I161" s="306"/>
      <c r="J161" s="315"/>
      <c r="K161" s="306"/>
      <c r="M161" s="307" t="s">
        <v>945</v>
      </c>
      <c r="O161" s="292"/>
    </row>
    <row r="162" spans="1:80" ht="22.5">
      <c r="A162" s="293">
        <v>40</v>
      </c>
      <c r="B162" s="294" t="s">
        <v>946</v>
      </c>
      <c r="C162" s="295" t="s">
        <v>947</v>
      </c>
      <c r="D162" s="296" t="s">
        <v>179</v>
      </c>
      <c r="E162" s="297">
        <v>6</v>
      </c>
      <c r="F162" s="297">
        <v>0</v>
      </c>
      <c r="G162" s="298">
        <f>E162*F162</f>
        <v>0</v>
      </c>
      <c r="H162" s="299">
        <v>0</v>
      </c>
      <c r="I162" s="300">
        <f>E162*H162</f>
        <v>0</v>
      </c>
      <c r="J162" s="299"/>
      <c r="K162" s="300">
        <f>E162*J162</f>
        <v>0</v>
      </c>
      <c r="O162" s="292">
        <v>2</v>
      </c>
      <c r="AA162" s="261">
        <v>12</v>
      </c>
      <c r="AB162" s="261">
        <v>1</v>
      </c>
      <c r="AC162" s="261">
        <v>38</v>
      </c>
      <c r="AZ162" s="261">
        <v>1</v>
      </c>
      <c r="BA162" s="261">
        <f>IF(AZ162=1,G162,0)</f>
        <v>0</v>
      </c>
      <c r="BB162" s="261">
        <f>IF(AZ162=2,G162,0)</f>
        <v>0</v>
      </c>
      <c r="BC162" s="261">
        <f>IF(AZ162=3,G162,0)</f>
        <v>0</v>
      </c>
      <c r="BD162" s="261">
        <f>IF(AZ162=4,G162,0)</f>
        <v>0</v>
      </c>
      <c r="BE162" s="261">
        <f>IF(AZ162=5,G162,0)</f>
        <v>0</v>
      </c>
      <c r="CA162" s="292">
        <v>12</v>
      </c>
      <c r="CB162" s="292">
        <v>1</v>
      </c>
    </row>
    <row r="163" spans="1:15" ht="12.75">
      <c r="A163" s="301"/>
      <c r="B163" s="308"/>
      <c r="C163" s="309" t="s">
        <v>897</v>
      </c>
      <c r="D163" s="310"/>
      <c r="E163" s="311">
        <v>6</v>
      </c>
      <c r="F163" s="312"/>
      <c r="G163" s="313"/>
      <c r="H163" s="314"/>
      <c r="I163" s="306"/>
      <c r="J163" s="315"/>
      <c r="K163" s="306"/>
      <c r="M163" s="307" t="s">
        <v>897</v>
      </c>
      <c r="O163" s="292"/>
    </row>
    <row r="164" spans="1:80" ht="22.5">
      <c r="A164" s="293">
        <v>41</v>
      </c>
      <c r="B164" s="294" t="s">
        <v>948</v>
      </c>
      <c r="C164" s="295" t="s">
        <v>930</v>
      </c>
      <c r="D164" s="296" t="s">
        <v>179</v>
      </c>
      <c r="E164" s="297">
        <v>2</v>
      </c>
      <c r="F164" s="297">
        <v>0</v>
      </c>
      <c r="G164" s="298">
        <f>E164*F164</f>
        <v>0</v>
      </c>
      <c r="H164" s="299">
        <v>0</v>
      </c>
      <c r="I164" s="300">
        <f>E164*H164</f>
        <v>0</v>
      </c>
      <c r="J164" s="299"/>
      <c r="K164" s="300">
        <f>E164*J164</f>
        <v>0</v>
      </c>
      <c r="O164" s="292">
        <v>2</v>
      </c>
      <c r="AA164" s="261">
        <v>12</v>
      </c>
      <c r="AB164" s="261">
        <v>1</v>
      </c>
      <c r="AC164" s="261">
        <v>39</v>
      </c>
      <c r="AZ164" s="261">
        <v>1</v>
      </c>
      <c r="BA164" s="261">
        <f>IF(AZ164=1,G164,0)</f>
        <v>0</v>
      </c>
      <c r="BB164" s="261">
        <f>IF(AZ164=2,G164,0)</f>
        <v>0</v>
      </c>
      <c r="BC164" s="261">
        <f>IF(AZ164=3,G164,0)</f>
        <v>0</v>
      </c>
      <c r="BD164" s="261">
        <f>IF(AZ164=4,G164,0)</f>
        <v>0</v>
      </c>
      <c r="BE164" s="261">
        <f>IF(AZ164=5,G164,0)</f>
        <v>0</v>
      </c>
      <c r="CA164" s="292">
        <v>12</v>
      </c>
      <c r="CB164" s="292">
        <v>1</v>
      </c>
    </row>
    <row r="165" spans="1:15" ht="12.75">
      <c r="A165" s="301"/>
      <c r="B165" s="308"/>
      <c r="C165" s="309" t="s">
        <v>906</v>
      </c>
      <c r="D165" s="310"/>
      <c r="E165" s="311">
        <v>2</v>
      </c>
      <c r="F165" s="312"/>
      <c r="G165" s="313"/>
      <c r="H165" s="314"/>
      <c r="I165" s="306"/>
      <c r="J165" s="315"/>
      <c r="K165" s="306"/>
      <c r="M165" s="307" t="s">
        <v>906</v>
      </c>
      <c r="O165" s="292"/>
    </row>
    <row r="166" spans="1:80" ht="22.5">
      <c r="A166" s="293">
        <v>42</v>
      </c>
      <c r="B166" s="294" t="s">
        <v>949</v>
      </c>
      <c r="C166" s="295" t="s">
        <v>950</v>
      </c>
      <c r="D166" s="296" t="s">
        <v>179</v>
      </c>
      <c r="E166" s="297">
        <v>7</v>
      </c>
      <c r="F166" s="297">
        <v>0</v>
      </c>
      <c r="G166" s="298">
        <f>E166*F166</f>
        <v>0</v>
      </c>
      <c r="H166" s="299">
        <v>0</v>
      </c>
      <c r="I166" s="300">
        <f>E166*H166</f>
        <v>0</v>
      </c>
      <c r="J166" s="299"/>
      <c r="K166" s="300">
        <f>E166*J166</f>
        <v>0</v>
      </c>
      <c r="O166" s="292">
        <v>2</v>
      </c>
      <c r="AA166" s="261">
        <v>12</v>
      </c>
      <c r="AB166" s="261">
        <v>1</v>
      </c>
      <c r="AC166" s="261">
        <v>40</v>
      </c>
      <c r="AZ166" s="261">
        <v>1</v>
      </c>
      <c r="BA166" s="261">
        <f>IF(AZ166=1,G166,0)</f>
        <v>0</v>
      </c>
      <c r="BB166" s="261">
        <f>IF(AZ166=2,G166,0)</f>
        <v>0</v>
      </c>
      <c r="BC166" s="261">
        <f>IF(AZ166=3,G166,0)</f>
        <v>0</v>
      </c>
      <c r="BD166" s="261">
        <f>IF(AZ166=4,G166,0)</f>
        <v>0</v>
      </c>
      <c r="BE166" s="261">
        <f>IF(AZ166=5,G166,0)</f>
        <v>0</v>
      </c>
      <c r="CA166" s="292">
        <v>12</v>
      </c>
      <c r="CB166" s="292">
        <v>1</v>
      </c>
    </row>
    <row r="167" spans="1:15" ht="12.75">
      <c r="A167" s="301"/>
      <c r="B167" s="308"/>
      <c r="C167" s="309" t="s">
        <v>951</v>
      </c>
      <c r="D167" s="310"/>
      <c r="E167" s="311">
        <v>7</v>
      </c>
      <c r="F167" s="312"/>
      <c r="G167" s="313"/>
      <c r="H167" s="314"/>
      <c r="I167" s="306"/>
      <c r="J167" s="315"/>
      <c r="K167" s="306"/>
      <c r="M167" s="307" t="s">
        <v>951</v>
      </c>
      <c r="O167" s="292"/>
    </row>
    <row r="168" spans="1:80" ht="22.5">
      <c r="A168" s="293">
        <v>43</v>
      </c>
      <c r="B168" s="294" t="s">
        <v>952</v>
      </c>
      <c r="C168" s="295" t="s">
        <v>953</v>
      </c>
      <c r="D168" s="296" t="s">
        <v>179</v>
      </c>
      <c r="E168" s="297">
        <v>20</v>
      </c>
      <c r="F168" s="297">
        <v>0</v>
      </c>
      <c r="G168" s="298">
        <f>E168*F168</f>
        <v>0</v>
      </c>
      <c r="H168" s="299">
        <v>0</v>
      </c>
      <c r="I168" s="300">
        <f>E168*H168</f>
        <v>0</v>
      </c>
      <c r="J168" s="299"/>
      <c r="K168" s="300">
        <f>E168*J168</f>
        <v>0</v>
      </c>
      <c r="O168" s="292">
        <v>2</v>
      </c>
      <c r="AA168" s="261">
        <v>12</v>
      </c>
      <c r="AB168" s="261">
        <v>1</v>
      </c>
      <c r="AC168" s="261">
        <v>41</v>
      </c>
      <c r="AZ168" s="261">
        <v>1</v>
      </c>
      <c r="BA168" s="261">
        <f>IF(AZ168=1,G168,0)</f>
        <v>0</v>
      </c>
      <c r="BB168" s="261">
        <f>IF(AZ168=2,G168,0)</f>
        <v>0</v>
      </c>
      <c r="BC168" s="261">
        <f>IF(AZ168=3,G168,0)</f>
        <v>0</v>
      </c>
      <c r="BD168" s="261">
        <f>IF(AZ168=4,G168,0)</f>
        <v>0</v>
      </c>
      <c r="BE168" s="261">
        <f>IF(AZ168=5,G168,0)</f>
        <v>0</v>
      </c>
      <c r="CA168" s="292">
        <v>12</v>
      </c>
      <c r="CB168" s="292">
        <v>1</v>
      </c>
    </row>
    <row r="169" spans="1:15" ht="12.75">
      <c r="A169" s="301"/>
      <c r="B169" s="308"/>
      <c r="C169" s="309" t="s">
        <v>954</v>
      </c>
      <c r="D169" s="310"/>
      <c r="E169" s="311">
        <v>20</v>
      </c>
      <c r="F169" s="312"/>
      <c r="G169" s="313"/>
      <c r="H169" s="314"/>
      <c r="I169" s="306"/>
      <c r="J169" s="315"/>
      <c r="K169" s="306"/>
      <c r="M169" s="307" t="s">
        <v>954</v>
      </c>
      <c r="O169" s="292"/>
    </row>
    <row r="170" spans="1:80" ht="12.75">
      <c r="A170" s="293">
        <v>44</v>
      </c>
      <c r="B170" s="294" t="s">
        <v>955</v>
      </c>
      <c r="C170" s="295" t="s">
        <v>956</v>
      </c>
      <c r="D170" s="296" t="s">
        <v>179</v>
      </c>
      <c r="E170" s="297">
        <v>8</v>
      </c>
      <c r="F170" s="297">
        <v>0</v>
      </c>
      <c r="G170" s="298">
        <f>E170*F170</f>
        <v>0</v>
      </c>
      <c r="H170" s="299">
        <v>0</v>
      </c>
      <c r="I170" s="300">
        <f>E170*H170</f>
        <v>0</v>
      </c>
      <c r="J170" s="299"/>
      <c r="K170" s="300">
        <f>E170*J170</f>
        <v>0</v>
      </c>
      <c r="O170" s="292">
        <v>2</v>
      </c>
      <c r="AA170" s="261">
        <v>12</v>
      </c>
      <c r="AB170" s="261">
        <v>1</v>
      </c>
      <c r="AC170" s="261">
        <v>42</v>
      </c>
      <c r="AZ170" s="261">
        <v>1</v>
      </c>
      <c r="BA170" s="261">
        <f>IF(AZ170=1,G170,0)</f>
        <v>0</v>
      </c>
      <c r="BB170" s="261">
        <f>IF(AZ170=2,G170,0)</f>
        <v>0</v>
      </c>
      <c r="BC170" s="261">
        <f>IF(AZ170=3,G170,0)</f>
        <v>0</v>
      </c>
      <c r="BD170" s="261">
        <f>IF(AZ170=4,G170,0)</f>
        <v>0</v>
      </c>
      <c r="BE170" s="261">
        <f>IF(AZ170=5,G170,0)</f>
        <v>0</v>
      </c>
      <c r="CA170" s="292">
        <v>12</v>
      </c>
      <c r="CB170" s="292">
        <v>1</v>
      </c>
    </row>
    <row r="171" spans="1:15" ht="12.75">
      <c r="A171" s="301"/>
      <c r="B171" s="308"/>
      <c r="C171" s="309" t="s">
        <v>922</v>
      </c>
      <c r="D171" s="310"/>
      <c r="E171" s="311">
        <v>4</v>
      </c>
      <c r="F171" s="312"/>
      <c r="G171" s="313"/>
      <c r="H171" s="314"/>
      <c r="I171" s="306"/>
      <c r="J171" s="315"/>
      <c r="K171" s="306"/>
      <c r="M171" s="307" t="s">
        <v>922</v>
      </c>
      <c r="O171" s="292"/>
    </row>
    <row r="172" spans="1:15" ht="12.75">
      <c r="A172" s="301"/>
      <c r="B172" s="308"/>
      <c r="C172" s="309" t="s">
        <v>957</v>
      </c>
      <c r="D172" s="310"/>
      <c r="E172" s="311">
        <v>4</v>
      </c>
      <c r="F172" s="312"/>
      <c r="G172" s="313"/>
      <c r="H172" s="314"/>
      <c r="I172" s="306"/>
      <c r="J172" s="315"/>
      <c r="K172" s="306"/>
      <c r="M172" s="307" t="s">
        <v>957</v>
      </c>
      <c r="O172" s="292"/>
    </row>
    <row r="173" spans="1:57" ht="12.75">
      <c r="A173" s="316"/>
      <c r="B173" s="317" t="s">
        <v>98</v>
      </c>
      <c r="C173" s="318" t="s">
        <v>336</v>
      </c>
      <c r="D173" s="319"/>
      <c r="E173" s="320"/>
      <c r="F173" s="321"/>
      <c r="G173" s="322">
        <f>SUM(G108:G172)</f>
        <v>0</v>
      </c>
      <c r="H173" s="323"/>
      <c r="I173" s="324">
        <f>SUM(I108:I172)</f>
        <v>10.534519999999999</v>
      </c>
      <c r="J173" s="323"/>
      <c r="K173" s="324">
        <f>SUM(K108:K172)</f>
        <v>0</v>
      </c>
      <c r="O173" s="292">
        <v>4</v>
      </c>
      <c r="BA173" s="325">
        <f>SUM(BA108:BA172)</f>
        <v>0</v>
      </c>
      <c r="BB173" s="325">
        <f>SUM(BB108:BB172)</f>
        <v>0</v>
      </c>
      <c r="BC173" s="325">
        <f>SUM(BC108:BC172)</f>
        <v>0</v>
      </c>
      <c r="BD173" s="325">
        <f>SUM(BD108:BD172)</f>
        <v>0</v>
      </c>
      <c r="BE173" s="325">
        <f>SUM(BE108:BE172)</f>
        <v>0</v>
      </c>
    </row>
    <row r="174" spans="1:15" ht="12.75">
      <c r="A174" s="282" t="s">
        <v>97</v>
      </c>
      <c r="B174" s="283" t="s">
        <v>583</v>
      </c>
      <c r="C174" s="284" t="s">
        <v>584</v>
      </c>
      <c r="D174" s="285"/>
      <c r="E174" s="286"/>
      <c r="F174" s="286"/>
      <c r="G174" s="287"/>
      <c r="H174" s="288"/>
      <c r="I174" s="289"/>
      <c r="J174" s="290"/>
      <c r="K174" s="291"/>
      <c r="O174" s="292">
        <v>1</v>
      </c>
    </row>
    <row r="175" spans="1:80" ht="12.75">
      <c r="A175" s="293">
        <v>45</v>
      </c>
      <c r="B175" s="294" t="s">
        <v>958</v>
      </c>
      <c r="C175" s="295" t="s">
        <v>959</v>
      </c>
      <c r="D175" s="296" t="s">
        <v>363</v>
      </c>
      <c r="E175" s="297">
        <v>247.67863701</v>
      </c>
      <c r="F175" s="297">
        <v>0</v>
      </c>
      <c r="G175" s="298">
        <f>E175*F175</f>
        <v>0</v>
      </c>
      <c r="H175" s="299">
        <v>0</v>
      </c>
      <c r="I175" s="300">
        <f>E175*H175</f>
        <v>0</v>
      </c>
      <c r="J175" s="299"/>
      <c r="K175" s="300">
        <f>E175*J175</f>
        <v>0</v>
      </c>
      <c r="O175" s="292">
        <v>2</v>
      </c>
      <c r="AA175" s="261">
        <v>7</v>
      </c>
      <c r="AB175" s="261">
        <v>1</v>
      </c>
      <c r="AC175" s="261">
        <v>2</v>
      </c>
      <c r="AZ175" s="261">
        <v>1</v>
      </c>
      <c r="BA175" s="261">
        <f>IF(AZ175=1,G175,0)</f>
        <v>0</v>
      </c>
      <c r="BB175" s="261">
        <f>IF(AZ175=2,G175,0)</f>
        <v>0</v>
      </c>
      <c r="BC175" s="261">
        <f>IF(AZ175=3,G175,0)</f>
        <v>0</v>
      </c>
      <c r="BD175" s="261">
        <f>IF(AZ175=4,G175,0)</f>
        <v>0</v>
      </c>
      <c r="BE175" s="261">
        <f>IF(AZ175=5,G175,0)</f>
        <v>0</v>
      </c>
      <c r="CA175" s="292">
        <v>7</v>
      </c>
      <c r="CB175" s="292">
        <v>1</v>
      </c>
    </row>
    <row r="176" spans="1:57" ht="12.75">
      <c r="A176" s="316"/>
      <c r="B176" s="317" t="s">
        <v>98</v>
      </c>
      <c r="C176" s="318" t="s">
        <v>585</v>
      </c>
      <c r="D176" s="319"/>
      <c r="E176" s="320"/>
      <c r="F176" s="321"/>
      <c r="G176" s="322">
        <f>SUM(G174:G175)</f>
        <v>0</v>
      </c>
      <c r="H176" s="323"/>
      <c r="I176" s="324">
        <f>SUM(I174:I175)</f>
        <v>0</v>
      </c>
      <c r="J176" s="323"/>
      <c r="K176" s="324">
        <f>SUM(K174:K175)</f>
        <v>0</v>
      </c>
      <c r="O176" s="292">
        <v>4</v>
      </c>
      <c r="BA176" s="325">
        <f>SUM(BA174:BA175)</f>
        <v>0</v>
      </c>
      <c r="BB176" s="325">
        <f>SUM(BB174:BB175)</f>
        <v>0</v>
      </c>
      <c r="BC176" s="325">
        <f>SUM(BC174:BC175)</f>
        <v>0</v>
      </c>
      <c r="BD176" s="325">
        <f>SUM(BD174:BD175)</f>
        <v>0</v>
      </c>
      <c r="BE176" s="325">
        <f>SUM(BE174:BE175)</f>
        <v>0</v>
      </c>
    </row>
    <row r="177" ht="12.75">
      <c r="E177" s="261"/>
    </row>
    <row r="178" ht="12.75">
      <c r="E178" s="261"/>
    </row>
    <row r="179" ht="12.75">
      <c r="E179" s="261"/>
    </row>
    <row r="180" ht="12.75">
      <c r="E180" s="261"/>
    </row>
    <row r="181" ht="12.75">
      <c r="E181" s="261"/>
    </row>
    <row r="182" ht="12.75">
      <c r="E182" s="261"/>
    </row>
    <row r="183" ht="12.75">
      <c r="E183" s="261"/>
    </row>
    <row r="184" ht="12.75">
      <c r="E184" s="261"/>
    </row>
    <row r="185" ht="12.75">
      <c r="E185" s="261"/>
    </row>
    <row r="186" ht="12.75">
      <c r="E186" s="261"/>
    </row>
    <row r="187" ht="12.75">
      <c r="E187" s="261"/>
    </row>
    <row r="188" ht="12.75">
      <c r="E188" s="261"/>
    </row>
    <row r="189" ht="12.75">
      <c r="E189" s="261"/>
    </row>
    <row r="190" ht="12.75">
      <c r="E190" s="261"/>
    </row>
    <row r="191" ht="12.75">
      <c r="E191" s="261"/>
    </row>
    <row r="192" ht="12.75">
      <c r="E192" s="261"/>
    </row>
    <row r="193" ht="12.75">
      <c r="E193" s="261"/>
    </row>
    <row r="194" ht="12.75">
      <c r="E194" s="261"/>
    </row>
    <row r="195" ht="12.75">
      <c r="E195" s="261"/>
    </row>
    <row r="196" ht="12.75">
      <c r="E196" s="261"/>
    </row>
    <row r="197" ht="12.75">
      <c r="E197" s="261"/>
    </row>
    <row r="198" ht="12.75">
      <c r="E198" s="261"/>
    </row>
    <row r="199" ht="12.75">
      <c r="E199" s="261"/>
    </row>
    <row r="200" spans="1:7" ht="12.75">
      <c r="A200" s="315"/>
      <c r="B200" s="315"/>
      <c r="C200" s="315"/>
      <c r="D200" s="315"/>
      <c r="E200" s="315"/>
      <c r="F200" s="315"/>
      <c r="G200" s="315"/>
    </row>
    <row r="201" spans="1:7" ht="12.75">
      <c r="A201" s="315"/>
      <c r="B201" s="315"/>
      <c r="C201" s="315"/>
      <c r="D201" s="315"/>
      <c r="E201" s="315"/>
      <c r="F201" s="315"/>
      <c r="G201" s="315"/>
    </row>
    <row r="202" spans="1:7" ht="12.75">
      <c r="A202" s="315"/>
      <c r="B202" s="315"/>
      <c r="C202" s="315"/>
      <c r="D202" s="315"/>
      <c r="E202" s="315"/>
      <c r="F202" s="315"/>
      <c r="G202" s="315"/>
    </row>
    <row r="203" spans="1:7" ht="12.75">
      <c r="A203" s="315"/>
      <c r="B203" s="315"/>
      <c r="C203" s="315"/>
      <c r="D203" s="315"/>
      <c r="E203" s="315"/>
      <c r="F203" s="315"/>
      <c r="G203" s="315"/>
    </row>
    <row r="204" ht="12.75">
      <c r="E204" s="261"/>
    </row>
    <row r="205" ht="12.75">
      <c r="E205" s="261"/>
    </row>
    <row r="206" ht="12.75">
      <c r="E206" s="261"/>
    </row>
    <row r="207" ht="12.75">
      <c r="E207" s="261"/>
    </row>
    <row r="208" ht="12.75">
      <c r="E208" s="261"/>
    </row>
    <row r="209" ht="12.75">
      <c r="E209" s="261"/>
    </row>
    <row r="210" ht="12.75">
      <c r="E210" s="261"/>
    </row>
    <row r="211" ht="12.75">
      <c r="E211" s="261"/>
    </row>
    <row r="212" ht="12.75">
      <c r="E212" s="261"/>
    </row>
    <row r="213" ht="12.75">
      <c r="E213" s="261"/>
    </row>
    <row r="214" ht="12.75">
      <c r="E214" s="261"/>
    </row>
    <row r="215" ht="12.75">
      <c r="E215" s="261"/>
    </row>
    <row r="216" ht="12.75">
      <c r="E216" s="261"/>
    </row>
    <row r="217" ht="12.75">
      <c r="E217" s="261"/>
    </row>
    <row r="218" ht="12.75">
      <c r="E218" s="261"/>
    </row>
    <row r="219" ht="12.75">
      <c r="E219" s="261"/>
    </row>
    <row r="220" ht="12.75">
      <c r="E220" s="261"/>
    </row>
    <row r="221" ht="12.75">
      <c r="E221" s="261"/>
    </row>
    <row r="222" ht="12.75">
      <c r="E222" s="261"/>
    </row>
    <row r="223" ht="12.75">
      <c r="E223" s="261"/>
    </row>
    <row r="224" ht="12.75">
      <c r="E224" s="261"/>
    </row>
    <row r="225" ht="12.75">
      <c r="E225" s="261"/>
    </row>
    <row r="226" ht="12.75">
      <c r="E226" s="261"/>
    </row>
    <row r="227" ht="12.75">
      <c r="E227" s="261"/>
    </row>
    <row r="228" ht="12.75">
      <c r="E228" s="261"/>
    </row>
    <row r="229" ht="12.75">
      <c r="E229" s="261"/>
    </row>
    <row r="230" ht="12.75">
      <c r="E230" s="261"/>
    </row>
    <row r="231" ht="12.75">
      <c r="E231" s="261"/>
    </row>
    <row r="232" ht="12.75">
      <c r="E232" s="261"/>
    </row>
    <row r="233" ht="12.75">
      <c r="E233" s="261"/>
    </row>
    <row r="234" ht="12.75">
      <c r="E234" s="261"/>
    </row>
    <row r="235" spans="1:2" ht="12.75">
      <c r="A235" s="326"/>
      <c r="B235" s="326"/>
    </row>
    <row r="236" spans="1:7" ht="12.75">
      <c r="A236" s="315"/>
      <c r="B236" s="315"/>
      <c r="C236" s="327"/>
      <c r="D236" s="327"/>
      <c r="E236" s="328"/>
      <c r="F236" s="327"/>
      <c r="G236" s="329"/>
    </row>
    <row r="237" spans="1:7" ht="12.75">
      <c r="A237" s="330"/>
      <c r="B237" s="330"/>
      <c r="C237" s="315"/>
      <c r="D237" s="315"/>
      <c r="E237" s="331"/>
      <c r="F237" s="315"/>
      <c r="G237" s="315"/>
    </row>
    <row r="238" spans="1:7" ht="12.75">
      <c r="A238" s="315"/>
      <c r="B238" s="315"/>
      <c r="C238" s="315"/>
      <c r="D238" s="315"/>
      <c r="E238" s="331"/>
      <c r="F238" s="315"/>
      <c r="G238" s="315"/>
    </row>
    <row r="239" spans="1:7" ht="12.75">
      <c r="A239" s="315"/>
      <c r="B239" s="315"/>
      <c r="C239" s="315"/>
      <c r="D239" s="315"/>
      <c r="E239" s="331"/>
      <c r="F239" s="315"/>
      <c r="G239" s="315"/>
    </row>
    <row r="240" spans="1:7" ht="12.75">
      <c r="A240" s="315"/>
      <c r="B240" s="315"/>
      <c r="C240" s="315"/>
      <c r="D240" s="315"/>
      <c r="E240" s="331"/>
      <c r="F240" s="315"/>
      <c r="G240" s="315"/>
    </row>
    <row r="241" spans="1:7" ht="12.75">
      <c r="A241" s="315"/>
      <c r="B241" s="315"/>
      <c r="C241" s="315"/>
      <c r="D241" s="315"/>
      <c r="E241" s="331"/>
      <c r="F241" s="315"/>
      <c r="G241" s="315"/>
    </row>
    <row r="242" spans="1:7" ht="12.75">
      <c r="A242" s="315"/>
      <c r="B242" s="315"/>
      <c r="C242" s="315"/>
      <c r="D242" s="315"/>
      <c r="E242" s="331"/>
      <c r="F242" s="315"/>
      <c r="G242" s="315"/>
    </row>
    <row r="243" spans="1:7" ht="12.75">
      <c r="A243" s="315"/>
      <c r="B243" s="315"/>
      <c r="C243" s="315"/>
      <c r="D243" s="315"/>
      <c r="E243" s="331"/>
      <c r="F243" s="315"/>
      <c r="G243" s="315"/>
    </row>
    <row r="244" spans="1:7" ht="12.75">
      <c r="A244" s="315"/>
      <c r="B244" s="315"/>
      <c r="C244" s="315"/>
      <c r="D244" s="315"/>
      <c r="E244" s="331"/>
      <c r="F244" s="315"/>
      <c r="G244" s="315"/>
    </row>
    <row r="245" spans="1:7" ht="12.75">
      <c r="A245" s="315"/>
      <c r="B245" s="315"/>
      <c r="C245" s="315"/>
      <c r="D245" s="315"/>
      <c r="E245" s="331"/>
      <c r="F245" s="315"/>
      <c r="G245" s="315"/>
    </row>
    <row r="246" spans="1:7" ht="12.75">
      <c r="A246" s="315"/>
      <c r="B246" s="315"/>
      <c r="C246" s="315"/>
      <c r="D246" s="315"/>
      <c r="E246" s="331"/>
      <c r="F246" s="315"/>
      <c r="G246" s="315"/>
    </row>
    <row r="247" spans="1:7" ht="12.75">
      <c r="A247" s="315"/>
      <c r="B247" s="315"/>
      <c r="C247" s="315"/>
      <c r="D247" s="315"/>
      <c r="E247" s="331"/>
      <c r="F247" s="315"/>
      <c r="G247" s="315"/>
    </row>
    <row r="248" spans="1:7" ht="12.75">
      <c r="A248" s="315"/>
      <c r="B248" s="315"/>
      <c r="C248" s="315"/>
      <c r="D248" s="315"/>
      <c r="E248" s="331"/>
      <c r="F248" s="315"/>
      <c r="G248" s="315"/>
    </row>
    <row r="249" spans="1:7" ht="12.75">
      <c r="A249" s="315"/>
      <c r="B249" s="315"/>
      <c r="C249" s="315"/>
      <c r="D249" s="315"/>
      <c r="E249" s="331"/>
      <c r="F249" s="315"/>
      <c r="G249" s="315"/>
    </row>
  </sheetData>
  <sheetProtection/>
  <mergeCells count="115">
    <mergeCell ref="C163:D163"/>
    <mergeCell ref="C165:D165"/>
    <mergeCell ref="C167:D167"/>
    <mergeCell ref="C169:D169"/>
    <mergeCell ref="C171:D171"/>
    <mergeCell ref="C172:D172"/>
    <mergeCell ref="C151:D151"/>
    <mergeCell ref="C153:D153"/>
    <mergeCell ref="C155:D155"/>
    <mergeCell ref="C157:D157"/>
    <mergeCell ref="C159:D159"/>
    <mergeCell ref="C161:D161"/>
    <mergeCell ref="C139:D139"/>
    <mergeCell ref="C141:D141"/>
    <mergeCell ref="C143:D143"/>
    <mergeCell ref="C145:D145"/>
    <mergeCell ref="C147:D147"/>
    <mergeCell ref="C149:D149"/>
    <mergeCell ref="C129:D129"/>
    <mergeCell ref="C131:D131"/>
    <mergeCell ref="C132:D132"/>
    <mergeCell ref="C133:D133"/>
    <mergeCell ref="C135:D135"/>
    <mergeCell ref="C137:D137"/>
    <mergeCell ref="C122:G122"/>
    <mergeCell ref="C123:G123"/>
    <mergeCell ref="C124:D124"/>
    <mergeCell ref="C125:D125"/>
    <mergeCell ref="C127:D127"/>
    <mergeCell ref="C128:D128"/>
    <mergeCell ref="C114:D114"/>
    <mergeCell ref="C116:G116"/>
    <mergeCell ref="C117:G117"/>
    <mergeCell ref="C118:D118"/>
    <mergeCell ref="C119:D119"/>
    <mergeCell ref="C120:D120"/>
    <mergeCell ref="C103:D103"/>
    <mergeCell ref="C104:D104"/>
    <mergeCell ref="C105:D105"/>
    <mergeCell ref="C106:D106"/>
    <mergeCell ref="C110:G110"/>
    <mergeCell ref="C111:G111"/>
    <mergeCell ref="C112:D112"/>
    <mergeCell ref="C113:D113"/>
    <mergeCell ref="C96:D96"/>
    <mergeCell ref="C97:D97"/>
    <mergeCell ref="C99:G99"/>
    <mergeCell ref="C100:D100"/>
    <mergeCell ref="C101:D101"/>
    <mergeCell ref="C102:D102"/>
    <mergeCell ref="C88:D88"/>
    <mergeCell ref="C89:D89"/>
    <mergeCell ref="C90:D90"/>
    <mergeCell ref="C91:D91"/>
    <mergeCell ref="C92:D92"/>
    <mergeCell ref="C95:D95"/>
    <mergeCell ref="C81:G81"/>
    <mergeCell ref="C82:D82"/>
    <mergeCell ref="C83:D83"/>
    <mergeCell ref="C84:D84"/>
    <mergeCell ref="C85:D85"/>
    <mergeCell ref="C86:D86"/>
    <mergeCell ref="C74:D74"/>
    <mergeCell ref="C75:D75"/>
    <mergeCell ref="C76:D76"/>
    <mergeCell ref="C77:D77"/>
    <mergeCell ref="C78:D78"/>
    <mergeCell ref="C79:D79"/>
    <mergeCell ref="C62:G62"/>
    <mergeCell ref="C63:D63"/>
    <mergeCell ref="C67:D67"/>
    <mergeCell ref="C68:D68"/>
    <mergeCell ref="C69:D69"/>
    <mergeCell ref="C70:D70"/>
    <mergeCell ref="C71:D71"/>
    <mergeCell ref="C73:G73"/>
    <mergeCell ref="C53:D53"/>
    <mergeCell ref="C55:D55"/>
    <mergeCell ref="C57:D57"/>
    <mergeCell ref="C59:G59"/>
    <mergeCell ref="C60:G60"/>
    <mergeCell ref="C61:G61"/>
    <mergeCell ref="C43:D43"/>
    <mergeCell ref="C44:D44"/>
    <mergeCell ref="C45:D45"/>
    <mergeCell ref="C47:D47"/>
    <mergeCell ref="C48:D48"/>
    <mergeCell ref="C49:D49"/>
    <mergeCell ref="C51:D51"/>
    <mergeCell ref="C52:D52"/>
    <mergeCell ref="C31:D31"/>
    <mergeCell ref="C35:G35"/>
    <mergeCell ref="C36:D36"/>
    <mergeCell ref="C37:D37"/>
    <mergeCell ref="C38:D38"/>
    <mergeCell ref="C39:D39"/>
    <mergeCell ref="C21:D21"/>
    <mergeCell ref="C23:G23"/>
    <mergeCell ref="C24:D24"/>
    <mergeCell ref="C25:D25"/>
    <mergeCell ref="C27:D27"/>
    <mergeCell ref="C14:G14"/>
    <mergeCell ref="C15:D15"/>
    <mergeCell ref="C16:D16"/>
    <mergeCell ref="C17:D17"/>
    <mergeCell ref="C19:G19"/>
    <mergeCell ref="C20:D20"/>
    <mergeCell ref="A1:G1"/>
    <mergeCell ref="A3:B3"/>
    <mergeCell ref="A4:B4"/>
    <mergeCell ref="E4:G4"/>
    <mergeCell ref="C9:G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960</v>
      </c>
      <c r="B5" s="118"/>
      <c r="C5" s="119" t="s">
        <v>961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703  Rek'!E13</f>
        <v>0</v>
      </c>
      <c r="D15" s="160" t="str">
        <f>'C 703  Rek'!A18</f>
        <v>Ztížené výrobní podmínky</v>
      </c>
      <c r="E15" s="161"/>
      <c r="F15" s="162"/>
      <c r="G15" s="159">
        <f>'C 703  Rek'!I18</f>
        <v>0</v>
      </c>
    </row>
    <row r="16" spans="1:7" ht="15.75" customHeight="1">
      <c r="A16" s="157" t="s">
        <v>52</v>
      </c>
      <c r="B16" s="158" t="s">
        <v>53</v>
      </c>
      <c r="C16" s="159">
        <f>'C 703  Rek'!F13</f>
        <v>0</v>
      </c>
      <c r="D16" s="109" t="str">
        <f>'C 703  Rek'!A19</f>
        <v>Oborová přirážka</v>
      </c>
      <c r="E16" s="163"/>
      <c r="F16" s="164"/>
      <c r="G16" s="159">
        <f>'C 703  Rek'!I19</f>
        <v>0</v>
      </c>
    </row>
    <row r="17" spans="1:7" ht="15.75" customHeight="1">
      <c r="A17" s="157" t="s">
        <v>54</v>
      </c>
      <c r="B17" s="158" t="s">
        <v>55</v>
      </c>
      <c r="C17" s="159">
        <f>'C 703  Rek'!H13</f>
        <v>0</v>
      </c>
      <c r="D17" s="109" t="str">
        <f>'C 703  Rek'!A20</f>
        <v>Přesun stavebních kapacit</v>
      </c>
      <c r="E17" s="163"/>
      <c r="F17" s="164"/>
      <c r="G17" s="159">
        <f>'C 703  Rek'!I20</f>
        <v>0</v>
      </c>
    </row>
    <row r="18" spans="1:7" ht="15.75" customHeight="1">
      <c r="A18" s="165" t="s">
        <v>56</v>
      </c>
      <c r="B18" s="166" t="s">
        <v>57</v>
      </c>
      <c r="C18" s="159">
        <f>'C 703  Rek'!G13</f>
        <v>0</v>
      </c>
      <c r="D18" s="109" t="str">
        <f>'C 703  Rek'!A21</f>
        <v>Mimostaveništní doprava</v>
      </c>
      <c r="E18" s="163"/>
      <c r="F18" s="164"/>
      <c r="G18" s="159">
        <f>'C 703  Rek'!I21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703  Rek'!A22</f>
        <v>Zařízení staveniště</v>
      </c>
      <c r="E19" s="163"/>
      <c r="F19" s="164"/>
      <c r="G19" s="159">
        <f>'C 703  Rek'!I22</f>
        <v>0</v>
      </c>
    </row>
    <row r="20" spans="1:7" ht="15.75" customHeight="1">
      <c r="A20" s="167"/>
      <c r="B20" s="158"/>
      <c r="C20" s="159"/>
      <c r="D20" s="109" t="str">
        <f>'C 703  Rek'!A23</f>
        <v>Provoz investora</v>
      </c>
      <c r="E20" s="163"/>
      <c r="F20" s="164"/>
      <c r="G20" s="159">
        <f>'C 703  Rek'!I23</f>
        <v>0</v>
      </c>
    </row>
    <row r="21" spans="1:7" ht="15.75" customHeight="1">
      <c r="A21" s="167" t="s">
        <v>29</v>
      </c>
      <c r="B21" s="158"/>
      <c r="C21" s="159">
        <f>'C 703  Rek'!I13</f>
        <v>0</v>
      </c>
      <c r="D21" s="109" t="str">
        <f>'C 703  Rek'!A24</f>
        <v>Kompletační činnost (IČD)</v>
      </c>
      <c r="E21" s="163"/>
      <c r="F21" s="164"/>
      <c r="G21" s="159">
        <f>'C 703  Rek'!I24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703  Rek'!H26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6"/>
  <dimension ref="A1:BE7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962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'C 703  Pol'!B7</f>
        <v>13</v>
      </c>
      <c r="B7" s="70" t="str">
        <f>'C 703  Pol'!C7</f>
        <v>Hloubené vykopávky</v>
      </c>
      <c r="D7" s="230"/>
      <c r="E7" s="333">
        <f>'C 703  Pol'!BA11</f>
        <v>0</v>
      </c>
      <c r="F7" s="334">
        <f>'C 703  Pol'!BB11</f>
        <v>0</v>
      </c>
      <c r="G7" s="334">
        <f>'C 703  Pol'!BC11</f>
        <v>0</v>
      </c>
      <c r="H7" s="334">
        <f>'C 703  Pol'!BD11</f>
        <v>0</v>
      </c>
      <c r="I7" s="335">
        <f>'C 703  Pol'!BE11</f>
        <v>0</v>
      </c>
    </row>
    <row r="8" spans="1:9" s="137" customFormat="1" ht="12.75">
      <c r="A8" s="332" t="str">
        <f>'C 703  Pol'!B12</f>
        <v>16</v>
      </c>
      <c r="B8" s="70" t="str">
        <f>'C 703  Pol'!C12</f>
        <v>Přemístění výkopku</v>
      </c>
      <c r="D8" s="230"/>
      <c r="E8" s="333">
        <f>'C 703  Pol'!BA14</f>
        <v>0</v>
      </c>
      <c r="F8" s="334">
        <f>'C 703  Pol'!BB14</f>
        <v>0</v>
      </c>
      <c r="G8" s="334">
        <f>'C 703  Pol'!BC14</f>
        <v>0</v>
      </c>
      <c r="H8" s="334">
        <f>'C 703  Pol'!BD14</f>
        <v>0</v>
      </c>
      <c r="I8" s="335">
        <f>'C 703  Pol'!BE14</f>
        <v>0</v>
      </c>
    </row>
    <row r="9" spans="1:9" s="137" customFormat="1" ht="12.75">
      <c r="A9" s="332" t="str">
        <f>'C 703  Pol'!B15</f>
        <v>27</v>
      </c>
      <c r="B9" s="70" t="str">
        <f>'C 703  Pol'!C15</f>
        <v>Základy</v>
      </c>
      <c r="D9" s="230"/>
      <c r="E9" s="333">
        <f>'C 703  Pol'!BA30</f>
        <v>0</v>
      </c>
      <c r="F9" s="334">
        <f>'C 703  Pol'!BB30</f>
        <v>0</v>
      </c>
      <c r="G9" s="334">
        <f>'C 703  Pol'!BC30</f>
        <v>0</v>
      </c>
      <c r="H9" s="334">
        <f>'C 703  Pol'!BD30</f>
        <v>0</v>
      </c>
      <c r="I9" s="335">
        <f>'C 703  Pol'!BE30</f>
        <v>0</v>
      </c>
    </row>
    <row r="10" spans="1:9" s="137" customFormat="1" ht="12.75">
      <c r="A10" s="332" t="str">
        <f>'C 703  Pol'!B31</f>
        <v>95</v>
      </c>
      <c r="B10" s="70" t="str">
        <f>'C 703  Pol'!C31</f>
        <v>Dokončovací konstrukce na pozemních stavbách</v>
      </c>
      <c r="D10" s="230"/>
      <c r="E10" s="333">
        <f>'C 703  Pol'!BA37</f>
        <v>0</v>
      </c>
      <c r="F10" s="334">
        <f>'C 703  Pol'!BB37</f>
        <v>0</v>
      </c>
      <c r="G10" s="334">
        <f>'C 703  Pol'!BC37</f>
        <v>0</v>
      </c>
      <c r="H10" s="334">
        <f>'C 703  Pol'!BD37</f>
        <v>0</v>
      </c>
      <c r="I10" s="335">
        <f>'C 703  Pol'!BE37</f>
        <v>0</v>
      </c>
    </row>
    <row r="11" spans="1:9" s="137" customFormat="1" ht="12.75">
      <c r="A11" s="332" t="str">
        <f>'C 703  Pol'!B38</f>
        <v>99</v>
      </c>
      <c r="B11" s="70" t="str">
        <f>'C 703  Pol'!C38</f>
        <v>Staveništní přesun hmot</v>
      </c>
      <c r="D11" s="230"/>
      <c r="E11" s="333">
        <f>'C 703  Pol'!BA40</f>
        <v>0</v>
      </c>
      <c r="F11" s="334">
        <f>'C 703  Pol'!BB40</f>
        <v>0</v>
      </c>
      <c r="G11" s="334">
        <f>'C 703  Pol'!BC40</f>
        <v>0</v>
      </c>
      <c r="H11" s="334">
        <f>'C 703  Pol'!BD40</f>
        <v>0</v>
      </c>
      <c r="I11" s="335">
        <f>'C 703  Pol'!BE40</f>
        <v>0</v>
      </c>
    </row>
    <row r="12" spans="1:9" s="137" customFormat="1" ht="13.5" thickBot="1">
      <c r="A12" s="332" t="str">
        <f>'C 703  Pol'!B41</f>
        <v>799</v>
      </c>
      <c r="B12" s="70" t="str">
        <f>'C 703  Pol'!C41</f>
        <v>Ostatní</v>
      </c>
      <c r="D12" s="230"/>
      <c r="E12" s="333">
        <f>'C 703  Pol'!BA44</f>
        <v>0</v>
      </c>
      <c r="F12" s="334">
        <f>'C 703  Pol'!BB44</f>
        <v>0</v>
      </c>
      <c r="G12" s="334">
        <f>'C 703  Pol'!BC44</f>
        <v>0</v>
      </c>
      <c r="H12" s="334">
        <f>'C 703  Pol'!BD44</f>
        <v>0</v>
      </c>
      <c r="I12" s="335">
        <f>'C 703  Pol'!BE44</f>
        <v>0</v>
      </c>
    </row>
    <row r="13" spans="1:9" s="14" customFormat="1" ht="13.5" thickBot="1">
      <c r="A13" s="231"/>
      <c r="B13" s="232" t="s">
        <v>79</v>
      </c>
      <c r="C13" s="232"/>
      <c r="D13" s="233"/>
      <c r="E13" s="234">
        <f>SUM(E7:E12)</f>
        <v>0</v>
      </c>
      <c r="F13" s="235">
        <f>SUM(F7:F12)</f>
        <v>0</v>
      </c>
      <c r="G13" s="235">
        <f>SUM(G7:G12)</f>
        <v>0</v>
      </c>
      <c r="H13" s="235">
        <f>SUM(H7:H12)</f>
        <v>0</v>
      </c>
      <c r="I13" s="236">
        <f>SUM(I7:I12)</f>
        <v>0</v>
      </c>
    </row>
    <row r="14" spans="1:9" ht="12.75">
      <c r="A14" s="137"/>
      <c r="B14" s="137"/>
      <c r="C14" s="137"/>
      <c r="D14" s="137"/>
      <c r="E14" s="137"/>
      <c r="F14" s="137"/>
      <c r="G14" s="137"/>
      <c r="H14" s="137"/>
      <c r="I14" s="137"/>
    </row>
    <row r="15" spans="1:57" ht="19.5" customHeight="1">
      <c r="A15" s="222" t="s">
        <v>80</v>
      </c>
      <c r="B15" s="222"/>
      <c r="C15" s="222"/>
      <c r="D15" s="222"/>
      <c r="E15" s="222"/>
      <c r="F15" s="222"/>
      <c r="G15" s="237"/>
      <c r="H15" s="222"/>
      <c r="I15" s="222"/>
      <c r="BA15" s="143"/>
      <c r="BB15" s="143"/>
      <c r="BC15" s="143"/>
      <c r="BD15" s="143"/>
      <c r="BE15" s="143"/>
    </row>
    <row r="16" ht="13.5" thickBot="1"/>
    <row r="17" spans="1:9" ht="12.75">
      <c r="A17" s="175" t="s">
        <v>81</v>
      </c>
      <c r="B17" s="176"/>
      <c r="C17" s="176"/>
      <c r="D17" s="238"/>
      <c r="E17" s="239" t="s">
        <v>82</v>
      </c>
      <c r="F17" s="240" t="s">
        <v>12</v>
      </c>
      <c r="G17" s="241" t="s">
        <v>83</v>
      </c>
      <c r="H17" s="242"/>
      <c r="I17" s="243" t="s">
        <v>82</v>
      </c>
    </row>
    <row r="18" spans="1:53" ht="12.75">
      <c r="A18" s="167" t="s">
        <v>129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130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131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0</v>
      </c>
    </row>
    <row r="21" spans="1:53" ht="12.75">
      <c r="A21" s="167" t="s">
        <v>132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0</v>
      </c>
    </row>
    <row r="22" spans="1:53" ht="12.75">
      <c r="A22" s="167" t="s">
        <v>133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1</v>
      </c>
    </row>
    <row r="23" spans="1:53" ht="12.75">
      <c r="A23" s="167" t="s">
        <v>134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1</v>
      </c>
    </row>
    <row r="24" spans="1:53" ht="12.75">
      <c r="A24" s="167" t="s">
        <v>135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2</v>
      </c>
    </row>
    <row r="25" spans="1:53" ht="12.75">
      <c r="A25" s="167" t="s">
        <v>136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2</v>
      </c>
    </row>
    <row r="26" spans="1:9" ht="13.5" thickBot="1">
      <c r="A26" s="250"/>
      <c r="B26" s="251" t="s">
        <v>84</v>
      </c>
      <c r="C26" s="252"/>
      <c r="D26" s="253"/>
      <c r="E26" s="254"/>
      <c r="F26" s="255"/>
      <c r="G26" s="255"/>
      <c r="H26" s="256">
        <f>SUM(I18:I25)</f>
        <v>0</v>
      </c>
      <c r="I26" s="257"/>
    </row>
    <row r="28" spans="2:9" ht="12.75">
      <c r="B28" s="14"/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7"/>
  <dimension ref="A1:CB11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703  Rek'!H1</f>
      </c>
      <c r="G3" s="268"/>
    </row>
    <row r="4" spans="1:7" ht="13.5" thickBot="1">
      <c r="A4" s="269" t="s">
        <v>76</v>
      </c>
      <c r="B4" s="214"/>
      <c r="C4" s="215" t="s">
        <v>962</v>
      </c>
      <c r="D4" s="270"/>
      <c r="E4" s="271">
        <f>'C 703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202</v>
      </c>
      <c r="C7" s="284" t="s">
        <v>203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221</v>
      </c>
      <c r="C8" s="295" t="s">
        <v>222</v>
      </c>
      <c r="D8" s="296" t="s">
        <v>185</v>
      </c>
      <c r="E8" s="297">
        <v>0.7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8"/>
      <c r="C9" s="309" t="s">
        <v>963</v>
      </c>
      <c r="D9" s="310"/>
      <c r="E9" s="311">
        <v>0.7</v>
      </c>
      <c r="F9" s="312"/>
      <c r="G9" s="313"/>
      <c r="H9" s="314"/>
      <c r="I9" s="306"/>
      <c r="J9" s="315"/>
      <c r="K9" s="306"/>
      <c r="M9" s="307" t="s">
        <v>963</v>
      </c>
      <c r="O9" s="292"/>
    </row>
    <row r="10" spans="1:80" ht="12.75">
      <c r="A10" s="293">
        <v>2</v>
      </c>
      <c r="B10" s="294" t="s">
        <v>225</v>
      </c>
      <c r="C10" s="295" t="s">
        <v>226</v>
      </c>
      <c r="D10" s="296" t="s">
        <v>185</v>
      </c>
      <c r="E10" s="297">
        <v>0.7</v>
      </c>
      <c r="F10" s="297">
        <v>0</v>
      </c>
      <c r="G10" s="298">
        <f>E10*F10</f>
        <v>0</v>
      </c>
      <c r="H10" s="299">
        <v>0</v>
      </c>
      <c r="I10" s="300">
        <f>E10*H10</f>
        <v>0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57" ht="12.75">
      <c r="A11" s="316"/>
      <c r="B11" s="317" t="s">
        <v>98</v>
      </c>
      <c r="C11" s="318" t="s">
        <v>204</v>
      </c>
      <c r="D11" s="319"/>
      <c r="E11" s="320"/>
      <c r="F11" s="321"/>
      <c r="G11" s="322">
        <f>SUM(G7:G10)</f>
        <v>0</v>
      </c>
      <c r="H11" s="323"/>
      <c r="I11" s="324">
        <f>SUM(I7:I10)</f>
        <v>0</v>
      </c>
      <c r="J11" s="323"/>
      <c r="K11" s="324">
        <f>SUM(K7:K10)</f>
        <v>0</v>
      </c>
      <c r="O11" s="292">
        <v>4</v>
      </c>
      <c r="BA11" s="325">
        <f>SUM(BA7:BA10)</f>
        <v>0</v>
      </c>
      <c r="BB11" s="325">
        <f>SUM(BB7:BB10)</f>
        <v>0</v>
      </c>
      <c r="BC11" s="325">
        <f>SUM(BC7:BC10)</f>
        <v>0</v>
      </c>
      <c r="BD11" s="325">
        <f>SUM(BD7:BD10)</f>
        <v>0</v>
      </c>
      <c r="BE11" s="325">
        <f>SUM(BE7:BE10)</f>
        <v>0</v>
      </c>
    </row>
    <row r="12" spans="1:15" ht="12.75">
      <c r="A12" s="282" t="s">
        <v>97</v>
      </c>
      <c r="B12" s="283" t="s">
        <v>236</v>
      </c>
      <c r="C12" s="284" t="s">
        <v>237</v>
      </c>
      <c r="D12" s="285"/>
      <c r="E12" s="286"/>
      <c r="F12" s="286"/>
      <c r="G12" s="287"/>
      <c r="H12" s="288"/>
      <c r="I12" s="289"/>
      <c r="J12" s="290"/>
      <c r="K12" s="291"/>
      <c r="O12" s="292">
        <v>1</v>
      </c>
    </row>
    <row r="13" spans="1:80" ht="12.75">
      <c r="A13" s="293">
        <v>3</v>
      </c>
      <c r="B13" s="294" t="s">
        <v>246</v>
      </c>
      <c r="C13" s="295" t="s">
        <v>247</v>
      </c>
      <c r="D13" s="296" t="s">
        <v>185</v>
      </c>
      <c r="E13" s="297">
        <v>1.4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57" ht="12.75">
      <c r="A14" s="316"/>
      <c r="B14" s="317" t="s">
        <v>98</v>
      </c>
      <c r="C14" s="318" t="s">
        <v>238</v>
      </c>
      <c r="D14" s="319"/>
      <c r="E14" s="320"/>
      <c r="F14" s="321"/>
      <c r="G14" s="322">
        <f>SUM(G12:G13)</f>
        <v>0</v>
      </c>
      <c r="H14" s="323"/>
      <c r="I14" s="324">
        <f>SUM(I12:I13)</f>
        <v>0</v>
      </c>
      <c r="J14" s="323"/>
      <c r="K14" s="324">
        <f>SUM(K12:K13)</f>
        <v>0</v>
      </c>
      <c r="O14" s="292">
        <v>4</v>
      </c>
      <c r="BA14" s="325">
        <f>SUM(BA12:BA13)</f>
        <v>0</v>
      </c>
      <c r="BB14" s="325">
        <f>SUM(BB12:BB13)</f>
        <v>0</v>
      </c>
      <c r="BC14" s="325">
        <f>SUM(BC12:BC13)</f>
        <v>0</v>
      </c>
      <c r="BD14" s="325">
        <f>SUM(BD12:BD13)</f>
        <v>0</v>
      </c>
      <c r="BE14" s="325">
        <f>SUM(BE12:BE13)</f>
        <v>0</v>
      </c>
    </row>
    <row r="15" spans="1:15" ht="12.75">
      <c r="A15" s="282" t="s">
        <v>97</v>
      </c>
      <c r="B15" s="283" t="s">
        <v>303</v>
      </c>
      <c r="C15" s="284" t="s">
        <v>304</v>
      </c>
      <c r="D15" s="285"/>
      <c r="E15" s="286"/>
      <c r="F15" s="286"/>
      <c r="G15" s="287"/>
      <c r="H15" s="288"/>
      <c r="I15" s="289"/>
      <c r="J15" s="290"/>
      <c r="K15" s="291"/>
      <c r="O15" s="292">
        <v>1</v>
      </c>
    </row>
    <row r="16" spans="1:80" ht="12.75">
      <c r="A16" s="293">
        <v>4</v>
      </c>
      <c r="B16" s="294" t="s">
        <v>306</v>
      </c>
      <c r="C16" s="295" t="s">
        <v>851</v>
      </c>
      <c r="D16" s="296" t="s">
        <v>185</v>
      </c>
      <c r="E16" s="297">
        <v>0.1</v>
      </c>
      <c r="F16" s="297">
        <v>0</v>
      </c>
      <c r="G16" s="298">
        <f>E16*F16</f>
        <v>0</v>
      </c>
      <c r="H16" s="299">
        <v>1.78164</v>
      </c>
      <c r="I16" s="300">
        <f>E16*H16</f>
        <v>0.178164</v>
      </c>
      <c r="J16" s="299">
        <v>0</v>
      </c>
      <c r="K16" s="300">
        <f>E16*J16</f>
        <v>0</v>
      </c>
      <c r="O16" s="292">
        <v>2</v>
      </c>
      <c r="AA16" s="261">
        <v>1</v>
      </c>
      <c r="AB16" s="261">
        <v>0</v>
      </c>
      <c r="AC16" s="261">
        <v>0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0</v>
      </c>
    </row>
    <row r="17" spans="1:15" ht="12.75">
      <c r="A17" s="301"/>
      <c r="B17" s="308"/>
      <c r="C17" s="309" t="s">
        <v>964</v>
      </c>
      <c r="D17" s="310"/>
      <c r="E17" s="311">
        <v>0.1</v>
      </c>
      <c r="F17" s="312"/>
      <c r="G17" s="313"/>
      <c r="H17" s="314"/>
      <c r="I17" s="306"/>
      <c r="J17" s="315"/>
      <c r="K17" s="306"/>
      <c r="M17" s="307" t="s">
        <v>964</v>
      </c>
      <c r="O17" s="292"/>
    </row>
    <row r="18" spans="1:80" ht="12.75">
      <c r="A18" s="293">
        <v>5</v>
      </c>
      <c r="B18" s="294" t="s">
        <v>857</v>
      </c>
      <c r="C18" s="295" t="s">
        <v>858</v>
      </c>
      <c r="D18" s="296" t="s">
        <v>185</v>
      </c>
      <c r="E18" s="297">
        <v>0.05</v>
      </c>
      <c r="F18" s="297">
        <v>0</v>
      </c>
      <c r="G18" s="298">
        <f>E18*F18</f>
        <v>0</v>
      </c>
      <c r="H18" s="299">
        <v>2.525</v>
      </c>
      <c r="I18" s="300">
        <f>E18*H18</f>
        <v>0.12625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15" ht="22.5">
      <c r="A19" s="301"/>
      <c r="B19" s="302"/>
      <c r="C19" s="303" t="s">
        <v>312</v>
      </c>
      <c r="D19" s="304"/>
      <c r="E19" s="304"/>
      <c r="F19" s="304"/>
      <c r="G19" s="305"/>
      <c r="I19" s="306"/>
      <c r="K19" s="306"/>
      <c r="L19" s="307" t="s">
        <v>312</v>
      </c>
      <c r="O19" s="292">
        <v>3</v>
      </c>
    </row>
    <row r="20" spans="1:15" ht="12.75">
      <c r="A20" s="301"/>
      <c r="B20" s="308"/>
      <c r="C20" s="309" t="s">
        <v>965</v>
      </c>
      <c r="D20" s="310"/>
      <c r="E20" s="311">
        <v>0.05</v>
      </c>
      <c r="F20" s="312"/>
      <c r="G20" s="313"/>
      <c r="H20" s="314"/>
      <c r="I20" s="306"/>
      <c r="J20" s="315"/>
      <c r="K20" s="306"/>
      <c r="M20" s="307" t="s">
        <v>965</v>
      </c>
      <c r="O20" s="292"/>
    </row>
    <row r="21" spans="1:80" ht="12.75">
      <c r="A21" s="293">
        <v>6</v>
      </c>
      <c r="B21" s="294" t="s">
        <v>966</v>
      </c>
      <c r="C21" s="295" t="s">
        <v>967</v>
      </c>
      <c r="D21" s="296" t="s">
        <v>185</v>
      </c>
      <c r="E21" s="297">
        <v>0.9</v>
      </c>
      <c r="F21" s="297">
        <v>0</v>
      </c>
      <c r="G21" s="298">
        <f>E21*F21</f>
        <v>0</v>
      </c>
      <c r="H21" s="299">
        <v>2.525</v>
      </c>
      <c r="I21" s="300">
        <f>E21*H21</f>
        <v>2.2725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15" ht="22.5">
      <c r="A22" s="301"/>
      <c r="B22" s="302"/>
      <c r="C22" s="303" t="s">
        <v>867</v>
      </c>
      <c r="D22" s="304"/>
      <c r="E22" s="304"/>
      <c r="F22" s="304"/>
      <c r="G22" s="305"/>
      <c r="I22" s="306"/>
      <c r="K22" s="306"/>
      <c r="L22" s="307" t="s">
        <v>867</v>
      </c>
      <c r="O22" s="292">
        <v>3</v>
      </c>
    </row>
    <row r="23" spans="1:15" ht="12.75">
      <c r="A23" s="301"/>
      <c r="B23" s="308"/>
      <c r="C23" s="309" t="s">
        <v>968</v>
      </c>
      <c r="D23" s="310"/>
      <c r="E23" s="311">
        <v>0.9</v>
      </c>
      <c r="F23" s="312"/>
      <c r="G23" s="313"/>
      <c r="H23" s="314"/>
      <c r="I23" s="306"/>
      <c r="J23" s="315"/>
      <c r="K23" s="306"/>
      <c r="M23" s="307" t="s">
        <v>968</v>
      </c>
      <c r="O23" s="292"/>
    </row>
    <row r="24" spans="1:80" ht="12.75">
      <c r="A24" s="293">
        <v>7</v>
      </c>
      <c r="B24" s="294" t="s">
        <v>969</v>
      </c>
      <c r="C24" s="295" t="s">
        <v>970</v>
      </c>
      <c r="D24" s="296" t="s">
        <v>141</v>
      </c>
      <c r="E24" s="297">
        <v>1.4</v>
      </c>
      <c r="F24" s="297">
        <v>0</v>
      </c>
      <c r="G24" s="298">
        <f>E24*F24</f>
        <v>0</v>
      </c>
      <c r="H24" s="299">
        <v>0.0392</v>
      </c>
      <c r="I24" s="300">
        <f>E24*H24</f>
        <v>0.05487999999999999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15" ht="12.75">
      <c r="A25" s="301"/>
      <c r="B25" s="308"/>
      <c r="C25" s="309" t="s">
        <v>971</v>
      </c>
      <c r="D25" s="310"/>
      <c r="E25" s="311">
        <v>1.4</v>
      </c>
      <c r="F25" s="312"/>
      <c r="G25" s="313"/>
      <c r="H25" s="314"/>
      <c r="I25" s="306"/>
      <c r="J25" s="315"/>
      <c r="K25" s="306"/>
      <c r="M25" s="307" t="s">
        <v>971</v>
      </c>
      <c r="O25" s="292"/>
    </row>
    <row r="26" spans="1:80" ht="12.75">
      <c r="A26" s="293">
        <v>8</v>
      </c>
      <c r="B26" s="294" t="s">
        <v>332</v>
      </c>
      <c r="C26" s="295" t="s">
        <v>333</v>
      </c>
      <c r="D26" s="296" t="s">
        <v>141</v>
      </c>
      <c r="E26" s="297">
        <v>1.4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 ht="12.75">
      <c r="A27" s="293">
        <v>9</v>
      </c>
      <c r="B27" s="294" t="s">
        <v>972</v>
      </c>
      <c r="C27" s="295" t="s">
        <v>973</v>
      </c>
      <c r="D27" s="296" t="s">
        <v>363</v>
      </c>
      <c r="E27" s="297">
        <v>0.0231</v>
      </c>
      <c r="F27" s="297">
        <v>0</v>
      </c>
      <c r="G27" s="298">
        <f>E27*F27</f>
        <v>0</v>
      </c>
      <c r="H27" s="299">
        <v>1.02116</v>
      </c>
      <c r="I27" s="300">
        <f>E27*H27</f>
        <v>0.023588796000000002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0</v>
      </c>
      <c r="AC27" s="261">
        <v>0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0</v>
      </c>
    </row>
    <row r="28" spans="1:15" ht="33.75">
      <c r="A28" s="301"/>
      <c r="B28" s="302"/>
      <c r="C28" s="303" t="s">
        <v>885</v>
      </c>
      <c r="D28" s="304"/>
      <c r="E28" s="304"/>
      <c r="F28" s="304"/>
      <c r="G28" s="305"/>
      <c r="I28" s="306"/>
      <c r="K28" s="306"/>
      <c r="L28" s="307" t="s">
        <v>885</v>
      </c>
      <c r="O28" s="292">
        <v>3</v>
      </c>
    </row>
    <row r="29" spans="1:15" ht="12.75">
      <c r="A29" s="301"/>
      <c r="B29" s="308"/>
      <c r="C29" s="309" t="s">
        <v>974</v>
      </c>
      <c r="D29" s="310"/>
      <c r="E29" s="311">
        <v>0.0231</v>
      </c>
      <c r="F29" s="312"/>
      <c r="G29" s="313"/>
      <c r="H29" s="314"/>
      <c r="I29" s="306"/>
      <c r="J29" s="315"/>
      <c r="K29" s="306"/>
      <c r="M29" s="307" t="s">
        <v>974</v>
      </c>
      <c r="O29" s="292"/>
    </row>
    <row r="30" spans="1:57" ht="12.75">
      <c r="A30" s="316"/>
      <c r="B30" s="317" t="s">
        <v>98</v>
      </c>
      <c r="C30" s="318" t="s">
        <v>305</v>
      </c>
      <c r="D30" s="319"/>
      <c r="E30" s="320"/>
      <c r="F30" s="321"/>
      <c r="G30" s="322">
        <f>SUM(G15:G29)</f>
        <v>0</v>
      </c>
      <c r="H30" s="323"/>
      <c r="I30" s="324">
        <f>SUM(I15:I29)</f>
        <v>2.6553827959999996</v>
      </c>
      <c r="J30" s="323"/>
      <c r="K30" s="324">
        <f>SUM(K15:K29)</f>
        <v>0</v>
      </c>
      <c r="O30" s="292">
        <v>4</v>
      </c>
      <c r="BA30" s="325">
        <f>SUM(BA15:BA29)</f>
        <v>0</v>
      </c>
      <c r="BB30" s="325">
        <f>SUM(BB15:BB29)</f>
        <v>0</v>
      </c>
      <c r="BC30" s="325">
        <f>SUM(BC15:BC29)</f>
        <v>0</v>
      </c>
      <c r="BD30" s="325">
        <f>SUM(BD15:BD29)</f>
        <v>0</v>
      </c>
      <c r="BE30" s="325">
        <f>SUM(BE15:BE29)</f>
        <v>0</v>
      </c>
    </row>
    <row r="31" spans="1:15" ht="12.75">
      <c r="A31" s="282" t="s">
        <v>97</v>
      </c>
      <c r="B31" s="283" t="s">
        <v>975</v>
      </c>
      <c r="C31" s="284" t="s">
        <v>976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10</v>
      </c>
      <c r="B32" s="294" t="s">
        <v>978</v>
      </c>
      <c r="C32" s="295" t="s">
        <v>979</v>
      </c>
      <c r="D32" s="296" t="s">
        <v>179</v>
      </c>
      <c r="E32" s="297">
        <v>4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0</v>
      </c>
      <c r="AC32" s="261">
        <v>0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0</v>
      </c>
    </row>
    <row r="33" spans="1:15" ht="33.75">
      <c r="A33" s="301"/>
      <c r="B33" s="302"/>
      <c r="C33" s="303" t="s">
        <v>980</v>
      </c>
      <c r="D33" s="304"/>
      <c r="E33" s="304"/>
      <c r="F33" s="304"/>
      <c r="G33" s="305"/>
      <c r="I33" s="306"/>
      <c r="K33" s="306"/>
      <c r="L33" s="307" t="s">
        <v>980</v>
      </c>
      <c r="O33" s="292">
        <v>3</v>
      </c>
    </row>
    <row r="34" spans="1:15" ht="12.75">
      <c r="A34" s="301"/>
      <c r="B34" s="302"/>
      <c r="C34" s="303" t="s">
        <v>981</v>
      </c>
      <c r="D34" s="304"/>
      <c r="E34" s="304"/>
      <c r="F34" s="304"/>
      <c r="G34" s="305"/>
      <c r="I34" s="306"/>
      <c r="K34" s="306"/>
      <c r="L34" s="307" t="s">
        <v>981</v>
      </c>
      <c r="O34" s="292">
        <v>3</v>
      </c>
    </row>
    <row r="35" spans="1:80" ht="12.75">
      <c r="A35" s="293">
        <v>11</v>
      </c>
      <c r="B35" s="294" t="s">
        <v>982</v>
      </c>
      <c r="C35" s="295" t="s">
        <v>983</v>
      </c>
      <c r="D35" s="296" t="s">
        <v>179</v>
      </c>
      <c r="E35" s="297">
        <v>1</v>
      </c>
      <c r="F35" s="297">
        <v>0</v>
      </c>
      <c r="G35" s="298">
        <f>E35*F35</f>
        <v>0</v>
      </c>
      <c r="H35" s="299">
        <v>0.0009</v>
      </c>
      <c r="I35" s="300">
        <f>E35*H35</f>
        <v>0.0009</v>
      </c>
      <c r="J35" s="299">
        <v>-0.019</v>
      </c>
      <c r="K35" s="300">
        <f>E35*J35</f>
        <v>-0.019</v>
      </c>
      <c r="O35" s="292">
        <v>2</v>
      </c>
      <c r="AA35" s="261">
        <v>1</v>
      </c>
      <c r="AB35" s="261">
        <v>0</v>
      </c>
      <c r="AC35" s="261">
        <v>0</v>
      </c>
      <c r="AZ35" s="261">
        <v>1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0</v>
      </c>
    </row>
    <row r="36" spans="1:15" ht="12.75">
      <c r="A36" s="301"/>
      <c r="B36" s="308"/>
      <c r="C36" s="309" t="s">
        <v>984</v>
      </c>
      <c r="D36" s="310"/>
      <c r="E36" s="311">
        <v>1</v>
      </c>
      <c r="F36" s="312"/>
      <c r="G36" s="313"/>
      <c r="H36" s="314"/>
      <c r="I36" s="306"/>
      <c r="J36" s="315"/>
      <c r="K36" s="306"/>
      <c r="M36" s="307" t="s">
        <v>984</v>
      </c>
      <c r="O36" s="292"/>
    </row>
    <row r="37" spans="1:57" ht="12.75">
      <c r="A37" s="316"/>
      <c r="B37" s="317" t="s">
        <v>98</v>
      </c>
      <c r="C37" s="318" t="s">
        <v>977</v>
      </c>
      <c r="D37" s="319"/>
      <c r="E37" s="320"/>
      <c r="F37" s="321"/>
      <c r="G37" s="322">
        <f>SUM(G31:G36)</f>
        <v>0</v>
      </c>
      <c r="H37" s="323"/>
      <c r="I37" s="324">
        <f>SUM(I31:I36)</f>
        <v>0.0009</v>
      </c>
      <c r="J37" s="323"/>
      <c r="K37" s="324">
        <f>SUM(K31:K36)</f>
        <v>-0.019</v>
      </c>
      <c r="O37" s="292">
        <v>4</v>
      </c>
      <c r="BA37" s="325">
        <f>SUM(BA31:BA36)</f>
        <v>0</v>
      </c>
      <c r="BB37" s="325">
        <f>SUM(BB31:BB36)</f>
        <v>0</v>
      </c>
      <c r="BC37" s="325">
        <f>SUM(BC31:BC36)</f>
        <v>0</v>
      </c>
      <c r="BD37" s="325">
        <f>SUM(BD31:BD36)</f>
        <v>0</v>
      </c>
      <c r="BE37" s="325">
        <f>SUM(BE31:BE36)</f>
        <v>0</v>
      </c>
    </row>
    <row r="38" spans="1:15" ht="12.75">
      <c r="A38" s="282" t="s">
        <v>97</v>
      </c>
      <c r="B38" s="283" t="s">
        <v>583</v>
      </c>
      <c r="C38" s="284" t="s">
        <v>584</v>
      </c>
      <c r="D38" s="285"/>
      <c r="E38" s="286"/>
      <c r="F38" s="286"/>
      <c r="G38" s="287"/>
      <c r="H38" s="288"/>
      <c r="I38" s="289"/>
      <c r="J38" s="290"/>
      <c r="K38" s="291"/>
      <c r="O38" s="292">
        <v>1</v>
      </c>
    </row>
    <row r="39" spans="1:80" ht="12.75">
      <c r="A39" s="293">
        <v>12</v>
      </c>
      <c r="B39" s="294" t="s">
        <v>958</v>
      </c>
      <c r="C39" s="295" t="s">
        <v>959</v>
      </c>
      <c r="D39" s="296" t="s">
        <v>363</v>
      </c>
      <c r="E39" s="297">
        <v>2.656282796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/>
      <c r="K39" s="300">
        <f>E39*J39</f>
        <v>0</v>
      </c>
      <c r="O39" s="292">
        <v>2</v>
      </c>
      <c r="AA39" s="261">
        <v>7</v>
      </c>
      <c r="AB39" s="261">
        <v>1</v>
      </c>
      <c r="AC39" s="261">
        <v>2</v>
      </c>
      <c r="AZ39" s="261">
        <v>1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7</v>
      </c>
      <c r="CB39" s="292">
        <v>1</v>
      </c>
    </row>
    <row r="40" spans="1:57" ht="12.75">
      <c r="A40" s="316"/>
      <c r="B40" s="317" t="s">
        <v>98</v>
      </c>
      <c r="C40" s="318" t="s">
        <v>585</v>
      </c>
      <c r="D40" s="319"/>
      <c r="E40" s="320"/>
      <c r="F40" s="321"/>
      <c r="G40" s="322">
        <f>SUM(G38:G39)</f>
        <v>0</v>
      </c>
      <c r="H40" s="323"/>
      <c r="I40" s="324">
        <f>SUM(I38:I39)</f>
        <v>0</v>
      </c>
      <c r="J40" s="323"/>
      <c r="K40" s="324">
        <f>SUM(K38:K39)</f>
        <v>0</v>
      </c>
      <c r="O40" s="292">
        <v>4</v>
      </c>
      <c r="BA40" s="325">
        <f>SUM(BA38:BA39)</f>
        <v>0</v>
      </c>
      <c r="BB40" s="325">
        <f>SUM(BB38:BB39)</f>
        <v>0</v>
      </c>
      <c r="BC40" s="325">
        <f>SUM(BC38:BC39)</f>
        <v>0</v>
      </c>
      <c r="BD40" s="325">
        <f>SUM(BD38:BD39)</f>
        <v>0</v>
      </c>
      <c r="BE40" s="325">
        <f>SUM(BE38:BE39)</f>
        <v>0</v>
      </c>
    </row>
    <row r="41" spans="1:15" ht="12.75">
      <c r="A41" s="282" t="s">
        <v>97</v>
      </c>
      <c r="B41" s="283" t="s">
        <v>771</v>
      </c>
      <c r="C41" s="284" t="s">
        <v>772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 ht="22.5">
      <c r="A42" s="293">
        <v>13</v>
      </c>
      <c r="B42" s="294" t="s">
        <v>111</v>
      </c>
      <c r="C42" s="295" t="s">
        <v>985</v>
      </c>
      <c r="D42" s="296" t="s">
        <v>179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/>
      <c r="K42" s="300">
        <f>E42*J42</f>
        <v>0</v>
      </c>
      <c r="O42" s="292">
        <v>2</v>
      </c>
      <c r="AA42" s="261">
        <v>12</v>
      </c>
      <c r="AB42" s="261">
        <v>0</v>
      </c>
      <c r="AC42" s="261">
        <v>11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12</v>
      </c>
      <c r="CB42" s="292">
        <v>0</v>
      </c>
    </row>
    <row r="43" spans="1:15" ht="12.75">
      <c r="A43" s="301"/>
      <c r="B43" s="302"/>
      <c r="C43" s="303" t="s">
        <v>986</v>
      </c>
      <c r="D43" s="304"/>
      <c r="E43" s="304"/>
      <c r="F43" s="304"/>
      <c r="G43" s="305"/>
      <c r="I43" s="306"/>
      <c r="K43" s="306"/>
      <c r="L43" s="307" t="s">
        <v>986</v>
      </c>
      <c r="O43" s="292">
        <v>3</v>
      </c>
    </row>
    <row r="44" spans="1:57" ht="12.75">
      <c r="A44" s="316"/>
      <c r="B44" s="317" t="s">
        <v>98</v>
      </c>
      <c r="C44" s="318" t="s">
        <v>773</v>
      </c>
      <c r="D44" s="319"/>
      <c r="E44" s="320"/>
      <c r="F44" s="321"/>
      <c r="G44" s="322">
        <f>SUM(G41:G43)</f>
        <v>0</v>
      </c>
      <c r="H44" s="323"/>
      <c r="I44" s="324">
        <f>SUM(I41:I43)</f>
        <v>0</v>
      </c>
      <c r="J44" s="323"/>
      <c r="K44" s="324">
        <f>SUM(K41:K43)</f>
        <v>0</v>
      </c>
      <c r="O44" s="292">
        <v>4</v>
      </c>
      <c r="BA44" s="325">
        <f>SUM(BA41:BA43)</f>
        <v>0</v>
      </c>
      <c r="BB44" s="325">
        <f>SUM(BB41:BB43)</f>
        <v>0</v>
      </c>
      <c r="BC44" s="325">
        <f>SUM(BC41:BC43)</f>
        <v>0</v>
      </c>
      <c r="BD44" s="325">
        <f>SUM(BD41:BD43)</f>
        <v>0</v>
      </c>
      <c r="BE44" s="325">
        <f>SUM(BE41:BE43)</f>
        <v>0</v>
      </c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spans="1:7" ht="12.75">
      <c r="A68" s="315"/>
      <c r="B68" s="315"/>
      <c r="C68" s="315"/>
      <c r="D68" s="315"/>
      <c r="E68" s="315"/>
      <c r="F68" s="315"/>
      <c r="G68" s="315"/>
    </row>
    <row r="69" spans="1:7" ht="12.75">
      <c r="A69" s="315"/>
      <c r="B69" s="315"/>
      <c r="C69" s="315"/>
      <c r="D69" s="315"/>
      <c r="E69" s="315"/>
      <c r="F69" s="315"/>
      <c r="G69" s="315"/>
    </row>
    <row r="70" spans="1:7" ht="12.75">
      <c r="A70" s="315"/>
      <c r="B70" s="315"/>
      <c r="C70" s="315"/>
      <c r="D70" s="315"/>
      <c r="E70" s="315"/>
      <c r="F70" s="315"/>
      <c r="G70" s="315"/>
    </row>
    <row r="71" spans="1:7" ht="12.75">
      <c r="A71" s="315"/>
      <c r="B71" s="315"/>
      <c r="C71" s="315"/>
      <c r="D71" s="315"/>
      <c r="E71" s="315"/>
      <c r="F71" s="315"/>
      <c r="G71" s="315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spans="1:2" ht="12.75">
      <c r="A103" s="326"/>
      <c r="B103" s="326"/>
    </row>
    <row r="104" spans="1:7" ht="12.75">
      <c r="A104" s="315"/>
      <c r="B104" s="315"/>
      <c r="C104" s="327"/>
      <c r="D104" s="327"/>
      <c r="E104" s="328"/>
      <c r="F104" s="327"/>
      <c r="G104" s="329"/>
    </row>
    <row r="105" spans="1:7" ht="12.75">
      <c r="A105" s="330"/>
      <c r="B105" s="330"/>
      <c r="C105" s="315"/>
      <c r="D105" s="315"/>
      <c r="E105" s="331"/>
      <c r="F105" s="315"/>
      <c r="G105" s="315"/>
    </row>
    <row r="106" spans="1:7" ht="12.75">
      <c r="A106" s="315"/>
      <c r="B106" s="315"/>
      <c r="C106" s="315"/>
      <c r="D106" s="315"/>
      <c r="E106" s="331"/>
      <c r="F106" s="315"/>
      <c r="G106" s="315"/>
    </row>
    <row r="107" spans="1:7" ht="12.75">
      <c r="A107" s="315"/>
      <c r="B107" s="315"/>
      <c r="C107" s="315"/>
      <c r="D107" s="315"/>
      <c r="E107" s="331"/>
      <c r="F107" s="315"/>
      <c r="G107" s="315"/>
    </row>
    <row r="108" spans="1:7" ht="12.75">
      <c r="A108" s="315"/>
      <c r="B108" s="315"/>
      <c r="C108" s="315"/>
      <c r="D108" s="315"/>
      <c r="E108" s="331"/>
      <c r="F108" s="315"/>
      <c r="G108" s="315"/>
    </row>
    <row r="109" spans="1:7" ht="12.75">
      <c r="A109" s="315"/>
      <c r="B109" s="315"/>
      <c r="C109" s="315"/>
      <c r="D109" s="315"/>
      <c r="E109" s="331"/>
      <c r="F109" s="315"/>
      <c r="G109" s="315"/>
    </row>
    <row r="110" spans="1:7" ht="12.75">
      <c r="A110" s="315"/>
      <c r="B110" s="315"/>
      <c r="C110" s="315"/>
      <c r="D110" s="315"/>
      <c r="E110" s="331"/>
      <c r="F110" s="315"/>
      <c r="G110" s="315"/>
    </row>
    <row r="111" spans="1:7" ht="12.75">
      <c r="A111" s="315"/>
      <c r="B111" s="315"/>
      <c r="C111" s="315"/>
      <c r="D111" s="315"/>
      <c r="E111" s="331"/>
      <c r="F111" s="315"/>
      <c r="G111" s="315"/>
    </row>
    <row r="112" spans="1:7" ht="12.75">
      <c r="A112" s="315"/>
      <c r="B112" s="315"/>
      <c r="C112" s="315"/>
      <c r="D112" s="315"/>
      <c r="E112" s="331"/>
      <c r="F112" s="315"/>
      <c r="G112" s="315"/>
    </row>
    <row r="113" spans="1:7" ht="12.75">
      <c r="A113" s="315"/>
      <c r="B113" s="315"/>
      <c r="C113" s="315"/>
      <c r="D113" s="315"/>
      <c r="E113" s="331"/>
      <c r="F113" s="315"/>
      <c r="G113" s="315"/>
    </row>
    <row r="114" spans="1:7" ht="12.75">
      <c r="A114" s="315"/>
      <c r="B114" s="315"/>
      <c r="C114" s="315"/>
      <c r="D114" s="315"/>
      <c r="E114" s="331"/>
      <c r="F114" s="315"/>
      <c r="G114" s="315"/>
    </row>
    <row r="115" spans="1:7" ht="12.75">
      <c r="A115" s="315"/>
      <c r="B115" s="315"/>
      <c r="C115" s="315"/>
      <c r="D115" s="315"/>
      <c r="E115" s="331"/>
      <c r="F115" s="315"/>
      <c r="G115" s="315"/>
    </row>
    <row r="116" spans="1:7" ht="12.75">
      <c r="A116" s="315"/>
      <c r="B116" s="315"/>
      <c r="C116" s="315"/>
      <c r="D116" s="315"/>
      <c r="E116" s="331"/>
      <c r="F116" s="315"/>
      <c r="G116" s="315"/>
    </row>
    <row r="117" spans="1:7" ht="12.75">
      <c r="A117" s="315"/>
      <c r="B117" s="315"/>
      <c r="C117" s="315"/>
      <c r="D117" s="315"/>
      <c r="E117" s="331"/>
      <c r="F117" s="315"/>
      <c r="G117" s="315"/>
    </row>
  </sheetData>
  <sheetProtection/>
  <mergeCells count="17">
    <mergeCell ref="C43:G43"/>
    <mergeCell ref="C28:G28"/>
    <mergeCell ref="C29:D29"/>
    <mergeCell ref="C33:G33"/>
    <mergeCell ref="C34:G34"/>
    <mergeCell ref="C36:D36"/>
    <mergeCell ref="C17:D17"/>
    <mergeCell ref="C19:G19"/>
    <mergeCell ref="C20:D20"/>
    <mergeCell ref="C22:G22"/>
    <mergeCell ref="C23:D23"/>
    <mergeCell ref="C25:D25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001  Rek'!E8</f>
        <v>0</v>
      </c>
      <c r="D15" s="160" t="str">
        <f>'C 001  Rek'!A13</f>
        <v>Ztížené výrobní podmínky</v>
      </c>
      <c r="E15" s="161"/>
      <c r="F15" s="162"/>
      <c r="G15" s="159">
        <f>'C 001  Rek'!I13</f>
        <v>0</v>
      </c>
    </row>
    <row r="16" spans="1:7" ht="15.75" customHeight="1">
      <c r="A16" s="157" t="s">
        <v>52</v>
      </c>
      <c r="B16" s="158" t="s">
        <v>53</v>
      </c>
      <c r="C16" s="159">
        <f>'C 001  Rek'!F8</f>
        <v>0</v>
      </c>
      <c r="D16" s="109" t="str">
        <f>'C 001  Rek'!A14</f>
        <v>Oborová přirážka</v>
      </c>
      <c r="E16" s="163"/>
      <c r="F16" s="164"/>
      <c r="G16" s="159">
        <f>'C 001  Rek'!I14</f>
        <v>0</v>
      </c>
    </row>
    <row r="17" spans="1:7" ht="15.75" customHeight="1">
      <c r="A17" s="157" t="s">
        <v>54</v>
      </c>
      <c r="B17" s="158" t="s">
        <v>55</v>
      </c>
      <c r="C17" s="159">
        <f>'C 001  Rek'!H8</f>
        <v>0</v>
      </c>
      <c r="D17" s="109" t="str">
        <f>'C 001  Rek'!A15</f>
        <v>Přesun stavebních kapacit</v>
      </c>
      <c r="E17" s="163"/>
      <c r="F17" s="164"/>
      <c r="G17" s="159">
        <f>'C 001  Rek'!I15</f>
        <v>0</v>
      </c>
    </row>
    <row r="18" spans="1:7" ht="15.75" customHeight="1">
      <c r="A18" s="165" t="s">
        <v>56</v>
      </c>
      <c r="B18" s="166" t="s">
        <v>57</v>
      </c>
      <c r="C18" s="159">
        <f>'C 001  Rek'!G8</f>
        <v>0</v>
      </c>
      <c r="D18" s="109" t="str">
        <f>'C 001  Rek'!A16</f>
        <v>Mimostaveništní doprava</v>
      </c>
      <c r="E18" s="163"/>
      <c r="F18" s="164"/>
      <c r="G18" s="159">
        <f>'C 001  Rek'!I16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001  Rek'!A17</f>
        <v>Zařízení staveniště</v>
      </c>
      <c r="E19" s="163"/>
      <c r="F19" s="164"/>
      <c r="G19" s="159">
        <f>'C 001  Rek'!I17</f>
        <v>0</v>
      </c>
    </row>
    <row r="20" spans="1:7" ht="15.75" customHeight="1">
      <c r="A20" s="167"/>
      <c r="B20" s="158"/>
      <c r="C20" s="159"/>
      <c r="D20" s="109" t="str">
        <f>'C 001  Rek'!A18</f>
        <v>Provoz investora</v>
      </c>
      <c r="E20" s="163"/>
      <c r="F20" s="164"/>
      <c r="G20" s="159">
        <f>'C 001  Rek'!I18</f>
        <v>0</v>
      </c>
    </row>
    <row r="21" spans="1:7" ht="15.75" customHeight="1">
      <c r="A21" s="167" t="s">
        <v>29</v>
      </c>
      <c r="B21" s="158"/>
      <c r="C21" s="159">
        <f>'C 001  Rek'!I8</f>
        <v>0</v>
      </c>
      <c r="D21" s="109" t="str">
        <f>'C 001  Rek'!A19</f>
        <v>Kompletační činnost (IČD)</v>
      </c>
      <c r="E21" s="163"/>
      <c r="F21" s="164"/>
      <c r="G21" s="159">
        <f>'C 001  Rek'!I19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001  Rek'!H21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 t="s">
        <v>990</v>
      </c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987</v>
      </c>
      <c r="B5" s="118"/>
      <c r="C5" s="119" t="s">
        <v>988</v>
      </c>
      <c r="D5" s="120"/>
      <c r="E5" s="118"/>
      <c r="F5" s="113" t="s">
        <v>36</v>
      </c>
      <c r="G5" s="114" t="s">
        <v>141</v>
      </c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801  Rek'!E11</f>
        <v>0</v>
      </c>
      <c r="D15" s="160" t="str">
        <f>'C 801  Rek'!A16</f>
        <v>Ztížené výrobní podmínky</v>
      </c>
      <c r="E15" s="161"/>
      <c r="F15" s="162"/>
      <c r="G15" s="159">
        <f>'C 801  Rek'!I16</f>
        <v>0</v>
      </c>
    </row>
    <row r="16" spans="1:7" ht="15.75" customHeight="1">
      <c r="A16" s="157" t="s">
        <v>52</v>
      </c>
      <c r="B16" s="158" t="s">
        <v>53</v>
      </c>
      <c r="C16" s="159">
        <f>'C 801  Rek'!F11</f>
        <v>0</v>
      </c>
      <c r="D16" s="109" t="str">
        <f>'C 801  Rek'!A17</f>
        <v>Oborová přirážka</v>
      </c>
      <c r="E16" s="163"/>
      <c r="F16" s="164"/>
      <c r="G16" s="159">
        <f>'C 801  Rek'!I17</f>
        <v>0</v>
      </c>
    </row>
    <row r="17" spans="1:7" ht="15.75" customHeight="1">
      <c r="A17" s="157" t="s">
        <v>54</v>
      </c>
      <c r="B17" s="158" t="s">
        <v>55</v>
      </c>
      <c r="C17" s="159">
        <f>'C 801  Rek'!H11</f>
        <v>0</v>
      </c>
      <c r="D17" s="109" t="str">
        <f>'C 801  Rek'!A18</f>
        <v>Přesun stavebních kapacit</v>
      </c>
      <c r="E17" s="163"/>
      <c r="F17" s="164"/>
      <c r="G17" s="159">
        <f>'C 801  Rek'!I18</f>
        <v>0</v>
      </c>
    </row>
    <row r="18" spans="1:7" ht="15.75" customHeight="1">
      <c r="A18" s="165" t="s">
        <v>56</v>
      </c>
      <c r="B18" s="166" t="s">
        <v>57</v>
      </c>
      <c r="C18" s="159">
        <f>'C 801  Rek'!G11</f>
        <v>0</v>
      </c>
      <c r="D18" s="109" t="str">
        <f>'C 801  Rek'!A19</f>
        <v>Mimostaveništní doprava</v>
      </c>
      <c r="E18" s="163"/>
      <c r="F18" s="164"/>
      <c r="G18" s="159">
        <f>'C 801  Rek'!I19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801  Rek'!A20</f>
        <v>Zařízení staveniště</v>
      </c>
      <c r="E19" s="163"/>
      <c r="F19" s="164"/>
      <c r="G19" s="159">
        <f>'C 801  Rek'!I20</f>
        <v>0</v>
      </c>
    </row>
    <row r="20" spans="1:7" ht="15.75" customHeight="1">
      <c r="A20" s="167"/>
      <c r="B20" s="158"/>
      <c r="C20" s="159"/>
      <c r="D20" s="109" t="str">
        <f>'C 801  Rek'!A21</f>
        <v>Provoz investora</v>
      </c>
      <c r="E20" s="163"/>
      <c r="F20" s="164"/>
      <c r="G20" s="159">
        <f>'C 801  Rek'!I21</f>
        <v>0</v>
      </c>
    </row>
    <row r="21" spans="1:7" ht="15.75" customHeight="1">
      <c r="A21" s="167" t="s">
        <v>29</v>
      </c>
      <c r="B21" s="158"/>
      <c r="C21" s="159">
        <f>'C 801  Rek'!I11</f>
        <v>0</v>
      </c>
      <c r="D21" s="109" t="str">
        <f>'C 801  Rek'!A22</f>
        <v>Kompletační činnost (IČD)</v>
      </c>
      <c r="E21" s="163"/>
      <c r="F21" s="164"/>
      <c r="G21" s="159">
        <f>'C 801  Rek'!I22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801  Rek'!H24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7"/>
  <dimension ref="A1:BE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989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'C 801  Pol'!B7</f>
        <v>11</v>
      </c>
      <c r="B7" s="70" t="str">
        <f>'C 801  Pol'!C7</f>
        <v>Přípravné a přidružené práce</v>
      </c>
      <c r="D7" s="230"/>
      <c r="E7" s="333">
        <f>'C 801  Pol'!BA11</f>
        <v>0</v>
      </c>
      <c r="F7" s="334">
        <f>'C 801  Pol'!BB11</f>
        <v>0</v>
      </c>
      <c r="G7" s="334">
        <f>'C 801  Pol'!BC11</f>
        <v>0</v>
      </c>
      <c r="H7" s="334">
        <f>'C 801  Pol'!BD11</f>
        <v>0</v>
      </c>
      <c r="I7" s="335">
        <f>'C 801  Pol'!BE11</f>
        <v>0</v>
      </c>
    </row>
    <row r="8" spans="1:9" s="137" customFormat="1" ht="12.75">
      <c r="A8" s="332" t="str">
        <f>'C 801  Pol'!B12</f>
        <v>16</v>
      </c>
      <c r="B8" s="70" t="str">
        <f>'C 801  Pol'!C12</f>
        <v>Přemístění výkopku</v>
      </c>
      <c r="D8" s="230"/>
      <c r="E8" s="333">
        <f>'C 801  Pol'!BA17</f>
        <v>0</v>
      </c>
      <c r="F8" s="334">
        <f>'C 801  Pol'!BB17</f>
        <v>0</v>
      </c>
      <c r="G8" s="334">
        <f>'C 801  Pol'!BC17</f>
        <v>0</v>
      </c>
      <c r="H8" s="334">
        <f>'C 801  Pol'!BD17</f>
        <v>0</v>
      </c>
      <c r="I8" s="335">
        <f>'C 801  Pol'!BE17</f>
        <v>0</v>
      </c>
    </row>
    <row r="9" spans="1:9" s="137" customFormat="1" ht="12.75">
      <c r="A9" s="332" t="str">
        <f>'C 801  Pol'!B18</f>
        <v>18</v>
      </c>
      <c r="B9" s="70" t="str">
        <f>'C 801  Pol'!C18</f>
        <v>Povrchové úpravy terénu</v>
      </c>
      <c r="D9" s="230"/>
      <c r="E9" s="333">
        <f>'C 801  Pol'!BA52</f>
        <v>0</v>
      </c>
      <c r="F9" s="334">
        <f>'C 801  Pol'!BB52</f>
        <v>0</v>
      </c>
      <c r="G9" s="334">
        <f>'C 801  Pol'!BC52</f>
        <v>0</v>
      </c>
      <c r="H9" s="334">
        <f>'C 801  Pol'!BD52</f>
        <v>0</v>
      </c>
      <c r="I9" s="335">
        <f>'C 801  Pol'!BE52</f>
        <v>0</v>
      </c>
    </row>
    <row r="10" spans="1:9" s="137" customFormat="1" ht="13.5" thickBot="1">
      <c r="A10" s="332" t="str">
        <f>'C 801  Pol'!B53</f>
        <v>99</v>
      </c>
      <c r="B10" s="70" t="str">
        <f>'C 801  Pol'!C53</f>
        <v>Staveništní přesun hmot</v>
      </c>
      <c r="D10" s="230"/>
      <c r="E10" s="333">
        <f>'C 801  Pol'!BA55</f>
        <v>0</v>
      </c>
      <c r="F10" s="334">
        <f>'C 801  Pol'!BB55</f>
        <v>0</v>
      </c>
      <c r="G10" s="334">
        <f>'C 801  Pol'!BC55</f>
        <v>0</v>
      </c>
      <c r="H10" s="334">
        <f>'C 801  Pol'!BD55</f>
        <v>0</v>
      </c>
      <c r="I10" s="335">
        <f>'C 801  Pol'!BE55</f>
        <v>0</v>
      </c>
    </row>
    <row r="11" spans="1:9" s="14" customFormat="1" ht="13.5" thickBot="1">
      <c r="A11" s="231"/>
      <c r="B11" s="232" t="s">
        <v>79</v>
      </c>
      <c r="C11" s="232"/>
      <c r="D11" s="233"/>
      <c r="E11" s="234">
        <f>SUM(E7:E10)</f>
        <v>0</v>
      </c>
      <c r="F11" s="235">
        <f>SUM(F7:F10)</f>
        <v>0</v>
      </c>
      <c r="G11" s="235">
        <f>SUM(G7:G10)</f>
        <v>0</v>
      </c>
      <c r="H11" s="235">
        <f>SUM(H7:H10)</f>
        <v>0</v>
      </c>
      <c r="I11" s="236">
        <f>SUM(I7:I10)</f>
        <v>0</v>
      </c>
    </row>
    <row r="12" spans="1:9" ht="12.7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57" ht="19.5" customHeight="1">
      <c r="A13" s="222" t="s">
        <v>80</v>
      </c>
      <c r="B13" s="222"/>
      <c r="C13" s="222"/>
      <c r="D13" s="222"/>
      <c r="E13" s="222"/>
      <c r="F13" s="222"/>
      <c r="G13" s="237"/>
      <c r="H13" s="222"/>
      <c r="I13" s="222"/>
      <c r="BA13" s="143"/>
      <c r="BB13" s="143"/>
      <c r="BC13" s="143"/>
      <c r="BD13" s="143"/>
      <c r="BE13" s="143"/>
    </row>
    <row r="14" ht="13.5" thickBot="1"/>
    <row r="15" spans="1:9" ht="12.75">
      <c r="A15" s="175" t="s">
        <v>81</v>
      </c>
      <c r="B15" s="176"/>
      <c r="C15" s="176"/>
      <c r="D15" s="238"/>
      <c r="E15" s="239" t="s">
        <v>82</v>
      </c>
      <c r="F15" s="240" t="s">
        <v>12</v>
      </c>
      <c r="G15" s="241" t="s">
        <v>83</v>
      </c>
      <c r="H15" s="242"/>
      <c r="I15" s="243" t="s">
        <v>82</v>
      </c>
    </row>
    <row r="16" spans="1:53" ht="12.75">
      <c r="A16" s="167" t="s">
        <v>129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130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131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132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133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1</v>
      </c>
    </row>
    <row r="21" spans="1:53" ht="12.75">
      <c r="A21" s="167" t="s">
        <v>134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1</v>
      </c>
    </row>
    <row r="22" spans="1:53" ht="12.75">
      <c r="A22" s="167" t="s">
        <v>135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2</v>
      </c>
    </row>
    <row r="23" spans="1:53" ht="12.75">
      <c r="A23" s="167" t="s">
        <v>136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2</v>
      </c>
    </row>
    <row r="24" spans="1:9" ht="13.5" thickBot="1">
      <c r="A24" s="250"/>
      <c r="B24" s="251" t="s">
        <v>84</v>
      </c>
      <c r="C24" s="252"/>
      <c r="D24" s="253"/>
      <c r="E24" s="254"/>
      <c r="F24" s="255"/>
      <c r="G24" s="255"/>
      <c r="H24" s="256">
        <f>SUM(I16:I23)</f>
        <v>0</v>
      </c>
      <c r="I24" s="257"/>
    </row>
    <row r="26" spans="2:9" ht="12.75">
      <c r="B26" s="14"/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8"/>
  <dimension ref="A1:CB128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801  Rek'!H1</f>
      </c>
      <c r="G3" s="268"/>
    </row>
    <row r="4" spans="1:7" ht="13.5" thickBot="1">
      <c r="A4" s="269" t="s">
        <v>76</v>
      </c>
      <c r="B4" s="214"/>
      <c r="C4" s="215" t="s">
        <v>989</v>
      </c>
      <c r="D4" s="270"/>
      <c r="E4" s="271">
        <f>'C 801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142</v>
      </c>
      <c r="C7" s="284" t="s">
        <v>143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991</v>
      </c>
      <c r="C8" s="295" t="s">
        <v>992</v>
      </c>
      <c r="D8" s="296" t="s">
        <v>141</v>
      </c>
      <c r="E8" s="297">
        <v>24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993</v>
      </c>
      <c r="C9" s="295" t="s">
        <v>994</v>
      </c>
      <c r="D9" s="296" t="s">
        <v>179</v>
      </c>
      <c r="E9" s="297">
        <v>1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995</v>
      </c>
      <c r="C10" s="295" t="s">
        <v>996</v>
      </c>
      <c r="D10" s="296" t="s">
        <v>179</v>
      </c>
      <c r="E10" s="297">
        <v>1</v>
      </c>
      <c r="F10" s="297">
        <v>0</v>
      </c>
      <c r="G10" s="298">
        <f>E10*F10</f>
        <v>0</v>
      </c>
      <c r="H10" s="299">
        <v>0</v>
      </c>
      <c r="I10" s="300">
        <f>E10*H10</f>
        <v>0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57" ht="12.75">
      <c r="A11" s="316"/>
      <c r="B11" s="317" t="s">
        <v>98</v>
      </c>
      <c r="C11" s="318" t="s">
        <v>144</v>
      </c>
      <c r="D11" s="319"/>
      <c r="E11" s="320"/>
      <c r="F11" s="321"/>
      <c r="G11" s="322">
        <f>SUM(G7:G10)</f>
        <v>0</v>
      </c>
      <c r="H11" s="323"/>
      <c r="I11" s="324">
        <f>SUM(I7:I10)</f>
        <v>0</v>
      </c>
      <c r="J11" s="323"/>
      <c r="K11" s="324">
        <f>SUM(K7:K10)</f>
        <v>0</v>
      </c>
      <c r="O11" s="292">
        <v>4</v>
      </c>
      <c r="BA11" s="325">
        <f>SUM(BA7:BA10)</f>
        <v>0</v>
      </c>
      <c r="BB11" s="325">
        <f>SUM(BB7:BB10)</f>
        <v>0</v>
      </c>
      <c r="BC11" s="325">
        <f>SUM(BC7:BC10)</f>
        <v>0</v>
      </c>
      <c r="BD11" s="325">
        <f>SUM(BD7:BD10)</f>
        <v>0</v>
      </c>
      <c r="BE11" s="325">
        <f>SUM(BE7:BE10)</f>
        <v>0</v>
      </c>
    </row>
    <row r="12" spans="1:15" ht="12.75">
      <c r="A12" s="282" t="s">
        <v>97</v>
      </c>
      <c r="B12" s="283" t="s">
        <v>236</v>
      </c>
      <c r="C12" s="284" t="s">
        <v>237</v>
      </c>
      <c r="D12" s="285"/>
      <c r="E12" s="286"/>
      <c r="F12" s="286"/>
      <c r="G12" s="287"/>
      <c r="H12" s="288"/>
      <c r="I12" s="289"/>
      <c r="J12" s="290"/>
      <c r="K12" s="291"/>
      <c r="O12" s="292">
        <v>1</v>
      </c>
    </row>
    <row r="13" spans="1:80" ht="12.75">
      <c r="A13" s="293">
        <v>4</v>
      </c>
      <c r="B13" s="294" t="s">
        <v>997</v>
      </c>
      <c r="C13" s="295" t="s">
        <v>998</v>
      </c>
      <c r="D13" s="296" t="s">
        <v>179</v>
      </c>
      <c r="E13" s="297">
        <v>1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999</v>
      </c>
      <c r="C14" s="295" t="s">
        <v>1000</v>
      </c>
      <c r="D14" s="296" t="s">
        <v>179</v>
      </c>
      <c r="E14" s="297">
        <v>1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1001</v>
      </c>
      <c r="C15" s="295" t="s">
        <v>1002</v>
      </c>
      <c r="D15" s="296" t="s">
        <v>141</v>
      </c>
      <c r="E15" s="297">
        <v>24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15" ht="12.75">
      <c r="A16" s="301"/>
      <c r="B16" s="302"/>
      <c r="C16" s="303" t="s">
        <v>1003</v>
      </c>
      <c r="D16" s="304"/>
      <c r="E16" s="304"/>
      <c r="F16" s="304"/>
      <c r="G16" s="305"/>
      <c r="I16" s="306"/>
      <c r="K16" s="306"/>
      <c r="L16" s="307" t="s">
        <v>1003</v>
      </c>
      <c r="O16" s="292">
        <v>3</v>
      </c>
    </row>
    <row r="17" spans="1:57" ht="12.75">
      <c r="A17" s="316"/>
      <c r="B17" s="317" t="s">
        <v>98</v>
      </c>
      <c r="C17" s="318" t="s">
        <v>238</v>
      </c>
      <c r="D17" s="319"/>
      <c r="E17" s="320"/>
      <c r="F17" s="321"/>
      <c r="G17" s="322">
        <f>SUM(G12:G16)</f>
        <v>0</v>
      </c>
      <c r="H17" s="323"/>
      <c r="I17" s="324">
        <f>SUM(I12:I16)</f>
        <v>0</v>
      </c>
      <c r="J17" s="323"/>
      <c r="K17" s="324">
        <f>SUM(K12:K16)</f>
        <v>0</v>
      </c>
      <c r="O17" s="292">
        <v>4</v>
      </c>
      <c r="BA17" s="325">
        <f>SUM(BA12:BA16)</f>
        <v>0</v>
      </c>
      <c r="BB17" s="325">
        <f>SUM(BB12:BB16)</f>
        <v>0</v>
      </c>
      <c r="BC17" s="325">
        <f>SUM(BC12:BC16)</f>
        <v>0</v>
      </c>
      <c r="BD17" s="325">
        <f>SUM(BD12:BD16)</f>
        <v>0</v>
      </c>
      <c r="BE17" s="325">
        <f>SUM(BE12:BE16)</f>
        <v>0</v>
      </c>
    </row>
    <row r="18" spans="1:15" ht="12.75">
      <c r="A18" s="282" t="s">
        <v>97</v>
      </c>
      <c r="B18" s="283" t="s">
        <v>272</v>
      </c>
      <c r="C18" s="284" t="s">
        <v>273</v>
      </c>
      <c r="D18" s="285"/>
      <c r="E18" s="286"/>
      <c r="F18" s="286"/>
      <c r="G18" s="287"/>
      <c r="H18" s="288"/>
      <c r="I18" s="289"/>
      <c r="J18" s="290"/>
      <c r="K18" s="291"/>
      <c r="O18" s="292">
        <v>1</v>
      </c>
    </row>
    <row r="19" spans="1:80" ht="12.75">
      <c r="A19" s="293">
        <v>7</v>
      </c>
      <c r="B19" s="294" t="s">
        <v>1004</v>
      </c>
      <c r="C19" s="295" t="s">
        <v>1005</v>
      </c>
      <c r="D19" s="296" t="s">
        <v>141</v>
      </c>
      <c r="E19" s="297">
        <v>121</v>
      </c>
      <c r="F19" s="297">
        <v>0</v>
      </c>
      <c r="G19" s="298">
        <f>E19*F19</f>
        <v>0</v>
      </c>
      <c r="H19" s="299">
        <v>0</v>
      </c>
      <c r="I19" s="300">
        <f>E19*H19</f>
        <v>0</v>
      </c>
      <c r="J19" s="299">
        <v>0</v>
      </c>
      <c r="K19" s="300">
        <f>E19*J19</f>
        <v>0</v>
      </c>
      <c r="O19" s="292">
        <v>2</v>
      </c>
      <c r="AA19" s="261">
        <v>1</v>
      </c>
      <c r="AB19" s="261">
        <v>1</v>
      </c>
      <c r="AC19" s="261">
        <v>1</v>
      </c>
      <c r="AZ19" s="261">
        <v>1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1</v>
      </c>
    </row>
    <row r="20" spans="1:80" ht="12.75">
      <c r="A20" s="293">
        <v>8</v>
      </c>
      <c r="B20" s="294" t="s">
        <v>1006</v>
      </c>
      <c r="C20" s="295" t="s">
        <v>1007</v>
      </c>
      <c r="D20" s="296" t="s">
        <v>179</v>
      </c>
      <c r="E20" s="297">
        <v>8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80" ht="12.75">
      <c r="A21" s="293">
        <v>9</v>
      </c>
      <c r="B21" s="294" t="s">
        <v>1008</v>
      </c>
      <c r="C21" s="295" t="s">
        <v>1009</v>
      </c>
      <c r="D21" s="296" t="s">
        <v>179</v>
      </c>
      <c r="E21" s="297">
        <v>800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 ht="12.75">
      <c r="A22" s="293">
        <v>10</v>
      </c>
      <c r="B22" s="294" t="s">
        <v>1010</v>
      </c>
      <c r="C22" s="295" t="s">
        <v>1011</v>
      </c>
      <c r="D22" s="296" t="s">
        <v>141</v>
      </c>
      <c r="E22" s="297">
        <v>121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80" ht="12.75">
      <c r="A23" s="293">
        <v>11</v>
      </c>
      <c r="B23" s="294" t="s">
        <v>1012</v>
      </c>
      <c r="C23" s="295" t="s">
        <v>1013</v>
      </c>
      <c r="D23" s="296" t="s">
        <v>141</v>
      </c>
      <c r="E23" s="297">
        <v>121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80" ht="12.75">
      <c r="A24" s="293">
        <v>12</v>
      </c>
      <c r="B24" s="294" t="s">
        <v>1014</v>
      </c>
      <c r="C24" s="295" t="s">
        <v>1015</v>
      </c>
      <c r="D24" s="296" t="s">
        <v>179</v>
      </c>
      <c r="E24" s="297">
        <v>8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13</v>
      </c>
      <c r="B25" s="294" t="s">
        <v>1016</v>
      </c>
      <c r="C25" s="295" t="s">
        <v>1017</v>
      </c>
      <c r="D25" s="296" t="s">
        <v>141</v>
      </c>
      <c r="E25" s="297">
        <v>121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14</v>
      </c>
      <c r="B26" s="294" t="s">
        <v>1018</v>
      </c>
      <c r="C26" s="295" t="s">
        <v>1019</v>
      </c>
      <c r="D26" s="296" t="s">
        <v>179</v>
      </c>
      <c r="E26" s="297">
        <v>8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 ht="12.75">
      <c r="A27" s="293">
        <v>15</v>
      </c>
      <c r="B27" s="294" t="s">
        <v>1020</v>
      </c>
      <c r="C27" s="295" t="s">
        <v>1021</v>
      </c>
      <c r="D27" s="296" t="s">
        <v>141</v>
      </c>
      <c r="E27" s="297">
        <v>20.48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80" ht="12.75">
      <c r="A28" s="293">
        <v>16</v>
      </c>
      <c r="B28" s="294" t="s">
        <v>1022</v>
      </c>
      <c r="C28" s="295" t="s">
        <v>1023</v>
      </c>
      <c r="D28" s="296" t="s">
        <v>141</v>
      </c>
      <c r="E28" s="297">
        <v>121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 ht="12.75">
      <c r="A29" s="293">
        <v>17</v>
      </c>
      <c r="B29" s="294" t="s">
        <v>1024</v>
      </c>
      <c r="C29" s="295" t="s">
        <v>1025</v>
      </c>
      <c r="D29" s="296" t="s">
        <v>185</v>
      </c>
      <c r="E29" s="297">
        <v>0.64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15" ht="12.75">
      <c r="A30" s="301"/>
      <c r="B30" s="308"/>
      <c r="C30" s="309" t="s">
        <v>1026</v>
      </c>
      <c r="D30" s="310"/>
      <c r="E30" s="311">
        <v>0.64</v>
      </c>
      <c r="F30" s="312"/>
      <c r="G30" s="313"/>
      <c r="H30" s="314"/>
      <c r="I30" s="306"/>
      <c r="J30" s="315"/>
      <c r="K30" s="306"/>
      <c r="M30" s="307" t="s">
        <v>1026</v>
      </c>
      <c r="O30" s="292"/>
    </row>
    <row r="31" spans="1:80" ht="12.75">
      <c r="A31" s="293">
        <v>18</v>
      </c>
      <c r="B31" s="294" t="s">
        <v>1027</v>
      </c>
      <c r="C31" s="295" t="s">
        <v>1028</v>
      </c>
      <c r="D31" s="296" t="s">
        <v>185</v>
      </c>
      <c r="E31" s="297">
        <v>0.64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80" ht="12.75">
      <c r="A32" s="293">
        <v>19</v>
      </c>
      <c r="B32" s="294" t="s">
        <v>1029</v>
      </c>
      <c r="C32" s="295" t="s">
        <v>1030</v>
      </c>
      <c r="D32" s="296" t="s">
        <v>179</v>
      </c>
      <c r="E32" s="297">
        <v>8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/>
      <c r="K32" s="300">
        <f>E32*J32</f>
        <v>0</v>
      </c>
      <c r="O32" s="292">
        <v>2</v>
      </c>
      <c r="AA32" s="261">
        <v>12</v>
      </c>
      <c r="AB32" s="261">
        <v>0</v>
      </c>
      <c r="AC32" s="261">
        <v>13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12</v>
      </c>
      <c r="CB32" s="292">
        <v>0</v>
      </c>
    </row>
    <row r="33" spans="1:80" ht="12.75">
      <c r="A33" s="293">
        <v>20</v>
      </c>
      <c r="B33" s="294" t="s">
        <v>1031</v>
      </c>
      <c r="C33" s="295" t="s">
        <v>1032</v>
      </c>
      <c r="D33" s="296" t="s">
        <v>141</v>
      </c>
      <c r="E33" s="297">
        <v>20.48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/>
      <c r="K33" s="300">
        <f>E33*J33</f>
        <v>0</v>
      </c>
      <c r="O33" s="292">
        <v>2</v>
      </c>
      <c r="AA33" s="261">
        <v>12</v>
      </c>
      <c r="AB33" s="261">
        <v>0</v>
      </c>
      <c r="AC33" s="261">
        <v>23</v>
      </c>
      <c r="AZ33" s="261">
        <v>1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12</v>
      </c>
      <c r="CB33" s="292">
        <v>0</v>
      </c>
    </row>
    <row r="34" spans="1:80" ht="22.5">
      <c r="A34" s="293">
        <v>21</v>
      </c>
      <c r="B34" s="294" t="s">
        <v>1033</v>
      </c>
      <c r="C34" s="295" t="s">
        <v>1034</v>
      </c>
      <c r="D34" s="296" t="s">
        <v>179</v>
      </c>
      <c r="E34" s="297">
        <v>8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/>
      <c r="K34" s="300">
        <f>E34*J34</f>
        <v>0</v>
      </c>
      <c r="O34" s="292">
        <v>2</v>
      </c>
      <c r="AA34" s="261">
        <v>12</v>
      </c>
      <c r="AB34" s="261">
        <v>0</v>
      </c>
      <c r="AC34" s="261">
        <v>24</v>
      </c>
      <c r="AZ34" s="261">
        <v>1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12</v>
      </c>
      <c r="CB34" s="292">
        <v>0</v>
      </c>
    </row>
    <row r="35" spans="1:80" ht="12.75">
      <c r="A35" s="293">
        <v>22</v>
      </c>
      <c r="B35" s="294" t="s">
        <v>1035</v>
      </c>
      <c r="C35" s="295" t="s">
        <v>1036</v>
      </c>
      <c r="D35" s="296" t="s">
        <v>179</v>
      </c>
      <c r="E35" s="297">
        <v>8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/>
      <c r="K35" s="300">
        <f>E35*J35</f>
        <v>0</v>
      </c>
      <c r="O35" s="292">
        <v>2</v>
      </c>
      <c r="AA35" s="261">
        <v>12</v>
      </c>
      <c r="AB35" s="261">
        <v>0</v>
      </c>
      <c r="AC35" s="261">
        <v>25</v>
      </c>
      <c r="AZ35" s="261">
        <v>1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12</v>
      </c>
      <c r="CB35" s="292">
        <v>0</v>
      </c>
    </row>
    <row r="36" spans="1:80" ht="12.75">
      <c r="A36" s="293">
        <v>23</v>
      </c>
      <c r="B36" s="294" t="s">
        <v>1037</v>
      </c>
      <c r="C36" s="295" t="s">
        <v>1038</v>
      </c>
      <c r="D36" s="296" t="s">
        <v>141</v>
      </c>
      <c r="E36" s="297">
        <v>131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/>
      <c r="K36" s="300">
        <f>E36*J36</f>
        <v>0</v>
      </c>
      <c r="O36" s="292">
        <v>2</v>
      </c>
      <c r="AA36" s="261">
        <v>12</v>
      </c>
      <c r="AB36" s="261">
        <v>0</v>
      </c>
      <c r="AC36" s="261">
        <v>36</v>
      </c>
      <c r="AZ36" s="261">
        <v>1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12</v>
      </c>
      <c r="CB36" s="292">
        <v>0</v>
      </c>
    </row>
    <row r="37" spans="1:80" ht="12.75">
      <c r="A37" s="293">
        <v>24</v>
      </c>
      <c r="B37" s="294" t="s">
        <v>1039</v>
      </c>
      <c r="C37" s="295" t="s">
        <v>1040</v>
      </c>
      <c r="D37" s="296" t="s">
        <v>179</v>
      </c>
      <c r="E37" s="297">
        <v>510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/>
      <c r="K37" s="300">
        <f>E37*J37</f>
        <v>0</v>
      </c>
      <c r="O37" s="292">
        <v>2</v>
      </c>
      <c r="AA37" s="261">
        <v>12</v>
      </c>
      <c r="AB37" s="261">
        <v>0</v>
      </c>
      <c r="AC37" s="261">
        <v>37</v>
      </c>
      <c r="AZ37" s="261">
        <v>1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12</v>
      </c>
      <c r="CB37" s="292">
        <v>0</v>
      </c>
    </row>
    <row r="38" spans="1:80" ht="12.75">
      <c r="A38" s="293">
        <v>25</v>
      </c>
      <c r="B38" s="294" t="s">
        <v>1041</v>
      </c>
      <c r="C38" s="295" t="s">
        <v>1042</v>
      </c>
      <c r="D38" s="296" t="s">
        <v>185</v>
      </c>
      <c r="E38" s="297">
        <v>12.1</v>
      </c>
      <c r="F38" s="297">
        <v>0</v>
      </c>
      <c r="G38" s="298">
        <f>E38*F38</f>
        <v>0</v>
      </c>
      <c r="H38" s="299">
        <v>0.6</v>
      </c>
      <c r="I38" s="300">
        <f>E38*H38</f>
        <v>7.26</v>
      </c>
      <c r="J38" s="299"/>
      <c r="K38" s="300">
        <f>E38*J38</f>
        <v>0</v>
      </c>
      <c r="O38" s="292">
        <v>2</v>
      </c>
      <c r="AA38" s="261">
        <v>3</v>
      </c>
      <c r="AB38" s="261">
        <v>1</v>
      </c>
      <c r="AC38" s="261">
        <v>10391100</v>
      </c>
      <c r="AZ38" s="261">
        <v>1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3</v>
      </c>
      <c r="CB38" s="292">
        <v>1</v>
      </c>
    </row>
    <row r="39" spans="1:80" ht="12.75">
      <c r="A39" s="293">
        <v>26</v>
      </c>
      <c r="B39" s="294" t="s">
        <v>1043</v>
      </c>
      <c r="C39" s="295" t="s">
        <v>1044</v>
      </c>
      <c r="D39" s="296" t="s">
        <v>179</v>
      </c>
      <c r="E39" s="297">
        <v>8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/>
      <c r="K39" s="300">
        <f>E39*J39</f>
        <v>0</v>
      </c>
      <c r="O39" s="292">
        <v>2</v>
      </c>
      <c r="AA39" s="261">
        <v>12</v>
      </c>
      <c r="AB39" s="261">
        <v>1</v>
      </c>
      <c r="AC39" s="261">
        <v>10</v>
      </c>
      <c r="AZ39" s="261">
        <v>1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12</v>
      </c>
      <c r="CB39" s="292">
        <v>1</v>
      </c>
    </row>
    <row r="40" spans="1:80" ht="12.75">
      <c r="A40" s="293">
        <v>27</v>
      </c>
      <c r="B40" s="294" t="s">
        <v>1045</v>
      </c>
      <c r="C40" s="295" t="s">
        <v>1046</v>
      </c>
      <c r="D40" s="296" t="s">
        <v>179</v>
      </c>
      <c r="E40" s="297">
        <v>8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/>
      <c r="K40" s="300">
        <f>E40*J40</f>
        <v>0</v>
      </c>
      <c r="O40" s="292">
        <v>2</v>
      </c>
      <c r="AA40" s="261">
        <v>12</v>
      </c>
      <c r="AB40" s="261">
        <v>1</v>
      </c>
      <c r="AC40" s="261">
        <v>15</v>
      </c>
      <c r="AZ40" s="261">
        <v>1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12</v>
      </c>
      <c r="CB40" s="292">
        <v>1</v>
      </c>
    </row>
    <row r="41" spans="1:80" ht="12.75">
      <c r="A41" s="293">
        <v>28</v>
      </c>
      <c r="B41" s="294" t="s">
        <v>1047</v>
      </c>
      <c r="C41" s="295" t="s">
        <v>1048</v>
      </c>
      <c r="D41" s="296" t="s">
        <v>179</v>
      </c>
      <c r="E41" s="297">
        <v>120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/>
      <c r="K41" s="300">
        <f>E41*J41</f>
        <v>0</v>
      </c>
      <c r="O41" s="292">
        <v>2</v>
      </c>
      <c r="AA41" s="261">
        <v>12</v>
      </c>
      <c r="AB41" s="261">
        <v>1</v>
      </c>
      <c r="AC41" s="261">
        <v>16</v>
      </c>
      <c r="AZ41" s="261">
        <v>1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12</v>
      </c>
      <c r="CB41" s="292">
        <v>1</v>
      </c>
    </row>
    <row r="42" spans="1:15" ht="12.75">
      <c r="A42" s="301"/>
      <c r="B42" s="308"/>
      <c r="C42" s="309" t="s">
        <v>1049</v>
      </c>
      <c r="D42" s="310"/>
      <c r="E42" s="311">
        <v>120</v>
      </c>
      <c r="F42" s="312"/>
      <c r="G42" s="313"/>
      <c r="H42" s="314"/>
      <c r="I42" s="306"/>
      <c r="J42" s="315"/>
      <c r="K42" s="306"/>
      <c r="M42" s="307" t="s">
        <v>1049</v>
      </c>
      <c r="O42" s="292"/>
    </row>
    <row r="43" spans="1:80" ht="12.75">
      <c r="A43" s="293">
        <v>29</v>
      </c>
      <c r="B43" s="294" t="s">
        <v>1050</v>
      </c>
      <c r="C43" s="295" t="s">
        <v>1051</v>
      </c>
      <c r="D43" s="296" t="s">
        <v>179</v>
      </c>
      <c r="E43" s="297">
        <v>4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/>
      <c r="K43" s="300">
        <f>E43*J43</f>
        <v>0</v>
      </c>
      <c r="O43" s="292">
        <v>2</v>
      </c>
      <c r="AA43" s="261">
        <v>12</v>
      </c>
      <c r="AB43" s="261">
        <v>1</v>
      </c>
      <c r="AC43" s="261">
        <v>17</v>
      </c>
      <c r="AZ43" s="261">
        <v>1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12</v>
      </c>
      <c r="CB43" s="292">
        <v>1</v>
      </c>
    </row>
    <row r="44" spans="1:15" ht="12.75">
      <c r="A44" s="301"/>
      <c r="B44" s="308"/>
      <c r="C44" s="309" t="s">
        <v>1052</v>
      </c>
      <c r="D44" s="310"/>
      <c r="E44" s="311">
        <v>4</v>
      </c>
      <c r="F44" s="312"/>
      <c r="G44" s="313"/>
      <c r="H44" s="314"/>
      <c r="I44" s="306"/>
      <c r="J44" s="315"/>
      <c r="K44" s="306"/>
      <c r="M44" s="307" t="s">
        <v>1052</v>
      </c>
      <c r="O44" s="292"/>
    </row>
    <row r="45" spans="1:80" ht="12.75">
      <c r="A45" s="293">
        <v>30</v>
      </c>
      <c r="B45" s="294" t="s">
        <v>1053</v>
      </c>
      <c r="C45" s="295" t="s">
        <v>1054</v>
      </c>
      <c r="D45" s="296" t="s">
        <v>179</v>
      </c>
      <c r="E45" s="297">
        <v>8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/>
      <c r="K45" s="300">
        <f>E45*J45</f>
        <v>0</v>
      </c>
      <c r="O45" s="292">
        <v>2</v>
      </c>
      <c r="AA45" s="261">
        <v>12</v>
      </c>
      <c r="AB45" s="261">
        <v>1</v>
      </c>
      <c r="AC45" s="261">
        <v>20</v>
      </c>
      <c r="AZ45" s="261">
        <v>1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12</v>
      </c>
      <c r="CB45" s="292">
        <v>1</v>
      </c>
    </row>
    <row r="46" spans="1:80" ht="12.75">
      <c r="A46" s="293">
        <v>31</v>
      </c>
      <c r="B46" s="294" t="s">
        <v>1055</v>
      </c>
      <c r="C46" s="295" t="s">
        <v>1056</v>
      </c>
      <c r="D46" s="296" t="s">
        <v>185</v>
      </c>
      <c r="E46" s="297">
        <v>1.024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/>
      <c r="K46" s="300">
        <f>E46*J46</f>
        <v>0</v>
      </c>
      <c r="O46" s="292">
        <v>2</v>
      </c>
      <c r="AA46" s="261">
        <v>12</v>
      </c>
      <c r="AB46" s="261">
        <v>1</v>
      </c>
      <c r="AC46" s="261">
        <v>22</v>
      </c>
      <c r="AZ46" s="261">
        <v>1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12</v>
      </c>
      <c r="CB46" s="292">
        <v>1</v>
      </c>
    </row>
    <row r="47" spans="1:80" ht="12.75">
      <c r="A47" s="293">
        <v>32</v>
      </c>
      <c r="B47" s="294" t="s">
        <v>1057</v>
      </c>
      <c r="C47" s="295" t="s">
        <v>1058</v>
      </c>
      <c r="D47" s="296" t="s">
        <v>179</v>
      </c>
      <c r="E47" s="297">
        <v>270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/>
      <c r="K47" s="300">
        <f>E47*J47</f>
        <v>0</v>
      </c>
      <c r="O47" s="292">
        <v>2</v>
      </c>
      <c r="AA47" s="261">
        <v>12</v>
      </c>
      <c r="AB47" s="261">
        <v>1</v>
      </c>
      <c r="AC47" s="261">
        <v>27</v>
      </c>
      <c r="AZ47" s="261">
        <v>1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12</v>
      </c>
      <c r="CB47" s="292">
        <v>1</v>
      </c>
    </row>
    <row r="48" spans="1:80" ht="12.75">
      <c r="A48" s="293">
        <v>33</v>
      </c>
      <c r="B48" s="294" t="s">
        <v>1059</v>
      </c>
      <c r="C48" s="295" t="s">
        <v>1060</v>
      </c>
      <c r="D48" s="296" t="s">
        <v>179</v>
      </c>
      <c r="E48" s="297">
        <v>45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/>
      <c r="K48" s="300">
        <f>E48*J48</f>
        <v>0</v>
      </c>
      <c r="O48" s="292">
        <v>2</v>
      </c>
      <c r="AA48" s="261">
        <v>12</v>
      </c>
      <c r="AB48" s="261">
        <v>1</v>
      </c>
      <c r="AC48" s="261">
        <v>28</v>
      </c>
      <c r="AZ48" s="261">
        <v>1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12</v>
      </c>
      <c r="CB48" s="292">
        <v>1</v>
      </c>
    </row>
    <row r="49" spans="1:80" ht="12.75">
      <c r="A49" s="293">
        <v>34</v>
      </c>
      <c r="B49" s="294" t="s">
        <v>1061</v>
      </c>
      <c r="C49" s="295" t="s">
        <v>1062</v>
      </c>
      <c r="D49" s="296" t="s">
        <v>179</v>
      </c>
      <c r="E49" s="297">
        <v>15</v>
      </c>
      <c r="F49" s="297">
        <v>0</v>
      </c>
      <c r="G49" s="298">
        <f>E49*F49</f>
        <v>0</v>
      </c>
      <c r="H49" s="299">
        <v>0</v>
      </c>
      <c r="I49" s="300">
        <f>E49*H49</f>
        <v>0</v>
      </c>
      <c r="J49" s="299"/>
      <c r="K49" s="300">
        <f>E49*J49</f>
        <v>0</v>
      </c>
      <c r="O49" s="292">
        <v>2</v>
      </c>
      <c r="AA49" s="261">
        <v>12</v>
      </c>
      <c r="AB49" s="261">
        <v>1</v>
      </c>
      <c r="AC49" s="261">
        <v>29</v>
      </c>
      <c r="AZ49" s="261">
        <v>1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12</v>
      </c>
      <c r="CB49" s="292">
        <v>1</v>
      </c>
    </row>
    <row r="50" spans="1:80" ht="12.75">
      <c r="A50" s="293">
        <v>35</v>
      </c>
      <c r="B50" s="294" t="s">
        <v>1063</v>
      </c>
      <c r="C50" s="295" t="s">
        <v>1064</v>
      </c>
      <c r="D50" s="296" t="s">
        <v>179</v>
      </c>
      <c r="E50" s="297">
        <v>180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1</v>
      </c>
      <c r="AC50" s="261">
        <v>30</v>
      </c>
      <c r="AZ50" s="261">
        <v>1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1</v>
      </c>
    </row>
    <row r="51" spans="1:80" ht="12.75">
      <c r="A51" s="293">
        <v>36</v>
      </c>
      <c r="B51" s="294" t="s">
        <v>1065</v>
      </c>
      <c r="C51" s="295" t="s">
        <v>1066</v>
      </c>
      <c r="D51" s="296" t="s">
        <v>179</v>
      </c>
      <c r="E51" s="297">
        <v>290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/>
      <c r="K51" s="300">
        <f>E51*J51</f>
        <v>0</v>
      </c>
      <c r="O51" s="292">
        <v>2</v>
      </c>
      <c r="AA51" s="261">
        <v>12</v>
      </c>
      <c r="AB51" s="261">
        <v>1</v>
      </c>
      <c r="AC51" s="261">
        <v>31</v>
      </c>
      <c r="AZ51" s="261">
        <v>1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12</v>
      </c>
      <c r="CB51" s="292">
        <v>1</v>
      </c>
    </row>
    <row r="52" spans="1:57" ht="12.75">
      <c r="A52" s="316"/>
      <c r="B52" s="317" t="s">
        <v>98</v>
      </c>
      <c r="C52" s="318" t="s">
        <v>274</v>
      </c>
      <c r="D52" s="319"/>
      <c r="E52" s="320"/>
      <c r="F52" s="321"/>
      <c r="G52" s="322">
        <f>SUM(G18:G51)</f>
        <v>0</v>
      </c>
      <c r="H52" s="323"/>
      <c r="I52" s="324">
        <f>SUM(I18:I51)</f>
        <v>7.26</v>
      </c>
      <c r="J52" s="323"/>
      <c r="K52" s="324">
        <f>SUM(K18:K51)</f>
        <v>0</v>
      </c>
      <c r="O52" s="292">
        <v>4</v>
      </c>
      <c r="BA52" s="325">
        <f>SUM(BA18:BA51)</f>
        <v>0</v>
      </c>
      <c r="BB52" s="325">
        <f>SUM(BB18:BB51)</f>
        <v>0</v>
      </c>
      <c r="BC52" s="325">
        <f>SUM(BC18:BC51)</f>
        <v>0</v>
      </c>
      <c r="BD52" s="325">
        <f>SUM(BD18:BD51)</f>
        <v>0</v>
      </c>
      <c r="BE52" s="325">
        <f>SUM(BE18:BE51)</f>
        <v>0</v>
      </c>
    </row>
    <row r="53" spans="1:15" ht="12.75">
      <c r="A53" s="282" t="s">
        <v>97</v>
      </c>
      <c r="B53" s="283" t="s">
        <v>583</v>
      </c>
      <c r="C53" s="284" t="s">
        <v>584</v>
      </c>
      <c r="D53" s="285"/>
      <c r="E53" s="286"/>
      <c r="F53" s="286"/>
      <c r="G53" s="287"/>
      <c r="H53" s="288"/>
      <c r="I53" s="289"/>
      <c r="J53" s="290"/>
      <c r="K53" s="291"/>
      <c r="O53" s="292">
        <v>1</v>
      </c>
    </row>
    <row r="54" spans="1:80" ht="12.75">
      <c r="A54" s="293">
        <v>37</v>
      </c>
      <c r="B54" s="294" t="s">
        <v>1067</v>
      </c>
      <c r="C54" s="295" t="s">
        <v>1068</v>
      </c>
      <c r="D54" s="296" t="s">
        <v>363</v>
      </c>
      <c r="E54" s="297">
        <v>14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2</v>
      </c>
      <c r="AC54" s="261">
        <v>2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2</v>
      </c>
    </row>
    <row r="55" spans="1:57" ht="12.75">
      <c r="A55" s="316"/>
      <c r="B55" s="317" t="s">
        <v>98</v>
      </c>
      <c r="C55" s="318" t="s">
        <v>585</v>
      </c>
      <c r="D55" s="319"/>
      <c r="E55" s="320"/>
      <c r="F55" s="321"/>
      <c r="G55" s="322">
        <f>SUM(G53:G54)</f>
        <v>0</v>
      </c>
      <c r="H55" s="323"/>
      <c r="I55" s="324">
        <f>SUM(I53:I54)</f>
        <v>0</v>
      </c>
      <c r="J55" s="323"/>
      <c r="K55" s="324">
        <f>SUM(K53:K54)</f>
        <v>0</v>
      </c>
      <c r="O55" s="292">
        <v>4</v>
      </c>
      <c r="BA55" s="325">
        <f>SUM(BA53:BA54)</f>
        <v>0</v>
      </c>
      <c r="BB55" s="325">
        <f>SUM(BB53:BB54)</f>
        <v>0</v>
      </c>
      <c r="BC55" s="325">
        <f>SUM(BC53:BC54)</f>
        <v>0</v>
      </c>
      <c r="BD55" s="325">
        <f>SUM(BD53:BD54)</f>
        <v>0</v>
      </c>
      <c r="BE55" s="325">
        <f>SUM(BE53:BE54)</f>
        <v>0</v>
      </c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spans="1:7" ht="12.75">
      <c r="A79" s="315"/>
      <c r="B79" s="315"/>
      <c r="C79" s="315"/>
      <c r="D79" s="315"/>
      <c r="E79" s="315"/>
      <c r="F79" s="315"/>
      <c r="G79" s="315"/>
    </row>
    <row r="80" spans="1:7" ht="12.75">
      <c r="A80" s="315"/>
      <c r="B80" s="315"/>
      <c r="C80" s="315"/>
      <c r="D80" s="315"/>
      <c r="E80" s="315"/>
      <c r="F80" s="315"/>
      <c r="G80" s="315"/>
    </row>
    <row r="81" spans="1:7" ht="12.75">
      <c r="A81" s="315"/>
      <c r="B81" s="315"/>
      <c r="C81" s="315"/>
      <c r="D81" s="315"/>
      <c r="E81" s="315"/>
      <c r="F81" s="315"/>
      <c r="G81" s="315"/>
    </row>
    <row r="82" spans="1:7" ht="12.75">
      <c r="A82" s="315"/>
      <c r="B82" s="315"/>
      <c r="C82" s="315"/>
      <c r="D82" s="315"/>
      <c r="E82" s="315"/>
      <c r="F82" s="315"/>
      <c r="G82" s="315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spans="1:2" ht="12.75">
      <c r="A114" s="326"/>
      <c r="B114" s="326"/>
    </row>
    <row r="115" spans="1:7" ht="12.75">
      <c r="A115" s="315"/>
      <c r="B115" s="315"/>
      <c r="C115" s="327"/>
      <c r="D115" s="327"/>
      <c r="E115" s="328"/>
      <c r="F115" s="327"/>
      <c r="G115" s="329"/>
    </row>
    <row r="116" spans="1:7" ht="12.75">
      <c r="A116" s="330"/>
      <c r="B116" s="330"/>
      <c r="C116" s="315"/>
      <c r="D116" s="315"/>
      <c r="E116" s="331"/>
      <c r="F116" s="315"/>
      <c r="G116" s="315"/>
    </row>
    <row r="117" spans="1:7" ht="12.75">
      <c r="A117" s="315"/>
      <c r="B117" s="315"/>
      <c r="C117" s="315"/>
      <c r="D117" s="315"/>
      <c r="E117" s="331"/>
      <c r="F117" s="315"/>
      <c r="G117" s="315"/>
    </row>
    <row r="118" spans="1:7" ht="12.75">
      <c r="A118" s="315"/>
      <c r="B118" s="315"/>
      <c r="C118" s="315"/>
      <c r="D118" s="315"/>
      <c r="E118" s="331"/>
      <c r="F118" s="315"/>
      <c r="G118" s="315"/>
    </row>
    <row r="119" spans="1:7" ht="12.75">
      <c r="A119" s="315"/>
      <c r="B119" s="315"/>
      <c r="C119" s="315"/>
      <c r="D119" s="315"/>
      <c r="E119" s="331"/>
      <c r="F119" s="315"/>
      <c r="G119" s="315"/>
    </row>
    <row r="120" spans="1:7" ht="12.75">
      <c r="A120" s="315"/>
      <c r="B120" s="315"/>
      <c r="C120" s="315"/>
      <c r="D120" s="315"/>
      <c r="E120" s="331"/>
      <c r="F120" s="315"/>
      <c r="G120" s="315"/>
    </row>
    <row r="121" spans="1:7" ht="12.75">
      <c r="A121" s="315"/>
      <c r="B121" s="315"/>
      <c r="C121" s="315"/>
      <c r="D121" s="315"/>
      <c r="E121" s="331"/>
      <c r="F121" s="315"/>
      <c r="G121" s="315"/>
    </row>
    <row r="122" spans="1:7" ht="12.75">
      <c r="A122" s="315"/>
      <c r="B122" s="315"/>
      <c r="C122" s="315"/>
      <c r="D122" s="315"/>
      <c r="E122" s="331"/>
      <c r="F122" s="315"/>
      <c r="G122" s="315"/>
    </row>
    <row r="123" spans="1:7" ht="12.75">
      <c r="A123" s="315"/>
      <c r="B123" s="315"/>
      <c r="C123" s="315"/>
      <c r="D123" s="315"/>
      <c r="E123" s="331"/>
      <c r="F123" s="315"/>
      <c r="G123" s="315"/>
    </row>
    <row r="124" spans="1:7" ht="12.75">
      <c r="A124" s="315"/>
      <c r="B124" s="315"/>
      <c r="C124" s="315"/>
      <c r="D124" s="315"/>
      <c r="E124" s="331"/>
      <c r="F124" s="315"/>
      <c r="G124" s="315"/>
    </row>
    <row r="125" spans="1:7" ht="12.75">
      <c r="A125" s="315"/>
      <c r="B125" s="315"/>
      <c r="C125" s="315"/>
      <c r="D125" s="315"/>
      <c r="E125" s="331"/>
      <c r="F125" s="315"/>
      <c r="G125" s="315"/>
    </row>
    <row r="126" spans="1:7" ht="12.75">
      <c r="A126" s="315"/>
      <c r="B126" s="315"/>
      <c r="C126" s="315"/>
      <c r="D126" s="315"/>
      <c r="E126" s="331"/>
      <c r="F126" s="315"/>
      <c r="G126" s="315"/>
    </row>
    <row r="127" spans="1:7" ht="12.75">
      <c r="A127" s="315"/>
      <c r="B127" s="315"/>
      <c r="C127" s="315"/>
      <c r="D127" s="315"/>
      <c r="E127" s="331"/>
      <c r="F127" s="315"/>
      <c r="G127" s="315"/>
    </row>
    <row r="128" spans="1:7" ht="12.75">
      <c r="A128" s="315"/>
      <c r="B128" s="315"/>
      <c r="C128" s="315"/>
      <c r="D128" s="315"/>
      <c r="E128" s="331"/>
      <c r="F128" s="315"/>
      <c r="G128" s="315"/>
    </row>
  </sheetData>
  <sheetProtection/>
  <mergeCells count="8">
    <mergeCell ref="C16:G16"/>
    <mergeCell ref="C30:D30"/>
    <mergeCell ref="C42:D42"/>
    <mergeCell ref="C44:D44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3.5" thickBot="1">
      <c r="A7" s="332" t="str">
        <f>'C 001  Pol'!B7</f>
        <v>0</v>
      </c>
      <c r="B7" s="70" t="str">
        <f>'C 001  Pol'!C7</f>
        <v>Přípravné práce</v>
      </c>
      <c r="D7" s="230"/>
      <c r="E7" s="333">
        <f>'C 001  Pol'!BA16</f>
        <v>0</v>
      </c>
      <c r="F7" s="334">
        <f>'C 001  Pol'!BB16</f>
        <v>0</v>
      </c>
      <c r="G7" s="334">
        <f>'C 001  Pol'!BC16</f>
        <v>0</v>
      </c>
      <c r="H7" s="334">
        <f>'C 001  Pol'!BD16</f>
        <v>0</v>
      </c>
      <c r="I7" s="335">
        <f>'C 001  Pol'!BE16</f>
        <v>0</v>
      </c>
    </row>
    <row r="8" spans="1:9" s="14" customFormat="1" ht="13.5" thickBot="1">
      <c r="A8" s="231"/>
      <c r="B8" s="232" t="s">
        <v>79</v>
      </c>
      <c r="C8" s="232"/>
      <c r="D8" s="233"/>
      <c r="E8" s="234">
        <f>SUM(E7:E7)</f>
        <v>0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80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81</v>
      </c>
      <c r="B12" s="176"/>
      <c r="C12" s="176"/>
      <c r="D12" s="238"/>
      <c r="E12" s="239" t="s">
        <v>82</v>
      </c>
      <c r="F12" s="240" t="s">
        <v>12</v>
      </c>
      <c r="G12" s="241" t="s">
        <v>83</v>
      </c>
      <c r="H12" s="242"/>
      <c r="I12" s="243" t="s">
        <v>82</v>
      </c>
    </row>
    <row r="13" spans="1:53" ht="12.75">
      <c r="A13" s="167" t="s">
        <v>129</v>
      </c>
      <c r="B13" s="158"/>
      <c r="C13" s="158"/>
      <c r="D13" s="244"/>
      <c r="E13" s="245"/>
      <c r="F13" s="246"/>
      <c r="G13" s="247">
        <v>0</v>
      </c>
      <c r="H13" s="248"/>
      <c r="I13" s="249">
        <f>E13+F13*G13/100</f>
        <v>0</v>
      </c>
      <c r="BA13" s="1">
        <v>0</v>
      </c>
    </row>
    <row r="14" spans="1:53" ht="12.75">
      <c r="A14" s="167" t="s">
        <v>130</v>
      </c>
      <c r="B14" s="158"/>
      <c r="C14" s="158"/>
      <c r="D14" s="244"/>
      <c r="E14" s="245"/>
      <c r="F14" s="246"/>
      <c r="G14" s="247">
        <v>0</v>
      </c>
      <c r="H14" s="248"/>
      <c r="I14" s="249">
        <f>E14+F14*G14/100</f>
        <v>0</v>
      </c>
      <c r="BA14" s="1">
        <v>0</v>
      </c>
    </row>
    <row r="15" spans="1:53" ht="12.75">
      <c r="A15" s="167" t="s">
        <v>131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132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133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1</v>
      </c>
    </row>
    <row r="18" spans="1:53" ht="12.75">
      <c r="A18" s="167" t="s">
        <v>134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1</v>
      </c>
    </row>
    <row r="19" spans="1:53" ht="12.75">
      <c r="A19" s="167" t="s">
        <v>135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2</v>
      </c>
    </row>
    <row r="20" spans="1:53" ht="12.75">
      <c r="A20" s="167" t="s">
        <v>136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84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8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001  Rek'!H1</f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>
        <f>'C 001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108</v>
      </c>
      <c r="C7" s="284" t="s">
        <v>109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111</v>
      </c>
      <c r="C8" s="295" t="s">
        <v>112</v>
      </c>
      <c r="D8" s="296" t="s">
        <v>113</v>
      </c>
      <c r="E8" s="297">
        <v>45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 ht="12.75">
      <c r="A9" s="293">
        <v>2</v>
      </c>
      <c r="B9" s="294" t="s">
        <v>114</v>
      </c>
      <c r="C9" s="295" t="s">
        <v>115</v>
      </c>
      <c r="D9" s="296" t="s">
        <v>113</v>
      </c>
      <c r="E9" s="297">
        <v>36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/>
      <c r="K9" s="300">
        <f>E9*J9</f>
        <v>0</v>
      </c>
      <c r="O9" s="292">
        <v>2</v>
      </c>
      <c r="AA9" s="261">
        <v>12</v>
      </c>
      <c r="AB9" s="261">
        <v>0</v>
      </c>
      <c r="AC9" s="261">
        <v>2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12</v>
      </c>
      <c r="CB9" s="292">
        <v>0</v>
      </c>
    </row>
    <row r="10" spans="1:80" ht="12.75">
      <c r="A10" s="293">
        <v>3</v>
      </c>
      <c r="B10" s="294" t="s">
        <v>116</v>
      </c>
      <c r="C10" s="295" t="s">
        <v>117</v>
      </c>
      <c r="D10" s="296" t="s">
        <v>113</v>
      </c>
      <c r="E10" s="297">
        <v>36</v>
      </c>
      <c r="F10" s="297">
        <v>0</v>
      </c>
      <c r="G10" s="298">
        <f>E10*F10</f>
        <v>0</v>
      </c>
      <c r="H10" s="299">
        <v>0</v>
      </c>
      <c r="I10" s="300">
        <f>E10*H10</f>
        <v>0</v>
      </c>
      <c r="J10" s="299"/>
      <c r="K10" s="300">
        <f>E10*J10</f>
        <v>0</v>
      </c>
      <c r="O10" s="292">
        <v>2</v>
      </c>
      <c r="AA10" s="261">
        <v>12</v>
      </c>
      <c r="AB10" s="261">
        <v>0</v>
      </c>
      <c r="AC10" s="261">
        <v>3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12</v>
      </c>
      <c r="CB10" s="292">
        <v>0</v>
      </c>
    </row>
    <row r="11" spans="1:80" ht="12.75">
      <c r="A11" s="293">
        <v>4</v>
      </c>
      <c r="B11" s="294" t="s">
        <v>118</v>
      </c>
      <c r="C11" s="295" t="s">
        <v>119</v>
      </c>
      <c r="D11" s="296" t="s">
        <v>120</v>
      </c>
      <c r="E11" s="297">
        <v>1</v>
      </c>
      <c r="F11" s="297">
        <v>0</v>
      </c>
      <c r="G11" s="298">
        <f>E11*F11</f>
        <v>0</v>
      </c>
      <c r="H11" s="299">
        <v>0</v>
      </c>
      <c r="I11" s="300">
        <f>E11*H11</f>
        <v>0</v>
      </c>
      <c r="J11" s="299"/>
      <c r="K11" s="300">
        <f>E11*J11</f>
        <v>0</v>
      </c>
      <c r="O11" s="292">
        <v>2</v>
      </c>
      <c r="AA11" s="261">
        <v>12</v>
      </c>
      <c r="AB11" s="261">
        <v>0</v>
      </c>
      <c r="AC11" s="261">
        <v>4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12</v>
      </c>
      <c r="CB11" s="292">
        <v>0</v>
      </c>
    </row>
    <row r="12" spans="1:80" ht="12.75">
      <c r="A12" s="293">
        <v>5</v>
      </c>
      <c r="B12" s="294" t="s">
        <v>121</v>
      </c>
      <c r="C12" s="295" t="s">
        <v>122</v>
      </c>
      <c r="D12" s="296" t="s">
        <v>113</v>
      </c>
      <c r="E12" s="297">
        <v>10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/>
      <c r="K12" s="300">
        <f>E12*J12</f>
        <v>0</v>
      </c>
      <c r="O12" s="292">
        <v>2</v>
      </c>
      <c r="AA12" s="261">
        <v>12</v>
      </c>
      <c r="AB12" s="261">
        <v>0</v>
      </c>
      <c r="AC12" s="261">
        <v>5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12</v>
      </c>
      <c r="CB12" s="292">
        <v>0</v>
      </c>
    </row>
    <row r="13" spans="1:80" ht="12.75">
      <c r="A13" s="293">
        <v>6</v>
      </c>
      <c r="B13" s="294" t="s">
        <v>123</v>
      </c>
      <c r="C13" s="295" t="s">
        <v>124</v>
      </c>
      <c r="D13" s="296" t="s">
        <v>113</v>
      </c>
      <c r="E13" s="297">
        <v>20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/>
      <c r="K13" s="300">
        <f>E13*J13</f>
        <v>0</v>
      </c>
      <c r="O13" s="292">
        <v>2</v>
      </c>
      <c r="AA13" s="261">
        <v>12</v>
      </c>
      <c r="AB13" s="261">
        <v>0</v>
      </c>
      <c r="AC13" s="261">
        <v>6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12</v>
      </c>
      <c r="CB13" s="292">
        <v>0</v>
      </c>
    </row>
    <row r="14" spans="1:80" ht="12.75">
      <c r="A14" s="293">
        <v>7</v>
      </c>
      <c r="B14" s="294" t="s">
        <v>125</v>
      </c>
      <c r="C14" s="295" t="s">
        <v>126</v>
      </c>
      <c r="D14" s="296" t="s">
        <v>113</v>
      </c>
      <c r="E14" s="297">
        <v>25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/>
      <c r="K14" s="300">
        <f>E14*J14</f>
        <v>0</v>
      </c>
      <c r="O14" s="292">
        <v>2</v>
      </c>
      <c r="AA14" s="261">
        <v>12</v>
      </c>
      <c r="AB14" s="261">
        <v>0</v>
      </c>
      <c r="AC14" s="261">
        <v>7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12</v>
      </c>
      <c r="CB14" s="292">
        <v>0</v>
      </c>
    </row>
    <row r="15" spans="1:80" ht="12.75">
      <c r="A15" s="293">
        <v>8</v>
      </c>
      <c r="B15" s="294" t="s">
        <v>127</v>
      </c>
      <c r="C15" s="295" t="s">
        <v>128</v>
      </c>
      <c r="D15" s="296" t="s">
        <v>113</v>
      </c>
      <c r="E15" s="297">
        <v>10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/>
      <c r="K15" s="300">
        <f>E15*J15</f>
        <v>0</v>
      </c>
      <c r="O15" s="292">
        <v>2</v>
      </c>
      <c r="AA15" s="261">
        <v>12</v>
      </c>
      <c r="AB15" s="261">
        <v>0</v>
      </c>
      <c r="AC15" s="261">
        <v>8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12</v>
      </c>
      <c r="CB15" s="292">
        <v>0</v>
      </c>
    </row>
    <row r="16" spans="1:57" ht="12.75">
      <c r="A16" s="316"/>
      <c r="B16" s="317" t="s">
        <v>98</v>
      </c>
      <c r="C16" s="318" t="s">
        <v>110</v>
      </c>
      <c r="D16" s="319"/>
      <c r="E16" s="320"/>
      <c r="F16" s="321"/>
      <c r="G16" s="322">
        <f>SUM(G7:G15)</f>
        <v>0</v>
      </c>
      <c r="H16" s="323"/>
      <c r="I16" s="324">
        <f>SUM(I7:I15)</f>
        <v>0</v>
      </c>
      <c r="J16" s="323"/>
      <c r="K16" s="324">
        <f>SUM(K7:K15)</f>
        <v>0</v>
      </c>
      <c r="O16" s="292">
        <v>4</v>
      </c>
      <c r="BA16" s="325">
        <f>SUM(BA7:BA15)</f>
        <v>0</v>
      </c>
      <c r="BB16" s="325">
        <f>SUM(BB7:BB15)</f>
        <v>0</v>
      </c>
      <c r="BC16" s="325">
        <f>SUM(BC7:BC15)</f>
        <v>0</v>
      </c>
      <c r="BD16" s="325">
        <f>SUM(BD7:BD15)</f>
        <v>0</v>
      </c>
      <c r="BE16" s="325">
        <f>SUM(BE7:BE15)</f>
        <v>0</v>
      </c>
    </row>
    <row r="17" ht="12.75">
      <c r="E17" s="261"/>
    </row>
    <row r="18" ht="12.75">
      <c r="E18" s="261"/>
    </row>
    <row r="19" ht="12.75">
      <c r="E19" s="261"/>
    </row>
    <row r="20" ht="12.75">
      <c r="E20" s="261"/>
    </row>
    <row r="21" ht="12.75">
      <c r="E21" s="261"/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spans="1:7" ht="12.75">
      <c r="A40" s="315"/>
      <c r="B40" s="315"/>
      <c r="C40" s="315"/>
      <c r="D40" s="315"/>
      <c r="E40" s="315"/>
      <c r="F40" s="315"/>
      <c r="G40" s="315"/>
    </row>
    <row r="41" spans="1:7" ht="12.75">
      <c r="A41" s="315"/>
      <c r="B41" s="315"/>
      <c r="C41" s="315"/>
      <c r="D41" s="315"/>
      <c r="E41" s="315"/>
      <c r="F41" s="315"/>
      <c r="G41" s="315"/>
    </row>
    <row r="42" spans="1:7" ht="12.75">
      <c r="A42" s="315"/>
      <c r="B42" s="315"/>
      <c r="C42" s="315"/>
      <c r="D42" s="315"/>
      <c r="E42" s="315"/>
      <c r="F42" s="315"/>
      <c r="G42" s="315"/>
    </row>
    <row r="43" spans="1:7" ht="12.75">
      <c r="A43" s="315"/>
      <c r="B43" s="315"/>
      <c r="C43" s="315"/>
      <c r="D43" s="315"/>
      <c r="E43" s="315"/>
      <c r="F43" s="315"/>
      <c r="G43" s="315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spans="1:2" ht="12.75">
      <c r="A75" s="326"/>
      <c r="B75" s="326"/>
    </row>
    <row r="76" spans="1:7" ht="12.75">
      <c r="A76" s="315"/>
      <c r="B76" s="315"/>
      <c r="C76" s="327"/>
      <c r="D76" s="327"/>
      <c r="E76" s="328"/>
      <c r="F76" s="327"/>
      <c r="G76" s="329"/>
    </row>
    <row r="77" spans="1:7" ht="12.75">
      <c r="A77" s="330"/>
      <c r="B77" s="330"/>
      <c r="C77" s="315"/>
      <c r="D77" s="315"/>
      <c r="E77" s="331"/>
      <c r="F77" s="315"/>
      <c r="G77" s="315"/>
    </row>
    <row r="78" spans="1:7" ht="12.75">
      <c r="A78" s="315"/>
      <c r="B78" s="315"/>
      <c r="C78" s="315"/>
      <c r="D78" s="315"/>
      <c r="E78" s="331"/>
      <c r="F78" s="315"/>
      <c r="G78" s="315"/>
    </row>
    <row r="79" spans="1:7" ht="12.75">
      <c r="A79" s="315"/>
      <c r="B79" s="315"/>
      <c r="C79" s="315"/>
      <c r="D79" s="315"/>
      <c r="E79" s="331"/>
      <c r="F79" s="315"/>
      <c r="G79" s="315"/>
    </row>
    <row r="80" spans="1:7" ht="12.75">
      <c r="A80" s="315"/>
      <c r="B80" s="315"/>
      <c r="C80" s="315"/>
      <c r="D80" s="315"/>
      <c r="E80" s="331"/>
      <c r="F80" s="315"/>
      <c r="G80" s="315"/>
    </row>
    <row r="81" spans="1:7" ht="12.75">
      <c r="A81" s="315"/>
      <c r="B81" s="315"/>
      <c r="C81" s="315"/>
      <c r="D81" s="315"/>
      <c r="E81" s="331"/>
      <c r="F81" s="315"/>
      <c r="G81" s="315"/>
    </row>
    <row r="82" spans="1:7" ht="12.75">
      <c r="A82" s="315"/>
      <c r="B82" s="315"/>
      <c r="C82" s="315"/>
      <c r="D82" s="315"/>
      <c r="E82" s="331"/>
      <c r="F82" s="315"/>
      <c r="G82" s="315"/>
    </row>
    <row r="83" spans="1:7" ht="12.75">
      <c r="A83" s="315"/>
      <c r="B83" s="315"/>
      <c r="C83" s="315"/>
      <c r="D83" s="315"/>
      <c r="E83" s="331"/>
      <c r="F83" s="315"/>
      <c r="G83" s="315"/>
    </row>
    <row r="84" spans="1:7" ht="12.75">
      <c r="A84" s="315"/>
      <c r="B84" s="315"/>
      <c r="C84" s="315"/>
      <c r="D84" s="315"/>
      <c r="E84" s="331"/>
      <c r="F84" s="315"/>
      <c r="G84" s="315"/>
    </row>
    <row r="85" spans="1:7" ht="12.75">
      <c r="A85" s="315"/>
      <c r="B85" s="315"/>
      <c r="C85" s="315"/>
      <c r="D85" s="315"/>
      <c r="E85" s="331"/>
      <c r="F85" s="315"/>
      <c r="G85" s="315"/>
    </row>
    <row r="86" spans="1:7" ht="12.75">
      <c r="A86" s="315"/>
      <c r="B86" s="315"/>
      <c r="C86" s="315"/>
      <c r="D86" s="315"/>
      <c r="E86" s="331"/>
      <c r="F86" s="315"/>
      <c r="G86" s="315"/>
    </row>
    <row r="87" spans="1:7" ht="12.75">
      <c r="A87" s="315"/>
      <c r="B87" s="315"/>
      <c r="C87" s="315"/>
      <c r="D87" s="315"/>
      <c r="E87" s="331"/>
      <c r="F87" s="315"/>
      <c r="G87" s="315"/>
    </row>
    <row r="88" spans="1:7" ht="12.75">
      <c r="A88" s="315"/>
      <c r="B88" s="315"/>
      <c r="C88" s="315"/>
      <c r="D88" s="315"/>
      <c r="E88" s="331"/>
      <c r="F88" s="315"/>
      <c r="G88" s="315"/>
    </row>
    <row r="89" spans="1:7" ht="12.75">
      <c r="A89" s="315"/>
      <c r="B89" s="315"/>
      <c r="C89" s="315"/>
      <c r="D89" s="315"/>
      <c r="E89" s="331"/>
      <c r="F89" s="315"/>
      <c r="G89" s="31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 t="s">
        <v>140</v>
      </c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137</v>
      </c>
      <c r="B5" s="118"/>
      <c r="C5" s="119" t="s">
        <v>138</v>
      </c>
      <c r="D5" s="120"/>
      <c r="E5" s="118"/>
      <c r="F5" s="113" t="s">
        <v>36</v>
      </c>
      <c r="G5" s="114" t="s">
        <v>141</v>
      </c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101  Rek'!E31</f>
        <v>0</v>
      </c>
      <c r="D15" s="160" t="str">
        <f>'C 101  Rek'!A36</f>
        <v>Ztížené výrobní podmínky</v>
      </c>
      <c r="E15" s="161"/>
      <c r="F15" s="162"/>
      <c r="G15" s="159">
        <f>'C 101  Rek'!I36</f>
        <v>0</v>
      </c>
    </row>
    <row r="16" spans="1:7" ht="15.75" customHeight="1">
      <c r="A16" s="157" t="s">
        <v>52</v>
      </c>
      <c r="B16" s="158" t="s">
        <v>53</v>
      </c>
      <c r="C16" s="159">
        <f>'C 101  Rek'!F31</f>
        <v>0</v>
      </c>
      <c r="D16" s="109" t="str">
        <f>'C 101  Rek'!A37</f>
        <v>Oborová přirážka</v>
      </c>
      <c r="E16" s="163"/>
      <c r="F16" s="164"/>
      <c r="G16" s="159">
        <f>'C 101  Rek'!I37</f>
        <v>0</v>
      </c>
    </row>
    <row r="17" spans="1:7" ht="15.75" customHeight="1">
      <c r="A17" s="157" t="s">
        <v>54</v>
      </c>
      <c r="B17" s="158" t="s">
        <v>55</v>
      </c>
      <c r="C17" s="159">
        <f>'C 101  Rek'!H31</f>
        <v>0</v>
      </c>
      <c r="D17" s="109" t="str">
        <f>'C 101  Rek'!A38</f>
        <v>Přesun stavebních kapacit</v>
      </c>
      <c r="E17" s="163"/>
      <c r="F17" s="164"/>
      <c r="G17" s="159">
        <f>'C 101  Rek'!I38</f>
        <v>0</v>
      </c>
    </row>
    <row r="18" spans="1:7" ht="15.75" customHeight="1">
      <c r="A18" s="165" t="s">
        <v>56</v>
      </c>
      <c r="B18" s="166" t="s">
        <v>57</v>
      </c>
      <c r="C18" s="159">
        <f>'C 101  Rek'!G31</f>
        <v>0</v>
      </c>
      <c r="D18" s="109" t="str">
        <f>'C 101  Rek'!A39</f>
        <v>Mimostaveništní doprava</v>
      </c>
      <c r="E18" s="163"/>
      <c r="F18" s="164"/>
      <c r="G18" s="159">
        <f>'C 101  Rek'!I39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101  Rek'!A40</f>
        <v>Zařízení staveniště</v>
      </c>
      <c r="E19" s="163"/>
      <c r="F19" s="164"/>
      <c r="G19" s="159">
        <f>'C 101  Rek'!I40</f>
        <v>0</v>
      </c>
    </row>
    <row r="20" spans="1:7" ht="15.75" customHeight="1">
      <c r="A20" s="167"/>
      <c r="B20" s="158"/>
      <c r="C20" s="159"/>
      <c r="D20" s="109" t="str">
        <f>'C 101  Rek'!A41</f>
        <v>Provoz investora</v>
      </c>
      <c r="E20" s="163"/>
      <c r="F20" s="164"/>
      <c r="G20" s="159">
        <f>'C 101  Rek'!I41</f>
        <v>0</v>
      </c>
    </row>
    <row r="21" spans="1:7" ht="15.75" customHeight="1">
      <c r="A21" s="167" t="s">
        <v>29</v>
      </c>
      <c r="B21" s="158"/>
      <c r="C21" s="159">
        <f>'C 101  Rek'!I31</f>
        <v>0</v>
      </c>
      <c r="D21" s="109" t="str">
        <f>'C 101  Rek'!A42</f>
        <v>Kompletační činnost (IČD)</v>
      </c>
      <c r="E21" s="163"/>
      <c r="F21" s="164"/>
      <c r="G21" s="159">
        <f>'C 101  Rek'!I42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101  Rek'!H44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9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139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'C 101  Pol'!B7</f>
        <v>11</v>
      </c>
      <c r="B7" s="70" t="str">
        <f>'C 101  Pol'!C7</f>
        <v>Přípravné a přidružené práce</v>
      </c>
      <c r="D7" s="230"/>
      <c r="E7" s="333">
        <f>'C 101  Pol'!BA34</f>
        <v>0</v>
      </c>
      <c r="F7" s="334">
        <f>'C 101  Pol'!BB34</f>
        <v>0</v>
      </c>
      <c r="G7" s="334">
        <f>'C 101  Pol'!BC34</f>
        <v>0</v>
      </c>
      <c r="H7" s="334">
        <f>'C 101  Pol'!BD34</f>
        <v>0</v>
      </c>
      <c r="I7" s="335">
        <f>'C 101  Pol'!BE34</f>
        <v>0</v>
      </c>
    </row>
    <row r="8" spans="1:9" s="137" customFormat="1" ht="12.75">
      <c r="A8" s="332" t="str">
        <f>'C 101  Pol'!B35</f>
        <v>12</v>
      </c>
      <c r="B8" s="70" t="str">
        <f>'C 101  Pol'!C35</f>
        <v>Odkopávky a prokopávky</v>
      </c>
      <c r="D8" s="230"/>
      <c r="E8" s="333">
        <f>'C 101  Pol'!BA50</f>
        <v>0</v>
      </c>
      <c r="F8" s="334">
        <f>'C 101  Pol'!BB50</f>
        <v>0</v>
      </c>
      <c r="G8" s="334">
        <f>'C 101  Pol'!BC50</f>
        <v>0</v>
      </c>
      <c r="H8" s="334">
        <f>'C 101  Pol'!BD50</f>
        <v>0</v>
      </c>
      <c r="I8" s="335">
        <f>'C 101  Pol'!BE50</f>
        <v>0</v>
      </c>
    </row>
    <row r="9" spans="1:9" s="137" customFormat="1" ht="12.75">
      <c r="A9" s="332" t="str">
        <f>'C 101  Pol'!B51</f>
        <v>13</v>
      </c>
      <c r="B9" s="70" t="str">
        <f>'C 101  Pol'!C51</f>
        <v>Hloubené vykopávky</v>
      </c>
      <c r="D9" s="230"/>
      <c r="E9" s="333">
        <f>'C 101  Pol'!BA72</f>
        <v>0</v>
      </c>
      <c r="F9" s="334">
        <f>'C 101  Pol'!BB72</f>
        <v>0</v>
      </c>
      <c r="G9" s="334">
        <f>'C 101  Pol'!BC72</f>
        <v>0</v>
      </c>
      <c r="H9" s="334">
        <f>'C 101  Pol'!BD72</f>
        <v>0</v>
      </c>
      <c r="I9" s="335">
        <f>'C 101  Pol'!BE72</f>
        <v>0</v>
      </c>
    </row>
    <row r="10" spans="1:9" s="137" customFormat="1" ht="12.75">
      <c r="A10" s="332" t="str">
        <f>'C 101  Pol'!B73</f>
        <v>15</v>
      </c>
      <c r="B10" s="70" t="str">
        <f>'C 101  Pol'!C73</f>
        <v>Roubení</v>
      </c>
      <c r="D10" s="230"/>
      <c r="E10" s="333">
        <f>'C 101  Pol'!BA78</f>
        <v>0</v>
      </c>
      <c r="F10" s="334">
        <f>'C 101  Pol'!BB78</f>
        <v>0</v>
      </c>
      <c r="G10" s="334">
        <f>'C 101  Pol'!BC78</f>
        <v>0</v>
      </c>
      <c r="H10" s="334">
        <f>'C 101  Pol'!BD78</f>
        <v>0</v>
      </c>
      <c r="I10" s="335">
        <f>'C 101  Pol'!BE78</f>
        <v>0</v>
      </c>
    </row>
    <row r="11" spans="1:9" s="137" customFormat="1" ht="12.75">
      <c r="A11" s="332" t="str">
        <f>'C 101  Pol'!B79</f>
        <v>16</v>
      </c>
      <c r="B11" s="70" t="str">
        <f>'C 101  Pol'!C79</f>
        <v>Přemístění výkopku</v>
      </c>
      <c r="D11" s="230"/>
      <c r="E11" s="333">
        <f>'C 101  Pol'!BA93</f>
        <v>0</v>
      </c>
      <c r="F11" s="334">
        <f>'C 101  Pol'!BB93</f>
        <v>0</v>
      </c>
      <c r="G11" s="334">
        <f>'C 101  Pol'!BC93</f>
        <v>0</v>
      </c>
      <c r="H11" s="334">
        <f>'C 101  Pol'!BD93</f>
        <v>0</v>
      </c>
      <c r="I11" s="335">
        <f>'C 101  Pol'!BE93</f>
        <v>0</v>
      </c>
    </row>
    <row r="12" spans="1:9" s="137" customFormat="1" ht="12.75">
      <c r="A12" s="332" t="str">
        <f>'C 101  Pol'!B94</f>
        <v>17</v>
      </c>
      <c r="B12" s="70" t="str">
        <f>'C 101  Pol'!C94</f>
        <v>Konstrukce ze zemin</v>
      </c>
      <c r="D12" s="230"/>
      <c r="E12" s="333">
        <f>'C 101  Pol'!BA107</f>
        <v>0</v>
      </c>
      <c r="F12" s="334">
        <f>'C 101  Pol'!BB107</f>
        <v>0</v>
      </c>
      <c r="G12" s="334">
        <f>'C 101  Pol'!BC107</f>
        <v>0</v>
      </c>
      <c r="H12" s="334">
        <f>'C 101  Pol'!BD107</f>
        <v>0</v>
      </c>
      <c r="I12" s="335">
        <f>'C 101  Pol'!BE107</f>
        <v>0</v>
      </c>
    </row>
    <row r="13" spans="1:9" s="137" customFormat="1" ht="12.75">
      <c r="A13" s="332" t="str">
        <f>'C 101  Pol'!B108</f>
        <v>18</v>
      </c>
      <c r="B13" s="70" t="str">
        <f>'C 101  Pol'!C108</f>
        <v>Povrchové úpravy terénu</v>
      </c>
      <c r="D13" s="230"/>
      <c r="E13" s="333">
        <f>'C 101  Pol'!BA117</f>
        <v>0</v>
      </c>
      <c r="F13" s="334">
        <f>'C 101  Pol'!BB117</f>
        <v>0</v>
      </c>
      <c r="G13" s="334">
        <f>'C 101  Pol'!BC117</f>
        <v>0</v>
      </c>
      <c r="H13" s="334">
        <f>'C 101  Pol'!BD117</f>
        <v>0</v>
      </c>
      <c r="I13" s="335">
        <f>'C 101  Pol'!BE117</f>
        <v>0</v>
      </c>
    </row>
    <row r="14" spans="1:9" s="137" customFormat="1" ht="12.75">
      <c r="A14" s="332" t="str">
        <f>'C 101  Pol'!B118</f>
        <v>21</v>
      </c>
      <c r="B14" s="70" t="str">
        <f>'C 101  Pol'!C118</f>
        <v>Úprava podloží a základ.spáry</v>
      </c>
      <c r="D14" s="230"/>
      <c r="E14" s="333">
        <f>'C 101  Pol'!BA128</f>
        <v>0</v>
      </c>
      <c r="F14" s="334">
        <f>'C 101  Pol'!BB128</f>
        <v>0</v>
      </c>
      <c r="G14" s="334">
        <f>'C 101  Pol'!BC128</f>
        <v>0</v>
      </c>
      <c r="H14" s="334">
        <f>'C 101  Pol'!BD128</f>
        <v>0</v>
      </c>
      <c r="I14" s="335">
        <f>'C 101  Pol'!BE128</f>
        <v>0</v>
      </c>
    </row>
    <row r="15" spans="1:9" s="137" customFormat="1" ht="12.75">
      <c r="A15" s="332" t="str">
        <f>'C 101  Pol'!B129</f>
        <v>27</v>
      </c>
      <c r="B15" s="70" t="str">
        <f>'C 101  Pol'!C129</f>
        <v>Základy</v>
      </c>
      <c r="D15" s="230"/>
      <c r="E15" s="333">
        <f>'C 101  Pol'!BA150</f>
        <v>0</v>
      </c>
      <c r="F15" s="334">
        <f>'C 101  Pol'!BB150</f>
        <v>0</v>
      </c>
      <c r="G15" s="334">
        <f>'C 101  Pol'!BC150</f>
        <v>0</v>
      </c>
      <c r="H15" s="334">
        <f>'C 101  Pol'!BD150</f>
        <v>0</v>
      </c>
      <c r="I15" s="335">
        <f>'C 101  Pol'!BE150</f>
        <v>0</v>
      </c>
    </row>
    <row r="16" spans="1:9" s="137" customFormat="1" ht="12.75">
      <c r="A16" s="332" t="str">
        <f>'C 101  Pol'!B151</f>
        <v>31</v>
      </c>
      <c r="B16" s="70" t="str">
        <f>'C 101  Pol'!C151</f>
        <v>Zdi podpěrné a volné</v>
      </c>
      <c r="D16" s="230"/>
      <c r="E16" s="333">
        <f>'C 101  Pol'!BA157</f>
        <v>0</v>
      </c>
      <c r="F16" s="334">
        <f>'C 101  Pol'!BB157</f>
        <v>0</v>
      </c>
      <c r="G16" s="334">
        <f>'C 101  Pol'!BC157</f>
        <v>0</v>
      </c>
      <c r="H16" s="334">
        <f>'C 101  Pol'!BD157</f>
        <v>0</v>
      </c>
      <c r="I16" s="335">
        <f>'C 101  Pol'!BE157</f>
        <v>0</v>
      </c>
    </row>
    <row r="17" spans="1:9" s="137" customFormat="1" ht="12.75">
      <c r="A17" s="332" t="str">
        <f>'C 101  Pol'!B158</f>
        <v>35</v>
      </c>
      <c r="B17" s="70" t="str">
        <f>'C 101  Pol'!C158</f>
        <v>Stoky</v>
      </c>
      <c r="D17" s="230"/>
      <c r="E17" s="333">
        <f>'C 101  Pol'!BA162</f>
        <v>0</v>
      </c>
      <c r="F17" s="334">
        <f>'C 101  Pol'!BB162</f>
        <v>0</v>
      </c>
      <c r="G17" s="334">
        <f>'C 101  Pol'!BC162</f>
        <v>0</v>
      </c>
      <c r="H17" s="334">
        <f>'C 101  Pol'!BD162</f>
        <v>0</v>
      </c>
      <c r="I17" s="335">
        <f>'C 101  Pol'!BE162</f>
        <v>0</v>
      </c>
    </row>
    <row r="18" spans="1:9" s="137" customFormat="1" ht="12.75">
      <c r="A18" s="332" t="str">
        <f>'C 101  Pol'!B163</f>
        <v>43</v>
      </c>
      <c r="B18" s="70" t="str">
        <f>'C 101  Pol'!C163</f>
        <v>Schodiště</v>
      </c>
      <c r="D18" s="230"/>
      <c r="E18" s="333">
        <f>'C 101  Pol'!BA196</f>
        <v>0</v>
      </c>
      <c r="F18" s="334">
        <f>'C 101  Pol'!BB196</f>
        <v>0</v>
      </c>
      <c r="G18" s="334">
        <f>'C 101  Pol'!BC196</f>
        <v>0</v>
      </c>
      <c r="H18" s="334">
        <f>'C 101  Pol'!BD196</f>
        <v>0</v>
      </c>
      <c r="I18" s="335">
        <f>'C 101  Pol'!BE196</f>
        <v>0</v>
      </c>
    </row>
    <row r="19" spans="1:9" s="137" customFormat="1" ht="12.75">
      <c r="A19" s="332" t="str">
        <f>'C 101  Pol'!B197</f>
        <v>45</v>
      </c>
      <c r="B19" s="70" t="str">
        <f>'C 101  Pol'!C197</f>
        <v>Podkladní a vedlejší konstrukce</v>
      </c>
      <c r="D19" s="230"/>
      <c r="E19" s="333">
        <f>'C 101  Pol'!BA201</f>
        <v>0</v>
      </c>
      <c r="F19" s="334">
        <f>'C 101  Pol'!BB201</f>
        <v>0</v>
      </c>
      <c r="G19" s="334">
        <f>'C 101  Pol'!BC201</f>
        <v>0</v>
      </c>
      <c r="H19" s="334">
        <f>'C 101  Pol'!BD201</f>
        <v>0</v>
      </c>
      <c r="I19" s="335">
        <f>'C 101  Pol'!BE201</f>
        <v>0</v>
      </c>
    </row>
    <row r="20" spans="1:9" s="137" customFormat="1" ht="12.75">
      <c r="A20" s="332" t="str">
        <f>'C 101  Pol'!B202</f>
        <v>56</v>
      </c>
      <c r="B20" s="70" t="str">
        <f>'C 101  Pol'!C202</f>
        <v>Podkladní vrstvy komunikací a zpevněných ploch</v>
      </c>
      <c r="D20" s="230"/>
      <c r="E20" s="333">
        <f>'C 101  Pol'!BA211</f>
        <v>0</v>
      </c>
      <c r="F20" s="334">
        <f>'C 101  Pol'!BB211</f>
        <v>0</v>
      </c>
      <c r="G20" s="334">
        <f>'C 101  Pol'!BC211</f>
        <v>0</v>
      </c>
      <c r="H20" s="334">
        <f>'C 101  Pol'!BD211</f>
        <v>0</v>
      </c>
      <c r="I20" s="335">
        <f>'C 101  Pol'!BE211</f>
        <v>0</v>
      </c>
    </row>
    <row r="21" spans="1:9" s="137" customFormat="1" ht="12.75">
      <c r="A21" s="332" t="str">
        <f>'C 101  Pol'!B212</f>
        <v>59</v>
      </c>
      <c r="B21" s="70" t="str">
        <f>'C 101  Pol'!C212</f>
        <v>Dlažby a předlažby komunikací</v>
      </c>
      <c r="D21" s="230"/>
      <c r="E21" s="333">
        <f>'C 101  Pol'!BA259</f>
        <v>0</v>
      </c>
      <c r="F21" s="334">
        <f>'C 101  Pol'!BB259</f>
        <v>0</v>
      </c>
      <c r="G21" s="334">
        <f>'C 101  Pol'!BC259</f>
        <v>0</v>
      </c>
      <c r="H21" s="334">
        <f>'C 101  Pol'!BD259</f>
        <v>0</v>
      </c>
      <c r="I21" s="335">
        <f>'C 101  Pol'!BE259</f>
        <v>0</v>
      </c>
    </row>
    <row r="22" spans="1:9" s="137" customFormat="1" ht="12.75">
      <c r="A22" s="332" t="str">
        <f>'C 101  Pol'!B260</f>
        <v>87</v>
      </c>
      <c r="B22" s="70" t="str">
        <f>'C 101  Pol'!C260</f>
        <v>Potrubí z trub z plastických hmot</v>
      </c>
      <c r="D22" s="230"/>
      <c r="E22" s="333">
        <f>'C 101  Pol'!BA274</f>
        <v>0</v>
      </c>
      <c r="F22" s="334">
        <f>'C 101  Pol'!BB274</f>
        <v>0</v>
      </c>
      <c r="G22" s="334">
        <f>'C 101  Pol'!BC274</f>
        <v>0</v>
      </c>
      <c r="H22" s="334">
        <f>'C 101  Pol'!BD274</f>
        <v>0</v>
      </c>
      <c r="I22" s="335">
        <f>'C 101  Pol'!BE274</f>
        <v>0</v>
      </c>
    </row>
    <row r="23" spans="1:9" s="137" customFormat="1" ht="12.75">
      <c r="A23" s="332" t="str">
        <f>'C 101  Pol'!B275</f>
        <v>89</v>
      </c>
      <c r="B23" s="70" t="str">
        <f>'C 101  Pol'!C275</f>
        <v>Ostatní konstrukce na trubním vedení</v>
      </c>
      <c r="D23" s="230"/>
      <c r="E23" s="333">
        <f>'C 101  Pol'!BA292</f>
        <v>0</v>
      </c>
      <c r="F23" s="334">
        <f>'C 101  Pol'!BB292</f>
        <v>0</v>
      </c>
      <c r="G23" s="334">
        <f>'C 101  Pol'!BC292</f>
        <v>0</v>
      </c>
      <c r="H23" s="334">
        <f>'C 101  Pol'!BD292</f>
        <v>0</v>
      </c>
      <c r="I23" s="335">
        <f>'C 101  Pol'!BE292</f>
        <v>0</v>
      </c>
    </row>
    <row r="24" spans="1:9" s="137" customFormat="1" ht="12.75">
      <c r="A24" s="332" t="str">
        <f>'C 101  Pol'!B293</f>
        <v>91</v>
      </c>
      <c r="B24" s="70" t="str">
        <f>'C 101  Pol'!C293</f>
        <v>Doplňující práce na komunikaci</v>
      </c>
      <c r="D24" s="230"/>
      <c r="E24" s="333">
        <f>'C 101  Pol'!BA306</f>
        <v>0</v>
      </c>
      <c r="F24" s="334">
        <f>'C 101  Pol'!BB306</f>
        <v>0</v>
      </c>
      <c r="G24" s="334">
        <f>'C 101  Pol'!BC306</f>
        <v>0</v>
      </c>
      <c r="H24" s="334">
        <f>'C 101  Pol'!BD306</f>
        <v>0</v>
      </c>
      <c r="I24" s="335">
        <f>'C 101  Pol'!BE306</f>
        <v>0</v>
      </c>
    </row>
    <row r="25" spans="1:9" s="137" customFormat="1" ht="12.75">
      <c r="A25" s="332" t="str">
        <f>'C 101  Pol'!B307</f>
        <v>96</v>
      </c>
      <c r="B25" s="70" t="str">
        <f>'C 101  Pol'!C307</f>
        <v>Bourání konstrukcí</v>
      </c>
      <c r="D25" s="230"/>
      <c r="E25" s="333">
        <f>'C 101  Pol'!BA338</f>
        <v>0</v>
      </c>
      <c r="F25" s="334">
        <f>'C 101  Pol'!BB338</f>
        <v>0</v>
      </c>
      <c r="G25" s="334">
        <f>'C 101  Pol'!BC338</f>
        <v>0</v>
      </c>
      <c r="H25" s="334">
        <f>'C 101  Pol'!BD338</f>
        <v>0</v>
      </c>
      <c r="I25" s="335">
        <f>'C 101  Pol'!BE338</f>
        <v>0</v>
      </c>
    </row>
    <row r="26" spans="1:9" s="137" customFormat="1" ht="12.75">
      <c r="A26" s="332" t="str">
        <f>'C 101  Pol'!B339</f>
        <v>99</v>
      </c>
      <c r="B26" s="70" t="str">
        <f>'C 101  Pol'!C339</f>
        <v>Staveništní přesun hmot</v>
      </c>
      <c r="D26" s="230"/>
      <c r="E26" s="333">
        <f>'C 101  Pol'!BA341</f>
        <v>0</v>
      </c>
      <c r="F26" s="334">
        <f>'C 101  Pol'!BB341</f>
        <v>0</v>
      </c>
      <c r="G26" s="334">
        <f>'C 101  Pol'!BC341</f>
        <v>0</v>
      </c>
      <c r="H26" s="334">
        <f>'C 101  Pol'!BD341</f>
        <v>0</v>
      </c>
      <c r="I26" s="335">
        <f>'C 101  Pol'!BE341</f>
        <v>0</v>
      </c>
    </row>
    <row r="27" spans="1:9" s="137" customFormat="1" ht="12.75">
      <c r="A27" s="332" t="str">
        <f>'C 101  Pol'!B342</f>
        <v>711</v>
      </c>
      <c r="B27" s="70" t="str">
        <f>'C 101  Pol'!C342</f>
        <v>Izolace proti vodě</v>
      </c>
      <c r="D27" s="230"/>
      <c r="E27" s="333">
        <f>'C 101  Pol'!BA348</f>
        <v>0</v>
      </c>
      <c r="F27" s="334">
        <f>'C 101  Pol'!BB348</f>
        <v>0</v>
      </c>
      <c r="G27" s="334">
        <f>'C 101  Pol'!BC348</f>
        <v>0</v>
      </c>
      <c r="H27" s="334">
        <f>'C 101  Pol'!BD348</f>
        <v>0</v>
      </c>
      <c r="I27" s="335">
        <f>'C 101  Pol'!BE348</f>
        <v>0</v>
      </c>
    </row>
    <row r="28" spans="1:9" s="137" customFormat="1" ht="12.75">
      <c r="A28" s="332" t="str">
        <f>'C 101  Pol'!B349</f>
        <v>767</v>
      </c>
      <c r="B28" s="70" t="str">
        <f>'C 101  Pol'!C349</f>
        <v>Konstrukce zámečnické</v>
      </c>
      <c r="D28" s="230"/>
      <c r="E28" s="333">
        <f>'C 101  Pol'!BA355</f>
        <v>0</v>
      </c>
      <c r="F28" s="334">
        <f>'C 101  Pol'!BB355</f>
        <v>0</v>
      </c>
      <c r="G28" s="334">
        <f>'C 101  Pol'!BC355</f>
        <v>0</v>
      </c>
      <c r="H28" s="334">
        <f>'C 101  Pol'!BD355</f>
        <v>0</v>
      </c>
      <c r="I28" s="335">
        <f>'C 101  Pol'!BE355</f>
        <v>0</v>
      </c>
    </row>
    <row r="29" spans="1:9" s="137" customFormat="1" ht="12.75">
      <c r="A29" s="332" t="str">
        <f>'C 101  Pol'!B356</f>
        <v>799VN</v>
      </c>
      <c r="B29" s="70" t="str">
        <f>'C 101  Pol'!C356</f>
        <v>Vedlejší náklady</v>
      </c>
      <c r="D29" s="230"/>
      <c r="E29" s="333">
        <f>'C 101  Pol'!BA358</f>
        <v>0</v>
      </c>
      <c r="F29" s="334">
        <f>'C 101  Pol'!BB358</f>
        <v>0</v>
      </c>
      <c r="G29" s="334">
        <f>'C 101  Pol'!BC358</f>
        <v>0</v>
      </c>
      <c r="H29" s="334">
        <f>'C 101  Pol'!BD358</f>
        <v>0</v>
      </c>
      <c r="I29" s="335">
        <f>'C 101  Pol'!BE358</f>
        <v>0</v>
      </c>
    </row>
    <row r="30" spans="1:9" s="137" customFormat="1" ht="13.5" thickBot="1">
      <c r="A30" s="332" t="str">
        <f>'C 101  Pol'!B359</f>
        <v>D96</v>
      </c>
      <c r="B30" s="70" t="str">
        <f>'C 101  Pol'!C359</f>
        <v>Přesuny suti a vybouraných hmot</v>
      </c>
      <c r="D30" s="230"/>
      <c r="E30" s="333">
        <f>'C 101  Pol'!BA398</f>
        <v>0</v>
      </c>
      <c r="F30" s="334">
        <f>'C 101  Pol'!BB398</f>
        <v>0</v>
      </c>
      <c r="G30" s="334">
        <f>'C 101  Pol'!BC398</f>
        <v>0</v>
      </c>
      <c r="H30" s="334">
        <f>'C 101  Pol'!BD398</f>
        <v>0</v>
      </c>
      <c r="I30" s="335">
        <f>'C 101  Pol'!BE398</f>
        <v>0</v>
      </c>
    </row>
    <row r="31" spans="1:9" s="14" customFormat="1" ht="13.5" thickBot="1">
      <c r="A31" s="231"/>
      <c r="B31" s="232" t="s">
        <v>79</v>
      </c>
      <c r="C31" s="232"/>
      <c r="D31" s="233"/>
      <c r="E31" s="234">
        <f>SUM(E7:E30)</f>
        <v>0</v>
      </c>
      <c r="F31" s="235">
        <f>SUM(F7:F30)</f>
        <v>0</v>
      </c>
      <c r="G31" s="235">
        <f>SUM(G7:G30)</f>
        <v>0</v>
      </c>
      <c r="H31" s="235">
        <f>SUM(H7:H30)</f>
        <v>0</v>
      </c>
      <c r="I31" s="236">
        <f>SUM(I7:I30)</f>
        <v>0</v>
      </c>
    </row>
    <row r="32" spans="1:9" ht="12.75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57" ht="19.5" customHeight="1">
      <c r="A33" s="222" t="s">
        <v>80</v>
      </c>
      <c r="B33" s="222"/>
      <c r="C33" s="222"/>
      <c r="D33" s="222"/>
      <c r="E33" s="222"/>
      <c r="F33" s="222"/>
      <c r="G33" s="237"/>
      <c r="H33" s="222"/>
      <c r="I33" s="222"/>
      <c r="BA33" s="143"/>
      <c r="BB33" s="143"/>
      <c r="BC33" s="143"/>
      <c r="BD33" s="143"/>
      <c r="BE33" s="143"/>
    </row>
    <row r="34" ht="13.5" thickBot="1"/>
    <row r="35" spans="1:9" ht="12.75">
      <c r="A35" s="175" t="s">
        <v>81</v>
      </c>
      <c r="B35" s="176"/>
      <c r="C35" s="176"/>
      <c r="D35" s="238"/>
      <c r="E35" s="239" t="s">
        <v>82</v>
      </c>
      <c r="F35" s="240" t="s">
        <v>12</v>
      </c>
      <c r="G35" s="241" t="s">
        <v>83</v>
      </c>
      <c r="H35" s="242"/>
      <c r="I35" s="243" t="s">
        <v>82</v>
      </c>
    </row>
    <row r="36" spans="1:53" ht="12.75">
      <c r="A36" s="167" t="s">
        <v>129</v>
      </c>
      <c r="B36" s="158"/>
      <c r="C36" s="158"/>
      <c r="D36" s="244"/>
      <c r="E36" s="245"/>
      <c r="F36" s="246"/>
      <c r="G36" s="247">
        <v>0</v>
      </c>
      <c r="H36" s="248"/>
      <c r="I36" s="249">
        <f>E36+F36*G36/100</f>
        <v>0</v>
      </c>
      <c r="BA36" s="1">
        <v>0</v>
      </c>
    </row>
    <row r="37" spans="1:53" ht="12.75">
      <c r="A37" s="167" t="s">
        <v>130</v>
      </c>
      <c r="B37" s="158"/>
      <c r="C37" s="158"/>
      <c r="D37" s="244"/>
      <c r="E37" s="245"/>
      <c r="F37" s="246"/>
      <c r="G37" s="247">
        <v>0</v>
      </c>
      <c r="H37" s="248"/>
      <c r="I37" s="249">
        <f>E37+F37*G37/100</f>
        <v>0</v>
      </c>
      <c r="BA37" s="1">
        <v>0</v>
      </c>
    </row>
    <row r="38" spans="1:53" ht="12.75">
      <c r="A38" s="167" t="s">
        <v>131</v>
      </c>
      <c r="B38" s="158"/>
      <c r="C38" s="158"/>
      <c r="D38" s="244"/>
      <c r="E38" s="245"/>
      <c r="F38" s="246"/>
      <c r="G38" s="247">
        <v>0</v>
      </c>
      <c r="H38" s="248"/>
      <c r="I38" s="249">
        <f>E38+F38*G38/100</f>
        <v>0</v>
      </c>
      <c r="BA38" s="1">
        <v>0</v>
      </c>
    </row>
    <row r="39" spans="1:53" ht="12.75">
      <c r="A39" s="167" t="s">
        <v>132</v>
      </c>
      <c r="B39" s="158"/>
      <c r="C39" s="158"/>
      <c r="D39" s="244"/>
      <c r="E39" s="245"/>
      <c r="F39" s="246"/>
      <c r="G39" s="247">
        <v>0</v>
      </c>
      <c r="H39" s="248"/>
      <c r="I39" s="249">
        <f>E39+F39*G39/100</f>
        <v>0</v>
      </c>
      <c r="BA39" s="1">
        <v>0</v>
      </c>
    </row>
    <row r="40" spans="1:53" ht="12.75">
      <c r="A40" s="167" t="s">
        <v>133</v>
      </c>
      <c r="B40" s="158"/>
      <c r="C40" s="158"/>
      <c r="D40" s="244"/>
      <c r="E40" s="245"/>
      <c r="F40" s="246"/>
      <c r="G40" s="247">
        <v>0</v>
      </c>
      <c r="H40" s="248"/>
      <c r="I40" s="249">
        <f>E40+F40*G40/100</f>
        <v>0</v>
      </c>
      <c r="BA40" s="1">
        <v>1</v>
      </c>
    </row>
    <row r="41" spans="1:53" ht="12.75">
      <c r="A41" s="167" t="s">
        <v>134</v>
      </c>
      <c r="B41" s="158"/>
      <c r="C41" s="158"/>
      <c r="D41" s="244"/>
      <c r="E41" s="245"/>
      <c r="F41" s="246"/>
      <c r="G41" s="247">
        <v>0</v>
      </c>
      <c r="H41" s="248"/>
      <c r="I41" s="249">
        <f>E41+F41*G41/100</f>
        <v>0</v>
      </c>
      <c r="BA41" s="1">
        <v>1</v>
      </c>
    </row>
    <row r="42" spans="1:53" ht="12.75">
      <c r="A42" s="167" t="s">
        <v>135</v>
      </c>
      <c r="B42" s="158"/>
      <c r="C42" s="158"/>
      <c r="D42" s="244"/>
      <c r="E42" s="245"/>
      <c r="F42" s="246"/>
      <c r="G42" s="247">
        <v>0</v>
      </c>
      <c r="H42" s="248"/>
      <c r="I42" s="249">
        <f>E42+F42*G42/100</f>
        <v>0</v>
      </c>
      <c r="BA42" s="1">
        <v>2</v>
      </c>
    </row>
    <row r="43" spans="1:53" ht="12.75">
      <c r="A43" s="167" t="s">
        <v>136</v>
      </c>
      <c r="B43" s="158"/>
      <c r="C43" s="158"/>
      <c r="D43" s="244"/>
      <c r="E43" s="245"/>
      <c r="F43" s="246"/>
      <c r="G43" s="247">
        <v>0</v>
      </c>
      <c r="H43" s="248"/>
      <c r="I43" s="249">
        <f>E43+F43*G43/100</f>
        <v>0</v>
      </c>
      <c r="BA43" s="1">
        <v>2</v>
      </c>
    </row>
    <row r="44" spans="1:9" ht="13.5" thickBot="1">
      <c r="A44" s="250"/>
      <c r="B44" s="251" t="s">
        <v>84</v>
      </c>
      <c r="C44" s="252"/>
      <c r="D44" s="253"/>
      <c r="E44" s="254"/>
      <c r="F44" s="255"/>
      <c r="G44" s="255"/>
      <c r="H44" s="256">
        <f>SUM(I36:I43)</f>
        <v>0</v>
      </c>
      <c r="I44" s="257"/>
    </row>
    <row r="46" spans="2:9" ht="12.75">
      <c r="B46" s="14"/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  <row r="81" spans="6:9" ht="12.75">
      <c r="F81" s="258"/>
      <c r="G81" s="259"/>
      <c r="H81" s="259"/>
      <c r="I81" s="54"/>
    </row>
    <row r="82" spans="6:9" ht="12.75">
      <c r="F82" s="258"/>
      <c r="G82" s="259"/>
      <c r="H82" s="259"/>
      <c r="I82" s="54"/>
    </row>
    <row r="83" spans="6:9" ht="12.75">
      <c r="F83" s="258"/>
      <c r="G83" s="259"/>
      <c r="H83" s="259"/>
      <c r="I83" s="54"/>
    </row>
    <row r="84" spans="6:9" ht="12.75">
      <c r="F84" s="258"/>
      <c r="G84" s="259"/>
      <c r="H84" s="259"/>
      <c r="I84" s="54"/>
    </row>
    <row r="85" spans="6:9" ht="12.75">
      <c r="F85" s="258"/>
      <c r="G85" s="259"/>
      <c r="H85" s="259"/>
      <c r="I85" s="54"/>
    </row>
    <row r="86" spans="6:9" ht="12.75">
      <c r="F86" s="258"/>
      <c r="G86" s="259"/>
      <c r="H86" s="259"/>
      <c r="I86" s="54"/>
    </row>
    <row r="87" spans="6:9" ht="12.75">
      <c r="F87" s="258"/>
      <c r="G87" s="259"/>
      <c r="H87" s="259"/>
      <c r="I87" s="54"/>
    </row>
    <row r="88" spans="6:9" ht="12.75">
      <c r="F88" s="258"/>
      <c r="G88" s="259"/>
      <c r="H88" s="259"/>
      <c r="I88" s="54"/>
    </row>
    <row r="89" spans="6:9" ht="12.75">
      <c r="F89" s="258"/>
      <c r="G89" s="259"/>
      <c r="H89" s="259"/>
      <c r="I89" s="54"/>
    </row>
    <row r="90" spans="6:9" ht="12.75">
      <c r="F90" s="258"/>
      <c r="G90" s="259"/>
      <c r="H90" s="259"/>
      <c r="I90" s="54"/>
    </row>
    <row r="91" spans="6:9" ht="12.75">
      <c r="F91" s="258"/>
      <c r="G91" s="259"/>
      <c r="H91" s="259"/>
      <c r="I91" s="54"/>
    </row>
    <row r="92" spans="6:9" ht="12.75">
      <c r="F92" s="258"/>
      <c r="G92" s="259"/>
      <c r="H92" s="259"/>
      <c r="I92" s="54"/>
    </row>
    <row r="93" spans="6:9" ht="12.75">
      <c r="F93" s="258"/>
      <c r="G93" s="259"/>
      <c r="H93" s="259"/>
      <c r="I93" s="54"/>
    </row>
    <row r="94" spans="6:9" ht="12.75">
      <c r="F94" s="258"/>
      <c r="G94" s="259"/>
      <c r="H94" s="259"/>
      <c r="I94" s="54"/>
    </row>
    <row r="95" spans="6:9" ht="12.75">
      <c r="F95" s="258"/>
      <c r="G95" s="259"/>
      <c r="H95" s="259"/>
      <c r="I95" s="54"/>
    </row>
  </sheetData>
  <sheetProtection/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471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>
        <f>'C 101  Rek'!H1</f>
      </c>
      <c r="G3" s="268"/>
    </row>
    <row r="4" spans="1:7" ht="13.5" thickBot="1">
      <c r="A4" s="269" t="s">
        <v>76</v>
      </c>
      <c r="B4" s="214"/>
      <c r="C4" s="215" t="s">
        <v>139</v>
      </c>
      <c r="D4" s="270"/>
      <c r="E4" s="271">
        <f>'C 101  Rek'!G2</f>
        <v>0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142</v>
      </c>
      <c r="C7" s="284" t="s">
        <v>143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145</v>
      </c>
      <c r="C8" s="295" t="s">
        <v>146</v>
      </c>
      <c r="D8" s="296" t="s">
        <v>141</v>
      </c>
      <c r="E8" s="297">
        <v>303.5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-0.118</v>
      </c>
      <c r="K8" s="300">
        <f>E8*J8</f>
        <v>-35.812999999999995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147</v>
      </c>
      <c r="C9" s="295" t="s">
        <v>148</v>
      </c>
      <c r="D9" s="296" t="s">
        <v>141</v>
      </c>
      <c r="E9" s="297">
        <v>18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>
        <v>-0.138</v>
      </c>
      <c r="K9" s="300">
        <f>E9*J9</f>
        <v>-2.484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15" ht="33.75">
      <c r="A10" s="301"/>
      <c r="B10" s="302"/>
      <c r="C10" s="303" t="s">
        <v>149</v>
      </c>
      <c r="D10" s="304"/>
      <c r="E10" s="304"/>
      <c r="F10" s="304"/>
      <c r="G10" s="305"/>
      <c r="I10" s="306"/>
      <c r="K10" s="306"/>
      <c r="L10" s="307" t="s">
        <v>149</v>
      </c>
      <c r="O10" s="292">
        <v>3</v>
      </c>
    </row>
    <row r="11" spans="1:15" ht="12.75">
      <c r="A11" s="301"/>
      <c r="B11" s="308"/>
      <c r="C11" s="309" t="s">
        <v>150</v>
      </c>
      <c r="D11" s="310"/>
      <c r="E11" s="311">
        <v>18</v>
      </c>
      <c r="F11" s="312"/>
      <c r="G11" s="313"/>
      <c r="H11" s="314"/>
      <c r="I11" s="306"/>
      <c r="J11" s="315"/>
      <c r="K11" s="306"/>
      <c r="M11" s="307" t="s">
        <v>150</v>
      </c>
      <c r="O11" s="292"/>
    </row>
    <row r="12" spans="1:80" ht="12.75">
      <c r="A12" s="293">
        <v>3</v>
      </c>
      <c r="B12" s="294" t="s">
        <v>151</v>
      </c>
      <c r="C12" s="295" t="s">
        <v>152</v>
      </c>
      <c r="D12" s="296" t="s">
        <v>141</v>
      </c>
      <c r="E12" s="297">
        <v>0.72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>
        <v>-0.24</v>
      </c>
      <c r="K12" s="300">
        <f>E12*J12</f>
        <v>-0.17279999999999998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15" ht="45">
      <c r="A13" s="301"/>
      <c r="B13" s="302"/>
      <c r="C13" s="303" t="s">
        <v>153</v>
      </c>
      <c r="D13" s="304"/>
      <c r="E13" s="304"/>
      <c r="F13" s="304"/>
      <c r="G13" s="305"/>
      <c r="I13" s="306"/>
      <c r="K13" s="306"/>
      <c r="L13" s="307" t="s">
        <v>153</v>
      </c>
      <c r="O13" s="292">
        <v>3</v>
      </c>
    </row>
    <row r="14" spans="1:15" ht="12.75">
      <c r="A14" s="301"/>
      <c r="B14" s="308"/>
      <c r="C14" s="309" t="s">
        <v>154</v>
      </c>
      <c r="D14" s="310"/>
      <c r="E14" s="311">
        <v>0.2</v>
      </c>
      <c r="F14" s="312"/>
      <c r="G14" s="313"/>
      <c r="H14" s="314"/>
      <c r="I14" s="306"/>
      <c r="J14" s="315"/>
      <c r="K14" s="306"/>
      <c r="M14" s="307" t="s">
        <v>154</v>
      </c>
      <c r="O14" s="292"/>
    </row>
    <row r="15" spans="1:15" ht="12.75">
      <c r="A15" s="301"/>
      <c r="B15" s="308"/>
      <c r="C15" s="309" t="s">
        <v>155</v>
      </c>
      <c r="D15" s="310"/>
      <c r="E15" s="311">
        <v>0.52</v>
      </c>
      <c r="F15" s="312"/>
      <c r="G15" s="313"/>
      <c r="H15" s="314"/>
      <c r="I15" s="306"/>
      <c r="J15" s="315"/>
      <c r="K15" s="306"/>
      <c r="M15" s="307" t="s">
        <v>155</v>
      </c>
      <c r="O15" s="292"/>
    </row>
    <row r="16" spans="1:80" ht="12.75">
      <c r="A16" s="293">
        <v>4</v>
      </c>
      <c r="B16" s="294" t="s">
        <v>156</v>
      </c>
      <c r="C16" s="295" t="s">
        <v>157</v>
      </c>
      <c r="D16" s="296" t="s">
        <v>141</v>
      </c>
      <c r="E16" s="297">
        <v>441.5</v>
      </c>
      <c r="F16" s="297">
        <v>0</v>
      </c>
      <c r="G16" s="298">
        <f>E16*F16</f>
        <v>0</v>
      </c>
      <c r="H16" s="299">
        <v>0</v>
      </c>
      <c r="I16" s="300">
        <f>E16*H16</f>
        <v>0</v>
      </c>
      <c r="J16" s="299">
        <v>-0.2</v>
      </c>
      <c r="K16" s="300">
        <f>E16*J16</f>
        <v>-88.30000000000001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80" ht="12.75">
      <c r="A17" s="293">
        <v>5</v>
      </c>
      <c r="B17" s="294" t="s">
        <v>158</v>
      </c>
      <c r="C17" s="295" t="s">
        <v>159</v>
      </c>
      <c r="D17" s="296" t="s">
        <v>141</v>
      </c>
      <c r="E17" s="297">
        <v>667</v>
      </c>
      <c r="F17" s="297">
        <v>0</v>
      </c>
      <c r="G17" s="298">
        <f>E17*F17</f>
        <v>0</v>
      </c>
      <c r="H17" s="299">
        <v>0</v>
      </c>
      <c r="I17" s="300">
        <f>E17*H17</f>
        <v>0</v>
      </c>
      <c r="J17" s="299">
        <v>-0.11</v>
      </c>
      <c r="K17" s="300">
        <f>E17*J17</f>
        <v>-73.37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15" ht="45">
      <c r="A18" s="301"/>
      <c r="B18" s="302"/>
      <c r="C18" s="303" t="s">
        <v>160</v>
      </c>
      <c r="D18" s="304"/>
      <c r="E18" s="304"/>
      <c r="F18" s="304"/>
      <c r="G18" s="305"/>
      <c r="I18" s="306"/>
      <c r="K18" s="306"/>
      <c r="L18" s="307" t="s">
        <v>160</v>
      </c>
      <c r="O18" s="292">
        <v>3</v>
      </c>
    </row>
    <row r="19" spans="1:15" ht="12.75">
      <c r="A19" s="301"/>
      <c r="B19" s="308"/>
      <c r="C19" s="309" t="s">
        <v>161</v>
      </c>
      <c r="D19" s="310"/>
      <c r="E19" s="311">
        <v>667</v>
      </c>
      <c r="F19" s="312"/>
      <c r="G19" s="313"/>
      <c r="H19" s="314"/>
      <c r="I19" s="306"/>
      <c r="J19" s="315"/>
      <c r="K19" s="306"/>
      <c r="M19" s="307" t="s">
        <v>161</v>
      </c>
      <c r="O19" s="292"/>
    </row>
    <row r="20" spans="1:80" ht="12.75">
      <c r="A20" s="293">
        <v>6</v>
      </c>
      <c r="B20" s="294" t="s">
        <v>162</v>
      </c>
      <c r="C20" s="295" t="s">
        <v>163</v>
      </c>
      <c r="D20" s="296" t="s">
        <v>141</v>
      </c>
      <c r="E20" s="297">
        <v>22.65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-0.288</v>
      </c>
      <c r="K20" s="300">
        <f>E20*J20</f>
        <v>-6.523199999999999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15" ht="12.75">
      <c r="A21" s="301"/>
      <c r="B21" s="308"/>
      <c r="C21" s="309" t="s">
        <v>164</v>
      </c>
      <c r="D21" s="310"/>
      <c r="E21" s="311">
        <v>22.65</v>
      </c>
      <c r="F21" s="312"/>
      <c r="G21" s="313"/>
      <c r="H21" s="314"/>
      <c r="I21" s="306"/>
      <c r="J21" s="315"/>
      <c r="K21" s="306"/>
      <c r="M21" s="307" t="s">
        <v>164</v>
      </c>
      <c r="O21" s="292"/>
    </row>
    <row r="22" spans="1:80" ht="12.75">
      <c r="A22" s="293">
        <v>7</v>
      </c>
      <c r="B22" s="294" t="s">
        <v>165</v>
      </c>
      <c r="C22" s="295" t="s">
        <v>166</v>
      </c>
      <c r="D22" s="296" t="s">
        <v>141</v>
      </c>
      <c r="E22" s="297">
        <v>667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-0.288</v>
      </c>
      <c r="K22" s="300">
        <f>E22*J22</f>
        <v>-192.09599999999998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15" ht="56.25">
      <c r="A23" s="301"/>
      <c r="B23" s="302"/>
      <c r="C23" s="303" t="s">
        <v>167</v>
      </c>
      <c r="D23" s="304"/>
      <c r="E23" s="304"/>
      <c r="F23" s="304"/>
      <c r="G23" s="305"/>
      <c r="I23" s="306"/>
      <c r="K23" s="306"/>
      <c r="L23" s="307" t="s">
        <v>167</v>
      </c>
      <c r="O23" s="292">
        <v>3</v>
      </c>
    </row>
    <row r="24" spans="1:15" ht="12.75">
      <c r="A24" s="301"/>
      <c r="B24" s="308"/>
      <c r="C24" s="309" t="s">
        <v>168</v>
      </c>
      <c r="D24" s="310"/>
      <c r="E24" s="311">
        <v>667</v>
      </c>
      <c r="F24" s="312"/>
      <c r="G24" s="313"/>
      <c r="H24" s="314"/>
      <c r="I24" s="306"/>
      <c r="J24" s="315"/>
      <c r="K24" s="306"/>
      <c r="M24" s="307" t="s">
        <v>168</v>
      </c>
      <c r="O24" s="292"/>
    </row>
    <row r="25" spans="1:80" ht="12.75">
      <c r="A25" s="293">
        <v>8</v>
      </c>
      <c r="B25" s="294" t="s">
        <v>169</v>
      </c>
      <c r="C25" s="295" t="s">
        <v>170</v>
      </c>
      <c r="D25" s="296" t="s">
        <v>171</v>
      </c>
      <c r="E25" s="297">
        <v>229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-0.145</v>
      </c>
      <c r="K25" s="300">
        <f>E25*J25</f>
        <v>-33.205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15" ht="12.75">
      <c r="A26" s="301"/>
      <c r="B26" s="308"/>
      <c r="C26" s="309" t="s">
        <v>172</v>
      </c>
      <c r="D26" s="310"/>
      <c r="E26" s="311">
        <v>47.5</v>
      </c>
      <c r="F26" s="312"/>
      <c r="G26" s="313"/>
      <c r="H26" s="314"/>
      <c r="I26" s="306"/>
      <c r="J26" s="315"/>
      <c r="K26" s="306"/>
      <c r="M26" s="307" t="s">
        <v>172</v>
      </c>
      <c r="O26" s="292"/>
    </row>
    <row r="27" spans="1:15" ht="12.75">
      <c r="A27" s="301"/>
      <c r="B27" s="308"/>
      <c r="C27" s="309" t="s">
        <v>173</v>
      </c>
      <c r="D27" s="310"/>
      <c r="E27" s="311">
        <v>125.5</v>
      </c>
      <c r="F27" s="312"/>
      <c r="G27" s="313"/>
      <c r="H27" s="314"/>
      <c r="I27" s="306"/>
      <c r="J27" s="315"/>
      <c r="K27" s="306"/>
      <c r="M27" s="307" t="s">
        <v>173</v>
      </c>
      <c r="O27" s="292"/>
    </row>
    <row r="28" spans="1:15" ht="12.75">
      <c r="A28" s="301"/>
      <c r="B28" s="308"/>
      <c r="C28" s="309" t="s">
        <v>174</v>
      </c>
      <c r="D28" s="310"/>
      <c r="E28" s="311">
        <v>56</v>
      </c>
      <c r="F28" s="312"/>
      <c r="G28" s="313"/>
      <c r="H28" s="314"/>
      <c r="I28" s="306"/>
      <c r="J28" s="315"/>
      <c r="K28" s="306"/>
      <c r="M28" s="307" t="s">
        <v>174</v>
      </c>
      <c r="O28" s="292"/>
    </row>
    <row r="29" spans="1:80" ht="12.75">
      <c r="A29" s="293">
        <v>9</v>
      </c>
      <c r="B29" s="294" t="s">
        <v>175</v>
      </c>
      <c r="C29" s="295" t="s">
        <v>176</v>
      </c>
      <c r="D29" s="296" t="s">
        <v>171</v>
      </c>
      <c r="E29" s="297">
        <v>229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15" ht="12.75">
      <c r="A30" s="301"/>
      <c r="B30" s="308"/>
      <c r="C30" s="309" t="s">
        <v>172</v>
      </c>
      <c r="D30" s="310"/>
      <c r="E30" s="311">
        <v>47.5</v>
      </c>
      <c r="F30" s="312"/>
      <c r="G30" s="313"/>
      <c r="H30" s="314"/>
      <c r="I30" s="306"/>
      <c r="J30" s="315"/>
      <c r="K30" s="306"/>
      <c r="M30" s="307" t="s">
        <v>172</v>
      </c>
      <c r="O30" s="292"/>
    </row>
    <row r="31" spans="1:15" ht="12.75">
      <c r="A31" s="301"/>
      <c r="B31" s="308"/>
      <c r="C31" s="309" t="s">
        <v>173</v>
      </c>
      <c r="D31" s="310"/>
      <c r="E31" s="311">
        <v>125.5</v>
      </c>
      <c r="F31" s="312"/>
      <c r="G31" s="313"/>
      <c r="H31" s="314"/>
      <c r="I31" s="306"/>
      <c r="J31" s="315"/>
      <c r="K31" s="306"/>
      <c r="M31" s="307" t="s">
        <v>173</v>
      </c>
      <c r="O31" s="292"/>
    </row>
    <row r="32" spans="1:15" ht="12.75">
      <c r="A32" s="301"/>
      <c r="B32" s="308"/>
      <c r="C32" s="309" t="s">
        <v>174</v>
      </c>
      <c r="D32" s="310"/>
      <c r="E32" s="311">
        <v>56</v>
      </c>
      <c r="F32" s="312"/>
      <c r="G32" s="313"/>
      <c r="H32" s="314"/>
      <c r="I32" s="306"/>
      <c r="J32" s="315"/>
      <c r="K32" s="306"/>
      <c r="M32" s="307" t="s">
        <v>174</v>
      </c>
      <c r="O32" s="292"/>
    </row>
    <row r="33" spans="1:80" ht="22.5">
      <c r="A33" s="293">
        <v>10</v>
      </c>
      <c r="B33" s="294" t="s">
        <v>177</v>
      </c>
      <c r="C33" s="295" t="s">
        <v>178</v>
      </c>
      <c r="D33" s="296" t="s">
        <v>179</v>
      </c>
      <c r="E33" s="297">
        <v>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/>
      <c r="K33" s="300">
        <f>E33*J33</f>
        <v>0</v>
      </c>
      <c r="O33" s="292">
        <v>2</v>
      </c>
      <c r="AA33" s="261">
        <v>12</v>
      </c>
      <c r="AB33" s="261">
        <v>0</v>
      </c>
      <c r="AC33" s="261">
        <v>25</v>
      </c>
      <c r="AZ33" s="261">
        <v>1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12</v>
      </c>
      <c r="CB33" s="292">
        <v>0</v>
      </c>
    </row>
    <row r="34" spans="1:57" ht="12.75">
      <c r="A34" s="316"/>
      <c r="B34" s="317" t="s">
        <v>98</v>
      </c>
      <c r="C34" s="318" t="s">
        <v>144</v>
      </c>
      <c r="D34" s="319"/>
      <c r="E34" s="320"/>
      <c r="F34" s="321"/>
      <c r="G34" s="322">
        <f>SUM(G7:G33)</f>
        <v>0</v>
      </c>
      <c r="H34" s="323"/>
      <c r="I34" s="324">
        <f>SUM(I7:I33)</f>
        <v>0</v>
      </c>
      <c r="J34" s="323"/>
      <c r="K34" s="324">
        <f>SUM(K7:K33)</f>
        <v>-431.964</v>
      </c>
      <c r="O34" s="292">
        <v>4</v>
      </c>
      <c r="BA34" s="325">
        <f>SUM(BA7:BA33)</f>
        <v>0</v>
      </c>
      <c r="BB34" s="325">
        <f>SUM(BB7:BB33)</f>
        <v>0</v>
      </c>
      <c r="BC34" s="325">
        <f>SUM(BC7:BC33)</f>
        <v>0</v>
      </c>
      <c r="BD34" s="325">
        <f>SUM(BD7:BD33)</f>
        <v>0</v>
      </c>
      <c r="BE34" s="325">
        <f>SUM(BE7:BE33)</f>
        <v>0</v>
      </c>
    </row>
    <row r="35" spans="1:15" ht="12.75">
      <c r="A35" s="282" t="s">
        <v>97</v>
      </c>
      <c r="B35" s="283" t="s">
        <v>180</v>
      </c>
      <c r="C35" s="284" t="s">
        <v>181</v>
      </c>
      <c r="D35" s="285"/>
      <c r="E35" s="286"/>
      <c r="F35" s="286"/>
      <c r="G35" s="287"/>
      <c r="H35" s="288"/>
      <c r="I35" s="289"/>
      <c r="J35" s="290"/>
      <c r="K35" s="291"/>
      <c r="O35" s="292">
        <v>1</v>
      </c>
    </row>
    <row r="36" spans="1:80" ht="12.75">
      <c r="A36" s="293">
        <v>11</v>
      </c>
      <c r="B36" s="294" t="s">
        <v>183</v>
      </c>
      <c r="C36" s="295" t="s">
        <v>184</v>
      </c>
      <c r="D36" s="296" t="s">
        <v>185</v>
      </c>
      <c r="E36" s="297">
        <v>34.3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1</v>
      </c>
      <c r="AC36" s="261">
        <v>1</v>
      </c>
      <c r="AZ36" s="261">
        <v>1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1</v>
      </c>
    </row>
    <row r="37" spans="1:15" ht="12.75">
      <c r="A37" s="301"/>
      <c r="B37" s="308"/>
      <c r="C37" s="309" t="s">
        <v>186</v>
      </c>
      <c r="D37" s="310"/>
      <c r="E37" s="311">
        <v>34.3</v>
      </c>
      <c r="F37" s="312"/>
      <c r="G37" s="313"/>
      <c r="H37" s="314"/>
      <c r="I37" s="306"/>
      <c r="J37" s="315"/>
      <c r="K37" s="306"/>
      <c r="M37" s="307" t="s">
        <v>186</v>
      </c>
      <c r="O37" s="292"/>
    </row>
    <row r="38" spans="1:80" ht="12.75">
      <c r="A38" s="293">
        <v>12</v>
      </c>
      <c r="B38" s="294" t="s">
        <v>187</v>
      </c>
      <c r="C38" s="295" t="s">
        <v>188</v>
      </c>
      <c r="D38" s="296" t="s">
        <v>185</v>
      </c>
      <c r="E38" s="297">
        <v>94.75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1</v>
      </c>
      <c r="AC38" s="261">
        <v>1</v>
      </c>
      <c r="AZ38" s="261">
        <v>1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1</v>
      </c>
    </row>
    <row r="39" spans="1:15" ht="12.75">
      <c r="A39" s="301"/>
      <c r="B39" s="308"/>
      <c r="C39" s="309" t="s">
        <v>189</v>
      </c>
      <c r="D39" s="310"/>
      <c r="E39" s="311">
        <v>94.75</v>
      </c>
      <c r="F39" s="312"/>
      <c r="G39" s="313"/>
      <c r="H39" s="314"/>
      <c r="I39" s="306"/>
      <c r="J39" s="315"/>
      <c r="K39" s="306"/>
      <c r="M39" s="307" t="s">
        <v>189</v>
      </c>
      <c r="O39" s="292"/>
    </row>
    <row r="40" spans="1:80" ht="12.75">
      <c r="A40" s="293">
        <v>13</v>
      </c>
      <c r="B40" s="294" t="s">
        <v>190</v>
      </c>
      <c r="C40" s="295" t="s">
        <v>191</v>
      </c>
      <c r="D40" s="296" t="s">
        <v>185</v>
      </c>
      <c r="E40" s="297">
        <v>47.375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1</v>
      </c>
      <c r="AC40" s="261">
        <v>1</v>
      </c>
      <c r="AZ40" s="261">
        <v>1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1</v>
      </c>
    </row>
    <row r="41" spans="1:15" ht="22.5">
      <c r="A41" s="301"/>
      <c r="B41" s="302"/>
      <c r="C41" s="303" t="s">
        <v>192</v>
      </c>
      <c r="D41" s="304"/>
      <c r="E41" s="304"/>
      <c r="F41" s="304"/>
      <c r="G41" s="305"/>
      <c r="I41" s="306"/>
      <c r="K41" s="306"/>
      <c r="L41" s="307" t="s">
        <v>192</v>
      </c>
      <c r="O41" s="292">
        <v>3</v>
      </c>
    </row>
    <row r="42" spans="1:15" ht="12.75">
      <c r="A42" s="301"/>
      <c r="B42" s="308"/>
      <c r="C42" s="309" t="s">
        <v>193</v>
      </c>
      <c r="D42" s="310"/>
      <c r="E42" s="311">
        <v>47.375</v>
      </c>
      <c r="F42" s="312"/>
      <c r="G42" s="313"/>
      <c r="H42" s="314"/>
      <c r="I42" s="306"/>
      <c r="J42" s="315"/>
      <c r="K42" s="306"/>
      <c r="M42" s="307" t="s">
        <v>193</v>
      </c>
      <c r="O42" s="292"/>
    </row>
    <row r="43" spans="1:80" ht="12.75">
      <c r="A43" s="293">
        <v>14</v>
      </c>
      <c r="B43" s="294" t="s">
        <v>194</v>
      </c>
      <c r="C43" s="295" t="s">
        <v>195</v>
      </c>
      <c r="D43" s="296" t="s">
        <v>185</v>
      </c>
      <c r="E43" s="297">
        <v>94.75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1</v>
      </c>
      <c r="AC43" s="261">
        <v>1</v>
      </c>
      <c r="AZ43" s="261">
        <v>1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1</v>
      </c>
    </row>
    <row r="44" spans="1:15" ht="12.75">
      <c r="A44" s="301"/>
      <c r="B44" s="308"/>
      <c r="C44" s="309" t="s">
        <v>189</v>
      </c>
      <c r="D44" s="310"/>
      <c r="E44" s="311">
        <v>94.75</v>
      </c>
      <c r="F44" s="312"/>
      <c r="G44" s="313"/>
      <c r="H44" s="314"/>
      <c r="I44" s="306"/>
      <c r="J44" s="315"/>
      <c r="K44" s="306"/>
      <c r="M44" s="307" t="s">
        <v>189</v>
      </c>
      <c r="O44" s="292"/>
    </row>
    <row r="45" spans="1:80" ht="12.75">
      <c r="A45" s="293">
        <v>15</v>
      </c>
      <c r="B45" s="294" t="s">
        <v>196</v>
      </c>
      <c r="C45" s="295" t="s">
        <v>197</v>
      </c>
      <c r="D45" s="296" t="s">
        <v>185</v>
      </c>
      <c r="E45" s="297">
        <v>243.5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1</v>
      </c>
      <c r="AC45" s="261">
        <v>1</v>
      </c>
      <c r="AZ45" s="261">
        <v>1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1</v>
      </c>
    </row>
    <row r="46" spans="1:15" ht="12.75">
      <c r="A46" s="301"/>
      <c r="B46" s="308"/>
      <c r="C46" s="309" t="s">
        <v>198</v>
      </c>
      <c r="D46" s="310"/>
      <c r="E46" s="311">
        <v>243.5</v>
      </c>
      <c r="F46" s="312"/>
      <c r="G46" s="313"/>
      <c r="H46" s="314"/>
      <c r="I46" s="306"/>
      <c r="J46" s="315"/>
      <c r="K46" s="306"/>
      <c r="M46" s="307" t="s">
        <v>198</v>
      </c>
      <c r="O46" s="292"/>
    </row>
    <row r="47" spans="1:80" ht="12.75">
      <c r="A47" s="293">
        <v>16</v>
      </c>
      <c r="B47" s="294" t="s">
        <v>199</v>
      </c>
      <c r="C47" s="295" t="s">
        <v>200</v>
      </c>
      <c r="D47" s="296" t="s">
        <v>185</v>
      </c>
      <c r="E47" s="297">
        <v>169.125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1</v>
      </c>
      <c r="AC47" s="261">
        <v>1</v>
      </c>
      <c r="AZ47" s="261">
        <v>1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1</v>
      </c>
    </row>
    <row r="48" spans="1:15" ht="22.5">
      <c r="A48" s="301"/>
      <c r="B48" s="302"/>
      <c r="C48" s="303" t="s">
        <v>192</v>
      </c>
      <c r="D48" s="304"/>
      <c r="E48" s="304"/>
      <c r="F48" s="304"/>
      <c r="G48" s="305"/>
      <c r="I48" s="306"/>
      <c r="K48" s="306"/>
      <c r="L48" s="307" t="s">
        <v>192</v>
      </c>
      <c r="O48" s="292">
        <v>3</v>
      </c>
    </row>
    <row r="49" spans="1:15" ht="12.75">
      <c r="A49" s="301"/>
      <c r="B49" s="308"/>
      <c r="C49" s="309" t="s">
        <v>201</v>
      </c>
      <c r="D49" s="310"/>
      <c r="E49" s="311">
        <v>169.125</v>
      </c>
      <c r="F49" s="312"/>
      <c r="G49" s="313"/>
      <c r="H49" s="314"/>
      <c r="I49" s="306"/>
      <c r="J49" s="315"/>
      <c r="K49" s="306"/>
      <c r="M49" s="307" t="s">
        <v>201</v>
      </c>
      <c r="O49" s="292"/>
    </row>
    <row r="50" spans="1:57" ht="12.75">
      <c r="A50" s="316"/>
      <c r="B50" s="317" t="s">
        <v>98</v>
      </c>
      <c r="C50" s="318" t="s">
        <v>182</v>
      </c>
      <c r="D50" s="319"/>
      <c r="E50" s="320"/>
      <c r="F50" s="321"/>
      <c r="G50" s="322">
        <f>SUM(G35:G49)</f>
        <v>0</v>
      </c>
      <c r="H50" s="323"/>
      <c r="I50" s="324">
        <f>SUM(I35:I49)</f>
        <v>0</v>
      </c>
      <c r="J50" s="323"/>
      <c r="K50" s="324">
        <f>SUM(K35:K49)</f>
        <v>0</v>
      </c>
      <c r="O50" s="292">
        <v>4</v>
      </c>
      <c r="BA50" s="325">
        <f>SUM(BA35:BA49)</f>
        <v>0</v>
      </c>
      <c r="BB50" s="325">
        <f>SUM(BB35:BB49)</f>
        <v>0</v>
      </c>
      <c r="BC50" s="325">
        <f>SUM(BC35:BC49)</f>
        <v>0</v>
      </c>
      <c r="BD50" s="325">
        <f>SUM(BD35:BD49)</f>
        <v>0</v>
      </c>
      <c r="BE50" s="325">
        <f>SUM(BE35:BE49)</f>
        <v>0</v>
      </c>
    </row>
    <row r="51" spans="1:15" ht="12.75">
      <c r="A51" s="282" t="s">
        <v>97</v>
      </c>
      <c r="B51" s="283" t="s">
        <v>202</v>
      </c>
      <c r="C51" s="284" t="s">
        <v>203</v>
      </c>
      <c r="D51" s="285"/>
      <c r="E51" s="286"/>
      <c r="F51" s="286"/>
      <c r="G51" s="287"/>
      <c r="H51" s="288"/>
      <c r="I51" s="289"/>
      <c r="J51" s="290"/>
      <c r="K51" s="291"/>
      <c r="O51" s="292">
        <v>1</v>
      </c>
    </row>
    <row r="52" spans="1:80" ht="12.75">
      <c r="A52" s="293">
        <v>17</v>
      </c>
      <c r="B52" s="294" t="s">
        <v>205</v>
      </c>
      <c r="C52" s="295" t="s">
        <v>206</v>
      </c>
      <c r="D52" s="296" t="s">
        <v>185</v>
      </c>
      <c r="E52" s="297">
        <v>9.72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1</v>
      </c>
      <c r="AC52" s="261">
        <v>1</v>
      </c>
      <c r="AZ52" s="261">
        <v>1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1</v>
      </c>
    </row>
    <row r="53" spans="1:15" ht="56.25">
      <c r="A53" s="301"/>
      <c r="B53" s="302"/>
      <c r="C53" s="303" t="s">
        <v>207</v>
      </c>
      <c r="D53" s="304"/>
      <c r="E53" s="304"/>
      <c r="F53" s="304"/>
      <c r="G53" s="305"/>
      <c r="I53" s="306"/>
      <c r="K53" s="306"/>
      <c r="L53" s="307" t="s">
        <v>207</v>
      </c>
      <c r="O53" s="292">
        <v>3</v>
      </c>
    </row>
    <row r="54" spans="1:15" ht="12.75">
      <c r="A54" s="301"/>
      <c r="B54" s="308"/>
      <c r="C54" s="309" t="s">
        <v>208</v>
      </c>
      <c r="D54" s="310"/>
      <c r="E54" s="311">
        <v>9.72</v>
      </c>
      <c r="F54" s="312"/>
      <c r="G54" s="313"/>
      <c r="H54" s="314"/>
      <c r="I54" s="306"/>
      <c r="J54" s="315"/>
      <c r="K54" s="306"/>
      <c r="M54" s="307" t="s">
        <v>208</v>
      </c>
      <c r="O54" s="292"/>
    </row>
    <row r="55" spans="1:80" ht="12.75">
      <c r="A55" s="293">
        <v>18</v>
      </c>
      <c r="B55" s="294" t="s">
        <v>209</v>
      </c>
      <c r="C55" s="295" t="s">
        <v>210</v>
      </c>
      <c r="D55" s="296" t="s">
        <v>185</v>
      </c>
      <c r="E55" s="297">
        <v>4.86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1</v>
      </c>
      <c r="AC55" s="261">
        <v>1</v>
      </c>
      <c r="AZ55" s="261">
        <v>1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1</v>
      </c>
    </row>
    <row r="56" spans="1:15" ht="22.5">
      <c r="A56" s="301"/>
      <c r="B56" s="302"/>
      <c r="C56" s="303" t="s">
        <v>192</v>
      </c>
      <c r="D56" s="304"/>
      <c r="E56" s="304"/>
      <c r="F56" s="304"/>
      <c r="G56" s="305"/>
      <c r="I56" s="306"/>
      <c r="K56" s="306"/>
      <c r="L56" s="307" t="s">
        <v>192</v>
      </c>
      <c r="O56" s="292">
        <v>3</v>
      </c>
    </row>
    <row r="57" spans="1:15" ht="12.75">
      <c r="A57" s="301"/>
      <c r="B57" s="308"/>
      <c r="C57" s="309" t="s">
        <v>211</v>
      </c>
      <c r="D57" s="310"/>
      <c r="E57" s="311">
        <v>4.86</v>
      </c>
      <c r="F57" s="312"/>
      <c r="G57" s="313"/>
      <c r="H57" s="314"/>
      <c r="I57" s="306"/>
      <c r="J57" s="315"/>
      <c r="K57" s="306"/>
      <c r="M57" s="307" t="s">
        <v>211</v>
      </c>
      <c r="O57" s="292"/>
    </row>
    <row r="58" spans="1:80" ht="12.75">
      <c r="A58" s="293">
        <v>19</v>
      </c>
      <c r="B58" s="294" t="s">
        <v>212</v>
      </c>
      <c r="C58" s="295" t="s">
        <v>213</v>
      </c>
      <c r="D58" s="296" t="s">
        <v>185</v>
      </c>
      <c r="E58" s="297">
        <v>19.4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</v>
      </c>
      <c r="AC58" s="261">
        <v>1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</v>
      </c>
    </row>
    <row r="59" spans="1:15" ht="12.75">
      <c r="A59" s="301"/>
      <c r="B59" s="302"/>
      <c r="C59" s="303" t="s">
        <v>214</v>
      </c>
      <c r="D59" s="304"/>
      <c r="E59" s="304"/>
      <c r="F59" s="304"/>
      <c r="G59" s="305"/>
      <c r="I59" s="306"/>
      <c r="K59" s="306"/>
      <c r="L59" s="307" t="s">
        <v>214</v>
      </c>
      <c r="O59" s="292">
        <v>3</v>
      </c>
    </row>
    <row r="60" spans="1:15" ht="12.75">
      <c r="A60" s="301"/>
      <c r="B60" s="308"/>
      <c r="C60" s="309" t="s">
        <v>215</v>
      </c>
      <c r="D60" s="310"/>
      <c r="E60" s="311">
        <v>5</v>
      </c>
      <c r="F60" s="312"/>
      <c r="G60" s="313"/>
      <c r="H60" s="314"/>
      <c r="I60" s="306"/>
      <c r="J60" s="315"/>
      <c r="K60" s="306"/>
      <c r="M60" s="307" t="s">
        <v>215</v>
      </c>
      <c r="O60" s="292"/>
    </row>
    <row r="61" spans="1:15" ht="12.75">
      <c r="A61" s="301"/>
      <c r="B61" s="308"/>
      <c r="C61" s="309" t="s">
        <v>216</v>
      </c>
      <c r="D61" s="310"/>
      <c r="E61" s="311">
        <v>4</v>
      </c>
      <c r="F61" s="312"/>
      <c r="G61" s="313"/>
      <c r="H61" s="314"/>
      <c r="I61" s="306"/>
      <c r="J61" s="315"/>
      <c r="K61" s="306"/>
      <c r="M61" s="307" t="s">
        <v>216</v>
      </c>
      <c r="O61" s="292"/>
    </row>
    <row r="62" spans="1:15" ht="12.75">
      <c r="A62" s="301"/>
      <c r="B62" s="308"/>
      <c r="C62" s="309" t="s">
        <v>217</v>
      </c>
      <c r="D62" s="310"/>
      <c r="E62" s="311">
        <v>10.4</v>
      </c>
      <c r="F62" s="312"/>
      <c r="G62" s="313"/>
      <c r="H62" s="314"/>
      <c r="I62" s="306"/>
      <c r="J62" s="315"/>
      <c r="K62" s="306"/>
      <c r="M62" s="307" t="s">
        <v>217</v>
      </c>
      <c r="O62" s="292"/>
    </row>
    <row r="63" spans="1:80" ht="12.75">
      <c r="A63" s="293">
        <v>20</v>
      </c>
      <c r="B63" s="294" t="s">
        <v>218</v>
      </c>
      <c r="C63" s="295" t="s">
        <v>219</v>
      </c>
      <c r="D63" s="296" t="s">
        <v>185</v>
      </c>
      <c r="E63" s="297">
        <v>9.7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</v>
      </c>
      <c r="AC63" s="261">
        <v>1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</v>
      </c>
    </row>
    <row r="64" spans="1:15" ht="22.5">
      <c r="A64" s="301"/>
      <c r="B64" s="302"/>
      <c r="C64" s="303" t="s">
        <v>192</v>
      </c>
      <c r="D64" s="304"/>
      <c r="E64" s="304"/>
      <c r="F64" s="304"/>
      <c r="G64" s="305"/>
      <c r="I64" s="306"/>
      <c r="K64" s="306"/>
      <c r="L64" s="307" t="s">
        <v>192</v>
      </c>
      <c r="O64" s="292">
        <v>3</v>
      </c>
    </row>
    <row r="65" spans="1:15" ht="12.75">
      <c r="A65" s="301"/>
      <c r="B65" s="308"/>
      <c r="C65" s="309" t="s">
        <v>220</v>
      </c>
      <c r="D65" s="310"/>
      <c r="E65" s="311">
        <v>9.7</v>
      </c>
      <c r="F65" s="312"/>
      <c r="G65" s="313"/>
      <c r="H65" s="314"/>
      <c r="I65" s="306"/>
      <c r="J65" s="315"/>
      <c r="K65" s="306"/>
      <c r="M65" s="307" t="s">
        <v>220</v>
      </c>
      <c r="O65" s="292"/>
    </row>
    <row r="66" spans="1:80" ht="12.75">
      <c r="A66" s="293">
        <v>21</v>
      </c>
      <c r="B66" s="294" t="s">
        <v>221</v>
      </c>
      <c r="C66" s="295" t="s">
        <v>222</v>
      </c>
      <c r="D66" s="296" t="s">
        <v>185</v>
      </c>
      <c r="E66" s="297">
        <v>2.32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</v>
      </c>
      <c r="AC66" s="261">
        <v>1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</v>
      </c>
    </row>
    <row r="67" spans="1:15" ht="12.75">
      <c r="A67" s="301"/>
      <c r="B67" s="308"/>
      <c r="C67" s="309" t="s">
        <v>223</v>
      </c>
      <c r="D67" s="310"/>
      <c r="E67" s="311">
        <v>0.4</v>
      </c>
      <c r="F67" s="312"/>
      <c r="G67" s="313"/>
      <c r="H67" s="314"/>
      <c r="I67" s="306"/>
      <c r="J67" s="315"/>
      <c r="K67" s="306"/>
      <c r="M67" s="307" t="s">
        <v>223</v>
      </c>
      <c r="O67" s="292"/>
    </row>
    <row r="68" spans="1:15" ht="12.75">
      <c r="A68" s="301"/>
      <c r="B68" s="308"/>
      <c r="C68" s="309" t="s">
        <v>224</v>
      </c>
      <c r="D68" s="310"/>
      <c r="E68" s="311">
        <v>1.92</v>
      </c>
      <c r="F68" s="312"/>
      <c r="G68" s="313"/>
      <c r="H68" s="314"/>
      <c r="I68" s="306"/>
      <c r="J68" s="315"/>
      <c r="K68" s="306"/>
      <c r="M68" s="307" t="s">
        <v>224</v>
      </c>
      <c r="O68" s="292"/>
    </row>
    <row r="69" spans="1:80" ht="12.75">
      <c r="A69" s="293">
        <v>22</v>
      </c>
      <c r="B69" s="294" t="s">
        <v>225</v>
      </c>
      <c r="C69" s="295" t="s">
        <v>226</v>
      </c>
      <c r="D69" s="296" t="s">
        <v>185</v>
      </c>
      <c r="E69" s="297">
        <v>2.32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>
        <v>0</v>
      </c>
      <c r="K69" s="300">
        <f>E69*J69</f>
        <v>0</v>
      </c>
      <c r="O69" s="292">
        <v>2</v>
      </c>
      <c r="AA69" s="261">
        <v>1</v>
      </c>
      <c r="AB69" s="261">
        <v>1</v>
      </c>
      <c r="AC69" s="261">
        <v>1</v>
      </c>
      <c r="AZ69" s="261">
        <v>1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1</v>
      </c>
      <c r="CB69" s="292">
        <v>1</v>
      </c>
    </row>
    <row r="70" spans="1:15" ht="12.75">
      <c r="A70" s="301"/>
      <c r="B70" s="308"/>
      <c r="C70" s="309" t="s">
        <v>223</v>
      </c>
      <c r="D70" s="310"/>
      <c r="E70" s="311">
        <v>0.4</v>
      </c>
      <c r="F70" s="312"/>
      <c r="G70" s="313"/>
      <c r="H70" s="314"/>
      <c r="I70" s="306"/>
      <c r="J70" s="315"/>
      <c r="K70" s="306"/>
      <c r="M70" s="307" t="s">
        <v>223</v>
      </c>
      <c r="O70" s="292"/>
    </row>
    <row r="71" spans="1:15" ht="12.75">
      <c r="A71" s="301"/>
      <c r="B71" s="308"/>
      <c r="C71" s="309" t="s">
        <v>224</v>
      </c>
      <c r="D71" s="310"/>
      <c r="E71" s="311">
        <v>1.92</v>
      </c>
      <c r="F71" s="312"/>
      <c r="G71" s="313"/>
      <c r="H71" s="314"/>
      <c r="I71" s="306"/>
      <c r="J71" s="315"/>
      <c r="K71" s="306"/>
      <c r="M71" s="307" t="s">
        <v>224</v>
      </c>
      <c r="O71" s="292"/>
    </row>
    <row r="72" spans="1:57" ht="12.75">
      <c r="A72" s="316"/>
      <c r="B72" s="317" t="s">
        <v>98</v>
      </c>
      <c r="C72" s="318" t="s">
        <v>204</v>
      </c>
      <c r="D72" s="319"/>
      <c r="E72" s="320"/>
      <c r="F72" s="321"/>
      <c r="G72" s="322">
        <f>SUM(G51:G71)</f>
        <v>0</v>
      </c>
      <c r="H72" s="323"/>
      <c r="I72" s="324">
        <f>SUM(I51:I71)</f>
        <v>0</v>
      </c>
      <c r="J72" s="323"/>
      <c r="K72" s="324">
        <f>SUM(K51:K71)</f>
        <v>0</v>
      </c>
      <c r="O72" s="292">
        <v>4</v>
      </c>
      <c r="BA72" s="325">
        <f>SUM(BA51:BA71)</f>
        <v>0</v>
      </c>
      <c r="BB72" s="325">
        <f>SUM(BB51:BB71)</f>
        <v>0</v>
      </c>
      <c r="BC72" s="325">
        <f>SUM(BC51:BC71)</f>
        <v>0</v>
      </c>
      <c r="BD72" s="325">
        <f>SUM(BD51:BD71)</f>
        <v>0</v>
      </c>
      <c r="BE72" s="325">
        <f>SUM(BE51:BE71)</f>
        <v>0</v>
      </c>
    </row>
    <row r="73" spans="1:15" ht="12.75">
      <c r="A73" s="282" t="s">
        <v>97</v>
      </c>
      <c r="B73" s="283" t="s">
        <v>227</v>
      </c>
      <c r="C73" s="284" t="s">
        <v>228</v>
      </c>
      <c r="D73" s="285"/>
      <c r="E73" s="286"/>
      <c r="F73" s="286"/>
      <c r="G73" s="287"/>
      <c r="H73" s="288"/>
      <c r="I73" s="289"/>
      <c r="J73" s="290"/>
      <c r="K73" s="291"/>
      <c r="O73" s="292">
        <v>1</v>
      </c>
    </row>
    <row r="74" spans="1:80" ht="12.75">
      <c r="A74" s="293">
        <v>23</v>
      </c>
      <c r="B74" s="294" t="s">
        <v>230</v>
      </c>
      <c r="C74" s="295" t="s">
        <v>231</v>
      </c>
      <c r="D74" s="296" t="s">
        <v>141</v>
      </c>
      <c r="E74" s="297">
        <v>16</v>
      </c>
      <c r="F74" s="297">
        <v>0</v>
      </c>
      <c r="G74" s="298">
        <f>E74*F74</f>
        <v>0</v>
      </c>
      <c r="H74" s="299">
        <v>0.00099</v>
      </c>
      <c r="I74" s="300">
        <f>E74*H74</f>
        <v>0.01584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1</v>
      </c>
      <c r="AC74" s="261">
        <v>1</v>
      </c>
      <c r="AZ74" s="261">
        <v>1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1</v>
      </c>
    </row>
    <row r="75" spans="1:15" ht="12.75">
      <c r="A75" s="301"/>
      <c r="B75" s="302"/>
      <c r="C75" s="303" t="s">
        <v>232</v>
      </c>
      <c r="D75" s="304"/>
      <c r="E75" s="304"/>
      <c r="F75" s="304"/>
      <c r="G75" s="305"/>
      <c r="I75" s="306"/>
      <c r="K75" s="306"/>
      <c r="L75" s="307" t="s">
        <v>232</v>
      </c>
      <c r="O75" s="292">
        <v>3</v>
      </c>
    </row>
    <row r="76" spans="1:15" ht="12.75">
      <c r="A76" s="301"/>
      <c r="B76" s="308"/>
      <c r="C76" s="309" t="s">
        <v>233</v>
      </c>
      <c r="D76" s="310"/>
      <c r="E76" s="311">
        <v>16</v>
      </c>
      <c r="F76" s="312"/>
      <c r="G76" s="313"/>
      <c r="H76" s="314"/>
      <c r="I76" s="306"/>
      <c r="J76" s="315"/>
      <c r="K76" s="306"/>
      <c r="M76" s="307" t="s">
        <v>233</v>
      </c>
      <c r="O76" s="292"/>
    </row>
    <row r="77" spans="1:80" ht="12.75">
      <c r="A77" s="293">
        <v>24</v>
      </c>
      <c r="B77" s="294" t="s">
        <v>234</v>
      </c>
      <c r="C77" s="295" t="s">
        <v>235</v>
      </c>
      <c r="D77" s="296" t="s">
        <v>141</v>
      </c>
      <c r="E77" s="297">
        <v>16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1</v>
      </c>
      <c r="AC77" s="261">
        <v>1</v>
      </c>
      <c r="AZ77" s="261">
        <v>1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1</v>
      </c>
    </row>
    <row r="78" spans="1:57" ht="12.75">
      <c r="A78" s="316"/>
      <c r="B78" s="317" t="s">
        <v>98</v>
      </c>
      <c r="C78" s="318" t="s">
        <v>229</v>
      </c>
      <c r="D78" s="319"/>
      <c r="E78" s="320"/>
      <c r="F78" s="321"/>
      <c r="G78" s="322">
        <f>SUM(G73:G77)</f>
        <v>0</v>
      </c>
      <c r="H78" s="323"/>
      <c r="I78" s="324">
        <f>SUM(I73:I77)</f>
        <v>0.01584</v>
      </c>
      <c r="J78" s="323"/>
      <c r="K78" s="324">
        <f>SUM(K73:K77)</f>
        <v>0</v>
      </c>
      <c r="O78" s="292">
        <v>4</v>
      </c>
      <c r="BA78" s="325">
        <f>SUM(BA73:BA77)</f>
        <v>0</v>
      </c>
      <c r="BB78" s="325">
        <f>SUM(BB73:BB77)</f>
        <v>0</v>
      </c>
      <c r="BC78" s="325">
        <f>SUM(BC73:BC77)</f>
        <v>0</v>
      </c>
      <c r="BD78" s="325">
        <f>SUM(BD73:BD77)</f>
        <v>0</v>
      </c>
      <c r="BE78" s="325">
        <f>SUM(BE73:BE77)</f>
        <v>0</v>
      </c>
    </row>
    <row r="79" spans="1:15" ht="12.75">
      <c r="A79" s="282" t="s">
        <v>97</v>
      </c>
      <c r="B79" s="283" t="s">
        <v>236</v>
      </c>
      <c r="C79" s="284" t="s">
        <v>237</v>
      </c>
      <c r="D79" s="285"/>
      <c r="E79" s="286"/>
      <c r="F79" s="286"/>
      <c r="G79" s="287"/>
      <c r="H79" s="288"/>
      <c r="I79" s="289"/>
      <c r="J79" s="290"/>
      <c r="K79" s="291"/>
      <c r="O79" s="292">
        <v>1</v>
      </c>
    </row>
    <row r="80" spans="1:80" ht="12.75">
      <c r="A80" s="293">
        <v>25</v>
      </c>
      <c r="B80" s="294" t="s">
        <v>239</v>
      </c>
      <c r="C80" s="295" t="s">
        <v>240</v>
      </c>
      <c r="D80" s="296" t="s">
        <v>185</v>
      </c>
      <c r="E80" s="297">
        <v>48.5</v>
      </c>
      <c r="F80" s="297">
        <v>0</v>
      </c>
      <c r="G80" s="298">
        <f>E80*F80</f>
        <v>0</v>
      </c>
      <c r="H80" s="299">
        <v>0</v>
      </c>
      <c r="I80" s="300">
        <f>E80*H80</f>
        <v>0</v>
      </c>
      <c r="J80" s="299">
        <v>0</v>
      </c>
      <c r="K80" s="300">
        <f>E80*J80</f>
        <v>0</v>
      </c>
      <c r="O80" s="292">
        <v>2</v>
      </c>
      <c r="AA80" s="261">
        <v>1</v>
      </c>
      <c r="AB80" s="261">
        <v>1</v>
      </c>
      <c r="AC80" s="261">
        <v>1</v>
      </c>
      <c r="AZ80" s="261">
        <v>1</v>
      </c>
      <c r="BA80" s="261">
        <f>IF(AZ80=1,G80,0)</f>
        <v>0</v>
      </c>
      <c r="BB80" s="261">
        <f>IF(AZ80=2,G80,0)</f>
        <v>0</v>
      </c>
      <c r="BC80" s="261">
        <f>IF(AZ80=3,G80,0)</f>
        <v>0</v>
      </c>
      <c r="BD80" s="261">
        <f>IF(AZ80=4,G80,0)</f>
        <v>0</v>
      </c>
      <c r="BE80" s="261">
        <f>IF(AZ80=5,G80,0)</f>
        <v>0</v>
      </c>
      <c r="CA80" s="292">
        <v>1</v>
      </c>
      <c r="CB80" s="292">
        <v>1</v>
      </c>
    </row>
    <row r="81" spans="1:15" ht="12.75">
      <c r="A81" s="301"/>
      <c r="B81" s="308"/>
      <c r="C81" s="309" t="s">
        <v>241</v>
      </c>
      <c r="D81" s="310"/>
      <c r="E81" s="311">
        <v>37</v>
      </c>
      <c r="F81" s="312"/>
      <c r="G81" s="313"/>
      <c r="H81" s="314"/>
      <c r="I81" s="306"/>
      <c r="J81" s="315"/>
      <c r="K81" s="306"/>
      <c r="M81" s="307" t="s">
        <v>241</v>
      </c>
      <c r="O81" s="292"/>
    </row>
    <row r="82" spans="1:15" ht="12.75">
      <c r="A82" s="301"/>
      <c r="B82" s="308"/>
      <c r="C82" s="309" t="s">
        <v>242</v>
      </c>
      <c r="D82" s="310"/>
      <c r="E82" s="311">
        <v>11.5</v>
      </c>
      <c r="F82" s="312"/>
      <c r="G82" s="313"/>
      <c r="H82" s="314"/>
      <c r="I82" s="306"/>
      <c r="J82" s="315"/>
      <c r="K82" s="306"/>
      <c r="M82" s="307" t="s">
        <v>242</v>
      </c>
      <c r="O82" s="292"/>
    </row>
    <row r="83" spans="1:80" ht="12.75">
      <c r="A83" s="293">
        <v>26</v>
      </c>
      <c r="B83" s="294" t="s">
        <v>243</v>
      </c>
      <c r="C83" s="295" t="s">
        <v>244</v>
      </c>
      <c r="D83" s="296" t="s">
        <v>185</v>
      </c>
      <c r="E83" s="297">
        <v>20.4</v>
      </c>
      <c r="F83" s="297">
        <v>0</v>
      </c>
      <c r="G83" s="298">
        <f>E83*F83</f>
        <v>0</v>
      </c>
      <c r="H83" s="299">
        <v>0</v>
      </c>
      <c r="I83" s="300">
        <f>E83*H83</f>
        <v>0</v>
      </c>
      <c r="J83" s="299">
        <v>0</v>
      </c>
      <c r="K83" s="300">
        <f>E83*J83</f>
        <v>0</v>
      </c>
      <c r="O83" s="292">
        <v>2</v>
      </c>
      <c r="AA83" s="261">
        <v>1</v>
      </c>
      <c r="AB83" s="261">
        <v>1</v>
      </c>
      <c r="AC83" s="261">
        <v>1</v>
      </c>
      <c r="AZ83" s="261">
        <v>1</v>
      </c>
      <c r="BA83" s="261">
        <f>IF(AZ83=1,G83,0)</f>
        <v>0</v>
      </c>
      <c r="BB83" s="261">
        <f>IF(AZ83=2,G83,0)</f>
        <v>0</v>
      </c>
      <c r="BC83" s="261">
        <f>IF(AZ83=3,G83,0)</f>
        <v>0</v>
      </c>
      <c r="BD83" s="261">
        <f>IF(AZ83=4,G83,0)</f>
        <v>0</v>
      </c>
      <c r="BE83" s="261">
        <f>IF(AZ83=5,G83,0)</f>
        <v>0</v>
      </c>
      <c r="CA83" s="292">
        <v>1</v>
      </c>
      <c r="CB83" s="292">
        <v>1</v>
      </c>
    </row>
    <row r="84" spans="1:15" ht="12.75">
      <c r="A84" s="301"/>
      <c r="B84" s="308"/>
      <c r="C84" s="309" t="s">
        <v>245</v>
      </c>
      <c r="D84" s="310"/>
      <c r="E84" s="311">
        <v>20.4</v>
      </c>
      <c r="F84" s="312"/>
      <c r="G84" s="313"/>
      <c r="H84" s="314"/>
      <c r="I84" s="306"/>
      <c r="J84" s="315"/>
      <c r="K84" s="306"/>
      <c r="M84" s="307" t="s">
        <v>245</v>
      </c>
      <c r="O84" s="292"/>
    </row>
    <row r="85" spans="1:80" ht="12.75">
      <c r="A85" s="293">
        <v>27</v>
      </c>
      <c r="B85" s="294" t="s">
        <v>246</v>
      </c>
      <c r="C85" s="295" t="s">
        <v>247</v>
      </c>
      <c r="D85" s="296" t="s">
        <v>185</v>
      </c>
      <c r="E85" s="297">
        <v>418.26</v>
      </c>
      <c r="F85" s="297">
        <v>0</v>
      </c>
      <c r="G85" s="298">
        <f>E85*F85</f>
        <v>0</v>
      </c>
      <c r="H85" s="299">
        <v>0</v>
      </c>
      <c r="I85" s="300">
        <f>E85*H85</f>
        <v>0</v>
      </c>
      <c r="J85" s="299">
        <v>0</v>
      </c>
      <c r="K85" s="300">
        <f>E85*J85</f>
        <v>0</v>
      </c>
      <c r="O85" s="292">
        <v>2</v>
      </c>
      <c r="AA85" s="261">
        <v>1</v>
      </c>
      <c r="AB85" s="261">
        <v>1</v>
      </c>
      <c r="AC85" s="261">
        <v>1</v>
      </c>
      <c r="AZ85" s="261">
        <v>1</v>
      </c>
      <c r="BA85" s="261">
        <f>IF(AZ85=1,G85,0)</f>
        <v>0</v>
      </c>
      <c r="BB85" s="261">
        <f>IF(AZ85=2,G85,0)</f>
        <v>0</v>
      </c>
      <c r="BC85" s="261">
        <f>IF(AZ85=3,G85,0)</f>
        <v>0</v>
      </c>
      <c r="BD85" s="261">
        <f>IF(AZ85=4,G85,0)</f>
        <v>0</v>
      </c>
      <c r="BE85" s="261">
        <f>IF(AZ85=5,G85,0)</f>
        <v>0</v>
      </c>
      <c r="CA85" s="292">
        <v>1</v>
      </c>
      <c r="CB85" s="292">
        <v>1</v>
      </c>
    </row>
    <row r="86" spans="1:15" ht="12.75">
      <c r="A86" s="301"/>
      <c r="B86" s="308"/>
      <c r="C86" s="309" t="s">
        <v>248</v>
      </c>
      <c r="D86" s="310"/>
      <c r="E86" s="311">
        <v>232</v>
      </c>
      <c r="F86" s="312"/>
      <c r="G86" s="313"/>
      <c r="H86" s="314"/>
      <c r="I86" s="306"/>
      <c r="J86" s="315"/>
      <c r="K86" s="306"/>
      <c r="M86" s="307" t="s">
        <v>248</v>
      </c>
      <c r="O86" s="292"/>
    </row>
    <row r="87" spans="1:15" ht="12.75">
      <c r="A87" s="301"/>
      <c r="B87" s="308"/>
      <c r="C87" s="309" t="s">
        <v>249</v>
      </c>
      <c r="D87" s="310"/>
      <c r="E87" s="311">
        <v>152.5</v>
      </c>
      <c r="F87" s="312"/>
      <c r="G87" s="313"/>
      <c r="H87" s="314"/>
      <c r="I87" s="306"/>
      <c r="J87" s="315"/>
      <c r="K87" s="306"/>
      <c r="M87" s="307" t="s">
        <v>249</v>
      </c>
      <c r="O87" s="292"/>
    </row>
    <row r="88" spans="1:15" ht="12.75">
      <c r="A88" s="301"/>
      <c r="B88" s="308"/>
      <c r="C88" s="309" t="s">
        <v>250</v>
      </c>
      <c r="D88" s="310"/>
      <c r="E88" s="311">
        <v>19.4</v>
      </c>
      <c r="F88" s="312"/>
      <c r="G88" s="313"/>
      <c r="H88" s="314"/>
      <c r="I88" s="306"/>
      <c r="J88" s="315"/>
      <c r="K88" s="306"/>
      <c r="M88" s="307" t="s">
        <v>250</v>
      </c>
      <c r="O88" s="292"/>
    </row>
    <row r="89" spans="1:15" ht="12.75">
      <c r="A89" s="301"/>
      <c r="B89" s="308"/>
      <c r="C89" s="309" t="s">
        <v>251</v>
      </c>
      <c r="D89" s="310"/>
      <c r="E89" s="311">
        <v>9.72</v>
      </c>
      <c r="F89" s="312"/>
      <c r="G89" s="313"/>
      <c r="H89" s="314"/>
      <c r="I89" s="306"/>
      <c r="J89" s="315"/>
      <c r="K89" s="306"/>
      <c r="M89" s="307" t="s">
        <v>251</v>
      </c>
      <c r="O89" s="292"/>
    </row>
    <row r="90" spans="1:15" ht="12.75">
      <c r="A90" s="301"/>
      <c r="B90" s="308"/>
      <c r="C90" s="309" t="s">
        <v>252</v>
      </c>
      <c r="D90" s="310"/>
      <c r="E90" s="311">
        <v>4.64</v>
      </c>
      <c r="F90" s="312"/>
      <c r="G90" s="313"/>
      <c r="H90" s="314"/>
      <c r="I90" s="306"/>
      <c r="J90" s="315"/>
      <c r="K90" s="306"/>
      <c r="M90" s="307" t="s">
        <v>252</v>
      </c>
      <c r="O90" s="292"/>
    </row>
    <row r="91" spans="1:80" ht="12.75">
      <c r="A91" s="293">
        <v>28</v>
      </c>
      <c r="B91" s="294" t="s">
        <v>253</v>
      </c>
      <c r="C91" s="295" t="s">
        <v>254</v>
      </c>
      <c r="D91" s="296" t="s">
        <v>185</v>
      </c>
      <c r="E91" s="297">
        <v>13.9</v>
      </c>
      <c r="F91" s="297">
        <v>0</v>
      </c>
      <c r="G91" s="298">
        <f>E91*F91</f>
        <v>0</v>
      </c>
      <c r="H91" s="299">
        <v>0</v>
      </c>
      <c r="I91" s="300">
        <f>E91*H91</f>
        <v>0</v>
      </c>
      <c r="J91" s="299">
        <v>0</v>
      </c>
      <c r="K91" s="300">
        <f>E91*J91</f>
        <v>0</v>
      </c>
      <c r="O91" s="292">
        <v>2</v>
      </c>
      <c r="AA91" s="261">
        <v>1</v>
      </c>
      <c r="AB91" s="261">
        <v>1</v>
      </c>
      <c r="AC91" s="261">
        <v>1</v>
      </c>
      <c r="AZ91" s="261">
        <v>1</v>
      </c>
      <c r="BA91" s="261">
        <f>IF(AZ91=1,G91,0)</f>
        <v>0</v>
      </c>
      <c r="BB91" s="261">
        <f>IF(AZ91=2,G91,0)</f>
        <v>0</v>
      </c>
      <c r="BC91" s="261">
        <f>IF(AZ91=3,G91,0)</f>
        <v>0</v>
      </c>
      <c r="BD91" s="261">
        <f>IF(AZ91=4,G91,0)</f>
        <v>0</v>
      </c>
      <c r="BE91" s="261">
        <f>IF(AZ91=5,G91,0)</f>
        <v>0</v>
      </c>
      <c r="CA91" s="292">
        <v>1</v>
      </c>
      <c r="CB91" s="292">
        <v>1</v>
      </c>
    </row>
    <row r="92" spans="1:15" ht="12.75">
      <c r="A92" s="301"/>
      <c r="B92" s="308"/>
      <c r="C92" s="309" t="s">
        <v>255</v>
      </c>
      <c r="D92" s="310"/>
      <c r="E92" s="311">
        <v>13.9</v>
      </c>
      <c r="F92" s="312"/>
      <c r="G92" s="313"/>
      <c r="H92" s="314"/>
      <c r="I92" s="306"/>
      <c r="J92" s="315"/>
      <c r="K92" s="306"/>
      <c r="M92" s="307" t="s">
        <v>255</v>
      </c>
      <c r="O92" s="292"/>
    </row>
    <row r="93" spans="1:57" ht="12.75">
      <c r="A93" s="316"/>
      <c r="B93" s="317" t="s">
        <v>98</v>
      </c>
      <c r="C93" s="318" t="s">
        <v>238</v>
      </c>
      <c r="D93" s="319"/>
      <c r="E93" s="320"/>
      <c r="F93" s="321"/>
      <c r="G93" s="322">
        <f>SUM(G79:G92)</f>
        <v>0</v>
      </c>
      <c r="H93" s="323"/>
      <c r="I93" s="324">
        <f>SUM(I79:I92)</f>
        <v>0</v>
      </c>
      <c r="J93" s="323"/>
      <c r="K93" s="324">
        <f>SUM(K79:K92)</f>
        <v>0</v>
      </c>
      <c r="O93" s="292">
        <v>4</v>
      </c>
      <c r="BA93" s="325">
        <f>SUM(BA79:BA92)</f>
        <v>0</v>
      </c>
      <c r="BB93" s="325">
        <f>SUM(BB79:BB92)</f>
        <v>0</v>
      </c>
      <c r="BC93" s="325">
        <f>SUM(BC79:BC92)</f>
        <v>0</v>
      </c>
      <c r="BD93" s="325">
        <f>SUM(BD79:BD92)</f>
        <v>0</v>
      </c>
      <c r="BE93" s="325">
        <f>SUM(BE79:BE92)</f>
        <v>0</v>
      </c>
    </row>
    <row r="94" spans="1:15" ht="12.75">
      <c r="A94" s="282" t="s">
        <v>97</v>
      </c>
      <c r="B94" s="283" t="s">
        <v>256</v>
      </c>
      <c r="C94" s="284" t="s">
        <v>257</v>
      </c>
      <c r="D94" s="285"/>
      <c r="E94" s="286"/>
      <c r="F94" s="286"/>
      <c r="G94" s="287"/>
      <c r="H94" s="288"/>
      <c r="I94" s="289"/>
      <c r="J94" s="290"/>
      <c r="K94" s="291"/>
      <c r="O94" s="292">
        <v>1</v>
      </c>
    </row>
    <row r="95" spans="1:80" ht="12.75">
      <c r="A95" s="293">
        <v>29</v>
      </c>
      <c r="B95" s="294" t="s">
        <v>259</v>
      </c>
      <c r="C95" s="295" t="s">
        <v>260</v>
      </c>
      <c r="D95" s="296" t="s">
        <v>185</v>
      </c>
      <c r="E95" s="297">
        <v>55.6726</v>
      </c>
      <c r="F95" s="297">
        <v>0</v>
      </c>
      <c r="G95" s="298">
        <f>E95*F95</f>
        <v>0</v>
      </c>
      <c r="H95" s="299">
        <v>0</v>
      </c>
      <c r="I95" s="300">
        <f>E95*H95</f>
        <v>0</v>
      </c>
      <c r="J95" s="299">
        <v>0</v>
      </c>
      <c r="K95" s="300">
        <f>E95*J95</f>
        <v>0</v>
      </c>
      <c r="O95" s="292">
        <v>2</v>
      </c>
      <c r="AA95" s="261">
        <v>1</v>
      </c>
      <c r="AB95" s="261">
        <v>1</v>
      </c>
      <c r="AC95" s="261">
        <v>1</v>
      </c>
      <c r="AZ95" s="261">
        <v>1</v>
      </c>
      <c r="BA95" s="261">
        <f>IF(AZ95=1,G95,0)</f>
        <v>0</v>
      </c>
      <c r="BB95" s="261">
        <f>IF(AZ95=2,G95,0)</f>
        <v>0</v>
      </c>
      <c r="BC95" s="261">
        <f>IF(AZ95=3,G95,0)</f>
        <v>0</v>
      </c>
      <c r="BD95" s="261">
        <f>IF(AZ95=4,G95,0)</f>
        <v>0</v>
      </c>
      <c r="BE95" s="261">
        <f>IF(AZ95=5,G95,0)</f>
        <v>0</v>
      </c>
      <c r="CA95" s="292">
        <v>1</v>
      </c>
      <c r="CB95" s="292">
        <v>1</v>
      </c>
    </row>
    <row r="96" spans="1:15" ht="12.75">
      <c r="A96" s="301"/>
      <c r="B96" s="302"/>
      <c r="C96" s="303" t="s">
        <v>261</v>
      </c>
      <c r="D96" s="304"/>
      <c r="E96" s="304"/>
      <c r="F96" s="304"/>
      <c r="G96" s="305"/>
      <c r="I96" s="306"/>
      <c r="K96" s="306"/>
      <c r="L96" s="307" t="s">
        <v>261</v>
      </c>
      <c r="O96" s="292">
        <v>3</v>
      </c>
    </row>
    <row r="97" spans="1:15" ht="12.75">
      <c r="A97" s="301"/>
      <c r="B97" s="308"/>
      <c r="C97" s="309" t="s">
        <v>241</v>
      </c>
      <c r="D97" s="310"/>
      <c r="E97" s="311">
        <v>37</v>
      </c>
      <c r="F97" s="312"/>
      <c r="G97" s="313"/>
      <c r="H97" s="314"/>
      <c r="I97" s="306"/>
      <c r="J97" s="315"/>
      <c r="K97" s="306"/>
      <c r="M97" s="307" t="s">
        <v>241</v>
      </c>
      <c r="O97" s="292"/>
    </row>
    <row r="98" spans="1:15" ht="12.75">
      <c r="A98" s="301"/>
      <c r="B98" s="308"/>
      <c r="C98" s="309" t="s">
        <v>262</v>
      </c>
      <c r="D98" s="310"/>
      <c r="E98" s="311">
        <v>7.5</v>
      </c>
      <c r="F98" s="312"/>
      <c r="G98" s="313"/>
      <c r="H98" s="314"/>
      <c r="I98" s="306"/>
      <c r="J98" s="315"/>
      <c r="K98" s="306"/>
      <c r="M98" s="307" t="s">
        <v>262</v>
      </c>
      <c r="O98" s="292"/>
    </row>
    <row r="99" spans="1:15" ht="12.75">
      <c r="A99" s="301"/>
      <c r="B99" s="308"/>
      <c r="C99" s="309" t="s">
        <v>263</v>
      </c>
      <c r="D99" s="310"/>
      <c r="E99" s="311">
        <v>4</v>
      </c>
      <c r="F99" s="312"/>
      <c r="G99" s="313"/>
      <c r="H99" s="314"/>
      <c r="I99" s="306"/>
      <c r="J99" s="315"/>
      <c r="K99" s="306"/>
      <c r="M99" s="307" t="s">
        <v>263</v>
      </c>
      <c r="O99" s="292"/>
    </row>
    <row r="100" spans="1:15" ht="12.75">
      <c r="A100" s="301"/>
      <c r="B100" s="308"/>
      <c r="C100" s="309" t="s">
        <v>264</v>
      </c>
      <c r="D100" s="310"/>
      <c r="E100" s="311">
        <v>7.1726</v>
      </c>
      <c r="F100" s="312"/>
      <c r="G100" s="313"/>
      <c r="H100" s="314"/>
      <c r="I100" s="306"/>
      <c r="J100" s="315"/>
      <c r="K100" s="306"/>
      <c r="M100" s="307" t="s">
        <v>264</v>
      </c>
      <c r="O100" s="292"/>
    </row>
    <row r="101" spans="1:80" ht="12.75">
      <c r="A101" s="293">
        <v>30</v>
      </c>
      <c r="B101" s="294" t="s">
        <v>265</v>
      </c>
      <c r="C101" s="295" t="s">
        <v>266</v>
      </c>
      <c r="D101" s="296" t="s">
        <v>185</v>
      </c>
      <c r="E101" s="297">
        <v>9.72</v>
      </c>
      <c r="F101" s="297">
        <v>0</v>
      </c>
      <c r="G101" s="298">
        <f>E101*F101</f>
        <v>0</v>
      </c>
      <c r="H101" s="299">
        <v>0</v>
      </c>
      <c r="I101" s="300">
        <f>E101*H101</f>
        <v>0</v>
      </c>
      <c r="J101" s="299">
        <v>0</v>
      </c>
      <c r="K101" s="300">
        <f>E101*J101</f>
        <v>0</v>
      </c>
      <c r="O101" s="292">
        <v>2</v>
      </c>
      <c r="AA101" s="261">
        <v>1</v>
      </c>
      <c r="AB101" s="261">
        <v>1</v>
      </c>
      <c r="AC101" s="261">
        <v>1</v>
      </c>
      <c r="AZ101" s="261">
        <v>1</v>
      </c>
      <c r="BA101" s="261">
        <f>IF(AZ101=1,G101,0)</f>
        <v>0</v>
      </c>
      <c r="BB101" s="261">
        <f>IF(AZ101=2,G101,0)</f>
        <v>0</v>
      </c>
      <c r="BC101" s="261">
        <f>IF(AZ101=3,G101,0)</f>
        <v>0</v>
      </c>
      <c r="BD101" s="261">
        <f>IF(AZ101=4,G101,0)</f>
        <v>0</v>
      </c>
      <c r="BE101" s="261">
        <f>IF(AZ101=5,G101,0)</f>
        <v>0</v>
      </c>
      <c r="CA101" s="292">
        <v>1</v>
      </c>
      <c r="CB101" s="292">
        <v>1</v>
      </c>
    </row>
    <row r="102" spans="1:15" ht="22.5">
      <c r="A102" s="301"/>
      <c r="B102" s="302"/>
      <c r="C102" s="303" t="s">
        <v>267</v>
      </c>
      <c r="D102" s="304"/>
      <c r="E102" s="304"/>
      <c r="F102" s="304"/>
      <c r="G102" s="305"/>
      <c r="I102" s="306"/>
      <c r="K102" s="306"/>
      <c r="L102" s="307" t="s">
        <v>267</v>
      </c>
      <c r="O102" s="292">
        <v>3</v>
      </c>
    </row>
    <row r="103" spans="1:15" ht="12.75">
      <c r="A103" s="301"/>
      <c r="B103" s="308"/>
      <c r="C103" s="309" t="s">
        <v>208</v>
      </c>
      <c r="D103" s="310"/>
      <c r="E103" s="311">
        <v>9.72</v>
      </c>
      <c r="F103" s="312"/>
      <c r="G103" s="313"/>
      <c r="H103" s="314"/>
      <c r="I103" s="306"/>
      <c r="J103" s="315"/>
      <c r="K103" s="306"/>
      <c r="M103" s="307" t="s">
        <v>208</v>
      </c>
      <c r="O103" s="292"/>
    </row>
    <row r="104" spans="1:80" ht="12.75">
      <c r="A104" s="293">
        <v>31</v>
      </c>
      <c r="B104" s="294" t="s">
        <v>268</v>
      </c>
      <c r="C104" s="295" t="s">
        <v>269</v>
      </c>
      <c r="D104" s="296" t="s">
        <v>185</v>
      </c>
      <c r="E104" s="297">
        <v>17.0615</v>
      </c>
      <c r="F104" s="297">
        <v>0</v>
      </c>
      <c r="G104" s="298">
        <f>E104*F104</f>
        <v>0</v>
      </c>
      <c r="H104" s="299">
        <v>1.67</v>
      </c>
      <c r="I104" s="300">
        <f>E104*H104</f>
        <v>28.492704999999997</v>
      </c>
      <c r="J104" s="299"/>
      <c r="K104" s="300">
        <f>E104*J104</f>
        <v>0</v>
      </c>
      <c r="O104" s="292">
        <v>2</v>
      </c>
      <c r="AA104" s="261">
        <v>3</v>
      </c>
      <c r="AB104" s="261">
        <v>1</v>
      </c>
      <c r="AC104" s="261">
        <v>58337213</v>
      </c>
      <c r="AZ104" s="261">
        <v>1</v>
      </c>
      <c r="BA104" s="261">
        <f>IF(AZ104=1,G104,0)</f>
        <v>0</v>
      </c>
      <c r="BB104" s="261">
        <f>IF(AZ104=2,G104,0)</f>
        <v>0</v>
      </c>
      <c r="BC104" s="261">
        <f>IF(AZ104=3,G104,0)</f>
        <v>0</v>
      </c>
      <c r="BD104" s="261">
        <f>IF(AZ104=4,G104,0)</f>
        <v>0</v>
      </c>
      <c r="BE104" s="261">
        <f>IF(AZ104=5,G104,0)</f>
        <v>0</v>
      </c>
      <c r="CA104" s="292">
        <v>3</v>
      </c>
      <c r="CB104" s="292">
        <v>1</v>
      </c>
    </row>
    <row r="105" spans="1:15" ht="12.75">
      <c r="A105" s="301"/>
      <c r="B105" s="308"/>
      <c r="C105" s="309" t="s">
        <v>270</v>
      </c>
      <c r="D105" s="310"/>
      <c r="E105" s="311">
        <v>9.8172</v>
      </c>
      <c r="F105" s="312"/>
      <c r="G105" s="313"/>
      <c r="H105" s="314"/>
      <c r="I105" s="306"/>
      <c r="J105" s="315"/>
      <c r="K105" s="306"/>
      <c r="M105" s="307" t="s">
        <v>270</v>
      </c>
      <c r="O105" s="292"/>
    </row>
    <row r="106" spans="1:15" ht="12.75">
      <c r="A106" s="301"/>
      <c r="B106" s="308"/>
      <c r="C106" s="309" t="s">
        <v>271</v>
      </c>
      <c r="D106" s="310"/>
      <c r="E106" s="311">
        <v>7.2443</v>
      </c>
      <c r="F106" s="312"/>
      <c r="G106" s="313"/>
      <c r="H106" s="314"/>
      <c r="I106" s="306"/>
      <c r="J106" s="315"/>
      <c r="K106" s="306"/>
      <c r="M106" s="307" t="s">
        <v>271</v>
      </c>
      <c r="O106" s="292"/>
    </row>
    <row r="107" spans="1:57" ht="12.75">
      <c r="A107" s="316"/>
      <c r="B107" s="317" t="s">
        <v>98</v>
      </c>
      <c r="C107" s="318" t="s">
        <v>258</v>
      </c>
      <c r="D107" s="319"/>
      <c r="E107" s="320"/>
      <c r="F107" s="321"/>
      <c r="G107" s="322">
        <f>SUM(G94:G106)</f>
        <v>0</v>
      </c>
      <c r="H107" s="323"/>
      <c r="I107" s="324">
        <f>SUM(I94:I106)</f>
        <v>28.492704999999997</v>
      </c>
      <c r="J107" s="323"/>
      <c r="K107" s="324">
        <f>SUM(K94:K106)</f>
        <v>0</v>
      </c>
      <c r="O107" s="292">
        <v>4</v>
      </c>
      <c r="BA107" s="325">
        <f>SUM(BA94:BA106)</f>
        <v>0</v>
      </c>
      <c r="BB107" s="325">
        <f>SUM(BB94:BB106)</f>
        <v>0</v>
      </c>
      <c r="BC107" s="325">
        <f>SUM(BC94:BC106)</f>
        <v>0</v>
      </c>
      <c r="BD107" s="325">
        <f>SUM(BD94:BD106)</f>
        <v>0</v>
      </c>
      <c r="BE107" s="325">
        <f>SUM(BE94:BE106)</f>
        <v>0</v>
      </c>
    </row>
    <row r="108" spans="1:15" ht="12.75">
      <c r="A108" s="282" t="s">
        <v>97</v>
      </c>
      <c r="B108" s="283" t="s">
        <v>272</v>
      </c>
      <c r="C108" s="284" t="s">
        <v>273</v>
      </c>
      <c r="D108" s="285"/>
      <c r="E108" s="286"/>
      <c r="F108" s="286"/>
      <c r="G108" s="287"/>
      <c r="H108" s="288"/>
      <c r="I108" s="289"/>
      <c r="J108" s="290"/>
      <c r="K108" s="291"/>
      <c r="O108" s="292">
        <v>1</v>
      </c>
    </row>
    <row r="109" spans="1:80" ht="12.75">
      <c r="A109" s="293">
        <v>32</v>
      </c>
      <c r="B109" s="294" t="s">
        <v>275</v>
      </c>
      <c r="C109" s="295" t="s">
        <v>276</v>
      </c>
      <c r="D109" s="296" t="s">
        <v>141</v>
      </c>
      <c r="E109" s="297">
        <v>1228</v>
      </c>
      <c r="F109" s="297">
        <v>0</v>
      </c>
      <c r="G109" s="298">
        <f>E109*F109</f>
        <v>0</v>
      </c>
      <c r="H109" s="299">
        <v>0</v>
      </c>
      <c r="I109" s="300">
        <f>E109*H109</f>
        <v>0</v>
      </c>
      <c r="J109" s="299">
        <v>0</v>
      </c>
      <c r="K109" s="300">
        <f>E109*J109</f>
        <v>0</v>
      </c>
      <c r="O109" s="292">
        <v>2</v>
      </c>
      <c r="AA109" s="261">
        <v>1</v>
      </c>
      <c r="AB109" s="261">
        <v>1</v>
      </c>
      <c r="AC109" s="261">
        <v>1</v>
      </c>
      <c r="AZ109" s="261">
        <v>1</v>
      </c>
      <c r="BA109" s="261">
        <f>IF(AZ109=1,G109,0)</f>
        <v>0</v>
      </c>
      <c r="BB109" s="261">
        <f>IF(AZ109=2,G109,0)</f>
        <v>0</v>
      </c>
      <c r="BC109" s="261">
        <f>IF(AZ109=3,G109,0)</f>
        <v>0</v>
      </c>
      <c r="BD109" s="261">
        <f>IF(AZ109=4,G109,0)</f>
        <v>0</v>
      </c>
      <c r="BE109" s="261">
        <f>IF(AZ109=5,G109,0)</f>
        <v>0</v>
      </c>
      <c r="CA109" s="292">
        <v>1</v>
      </c>
      <c r="CB109" s="292">
        <v>1</v>
      </c>
    </row>
    <row r="110" spans="1:15" ht="12.75">
      <c r="A110" s="301"/>
      <c r="B110" s="302"/>
      <c r="C110" s="303" t="s">
        <v>277</v>
      </c>
      <c r="D110" s="304"/>
      <c r="E110" s="304"/>
      <c r="F110" s="304"/>
      <c r="G110" s="305"/>
      <c r="I110" s="306"/>
      <c r="K110" s="306"/>
      <c r="L110" s="307" t="s">
        <v>277</v>
      </c>
      <c r="O110" s="292">
        <v>3</v>
      </c>
    </row>
    <row r="111" spans="1:15" ht="12.75">
      <c r="A111" s="301"/>
      <c r="B111" s="308"/>
      <c r="C111" s="309" t="s">
        <v>278</v>
      </c>
      <c r="D111" s="310"/>
      <c r="E111" s="311">
        <v>1228</v>
      </c>
      <c r="F111" s="312"/>
      <c r="G111" s="313"/>
      <c r="H111" s="314"/>
      <c r="I111" s="306"/>
      <c r="J111" s="315"/>
      <c r="K111" s="306"/>
      <c r="M111" s="307" t="s">
        <v>278</v>
      </c>
      <c r="O111" s="292"/>
    </row>
    <row r="112" spans="1:80" ht="12.75">
      <c r="A112" s="293">
        <v>33</v>
      </c>
      <c r="B112" s="294" t="s">
        <v>279</v>
      </c>
      <c r="C112" s="295" t="s">
        <v>280</v>
      </c>
      <c r="D112" s="296" t="s">
        <v>141</v>
      </c>
      <c r="E112" s="297">
        <v>332</v>
      </c>
      <c r="F112" s="297">
        <v>0</v>
      </c>
      <c r="G112" s="298">
        <f>E112*F112</f>
        <v>0</v>
      </c>
      <c r="H112" s="299">
        <v>0</v>
      </c>
      <c r="I112" s="300">
        <f>E112*H112</f>
        <v>0</v>
      </c>
      <c r="J112" s="299">
        <v>0</v>
      </c>
      <c r="K112" s="300">
        <f>E112*J112</f>
        <v>0</v>
      </c>
      <c r="O112" s="292">
        <v>2</v>
      </c>
      <c r="AA112" s="261">
        <v>1</v>
      </c>
      <c r="AB112" s="261">
        <v>1</v>
      </c>
      <c r="AC112" s="261">
        <v>1</v>
      </c>
      <c r="AZ112" s="261">
        <v>1</v>
      </c>
      <c r="BA112" s="261">
        <f>IF(AZ112=1,G112,0)</f>
        <v>0</v>
      </c>
      <c r="BB112" s="261">
        <f>IF(AZ112=2,G112,0)</f>
        <v>0</v>
      </c>
      <c r="BC112" s="261">
        <f>IF(AZ112=3,G112,0)</f>
        <v>0</v>
      </c>
      <c r="BD112" s="261">
        <f>IF(AZ112=4,G112,0)</f>
        <v>0</v>
      </c>
      <c r="BE112" s="261">
        <f>IF(AZ112=5,G112,0)</f>
        <v>0</v>
      </c>
      <c r="CA112" s="292">
        <v>1</v>
      </c>
      <c r="CB112" s="292">
        <v>1</v>
      </c>
    </row>
    <row r="113" spans="1:15" ht="12.75">
      <c r="A113" s="301"/>
      <c r="B113" s="308"/>
      <c r="C113" s="309" t="s">
        <v>281</v>
      </c>
      <c r="D113" s="310"/>
      <c r="E113" s="311">
        <v>332</v>
      </c>
      <c r="F113" s="312"/>
      <c r="G113" s="313"/>
      <c r="H113" s="314"/>
      <c r="I113" s="306"/>
      <c r="J113" s="315"/>
      <c r="K113" s="306"/>
      <c r="M113" s="307" t="s">
        <v>281</v>
      </c>
      <c r="O113" s="292"/>
    </row>
    <row r="114" spans="1:80" ht="12.75">
      <c r="A114" s="293">
        <v>34</v>
      </c>
      <c r="B114" s="294" t="s">
        <v>282</v>
      </c>
      <c r="C114" s="295" t="s">
        <v>283</v>
      </c>
      <c r="D114" s="296" t="s">
        <v>141</v>
      </c>
      <c r="E114" s="297">
        <v>101.7</v>
      </c>
      <c r="F114" s="297">
        <v>0</v>
      </c>
      <c r="G114" s="298">
        <f>E114*F114</f>
        <v>0</v>
      </c>
      <c r="H114" s="299">
        <v>0</v>
      </c>
      <c r="I114" s="300">
        <f>E114*H114</f>
        <v>0</v>
      </c>
      <c r="J114" s="299">
        <v>0</v>
      </c>
      <c r="K114" s="300">
        <f>E114*J114</f>
        <v>0</v>
      </c>
      <c r="O114" s="292">
        <v>2</v>
      </c>
      <c r="AA114" s="261">
        <v>1</v>
      </c>
      <c r="AB114" s="261">
        <v>1</v>
      </c>
      <c r="AC114" s="261">
        <v>1</v>
      </c>
      <c r="AZ114" s="261">
        <v>1</v>
      </c>
      <c r="BA114" s="261">
        <f>IF(AZ114=1,G114,0)</f>
        <v>0</v>
      </c>
      <c r="BB114" s="261">
        <f>IF(AZ114=2,G114,0)</f>
        <v>0</v>
      </c>
      <c r="BC114" s="261">
        <f>IF(AZ114=3,G114,0)</f>
        <v>0</v>
      </c>
      <c r="BD114" s="261">
        <f>IF(AZ114=4,G114,0)</f>
        <v>0</v>
      </c>
      <c r="BE114" s="261">
        <f>IF(AZ114=5,G114,0)</f>
        <v>0</v>
      </c>
      <c r="CA114" s="292">
        <v>1</v>
      </c>
      <c r="CB114" s="292">
        <v>1</v>
      </c>
    </row>
    <row r="115" spans="1:15" ht="12.75">
      <c r="A115" s="301"/>
      <c r="B115" s="302"/>
      <c r="C115" s="303" t="s">
        <v>284</v>
      </c>
      <c r="D115" s="304"/>
      <c r="E115" s="304"/>
      <c r="F115" s="304"/>
      <c r="G115" s="305"/>
      <c r="I115" s="306"/>
      <c r="K115" s="306"/>
      <c r="L115" s="307" t="s">
        <v>284</v>
      </c>
      <c r="O115" s="292">
        <v>3</v>
      </c>
    </row>
    <row r="116" spans="1:15" ht="12.75">
      <c r="A116" s="301"/>
      <c r="B116" s="308"/>
      <c r="C116" s="309" t="s">
        <v>285</v>
      </c>
      <c r="D116" s="310"/>
      <c r="E116" s="311">
        <v>101.7</v>
      </c>
      <c r="F116" s="312"/>
      <c r="G116" s="313"/>
      <c r="H116" s="314"/>
      <c r="I116" s="306"/>
      <c r="J116" s="315"/>
      <c r="K116" s="306"/>
      <c r="M116" s="307" t="s">
        <v>285</v>
      </c>
      <c r="O116" s="292"/>
    </row>
    <row r="117" spans="1:57" ht="12.75">
      <c r="A117" s="316"/>
      <c r="B117" s="317" t="s">
        <v>98</v>
      </c>
      <c r="C117" s="318" t="s">
        <v>274</v>
      </c>
      <c r="D117" s="319"/>
      <c r="E117" s="320"/>
      <c r="F117" s="321"/>
      <c r="G117" s="322">
        <f>SUM(G108:G116)</f>
        <v>0</v>
      </c>
      <c r="H117" s="323"/>
      <c r="I117" s="324">
        <f>SUM(I108:I116)</f>
        <v>0</v>
      </c>
      <c r="J117" s="323"/>
      <c r="K117" s="324">
        <f>SUM(K108:K116)</f>
        <v>0</v>
      </c>
      <c r="O117" s="292">
        <v>4</v>
      </c>
      <c r="BA117" s="325">
        <f>SUM(BA108:BA116)</f>
        <v>0</v>
      </c>
      <c r="BB117" s="325">
        <f>SUM(BB108:BB116)</f>
        <v>0</v>
      </c>
      <c r="BC117" s="325">
        <f>SUM(BC108:BC116)</f>
        <v>0</v>
      </c>
      <c r="BD117" s="325">
        <f>SUM(BD108:BD116)</f>
        <v>0</v>
      </c>
      <c r="BE117" s="325">
        <f>SUM(BE108:BE116)</f>
        <v>0</v>
      </c>
    </row>
    <row r="118" spans="1:15" ht="12.75">
      <c r="A118" s="282" t="s">
        <v>97</v>
      </c>
      <c r="B118" s="283" t="s">
        <v>286</v>
      </c>
      <c r="C118" s="284" t="s">
        <v>287</v>
      </c>
      <c r="D118" s="285"/>
      <c r="E118" s="286"/>
      <c r="F118" s="286"/>
      <c r="G118" s="287"/>
      <c r="H118" s="288"/>
      <c r="I118" s="289"/>
      <c r="J118" s="290"/>
      <c r="K118" s="291"/>
      <c r="O118" s="292">
        <v>1</v>
      </c>
    </row>
    <row r="119" spans="1:80" ht="12.75">
      <c r="A119" s="293">
        <v>35</v>
      </c>
      <c r="B119" s="294" t="s">
        <v>289</v>
      </c>
      <c r="C119" s="295" t="s">
        <v>290</v>
      </c>
      <c r="D119" s="296" t="s">
        <v>141</v>
      </c>
      <c r="E119" s="297">
        <v>3.7699</v>
      </c>
      <c r="F119" s="297">
        <v>0</v>
      </c>
      <c r="G119" s="298">
        <f>E119*F119</f>
        <v>0</v>
      </c>
      <c r="H119" s="299">
        <v>0.00018</v>
      </c>
      <c r="I119" s="300">
        <f>E119*H119</f>
        <v>0.0006785820000000001</v>
      </c>
      <c r="J119" s="299">
        <v>0</v>
      </c>
      <c r="K119" s="300">
        <f>E119*J119</f>
        <v>0</v>
      </c>
      <c r="O119" s="292">
        <v>2</v>
      </c>
      <c r="AA119" s="261">
        <v>1</v>
      </c>
      <c r="AB119" s="261">
        <v>1</v>
      </c>
      <c r="AC119" s="261">
        <v>1</v>
      </c>
      <c r="AZ119" s="261">
        <v>1</v>
      </c>
      <c r="BA119" s="261">
        <f>IF(AZ119=1,G119,0)</f>
        <v>0</v>
      </c>
      <c r="BB119" s="261">
        <f>IF(AZ119=2,G119,0)</f>
        <v>0</v>
      </c>
      <c r="BC119" s="261">
        <f>IF(AZ119=3,G119,0)</f>
        <v>0</v>
      </c>
      <c r="BD119" s="261">
        <f>IF(AZ119=4,G119,0)</f>
        <v>0</v>
      </c>
      <c r="BE119" s="261">
        <f>IF(AZ119=5,G119,0)</f>
        <v>0</v>
      </c>
      <c r="CA119" s="292">
        <v>1</v>
      </c>
      <c r="CB119" s="292">
        <v>1</v>
      </c>
    </row>
    <row r="120" spans="1:15" ht="12.75">
      <c r="A120" s="301"/>
      <c r="B120" s="308"/>
      <c r="C120" s="309" t="s">
        <v>291</v>
      </c>
      <c r="D120" s="310"/>
      <c r="E120" s="311">
        <v>3.7699</v>
      </c>
      <c r="F120" s="312"/>
      <c r="G120" s="313"/>
      <c r="H120" s="314"/>
      <c r="I120" s="306"/>
      <c r="J120" s="315"/>
      <c r="K120" s="306"/>
      <c r="M120" s="307" t="s">
        <v>291</v>
      </c>
      <c r="O120" s="292"/>
    </row>
    <row r="121" spans="1:80" ht="12.75">
      <c r="A121" s="293">
        <v>36</v>
      </c>
      <c r="B121" s="294" t="s">
        <v>292</v>
      </c>
      <c r="C121" s="295" t="s">
        <v>293</v>
      </c>
      <c r="D121" s="296" t="s">
        <v>171</v>
      </c>
      <c r="E121" s="297">
        <v>129.6</v>
      </c>
      <c r="F121" s="297">
        <v>0</v>
      </c>
      <c r="G121" s="298">
        <f>E121*F121</f>
        <v>0</v>
      </c>
      <c r="H121" s="299">
        <v>0</v>
      </c>
      <c r="I121" s="300">
        <f>E121*H121</f>
        <v>0</v>
      </c>
      <c r="J121" s="299">
        <v>0</v>
      </c>
      <c r="K121" s="300">
        <f>E121*J121</f>
        <v>0</v>
      </c>
      <c r="O121" s="292">
        <v>2</v>
      </c>
      <c r="AA121" s="261">
        <v>1</v>
      </c>
      <c r="AB121" s="261">
        <v>1</v>
      </c>
      <c r="AC121" s="261">
        <v>1</v>
      </c>
      <c r="AZ121" s="261">
        <v>1</v>
      </c>
      <c r="BA121" s="261">
        <f>IF(AZ121=1,G121,0)</f>
        <v>0</v>
      </c>
      <c r="BB121" s="261">
        <f>IF(AZ121=2,G121,0)</f>
        <v>0</v>
      </c>
      <c r="BC121" s="261">
        <f>IF(AZ121=3,G121,0)</f>
        <v>0</v>
      </c>
      <c r="BD121" s="261">
        <f>IF(AZ121=4,G121,0)</f>
        <v>0</v>
      </c>
      <c r="BE121" s="261">
        <f>IF(AZ121=5,G121,0)</f>
        <v>0</v>
      </c>
      <c r="CA121" s="292">
        <v>1</v>
      </c>
      <c r="CB121" s="292">
        <v>1</v>
      </c>
    </row>
    <row r="122" spans="1:15" ht="12.75">
      <c r="A122" s="301"/>
      <c r="B122" s="308"/>
      <c r="C122" s="309" t="s">
        <v>294</v>
      </c>
      <c r="D122" s="310"/>
      <c r="E122" s="311">
        <v>129.6</v>
      </c>
      <c r="F122" s="312"/>
      <c r="G122" s="313"/>
      <c r="H122" s="314"/>
      <c r="I122" s="306"/>
      <c r="J122" s="315"/>
      <c r="K122" s="306"/>
      <c r="M122" s="307" t="s">
        <v>294</v>
      </c>
      <c r="O122" s="292"/>
    </row>
    <row r="123" spans="1:80" ht="12.75">
      <c r="A123" s="293">
        <v>37</v>
      </c>
      <c r="B123" s="294" t="s">
        <v>295</v>
      </c>
      <c r="C123" s="295" t="s">
        <v>296</v>
      </c>
      <c r="D123" s="296" t="s">
        <v>171</v>
      </c>
      <c r="E123" s="297">
        <v>130.896</v>
      </c>
      <c r="F123" s="297">
        <v>0</v>
      </c>
      <c r="G123" s="298">
        <f>E123*F123</f>
        <v>0</v>
      </c>
      <c r="H123" s="299">
        <v>0.0008</v>
      </c>
      <c r="I123" s="300">
        <f>E123*H123</f>
        <v>0.1047168</v>
      </c>
      <c r="J123" s="299"/>
      <c r="K123" s="300">
        <f>E123*J123</f>
        <v>0</v>
      </c>
      <c r="O123" s="292">
        <v>2</v>
      </c>
      <c r="AA123" s="261">
        <v>3</v>
      </c>
      <c r="AB123" s="261">
        <v>1</v>
      </c>
      <c r="AC123" s="261" t="s">
        <v>295</v>
      </c>
      <c r="AZ123" s="261">
        <v>1</v>
      </c>
      <c r="BA123" s="261">
        <f>IF(AZ123=1,G123,0)</f>
        <v>0</v>
      </c>
      <c r="BB123" s="261">
        <f>IF(AZ123=2,G123,0)</f>
        <v>0</v>
      </c>
      <c r="BC123" s="261">
        <f>IF(AZ123=3,G123,0)</f>
        <v>0</v>
      </c>
      <c r="BD123" s="261">
        <f>IF(AZ123=4,G123,0)</f>
        <v>0</v>
      </c>
      <c r="BE123" s="261">
        <f>IF(AZ123=5,G123,0)</f>
        <v>0</v>
      </c>
      <c r="CA123" s="292">
        <v>3</v>
      </c>
      <c r="CB123" s="292">
        <v>1</v>
      </c>
    </row>
    <row r="124" spans="1:15" ht="12.75">
      <c r="A124" s="301"/>
      <c r="B124" s="308"/>
      <c r="C124" s="309" t="s">
        <v>297</v>
      </c>
      <c r="D124" s="310"/>
      <c r="E124" s="311">
        <v>130.896</v>
      </c>
      <c r="F124" s="312"/>
      <c r="G124" s="313"/>
      <c r="H124" s="314"/>
      <c r="I124" s="306"/>
      <c r="J124" s="315"/>
      <c r="K124" s="306"/>
      <c r="M124" s="307" t="s">
        <v>297</v>
      </c>
      <c r="O124" s="292"/>
    </row>
    <row r="125" spans="1:80" ht="12.75">
      <c r="A125" s="293">
        <v>38</v>
      </c>
      <c r="B125" s="294" t="s">
        <v>298</v>
      </c>
      <c r="C125" s="295" t="s">
        <v>299</v>
      </c>
      <c r="D125" s="296" t="s">
        <v>179</v>
      </c>
      <c r="E125" s="297">
        <v>2</v>
      </c>
      <c r="F125" s="297">
        <v>0</v>
      </c>
      <c r="G125" s="298">
        <f>E125*F125</f>
        <v>0</v>
      </c>
      <c r="H125" s="299">
        <v>0</v>
      </c>
      <c r="I125" s="300">
        <f>E125*H125</f>
        <v>0</v>
      </c>
      <c r="J125" s="299"/>
      <c r="K125" s="300">
        <f>E125*J125</f>
        <v>0</v>
      </c>
      <c r="O125" s="292">
        <v>2</v>
      </c>
      <c r="AA125" s="261">
        <v>3</v>
      </c>
      <c r="AB125" s="261">
        <v>1</v>
      </c>
      <c r="AC125" s="261" t="s">
        <v>298</v>
      </c>
      <c r="AZ125" s="261">
        <v>1</v>
      </c>
      <c r="BA125" s="261">
        <f>IF(AZ125=1,G125,0)</f>
        <v>0</v>
      </c>
      <c r="BB125" s="261">
        <f>IF(AZ125=2,G125,0)</f>
        <v>0</v>
      </c>
      <c r="BC125" s="261">
        <f>IF(AZ125=3,G125,0)</f>
        <v>0</v>
      </c>
      <c r="BD125" s="261">
        <f>IF(AZ125=4,G125,0)</f>
        <v>0</v>
      </c>
      <c r="BE125" s="261">
        <f>IF(AZ125=5,G125,0)</f>
        <v>0</v>
      </c>
      <c r="CA125" s="292">
        <v>3</v>
      </c>
      <c r="CB125" s="292">
        <v>1</v>
      </c>
    </row>
    <row r="126" spans="1:80" ht="12.75">
      <c r="A126" s="293">
        <v>39</v>
      </c>
      <c r="B126" s="294" t="s">
        <v>300</v>
      </c>
      <c r="C126" s="295" t="s">
        <v>301</v>
      </c>
      <c r="D126" s="296" t="s">
        <v>141</v>
      </c>
      <c r="E126" s="297">
        <v>4.5239</v>
      </c>
      <c r="F126" s="297">
        <v>0</v>
      </c>
      <c r="G126" s="298">
        <f>E126*F126</f>
        <v>0</v>
      </c>
      <c r="H126" s="299">
        <v>0.0003</v>
      </c>
      <c r="I126" s="300">
        <f>E126*H126</f>
        <v>0.00135717</v>
      </c>
      <c r="J126" s="299"/>
      <c r="K126" s="300">
        <f>E126*J126</f>
        <v>0</v>
      </c>
      <c r="O126" s="292">
        <v>2</v>
      </c>
      <c r="AA126" s="261">
        <v>3</v>
      </c>
      <c r="AB126" s="261">
        <v>1</v>
      </c>
      <c r="AC126" s="261">
        <v>69366198</v>
      </c>
      <c r="AZ126" s="261">
        <v>1</v>
      </c>
      <c r="BA126" s="261">
        <f>IF(AZ126=1,G126,0)</f>
        <v>0</v>
      </c>
      <c r="BB126" s="261">
        <f>IF(AZ126=2,G126,0)</f>
        <v>0</v>
      </c>
      <c r="BC126" s="261">
        <f>IF(AZ126=3,G126,0)</f>
        <v>0</v>
      </c>
      <c r="BD126" s="261">
        <f>IF(AZ126=4,G126,0)</f>
        <v>0</v>
      </c>
      <c r="BE126" s="261">
        <f>IF(AZ126=5,G126,0)</f>
        <v>0</v>
      </c>
      <c r="CA126" s="292">
        <v>3</v>
      </c>
      <c r="CB126" s="292">
        <v>1</v>
      </c>
    </row>
    <row r="127" spans="1:15" ht="12.75">
      <c r="A127" s="301"/>
      <c r="B127" s="308"/>
      <c r="C127" s="309" t="s">
        <v>302</v>
      </c>
      <c r="D127" s="310"/>
      <c r="E127" s="311">
        <v>4.5239</v>
      </c>
      <c r="F127" s="312"/>
      <c r="G127" s="313"/>
      <c r="H127" s="314"/>
      <c r="I127" s="306"/>
      <c r="J127" s="315"/>
      <c r="K127" s="306"/>
      <c r="M127" s="307" t="s">
        <v>302</v>
      </c>
      <c r="O127" s="292"/>
    </row>
    <row r="128" spans="1:57" ht="12.75">
      <c r="A128" s="316"/>
      <c r="B128" s="317" t="s">
        <v>98</v>
      </c>
      <c r="C128" s="318" t="s">
        <v>288</v>
      </c>
      <c r="D128" s="319"/>
      <c r="E128" s="320"/>
      <c r="F128" s="321"/>
      <c r="G128" s="322">
        <f>SUM(G118:G127)</f>
        <v>0</v>
      </c>
      <c r="H128" s="323"/>
      <c r="I128" s="324">
        <f>SUM(I118:I127)</f>
        <v>0.106752552</v>
      </c>
      <c r="J128" s="323"/>
      <c r="K128" s="324">
        <f>SUM(K118:K127)</f>
        <v>0</v>
      </c>
      <c r="O128" s="292">
        <v>4</v>
      </c>
      <c r="BA128" s="325">
        <f>SUM(BA118:BA127)</f>
        <v>0</v>
      </c>
      <c r="BB128" s="325">
        <f>SUM(BB118:BB127)</f>
        <v>0</v>
      </c>
      <c r="BC128" s="325">
        <f>SUM(BC118:BC127)</f>
        <v>0</v>
      </c>
      <c r="BD128" s="325">
        <f>SUM(BD118:BD127)</f>
        <v>0</v>
      </c>
      <c r="BE128" s="325">
        <f>SUM(BE118:BE127)</f>
        <v>0</v>
      </c>
    </row>
    <row r="129" spans="1:15" ht="12.75">
      <c r="A129" s="282" t="s">
        <v>97</v>
      </c>
      <c r="B129" s="283" t="s">
        <v>303</v>
      </c>
      <c r="C129" s="284" t="s">
        <v>304</v>
      </c>
      <c r="D129" s="285"/>
      <c r="E129" s="286"/>
      <c r="F129" s="286"/>
      <c r="G129" s="287"/>
      <c r="H129" s="288"/>
      <c r="I129" s="289"/>
      <c r="J129" s="290"/>
      <c r="K129" s="291"/>
      <c r="O129" s="292">
        <v>1</v>
      </c>
    </row>
    <row r="130" spans="1:80" ht="12.75">
      <c r="A130" s="293">
        <v>40</v>
      </c>
      <c r="B130" s="294" t="s">
        <v>306</v>
      </c>
      <c r="C130" s="295" t="s">
        <v>307</v>
      </c>
      <c r="D130" s="296" t="s">
        <v>185</v>
      </c>
      <c r="E130" s="297">
        <v>0.58</v>
      </c>
      <c r="F130" s="297">
        <v>0</v>
      </c>
      <c r="G130" s="298">
        <f>E130*F130</f>
        <v>0</v>
      </c>
      <c r="H130" s="299">
        <v>1.78164</v>
      </c>
      <c r="I130" s="300">
        <f>E130*H130</f>
        <v>1.0333511999999998</v>
      </c>
      <c r="J130" s="299">
        <v>0</v>
      </c>
      <c r="K130" s="300">
        <f>E130*J130</f>
        <v>0</v>
      </c>
      <c r="O130" s="292">
        <v>2</v>
      </c>
      <c r="AA130" s="261">
        <v>1</v>
      </c>
      <c r="AB130" s="261">
        <v>1</v>
      </c>
      <c r="AC130" s="261">
        <v>1</v>
      </c>
      <c r="AZ130" s="261">
        <v>1</v>
      </c>
      <c r="BA130" s="261">
        <f>IF(AZ130=1,G130,0)</f>
        <v>0</v>
      </c>
      <c r="BB130" s="261">
        <f>IF(AZ130=2,G130,0)</f>
        <v>0</v>
      </c>
      <c r="BC130" s="261">
        <f>IF(AZ130=3,G130,0)</f>
        <v>0</v>
      </c>
      <c r="BD130" s="261">
        <f>IF(AZ130=4,G130,0)</f>
        <v>0</v>
      </c>
      <c r="BE130" s="261">
        <f>IF(AZ130=5,G130,0)</f>
        <v>0</v>
      </c>
      <c r="CA130" s="292">
        <v>1</v>
      </c>
      <c r="CB130" s="292">
        <v>1</v>
      </c>
    </row>
    <row r="131" spans="1:15" ht="12.75">
      <c r="A131" s="301"/>
      <c r="B131" s="308"/>
      <c r="C131" s="309" t="s">
        <v>308</v>
      </c>
      <c r="D131" s="310"/>
      <c r="E131" s="311">
        <v>0.1</v>
      </c>
      <c r="F131" s="312"/>
      <c r="G131" s="313"/>
      <c r="H131" s="314"/>
      <c r="I131" s="306"/>
      <c r="J131" s="315"/>
      <c r="K131" s="306"/>
      <c r="M131" s="307" t="s">
        <v>308</v>
      </c>
      <c r="O131" s="292"/>
    </row>
    <row r="132" spans="1:15" ht="12.75">
      <c r="A132" s="301"/>
      <c r="B132" s="308"/>
      <c r="C132" s="309" t="s">
        <v>309</v>
      </c>
      <c r="D132" s="310"/>
      <c r="E132" s="311">
        <v>0.48</v>
      </c>
      <c r="F132" s="312"/>
      <c r="G132" s="313"/>
      <c r="H132" s="314"/>
      <c r="I132" s="306"/>
      <c r="J132" s="315"/>
      <c r="K132" s="306"/>
      <c r="M132" s="307" t="s">
        <v>309</v>
      </c>
      <c r="O132" s="292"/>
    </row>
    <row r="133" spans="1:80" ht="12.75">
      <c r="A133" s="293">
        <v>41</v>
      </c>
      <c r="B133" s="294" t="s">
        <v>310</v>
      </c>
      <c r="C133" s="295" t="s">
        <v>311</v>
      </c>
      <c r="D133" s="296" t="s">
        <v>185</v>
      </c>
      <c r="E133" s="297">
        <v>1.2025</v>
      </c>
      <c r="F133" s="297">
        <v>0</v>
      </c>
      <c r="G133" s="298">
        <f>E133*F133</f>
        <v>0</v>
      </c>
      <c r="H133" s="299">
        <v>2.525</v>
      </c>
      <c r="I133" s="300">
        <f>E133*H133</f>
        <v>3.0363124999999997</v>
      </c>
      <c r="J133" s="299">
        <v>0</v>
      </c>
      <c r="K133" s="300">
        <f>E133*J133</f>
        <v>0</v>
      </c>
      <c r="O133" s="292">
        <v>2</v>
      </c>
      <c r="AA133" s="261">
        <v>1</v>
      </c>
      <c r="AB133" s="261">
        <v>1</v>
      </c>
      <c r="AC133" s="261">
        <v>1</v>
      </c>
      <c r="AZ133" s="261">
        <v>1</v>
      </c>
      <c r="BA133" s="261">
        <f>IF(AZ133=1,G133,0)</f>
        <v>0</v>
      </c>
      <c r="BB133" s="261">
        <f>IF(AZ133=2,G133,0)</f>
        <v>0</v>
      </c>
      <c r="BC133" s="261">
        <f>IF(AZ133=3,G133,0)</f>
        <v>0</v>
      </c>
      <c r="BD133" s="261">
        <f>IF(AZ133=4,G133,0)</f>
        <v>0</v>
      </c>
      <c r="BE133" s="261">
        <f>IF(AZ133=5,G133,0)</f>
        <v>0</v>
      </c>
      <c r="CA133" s="292">
        <v>1</v>
      </c>
      <c r="CB133" s="292">
        <v>1</v>
      </c>
    </row>
    <row r="134" spans="1:15" ht="22.5">
      <c r="A134" s="301"/>
      <c r="B134" s="302"/>
      <c r="C134" s="303" t="s">
        <v>312</v>
      </c>
      <c r="D134" s="304"/>
      <c r="E134" s="304"/>
      <c r="F134" s="304"/>
      <c r="G134" s="305"/>
      <c r="I134" s="306"/>
      <c r="K134" s="306"/>
      <c r="L134" s="307" t="s">
        <v>312</v>
      </c>
      <c r="O134" s="292">
        <v>3</v>
      </c>
    </row>
    <row r="135" spans="1:15" ht="12.75">
      <c r="A135" s="301"/>
      <c r="B135" s="308"/>
      <c r="C135" s="309" t="s">
        <v>313</v>
      </c>
      <c r="D135" s="310"/>
      <c r="E135" s="311">
        <v>1.2025</v>
      </c>
      <c r="F135" s="312"/>
      <c r="G135" s="313"/>
      <c r="H135" s="314"/>
      <c r="I135" s="306"/>
      <c r="J135" s="315"/>
      <c r="K135" s="306"/>
      <c r="M135" s="307" t="s">
        <v>313</v>
      </c>
      <c r="O135" s="292"/>
    </row>
    <row r="136" spans="1:80" ht="12.75">
      <c r="A136" s="293">
        <v>42</v>
      </c>
      <c r="B136" s="294" t="s">
        <v>314</v>
      </c>
      <c r="C136" s="295" t="s">
        <v>315</v>
      </c>
      <c r="D136" s="296" t="s">
        <v>141</v>
      </c>
      <c r="E136" s="297">
        <v>1.85</v>
      </c>
      <c r="F136" s="297">
        <v>0</v>
      </c>
      <c r="G136" s="298">
        <f>E136*F136</f>
        <v>0</v>
      </c>
      <c r="H136" s="299">
        <v>0.03916</v>
      </c>
      <c r="I136" s="300">
        <f>E136*H136</f>
        <v>0.07244600000000001</v>
      </c>
      <c r="J136" s="299">
        <v>0</v>
      </c>
      <c r="K136" s="300">
        <f>E136*J136</f>
        <v>0</v>
      </c>
      <c r="O136" s="292">
        <v>2</v>
      </c>
      <c r="AA136" s="261">
        <v>1</v>
      </c>
      <c r="AB136" s="261">
        <v>1</v>
      </c>
      <c r="AC136" s="261">
        <v>1</v>
      </c>
      <c r="AZ136" s="261">
        <v>1</v>
      </c>
      <c r="BA136" s="261">
        <f>IF(AZ136=1,G136,0)</f>
        <v>0</v>
      </c>
      <c r="BB136" s="261">
        <f>IF(AZ136=2,G136,0)</f>
        <v>0</v>
      </c>
      <c r="BC136" s="261">
        <f>IF(AZ136=3,G136,0)</f>
        <v>0</v>
      </c>
      <c r="BD136" s="261">
        <f>IF(AZ136=4,G136,0)</f>
        <v>0</v>
      </c>
      <c r="BE136" s="261">
        <f>IF(AZ136=5,G136,0)</f>
        <v>0</v>
      </c>
      <c r="CA136" s="292">
        <v>1</v>
      </c>
      <c r="CB136" s="292">
        <v>1</v>
      </c>
    </row>
    <row r="137" spans="1:15" ht="12.75">
      <c r="A137" s="301"/>
      <c r="B137" s="308"/>
      <c r="C137" s="309" t="s">
        <v>316</v>
      </c>
      <c r="D137" s="310"/>
      <c r="E137" s="311">
        <v>1.85</v>
      </c>
      <c r="F137" s="312"/>
      <c r="G137" s="313"/>
      <c r="H137" s="314"/>
      <c r="I137" s="306"/>
      <c r="J137" s="315"/>
      <c r="K137" s="306"/>
      <c r="M137" s="307" t="s">
        <v>316</v>
      </c>
      <c r="O137" s="292"/>
    </row>
    <row r="138" spans="1:80" ht="12.75">
      <c r="A138" s="293">
        <v>43</v>
      </c>
      <c r="B138" s="294" t="s">
        <v>317</v>
      </c>
      <c r="C138" s="295" t="s">
        <v>318</v>
      </c>
      <c r="D138" s="296" t="s">
        <v>141</v>
      </c>
      <c r="E138" s="297">
        <v>1.85</v>
      </c>
      <c r="F138" s="297">
        <v>0</v>
      </c>
      <c r="G138" s="298">
        <f>E138*F138</f>
        <v>0</v>
      </c>
      <c r="H138" s="299">
        <v>0</v>
      </c>
      <c r="I138" s="300">
        <f>E138*H138</f>
        <v>0</v>
      </c>
      <c r="J138" s="299">
        <v>0</v>
      </c>
      <c r="K138" s="300">
        <f>E138*J138</f>
        <v>0</v>
      </c>
      <c r="O138" s="292">
        <v>2</v>
      </c>
      <c r="AA138" s="261">
        <v>1</v>
      </c>
      <c r="AB138" s="261">
        <v>1</v>
      </c>
      <c r="AC138" s="261">
        <v>1</v>
      </c>
      <c r="AZ138" s="261">
        <v>1</v>
      </c>
      <c r="BA138" s="261">
        <f>IF(AZ138=1,G138,0)</f>
        <v>0</v>
      </c>
      <c r="BB138" s="261">
        <f>IF(AZ138=2,G138,0)</f>
        <v>0</v>
      </c>
      <c r="BC138" s="261">
        <f>IF(AZ138=3,G138,0)</f>
        <v>0</v>
      </c>
      <c r="BD138" s="261">
        <f>IF(AZ138=4,G138,0)</f>
        <v>0</v>
      </c>
      <c r="BE138" s="261">
        <f>IF(AZ138=5,G138,0)</f>
        <v>0</v>
      </c>
      <c r="CA138" s="292">
        <v>1</v>
      </c>
      <c r="CB138" s="292">
        <v>1</v>
      </c>
    </row>
    <row r="139" spans="1:80" ht="12.75">
      <c r="A139" s="293">
        <v>44</v>
      </c>
      <c r="B139" s="294" t="s">
        <v>319</v>
      </c>
      <c r="C139" s="295" t="s">
        <v>320</v>
      </c>
      <c r="D139" s="296" t="s">
        <v>179</v>
      </c>
      <c r="E139" s="297">
        <v>12</v>
      </c>
      <c r="F139" s="297">
        <v>0</v>
      </c>
      <c r="G139" s="298">
        <f>E139*F139</f>
        <v>0</v>
      </c>
      <c r="H139" s="299">
        <v>0.00115</v>
      </c>
      <c r="I139" s="300">
        <f>E139*H139</f>
        <v>0.0138</v>
      </c>
      <c r="J139" s="299">
        <v>0</v>
      </c>
      <c r="K139" s="300">
        <f>E139*J139</f>
        <v>0</v>
      </c>
      <c r="O139" s="292">
        <v>2</v>
      </c>
      <c r="AA139" s="261">
        <v>1</v>
      </c>
      <c r="AB139" s="261">
        <v>1</v>
      </c>
      <c r="AC139" s="261">
        <v>1</v>
      </c>
      <c r="AZ139" s="261">
        <v>1</v>
      </c>
      <c r="BA139" s="261">
        <f>IF(AZ139=1,G139,0)</f>
        <v>0</v>
      </c>
      <c r="BB139" s="261">
        <f>IF(AZ139=2,G139,0)</f>
        <v>0</v>
      </c>
      <c r="BC139" s="261">
        <f>IF(AZ139=3,G139,0)</f>
        <v>0</v>
      </c>
      <c r="BD139" s="261">
        <f>IF(AZ139=4,G139,0)</f>
        <v>0</v>
      </c>
      <c r="BE139" s="261">
        <f>IF(AZ139=5,G139,0)</f>
        <v>0</v>
      </c>
      <c r="CA139" s="292">
        <v>1</v>
      </c>
      <c r="CB139" s="292">
        <v>1</v>
      </c>
    </row>
    <row r="140" spans="1:15" ht="12.75">
      <c r="A140" s="301"/>
      <c r="B140" s="308"/>
      <c r="C140" s="309" t="s">
        <v>321</v>
      </c>
      <c r="D140" s="310"/>
      <c r="E140" s="311">
        <v>4</v>
      </c>
      <c r="F140" s="312"/>
      <c r="G140" s="313"/>
      <c r="H140" s="314"/>
      <c r="I140" s="306"/>
      <c r="J140" s="315"/>
      <c r="K140" s="306"/>
      <c r="M140" s="307" t="s">
        <v>321</v>
      </c>
      <c r="O140" s="292"/>
    </row>
    <row r="141" spans="1:15" ht="12.75">
      <c r="A141" s="301"/>
      <c r="B141" s="308"/>
      <c r="C141" s="309" t="s">
        <v>322</v>
      </c>
      <c r="D141" s="310"/>
      <c r="E141" s="311">
        <v>8</v>
      </c>
      <c r="F141" s="312"/>
      <c r="G141" s="313"/>
      <c r="H141" s="314"/>
      <c r="I141" s="306"/>
      <c r="J141" s="315"/>
      <c r="K141" s="306"/>
      <c r="M141" s="307" t="s">
        <v>322</v>
      </c>
      <c r="O141" s="292"/>
    </row>
    <row r="142" spans="1:80" ht="12.75">
      <c r="A142" s="293">
        <v>45</v>
      </c>
      <c r="B142" s="294" t="s">
        <v>323</v>
      </c>
      <c r="C142" s="295" t="s">
        <v>324</v>
      </c>
      <c r="D142" s="296" t="s">
        <v>185</v>
      </c>
      <c r="E142" s="297">
        <v>0.072</v>
      </c>
      <c r="F142" s="297">
        <v>0</v>
      </c>
      <c r="G142" s="298">
        <f>E142*F142</f>
        <v>0</v>
      </c>
      <c r="H142" s="299">
        <v>3.1487</v>
      </c>
      <c r="I142" s="300">
        <f>E142*H142</f>
        <v>0.22670639999999997</v>
      </c>
      <c r="J142" s="299">
        <v>0</v>
      </c>
      <c r="K142" s="300">
        <f>E142*J142</f>
        <v>0</v>
      </c>
      <c r="O142" s="292">
        <v>2</v>
      </c>
      <c r="AA142" s="261">
        <v>1</v>
      </c>
      <c r="AB142" s="261">
        <v>1</v>
      </c>
      <c r="AC142" s="261">
        <v>1</v>
      </c>
      <c r="AZ142" s="261">
        <v>1</v>
      </c>
      <c r="BA142" s="261">
        <f>IF(AZ142=1,G142,0)</f>
        <v>0</v>
      </c>
      <c r="BB142" s="261">
        <f>IF(AZ142=2,G142,0)</f>
        <v>0</v>
      </c>
      <c r="BC142" s="261">
        <f>IF(AZ142=3,G142,0)</f>
        <v>0</v>
      </c>
      <c r="BD142" s="261">
        <f>IF(AZ142=4,G142,0)</f>
        <v>0</v>
      </c>
      <c r="BE142" s="261">
        <f>IF(AZ142=5,G142,0)</f>
        <v>0</v>
      </c>
      <c r="CA142" s="292">
        <v>1</v>
      </c>
      <c r="CB142" s="292">
        <v>1</v>
      </c>
    </row>
    <row r="143" spans="1:15" ht="22.5">
      <c r="A143" s="301"/>
      <c r="B143" s="302"/>
      <c r="C143" s="303" t="s">
        <v>325</v>
      </c>
      <c r="D143" s="304"/>
      <c r="E143" s="304"/>
      <c r="F143" s="304"/>
      <c r="G143" s="305"/>
      <c r="I143" s="306"/>
      <c r="K143" s="306"/>
      <c r="L143" s="307" t="s">
        <v>325</v>
      </c>
      <c r="O143" s="292">
        <v>3</v>
      </c>
    </row>
    <row r="144" spans="1:15" ht="12.75">
      <c r="A144" s="301"/>
      <c r="B144" s="308"/>
      <c r="C144" s="309" t="s">
        <v>326</v>
      </c>
      <c r="D144" s="310"/>
      <c r="E144" s="311">
        <v>0.024</v>
      </c>
      <c r="F144" s="312"/>
      <c r="G144" s="313"/>
      <c r="H144" s="314"/>
      <c r="I144" s="306"/>
      <c r="J144" s="315"/>
      <c r="K144" s="306"/>
      <c r="M144" s="307" t="s">
        <v>326</v>
      </c>
      <c r="O144" s="292"/>
    </row>
    <row r="145" spans="1:15" ht="12.75">
      <c r="A145" s="301"/>
      <c r="B145" s="308"/>
      <c r="C145" s="309" t="s">
        <v>327</v>
      </c>
      <c r="D145" s="310"/>
      <c r="E145" s="311">
        <v>0.048</v>
      </c>
      <c r="F145" s="312"/>
      <c r="G145" s="313"/>
      <c r="H145" s="314"/>
      <c r="I145" s="306"/>
      <c r="J145" s="315"/>
      <c r="K145" s="306"/>
      <c r="M145" s="307" t="s">
        <v>327</v>
      </c>
      <c r="O145" s="292"/>
    </row>
    <row r="146" spans="1:80" ht="22.5">
      <c r="A146" s="293">
        <v>46</v>
      </c>
      <c r="B146" s="294" t="s">
        <v>328</v>
      </c>
      <c r="C146" s="295" t="s">
        <v>329</v>
      </c>
      <c r="D146" s="296" t="s">
        <v>141</v>
      </c>
      <c r="E146" s="297">
        <v>1.44</v>
      </c>
      <c r="F146" s="297">
        <v>0</v>
      </c>
      <c r="G146" s="298">
        <f>E146*F146</f>
        <v>0</v>
      </c>
      <c r="H146" s="299">
        <v>0.0364</v>
      </c>
      <c r="I146" s="300">
        <f>E146*H146</f>
        <v>0.052416</v>
      </c>
      <c r="J146" s="299">
        <v>0</v>
      </c>
      <c r="K146" s="300">
        <f>E146*J146</f>
        <v>0</v>
      </c>
      <c r="O146" s="292">
        <v>2</v>
      </c>
      <c r="AA146" s="261">
        <v>1</v>
      </c>
      <c r="AB146" s="261">
        <v>1</v>
      </c>
      <c r="AC146" s="261">
        <v>1</v>
      </c>
      <c r="AZ146" s="261">
        <v>1</v>
      </c>
      <c r="BA146" s="261">
        <f>IF(AZ146=1,G146,0)</f>
        <v>0</v>
      </c>
      <c r="BB146" s="261">
        <f>IF(AZ146=2,G146,0)</f>
        <v>0</v>
      </c>
      <c r="BC146" s="261">
        <f>IF(AZ146=3,G146,0)</f>
        <v>0</v>
      </c>
      <c r="BD146" s="261">
        <f>IF(AZ146=4,G146,0)</f>
        <v>0</v>
      </c>
      <c r="BE146" s="261">
        <f>IF(AZ146=5,G146,0)</f>
        <v>0</v>
      </c>
      <c r="CA146" s="292">
        <v>1</v>
      </c>
      <c r="CB146" s="292">
        <v>1</v>
      </c>
    </row>
    <row r="147" spans="1:15" ht="12.75">
      <c r="A147" s="301"/>
      <c r="B147" s="308"/>
      <c r="C147" s="309" t="s">
        <v>330</v>
      </c>
      <c r="D147" s="310"/>
      <c r="E147" s="311">
        <v>0.48</v>
      </c>
      <c r="F147" s="312"/>
      <c r="G147" s="313"/>
      <c r="H147" s="314"/>
      <c r="I147" s="306"/>
      <c r="J147" s="315"/>
      <c r="K147" s="306"/>
      <c r="M147" s="307" t="s">
        <v>330</v>
      </c>
      <c r="O147" s="292"/>
    </row>
    <row r="148" spans="1:15" ht="12.75">
      <c r="A148" s="301"/>
      <c r="B148" s="308"/>
      <c r="C148" s="309" t="s">
        <v>331</v>
      </c>
      <c r="D148" s="310"/>
      <c r="E148" s="311">
        <v>0.96</v>
      </c>
      <c r="F148" s="312"/>
      <c r="G148" s="313"/>
      <c r="H148" s="314"/>
      <c r="I148" s="306"/>
      <c r="J148" s="315"/>
      <c r="K148" s="306"/>
      <c r="M148" s="307" t="s">
        <v>331</v>
      </c>
      <c r="O148" s="292"/>
    </row>
    <row r="149" spans="1:80" ht="12.75">
      <c r="A149" s="293">
        <v>47</v>
      </c>
      <c r="B149" s="294" t="s">
        <v>332</v>
      </c>
      <c r="C149" s="295" t="s">
        <v>333</v>
      </c>
      <c r="D149" s="296" t="s">
        <v>141</v>
      </c>
      <c r="E149" s="297">
        <v>1.44</v>
      </c>
      <c r="F149" s="297">
        <v>0</v>
      </c>
      <c r="G149" s="298">
        <f>E149*F149</f>
        <v>0</v>
      </c>
      <c r="H149" s="299">
        <v>0</v>
      </c>
      <c r="I149" s="300">
        <f>E149*H149</f>
        <v>0</v>
      </c>
      <c r="J149" s="299">
        <v>0</v>
      </c>
      <c r="K149" s="300">
        <f>E149*J149</f>
        <v>0</v>
      </c>
      <c r="O149" s="292">
        <v>2</v>
      </c>
      <c r="AA149" s="261">
        <v>1</v>
      </c>
      <c r="AB149" s="261">
        <v>1</v>
      </c>
      <c r="AC149" s="261">
        <v>1</v>
      </c>
      <c r="AZ149" s="261">
        <v>1</v>
      </c>
      <c r="BA149" s="261">
        <f>IF(AZ149=1,G149,0)</f>
        <v>0</v>
      </c>
      <c r="BB149" s="261">
        <f>IF(AZ149=2,G149,0)</f>
        <v>0</v>
      </c>
      <c r="BC149" s="261">
        <f>IF(AZ149=3,G149,0)</f>
        <v>0</v>
      </c>
      <c r="BD149" s="261">
        <f>IF(AZ149=4,G149,0)</f>
        <v>0</v>
      </c>
      <c r="BE149" s="261">
        <f>IF(AZ149=5,G149,0)</f>
        <v>0</v>
      </c>
      <c r="CA149" s="292">
        <v>1</v>
      </c>
      <c r="CB149" s="292">
        <v>1</v>
      </c>
    </row>
    <row r="150" spans="1:57" ht="12.75">
      <c r="A150" s="316"/>
      <c r="B150" s="317" t="s">
        <v>98</v>
      </c>
      <c r="C150" s="318" t="s">
        <v>305</v>
      </c>
      <c r="D150" s="319"/>
      <c r="E150" s="320"/>
      <c r="F150" s="321"/>
      <c r="G150" s="322">
        <f>SUM(G129:G149)</f>
        <v>0</v>
      </c>
      <c r="H150" s="323"/>
      <c r="I150" s="324">
        <f>SUM(I129:I149)</f>
        <v>4.4350321</v>
      </c>
      <c r="J150" s="323"/>
      <c r="K150" s="324">
        <f>SUM(K129:K149)</f>
        <v>0</v>
      </c>
      <c r="O150" s="292">
        <v>4</v>
      </c>
      <c r="BA150" s="325">
        <f>SUM(BA129:BA149)</f>
        <v>0</v>
      </c>
      <c r="BB150" s="325">
        <f>SUM(BB129:BB149)</f>
        <v>0</v>
      </c>
      <c r="BC150" s="325">
        <f>SUM(BC129:BC149)</f>
        <v>0</v>
      </c>
      <c r="BD150" s="325">
        <f>SUM(BD129:BD149)</f>
        <v>0</v>
      </c>
      <c r="BE150" s="325">
        <f>SUM(BE129:BE149)</f>
        <v>0</v>
      </c>
    </row>
    <row r="151" spans="1:15" ht="12.75">
      <c r="A151" s="282" t="s">
        <v>97</v>
      </c>
      <c r="B151" s="283" t="s">
        <v>334</v>
      </c>
      <c r="C151" s="284" t="s">
        <v>335</v>
      </c>
      <c r="D151" s="285"/>
      <c r="E151" s="286"/>
      <c r="F151" s="286"/>
      <c r="G151" s="287"/>
      <c r="H151" s="288"/>
      <c r="I151" s="289"/>
      <c r="J151" s="290"/>
      <c r="K151" s="291"/>
      <c r="O151" s="292">
        <v>1</v>
      </c>
    </row>
    <row r="152" spans="1:80" ht="12.75">
      <c r="A152" s="293">
        <v>48</v>
      </c>
      <c r="B152" s="294" t="s">
        <v>337</v>
      </c>
      <c r="C152" s="295" t="s">
        <v>338</v>
      </c>
      <c r="D152" s="296" t="s">
        <v>179</v>
      </c>
      <c r="E152" s="297">
        <v>7</v>
      </c>
      <c r="F152" s="297">
        <v>0</v>
      </c>
      <c r="G152" s="298">
        <f>E152*F152</f>
        <v>0</v>
      </c>
      <c r="H152" s="299">
        <v>0.12846</v>
      </c>
      <c r="I152" s="300">
        <f>E152*H152</f>
        <v>0.8992199999999999</v>
      </c>
      <c r="J152" s="299">
        <v>0</v>
      </c>
      <c r="K152" s="300">
        <f>E152*J152</f>
        <v>0</v>
      </c>
      <c r="O152" s="292">
        <v>2</v>
      </c>
      <c r="AA152" s="261">
        <v>1</v>
      </c>
      <c r="AB152" s="261">
        <v>1</v>
      </c>
      <c r="AC152" s="261">
        <v>1</v>
      </c>
      <c r="AZ152" s="261">
        <v>1</v>
      </c>
      <c r="BA152" s="261">
        <f>IF(AZ152=1,G152,0)</f>
        <v>0</v>
      </c>
      <c r="BB152" s="261">
        <f>IF(AZ152=2,G152,0)</f>
        <v>0</v>
      </c>
      <c r="BC152" s="261">
        <f>IF(AZ152=3,G152,0)</f>
        <v>0</v>
      </c>
      <c r="BD152" s="261">
        <f>IF(AZ152=4,G152,0)</f>
        <v>0</v>
      </c>
      <c r="BE152" s="261">
        <f>IF(AZ152=5,G152,0)</f>
        <v>0</v>
      </c>
      <c r="CA152" s="292">
        <v>1</v>
      </c>
      <c r="CB152" s="292">
        <v>1</v>
      </c>
    </row>
    <row r="153" spans="1:15" ht="22.5">
      <c r="A153" s="301"/>
      <c r="B153" s="302"/>
      <c r="C153" s="303" t="s">
        <v>339</v>
      </c>
      <c r="D153" s="304"/>
      <c r="E153" s="304"/>
      <c r="F153" s="304"/>
      <c r="G153" s="305"/>
      <c r="I153" s="306"/>
      <c r="K153" s="306"/>
      <c r="L153" s="307" t="s">
        <v>339</v>
      </c>
      <c r="O153" s="292">
        <v>3</v>
      </c>
    </row>
    <row r="154" spans="1:15" ht="12.75">
      <c r="A154" s="301"/>
      <c r="B154" s="308"/>
      <c r="C154" s="309" t="s">
        <v>340</v>
      </c>
      <c r="D154" s="310"/>
      <c r="E154" s="311">
        <v>7</v>
      </c>
      <c r="F154" s="312"/>
      <c r="G154" s="313"/>
      <c r="H154" s="314"/>
      <c r="I154" s="306"/>
      <c r="J154" s="315"/>
      <c r="K154" s="306"/>
      <c r="M154" s="307" t="s">
        <v>340</v>
      </c>
      <c r="O154" s="292"/>
    </row>
    <row r="155" spans="1:80" ht="22.5">
      <c r="A155" s="293">
        <v>49</v>
      </c>
      <c r="B155" s="294" t="s">
        <v>341</v>
      </c>
      <c r="C155" s="295" t="s">
        <v>342</v>
      </c>
      <c r="D155" s="296" t="s">
        <v>179</v>
      </c>
      <c r="E155" s="297">
        <v>7</v>
      </c>
      <c r="F155" s="297">
        <v>0</v>
      </c>
      <c r="G155" s="298">
        <f>E155*F155</f>
        <v>0</v>
      </c>
      <c r="H155" s="299">
        <v>0</v>
      </c>
      <c r="I155" s="300">
        <f>E155*H155</f>
        <v>0</v>
      </c>
      <c r="J155" s="299"/>
      <c r="K155" s="300">
        <f>E155*J155</f>
        <v>0</v>
      </c>
      <c r="O155" s="292">
        <v>2</v>
      </c>
      <c r="AA155" s="261">
        <v>12</v>
      </c>
      <c r="AB155" s="261">
        <v>0</v>
      </c>
      <c r="AC155" s="261">
        <v>70</v>
      </c>
      <c r="AZ155" s="261">
        <v>1</v>
      </c>
      <c r="BA155" s="261">
        <f>IF(AZ155=1,G155,0)</f>
        <v>0</v>
      </c>
      <c r="BB155" s="261">
        <f>IF(AZ155=2,G155,0)</f>
        <v>0</v>
      </c>
      <c r="BC155" s="261">
        <f>IF(AZ155=3,G155,0)</f>
        <v>0</v>
      </c>
      <c r="BD155" s="261">
        <f>IF(AZ155=4,G155,0)</f>
        <v>0</v>
      </c>
      <c r="BE155" s="261">
        <f>IF(AZ155=5,G155,0)</f>
        <v>0</v>
      </c>
      <c r="CA155" s="292">
        <v>12</v>
      </c>
      <c r="CB155" s="292">
        <v>0</v>
      </c>
    </row>
    <row r="156" spans="1:80" ht="12.75">
      <c r="A156" s="293">
        <v>50</v>
      </c>
      <c r="B156" s="294" t="s">
        <v>343</v>
      </c>
      <c r="C156" s="295" t="s">
        <v>344</v>
      </c>
      <c r="D156" s="296" t="s">
        <v>179</v>
      </c>
      <c r="E156" s="297">
        <v>7</v>
      </c>
      <c r="F156" s="297">
        <v>0</v>
      </c>
      <c r="G156" s="298">
        <f>E156*F156</f>
        <v>0</v>
      </c>
      <c r="H156" s="299">
        <v>0</v>
      </c>
      <c r="I156" s="300">
        <f>E156*H156</f>
        <v>0</v>
      </c>
      <c r="J156" s="299"/>
      <c r="K156" s="300">
        <f>E156*J156</f>
        <v>0</v>
      </c>
      <c r="O156" s="292">
        <v>2</v>
      </c>
      <c r="AA156" s="261">
        <v>12</v>
      </c>
      <c r="AB156" s="261">
        <v>1</v>
      </c>
      <c r="AC156" s="261">
        <v>68</v>
      </c>
      <c r="AZ156" s="261">
        <v>1</v>
      </c>
      <c r="BA156" s="261">
        <f>IF(AZ156=1,G156,0)</f>
        <v>0</v>
      </c>
      <c r="BB156" s="261">
        <f>IF(AZ156=2,G156,0)</f>
        <v>0</v>
      </c>
      <c r="BC156" s="261">
        <f>IF(AZ156=3,G156,0)</f>
        <v>0</v>
      </c>
      <c r="BD156" s="261">
        <f>IF(AZ156=4,G156,0)</f>
        <v>0</v>
      </c>
      <c r="BE156" s="261">
        <f>IF(AZ156=5,G156,0)</f>
        <v>0</v>
      </c>
      <c r="CA156" s="292">
        <v>12</v>
      </c>
      <c r="CB156" s="292">
        <v>1</v>
      </c>
    </row>
    <row r="157" spans="1:57" ht="12.75">
      <c r="A157" s="316"/>
      <c r="B157" s="317" t="s">
        <v>98</v>
      </c>
      <c r="C157" s="318" t="s">
        <v>336</v>
      </c>
      <c r="D157" s="319"/>
      <c r="E157" s="320"/>
      <c r="F157" s="321"/>
      <c r="G157" s="322">
        <f>SUM(G151:G156)</f>
        <v>0</v>
      </c>
      <c r="H157" s="323"/>
      <c r="I157" s="324">
        <f>SUM(I151:I156)</f>
        <v>0.8992199999999999</v>
      </c>
      <c r="J157" s="323"/>
      <c r="K157" s="324">
        <f>SUM(K151:K156)</f>
        <v>0</v>
      </c>
      <c r="O157" s="292">
        <v>4</v>
      </c>
      <c r="BA157" s="325">
        <f>SUM(BA151:BA156)</f>
        <v>0</v>
      </c>
      <c r="BB157" s="325">
        <f>SUM(BB151:BB156)</f>
        <v>0</v>
      </c>
      <c r="BC157" s="325">
        <f>SUM(BC151:BC156)</f>
        <v>0</v>
      </c>
      <c r="BD157" s="325">
        <f>SUM(BD151:BD156)</f>
        <v>0</v>
      </c>
      <c r="BE157" s="325">
        <f>SUM(BE151:BE156)</f>
        <v>0</v>
      </c>
    </row>
    <row r="158" spans="1:15" ht="12.75">
      <c r="A158" s="282" t="s">
        <v>97</v>
      </c>
      <c r="B158" s="283" t="s">
        <v>345</v>
      </c>
      <c r="C158" s="284" t="s">
        <v>346</v>
      </c>
      <c r="D158" s="285"/>
      <c r="E158" s="286"/>
      <c r="F158" s="286"/>
      <c r="G158" s="287"/>
      <c r="H158" s="288"/>
      <c r="I158" s="289"/>
      <c r="J158" s="290"/>
      <c r="K158" s="291"/>
      <c r="O158" s="292">
        <v>1</v>
      </c>
    </row>
    <row r="159" spans="1:80" ht="12.75">
      <c r="A159" s="293">
        <v>51</v>
      </c>
      <c r="B159" s="294" t="s">
        <v>348</v>
      </c>
      <c r="C159" s="295" t="s">
        <v>349</v>
      </c>
      <c r="D159" s="296" t="s">
        <v>185</v>
      </c>
      <c r="E159" s="297">
        <v>110</v>
      </c>
      <c r="F159" s="297">
        <v>0</v>
      </c>
      <c r="G159" s="298">
        <f>E159*F159</f>
        <v>0</v>
      </c>
      <c r="H159" s="299">
        <v>2.55</v>
      </c>
      <c r="I159" s="300">
        <f>E159*H159</f>
        <v>280.5</v>
      </c>
      <c r="J159" s="299">
        <v>0</v>
      </c>
      <c r="K159" s="300">
        <f>E159*J159</f>
        <v>0</v>
      </c>
      <c r="O159" s="292">
        <v>2</v>
      </c>
      <c r="AA159" s="261">
        <v>1</v>
      </c>
      <c r="AB159" s="261">
        <v>1</v>
      </c>
      <c r="AC159" s="261">
        <v>1</v>
      </c>
      <c r="AZ159" s="261">
        <v>1</v>
      </c>
      <c r="BA159" s="261">
        <f>IF(AZ159=1,G159,0)</f>
        <v>0</v>
      </c>
      <c r="BB159" s="261">
        <f>IF(AZ159=2,G159,0)</f>
        <v>0</v>
      </c>
      <c r="BC159" s="261">
        <f>IF(AZ159=3,G159,0)</f>
        <v>0</v>
      </c>
      <c r="BD159" s="261">
        <f>IF(AZ159=4,G159,0)</f>
        <v>0</v>
      </c>
      <c r="BE159" s="261">
        <f>IF(AZ159=5,G159,0)</f>
        <v>0</v>
      </c>
      <c r="CA159" s="292">
        <v>1</v>
      </c>
      <c r="CB159" s="292">
        <v>1</v>
      </c>
    </row>
    <row r="160" spans="1:15" ht="22.5">
      <c r="A160" s="301"/>
      <c r="B160" s="302"/>
      <c r="C160" s="303" t="s">
        <v>350</v>
      </c>
      <c r="D160" s="304"/>
      <c r="E160" s="304"/>
      <c r="F160" s="304"/>
      <c r="G160" s="305"/>
      <c r="I160" s="306"/>
      <c r="K160" s="306"/>
      <c r="L160" s="307" t="s">
        <v>350</v>
      </c>
      <c r="O160" s="292">
        <v>3</v>
      </c>
    </row>
    <row r="161" spans="1:15" ht="12.75">
      <c r="A161" s="301"/>
      <c r="B161" s="308"/>
      <c r="C161" s="309" t="s">
        <v>351</v>
      </c>
      <c r="D161" s="310"/>
      <c r="E161" s="311">
        <v>110</v>
      </c>
      <c r="F161" s="312"/>
      <c r="G161" s="313"/>
      <c r="H161" s="314"/>
      <c r="I161" s="306"/>
      <c r="J161" s="315"/>
      <c r="K161" s="306"/>
      <c r="M161" s="307" t="s">
        <v>351</v>
      </c>
      <c r="O161" s="292"/>
    </row>
    <row r="162" spans="1:57" ht="12.75">
      <c r="A162" s="316"/>
      <c r="B162" s="317" t="s">
        <v>98</v>
      </c>
      <c r="C162" s="318" t="s">
        <v>347</v>
      </c>
      <c r="D162" s="319"/>
      <c r="E162" s="320"/>
      <c r="F162" s="321"/>
      <c r="G162" s="322">
        <f>SUM(G158:G161)</f>
        <v>0</v>
      </c>
      <c r="H162" s="323"/>
      <c r="I162" s="324">
        <f>SUM(I158:I161)</f>
        <v>280.5</v>
      </c>
      <c r="J162" s="323"/>
      <c r="K162" s="324">
        <f>SUM(K158:K161)</f>
        <v>0</v>
      </c>
      <c r="O162" s="292">
        <v>4</v>
      </c>
      <c r="BA162" s="325">
        <f>SUM(BA158:BA161)</f>
        <v>0</v>
      </c>
      <c r="BB162" s="325">
        <f>SUM(BB158:BB161)</f>
        <v>0</v>
      </c>
      <c r="BC162" s="325">
        <f>SUM(BC158:BC161)</f>
        <v>0</v>
      </c>
      <c r="BD162" s="325">
        <f>SUM(BD158:BD161)</f>
        <v>0</v>
      </c>
      <c r="BE162" s="325">
        <f>SUM(BE158:BE161)</f>
        <v>0</v>
      </c>
    </row>
    <row r="163" spans="1:15" ht="12.75">
      <c r="A163" s="282" t="s">
        <v>97</v>
      </c>
      <c r="B163" s="283" t="s">
        <v>352</v>
      </c>
      <c r="C163" s="284" t="s">
        <v>353</v>
      </c>
      <c r="D163" s="285"/>
      <c r="E163" s="286"/>
      <c r="F163" s="286"/>
      <c r="G163" s="287"/>
      <c r="H163" s="288"/>
      <c r="I163" s="289"/>
      <c r="J163" s="290"/>
      <c r="K163" s="291"/>
      <c r="O163" s="292">
        <v>1</v>
      </c>
    </row>
    <row r="164" spans="1:80" ht="12.75">
      <c r="A164" s="293">
        <v>52</v>
      </c>
      <c r="B164" s="294" t="s">
        <v>355</v>
      </c>
      <c r="C164" s="295" t="s">
        <v>356</v>
      </c>
      <c r="D164" s="296" t="s">
        <v>185</v>
      </c>
      <c r="E164" s="297">
        <v>5.63</v>
      </c>
      <c r="F164" s="297">
        <v>0</v>
      </c>
      <c r="G164" s="298">
        <f>E164*F164</f>
        <v>0</v>
      </c>
      <c r="H164" s="299">
        <v>2.52508</v>
      </c>
      <c r="I164" s="300">
        <f>E164*H164</f>
        <v>14.2162004</v>
      </c>
      <c r="J164" s="299">
        <v>0</v>
      </c>
      <c r="K164" s="300">
        <f>E164*J164</f>
        <v>0</v>
      </c>
      <c r="O164" s="292">
        <v>2</v>
      </c>
      <c r="AA164" s="261">
        <v>1</v>
      </c>
      <c r="AB164" s="261">
        <v>1</v>
      </c>
      <c r="AC164" s="261">
        <v>1</v>
      </c>
      <c r="AZ164" s="261">
        <v>1</v>
      </c>
      <c r="BA164" s="261">
        <f>IF(AZ164=1,G164,0)</f>
        <v>0</v>
      </c>
      <c r="BB164" s="261">
        <f>IF(AZ164=2,G164,0)</f>
        <v>0</v>
      </c>
      <c r="BC164" s="261">
        <f>IF(AZ164=3,G164,0)</f>
        <v>0</v>
      </c>
      <c r="BD164" s="261">
        <f>IF(AZ164=4,G164,0)</f>
        <v>0</v>
      </c>
      <c r="BE164" s="261">
        <f>IF(AZ164=5,G164,0)</f>
        <v>0</v>
      </c>
      <c r="CA164" s="292">
        <v>1</v>
      </c>
      <c r="CB164" s="292">
        <v>1</v>
      </c>
    </row>
    <row r="165" spans="1:15" ht="12.75">
      <c r="A165" s="301"/>
      <c r="B165" s="302"/>
      <c r="C165" s="303" t="s">
        <v>357</v>
      </c>
      <c r="D165" s="304"/>
      <c r="E165" s="304"/>
      <c r="F165" s="304"/>
      <c r="G165" s="305"/>
      <c r="I165" s="306"/>
      <c r="K165" s="306"/>
      <c r="L165" s="307" t="s">
        <v>357</v>
      </c>
      <c r="O165" s="292">
        <v>3</v>
      </c>
    </row>
    <row r="166" spans="1:15" ht="22.5">
      <c r="A166" s="301"/>
      <c r="B166" s="302"/>
      <c r="C166" s="303" t="s">
        <v>358</v>
      </c>
      <c r="D166" s="304"/>
      <c r="E166" s="304"/>
      <c r="F166" s="304"/>
      <c r="G166" s="305"/>
      <c r="I166" s="306"/>
      <c r="K166" s="306"/>
      <c r="L166" s="307" t="s">
        <v>358</v>
      </c>
      <c r="O166" s="292">
        <v>3</v>
      </c>
    </row>
    <row r="167" spans="1:15" ht="12.75">
      <c r="A167" s="301"/>
      <c r="B167" s="308"/>
      <c r="C167" s="309" t="s">
        <v>359</v>
      </c>
      <c r="D167" s="310"/>
      <c r="E167" s="311">
        <v>1.15</v>
      </c>
      <c r="F167" s="312"/>
      <c r="G167" s="313"/>
      <c r="H167" s="314"/>
      <c r="I167" s="306"/>
      <c r="J167" s="315"/>
      <c r="K167" s="306"/>
      <c r="M167" s="307" t="s">
        <v>359</v>
      </c>
      <c r="O167" s="292"/>
    </row>
    <row r="168" spans="1:15" ht="12.75">
      <c r="A168" s="301"/>
      <c r="B168" s="308"/>
      <c r="C168" s="309" t="s">
        <v>360</v>
      </c>
      <c r="D168" s="310"/>
      <c r="E168" s="311">
        <v>4.48</v>
      </c>
      <c r="F168" s="312"/>
      <c r="G168" s="313"/>
      <c r="H168" s="314"/>
      <c r="I168" s="306"/>
      <c r="J168" s="315"/>
      <c r="K168" s="306"/>
      <c r="M168" s="307" t="s">
        <v>360</v>
      </c>
      <c r="O168" s="292"/>
    </row>
    <row r="169" spans="1:80" ht="22.5">
      <c r="A169" s="293">
        <v>53</v>
      </c>
      <c r="B169" s="294" t="s">
        <v>361</v>
      </c>
      <c r="C169" s="295" t="s">
        <v>362</v>
      </c>
      <c r="D169" s="296" t="s">
        <v>363</v>
      </c>
      <c r="E169" s="297">
        <v>0.1067</v>
      </c>
      <c r="F169" s="297">
        <v>0</v>
      </c>
      <c r="G169" s="298">
        <f>E169*F169</f>
        <v>0</v>
      </c>
      <c r="H169" s="299">
        <v>1.05794</v>
      </c>
      <c r="I169" s="300">
        <f>E169*H169</f>
        <v>0.11288219800000002</v>
      </c>
      <c r="J169" s="299">
        <v>0</v>
      </c>
      <c r="K169" s="300">
        <f>E169*J169</f>
        <v>0</v>
      </c>
      <c r="O169" s="292">
        <v>2</v>
      </c>
      <c r="AA169" s="261">
        <v>1</v>
      </c>
      <c r="AB169" s="261">
        <v>1</v>
      </c>
      <c r="AC169" s="261">
        <v>1</v>
      </c>
      <c r="AZ169" s="261">
        <v>1</v>
      </c>
      <c r="BA169" s="261">
        <f>IF(AZ169=1,G169,0)</f>
        <v>0</v>
      </c>
      <c r="BB169" s="261">
        <f>IF(AZ169=2,G169,0)</f>
        <v>0</v>
      </c>
      <c r="BC169" s="261">
        <f>IF(AZ169=3,G169,0)</f>
        <v>0</v>
      </c>
      <c r="BD169" s="261">
        <f>IF(AZ169=4,G169,0)</f>
        <v>0</v>
      </c>
      <c r="BE169" s="261">
        <f>IF(AZ169=5,G169,0)</f>
        <v>0</v>
      </c>
      <c r="CA169" s="292">
        <v>1</v>
      </c>
      <c r="CB169" s="292">
        <v>1</v>
      </c>
    </row>
    <row r="170" spans="1:15" ht="12.75">
      <c r="A170" s="301"/>
      <c r="B170" s="302"/>
      <c r="C170" s="303" t="s">
        <v>364</v>
      </c>
      <c r="D170" s="304"/>
      <c r="E170" s="304"/>
      <c r="F170" s="304"/>
      <c r="G170" s="305"/>
      <c r="I170" s="306"/>
      <c r="K170" s="306"/>
      <c r="L170" s="307" t="s">
        <v>364</v>
      </c>
      <c r="O170" s="292">
        <v>3</v>
      </c>
    </row>
    <row r="171" spans="1:15" ht="12.75">
      <c r="A171" s="301"/>
      <c r="B171" s="308"/>
      <c r="C171" s="309" t="s">
        <v>365</v>
      </c>
      <c r="D171" s="310"/>
      <c r="E171" s="311">
        <v>0.0222</v>
      </c>
      <c r="F171" s="312"/>
      <c r="G171" s="313"/>
      <c r="H171" s="314"/>
      <c r="I171" s="306"/>
      <c r="J171" s="315"/>
      <c r="K171" s="306"/>
      <c r="M171" s="307" t="s">
        <v>365</v>
      </c>
      <c r="O171" s="292"/>
    </row>
    <row r="172" spans="1:15" ht="12.75">
      <c r="A172" s="301"/>
      <c r="B172" s="308"/>
      <c r="C172" s="309" t="s">
        <v>366</v>
      </c>
      <c r="D172" s="310"/>
      <c r="E172" s="311">
        <v>0.0422</v>
      </c>
      <c r="F172" s="312"/>
      <c r="G172" s="313"/>
      <c r="H172" s="314"/>
      <c r="I172" s="306"/>
      <c r="J172" s="315"/>
      <c r="K172" s="306"/>
      <c r="M172" s="307" t="s">
        <v>366</v>
      </c>
      <c r="O172" s="292"/>
    </row>
    <row r="173" spans="1:15" ht="12.75">
      <c r="A173" s="301"/>
      <c r="B173" s="308"/>
      <c r="C173" s="309" t="s">
        <v>367</v>
      </c>
      <c r="D173" s="310"/>
      <c r="E173" s="311">
        <v>0.0422</v>
      </c>
      <c r="F173" s="312"/>
      <c r="G173" s="313"/>
      <c r="H173" s="314"/>
      <c r="I173" s="306"/>
      <c r="J173" s="315"/>
      <c r="K173" s="306"/>
      <c r="M173" s="307" t="s">
        <v>367</v>
      </c>
      <c r="O173" s="292"/>
    </row>
    <row r="174" spans="1:80" ht="12.75">
      <c r="A174" s="293">
        <v>54</v>
      </c>
      <c r="B174" s="294" t="s">
        <v>368</v>
      </c>
      <c r="C174" s="295" t="s">
        <v>369</v>
      </c>
      <c r="D174" s="296" t="s">
        <v>171</v>
      </c>
      <c r="E174" s="297">
        <v>42</v>
      </c>
      <c r="F174" s="297">
        <v>0</v>
      </c>
      <c r="G174" s="298">
        <f>E174*F174</f>
        <v>0</v>
      </c>
      <c r="H174" s="299">
        <v>0.03461</v>
      </c>
      <c r="I174" s="300">
        <f>E174*H174</f>
        <v>1.4536200000000001</v>
      </c>
      <c r="J174" s="299">
        <v>0</v>
      </c>
      <c r="K174" s="300">
        <f>E174*J174</f>
        <v>0</v>
      </c>
      <c r="O174" s="292">
        <v>2</v>
      </c>
      <c r="AA174" s="261">
        <v>1</v>
      </c>
      <c r="AB174" s="261">
        <v>1</v>
      </c>
      <c r="AC174" s="261">
        <v>1</v>
      </c>
      <c r="AZ174" s="261">
        <v>1</v>
      </c>
      <c r="BA174" s="261">
        <f>IF(AZ174=1,G174,0)</f>
        <v>0</v>
      </c>
      <c r="BB174" s="261">
        <f>IF(AZ174=2,G174,0)</f>
        <v>0</v>
      </c>
      <c r="BC174" s="261">
        <f>IF(AZ174=3,G174,0)</f>
        <v>0</v>
      </c>
      <c r="BD174" s="261">
        <f>IF(AZ174=4,G174,0)</f>
        <v>0</v>
      </c>
      <c r="BE174" s="261">
        <f>IF(AZ174=5,G174,0)</f>
        <v>0</v>
      </c>
      <c r="CA174" s="292">
        <v>1</v>
      </c>
      <c r="CB174" s="292">
        <v>1</v>
      </c>
    </row>
    <row r="175" spans="1:15" ht="22.5">
      <c r="A175" s="301"/>
      <c r="B175" s="302"/>
      <c r="C175" s="303" t="s">
        <v>370</v>
      </c>
      <c r="D175" s="304"/>
      <c r="E175" s="304"/>
      <c r="F175" s="304"/>
      <c r="G175" s="305"/>
      <c r="I175" s="306"/>
      <c r="K175" s="306"/>
      <c r="L175" s="307" t="s">
        <v>370</v>
      </c>
      <c r="O175" s="292">
        <v>3</v>
      </c>
    </row>
    <row r="176" spans="1:15" ht="12.75">
      <c r="A176" s="301"/>
      <c r="B176" s="308"/>
      <c r="C176" s="309" t="s">
        <v>371</v>
      </c>
      <c r="D176" s="310"/>
      <c r="E176" s="311">
        <v>10</v>
      </c>
      <c r="F176" s="312"/>
      <c r="G176" s="313"/>
      <c r="H176" s="314"/>
      <c r="I176" s="306"/>
      <c r="J176" s="315"/>
      <c r="K176" s="306"/>
      <c r="M176" s="307" t="s">
        <v>371</v>
      </c>
      <c r="O176" s="292"/>
    </row>
    <row r="177" spans="1:15" ht="12.75">
      <c r="A177" s="301"/>
      <c r="B177" s="308"/>
      <c r="C177" s="309" t="s">
        <v>372</v>
      </c>
      <c r="D177" s="310"/>
      <c r="E177" s="311">
        <v>32</v>
      </c>
      <c r="F177" s="312"/>
      <c r="G177" s="313"/>
      <c r="H177" s="314"/>
      <c r="I177" s="306"/>
      <c r="J177" s="315"/>
      <c r="K177" s="306"/>
      <c r="M177" s="307" t="s">
        <v>372</v>
      </c>
      <c r="O177" s="292"/>
    </row>
    <row r="178" spans="1:80" ht="12.75">
      <c r="A178" s="293">
        <v>55</v>
      </c>
      <c r="B178" s="294" t="s">
        <v>373</v>
      </c>
      <c r="C178" s="295" t="s">
        <v>374</v>
      </c>
      <c r="D178" s="296" t="s">
        <v>141</v>
      </c>
      <c r="E178" s="297">
        <v>17</v>
      </c>
      <c r="F178" s="297">
        <v>0</v>
      </c>
      <c r="G178" s="298">
        <f>E178*F178</f>
        <v>0</v>
      </c>
      <c r="H178" s="299">
        <v>0.01693</v>
      </c>
      <c r="I178" s="300">
        <f>E178*H178</f>
        <v>0.28781</v>
      </c>
      <c r="J178" s="299">
        <v>0</v>
      </c>
      <c r="K178" s="300">
        <f>E178*J178</f>
        <v>0</v>
      </c>
      <c r="O178" s="292">
        <v>2</v>
      </c>
      <c r="AA178" s="261">
        <v>1</v>
      </c>
      <c r="AB178" s="261">
        <v>1</v>
      </c>
      <c r="AC178" s="261">
        <v>1</v>
      </c>
      <c r="AZ178" s="261">
        <v>1</v>
      </c>
      <c r="BA178" s="261">
        <f>IF(AZ178=1,G178,0)</f>
        <v>0</v>
      </c>
      <c r="BB178" s="261">
        <f>IF(AZ178=2,G178,0)</f>
        <v>0</v>
      </c>
      <c r="BC178" s="261">
        <f>IF(AZ178=3,G178,0)</f>
        <v>0</v>
      </c>
      <c r="BD178" s="261">
        <f>IF(AZ178=4,G178,0)</f>
        <v>0</v>
      </c>
      <c r="BE178" s="261">
        <f>IF(AZ178=5,G178,0)</f>
        <v>0</v>
      </c>
      <c r="CA178" s="292">
        <v>1</v>
      </c>
      <c r="CB178" s="292">
        <v>1</v>
      </c>
    </row>
    <row r="179" spans="1:15" ht="12.75">
      <c r="A179" s="301"/>
      <c r="B179" s="302"/>
      <c r="C179" s="303" t="s">
        <v>375</v>
      </c>
      <c r="D179" s="304"/>
      <c r="E179" s="304"/>
      <c r="F179" s="304"/>
      <c r="G179" s="305"/>
      <c r="I179" s="306"/>
      <c r="K179" s="306"/>
      <c r="L179" s="307" t="s">
        <v>375</v>
      </c>
      <c r="O179" s="292">
        <v>3</v>
      </c>
    </row>
    <row r="180" spans="1:15" ht="12.75">
      <c r="A180" s="301"/>
      <c r="B180" s="302"/>
      <c r="C180" s="303" t="s">
        <v>376</v>
      </c>
      <c r="D180" s="304"/>
      <c r="E180" s="304"/>
      <c r="F180" s="304"/>
      <c r="G180" s="305"/>
      <c r="I180" s="306"/>
      <c r="K180" s="306"/>
      <c r="L180" s="307" t="s">
        <v>376</v>
      </c>
      <c r="O180" s="292">
        <v>3</v>
      </c>
    </row>
    <row r="181" spans="1:15" ht="12.75">
      <c r="A181" s="301"/>
      <c r="B181" s="308"/>
      <c r="C181" s="309" t="s">
        <v>377</v>
      </c>
      <c r="D181" s="310"/>
      <c r="E181" s="311">
        <v>3.84</v>
      </c>
      <c r="F181" s="312"/>
      <c r="G181" s="313"/>
      <c r="H181" s="314"/>
      <c r="I181" s="306"/>
      <c r="J181" s="315"/>
      <c r="K181" s="306"/>
      <c r="M181" s="307" t="s">
        <v>377</v>
      </c>
      <c r="O181" s="292"/>
    </row>
    <row r="182" spans="1:15" ht="12.75">
      <c r="A182" s="301"/>
      <c r="B182" s="308"/>
      <c r="C182" s="309" t="s">
        <v>378</v>
      </c>
      <c r="D182" s="310"/>
      <c r="E182" s="311">
        <v>6.68</v>
      </c>
      <c r="F182" s="312"/>
      <c r="G182" s="313"/>
      <c r="H182" s="314"/>
      <c r="I182" s="306"/>
      <c r="J182" s="315"/>
      <c r="K182" s="306"/>
      <c r="M182" s="307" t="s">
        <v>378</v>
      </c>
      <c r="O182" s="292"/>
    </row>
    <row r="183" spans="1:15" ht="12.75">
      <c r="A183" s="301"/>
      <c r="B183" s="308"/>
      <c r="C183" s="309" t="s">
        <v>379</v>
      </c>
      <c r="D183" s="310"/>
      <c r="E183" s="311">
        <v>6.48</v>
      </c>
      <c r="F183" s="312"/>
      <c r="G183" s="313"/>
      <c r="H183" s="314"/>
      <c r="I183" s="306"/>
      <c r="J183" s="315"/>
      <c r="K183" s="306"/>
      <c r="M183" s="307" t="s">
        <v>379</v>
      </c>
      <c r="O183" s="292"/>
    </row>
    <row r="184" spans="1:80" ht="12.75">
      <c r="A184" s="293">
        <v>56</v>
      </c>
      <c r="B184" s="294" t="s">
        <v>380</v>
      </c>
      <c r="C184" s="295" t="s">
        <v>381</v>
      </c>
      <c r="D184" s="296" t="s">
        <v>141</v>
      </c>
      <c r="E184" s="297">
        <v>17</v>
      </c>
      <c r="F184" s="297">
        <v>0</v>
      </c>
      <c r="G184" s="298">
        <f>E184*F184</f>
        <v>0</v>
      </c>
      <c r="H184" s="299">
        <v>0</v>
      </c>
      <c r="I184" s="300">
        <f>E184*H184</f>
        <v>0</v>
      </c>
      <c r="J184" s="299">
        <v>0</v>
      </c>
      <c r="K184" s="300">
        <f>E184*J184</f>
        <v>0</v>
      </c>
      <c r="O184" s="292">
        <v>2</v>
      </c>
      <c r="AA184" s="261">
        <v>1</v>
      </c>
      <c r="AB184" s="261">
        <v>1</v>
      </c>
      <c r="AC184" s="261">
        <v>1</v>
      </c>
      <c r="AZ184" s="261">
        <v>1</v>
      </c>
      <c r="BA184" s="261">
        <f>IF(AZ184=1,G184,0)</f>
        <v>0</v>
      </c>
      <c r="BB184" s="261">
        <f>IF(AZ184=2,G184,0)</f>
        <v>0</v>
      </c>
      <c r="BC184" s="261">
        <f>IF(AZ184=3,G184,0)</f>
        <v>0</v>
      </c>
      <c r="BD184" s="261">
        <f>IF(AZ184=4,G184,0)</f>
        <v>0</v>
      </c>
      <c r="BE184" s="261">
        <f>IF(AZ184=5,G184,0)</f>
        <v>0</v>
      </c>
      <c r="CA184" s="292">
        <v>1</v>
      </c>
      <c r="CB184" s="292">
        <v>1</v>
      </c>
    </row>
    <row r="185" spans="1:15" ht="12.75">
      <c r="A185" s="301"/>
      <c r="B185" s="302"/>
      <c r="C185" s="303" t="s">
        <v>375</v>
      </c>
      <c r="D185" s="304"/>
      <c r="E185" s="304"/>
      <c r="F185" s="304"/>
      <c r="G185" s="305"/>
      <c r="I185" s="306"/>
      <c r="K185" s="306"/>
      <c r="L185" s="307" t="s">
        <v>375</v>
      </c>
      <c r="O185" s="292">
        <v>3</v>
      </c>
    </row>
    <row r="186" spans="1:15" ht="12.75">
      <c r="A186" s="301"/>
      <c r="B186" s="302"/>
      <c r="C186" s="303" t="s">
        <v>376</v>
      </c>
      <c r="D186" s="304"/>
      <c r="E186" s="304"/>
      <c r="F186" s="304"/>
      <c r="G186" s="305"/>
      <c r="I186" s="306"/>
      <c r="K186" s="306"/>
      <c r="L186" s="307" t="s">
        <v>376</v>
      </c>
      <c r="O186" s="292">
        <v>3</v>
      </c>
    </row>
    <row r="187" spans="1:80" ht="12.75">
      <c r="A187" s="293">
        <v>57</v>
      </c>
      <c r="B187" s="294" t="s">
        <v>382</v>
      </c>
      <c r="C187" s="295" t="s">
        <v>383</v>
      </c>
      <c r="D187" s="296" t="s">
        <v>171</v>
      </c>
      <c r="E187" s="297">
        <v>1.92</v>
      </c>
      <c r="F187" s="297">
        <v>0</v>
      </c>
      <c r="G187" s="298">
        <f>E187*F187</f>
        <v>0</v>
      </c>
      <c r="H187" s="299">
        <v>0</v>
      </c>
      <c r="I187" s="300">
        <f>E187*H187</f>
        <v>0</v>
      </c>
      <c r="J187" s="299">
        <v>-0.00263</v>
      </c>
      <c r="K187" s="300">
        <f>E187*J187</f>
        <v>-0.0050496</v>
      </c>
      <c r="O187" s="292">
        <v>2</v>
      </c>
      <c r="AA187" s="261">
        <v>1</v>
      </c>
      <c r="AB187" s="261">
        <v>1</v>
      </c>
      <c r="AC187" s="261">
        <v>1</v>
      </c>
      <c r="AZ187" s="261">
        <v>1</v>
      </c>
      <c r="BA187" s="261">
        <f>IF(AZ187=1,G187,0)</f>
        <v>0</v>
      </c>
      <c r="BB187" s="261">
        <f>IF(AZ187=2,G187,0)</f>
        <v>0</v>
      </c>
      <c r="BC187" s="261">
        <f>IF(AZ187=3,G187,0)</f>
        <v>0</v>
      </c>
      <c r="BD187" s="261">
        <f>IF(AZ187=4,G187,0)</f>
        <v>0</v>
      </c>
      <c r="BE187" s="261">
        <f>IF(AZ187=5,G187,0)</f>
        <v>0</v>
      </c>
      <c r="CA187" s="292">
        <v>1</v>
      </c>
      <c r="CB187" s="292">
        <v>1</v>
      </c>
    </row>
    <row r="188" spans="1:15" ht="12.75">
      <c r="A188" s="301"/>
      <c r="B188" s="308"/>
      <c r="C188" s="309" t="s">
        <v>384</v>
      </c>
      <c r="D188" s="310"/>
      <c r="E188" s="311">
        <v>0.64</v>
      </c>
      <c r="F188" s="312"/>
      <c r="G188" s="313"/>
      <c r="H188" s="314"/>
      <c r="I188" s="306"/>
      <c r="J188" s="315"/>
      <c r="K188" s="306"/>
      <c r="M188" s="307" t="s">
        <v>384</v>
      </c>
      <c r="O188" s="292"/>
    </row>
    <row r="189" spans="1:15" ht="12.75">
      <c r="A189" s="301"/>
      <c r="B189" s="308"/>
      <c r="C189" s="309" t="s">
        <v>385</v>
      </c>
      <c r="D189" s="310"/>
      <c r="E189" s="311">
        <v>1.28</v>
      </c>
      <c r="F189" s="312"/>
      <c r="G189" s="313"/>
      <c r="H189" s="314"/>
      <c r="I189" s="306"/>
      <c r="J189" s="315"/>
      <c r="K189" s="306"/>
      <c r="M189" s="307" t="s">
        <v>385</v>
      </c>
      <c r="O189" s="292"/>
    </row>
    <row r="190" spans="1:80" ht="22.5">
      <c r="A190" s="293">
        <v>58</v>
      </c>
      <c r="B190" s="294" t="s">
        <v>386</v>
      </c>
      <c r="C190" s="295" t="s">
        <v>387</v>
      </c>
      <c r="D190" s="296" t="s">
        <v>179</v>
      </c>
      <c r="E190" s="297">
        <v>8</v>
      </c>
      <c r="F190" s="297">
        <v>0</v>
      </c>
      <c r="G190" s="298">
        <f>E190*F190</f>
        <v>0</v>
      </c>
      <c r="H190" s="299">
        <v>0.138</v>
      </c>
      <c r="I190" s="300">
        <f>E190*H190</f>
        <v>1.104</v>
      </c>
      <c r="J190" s="299"/>
      <c r="K190" s="300">
        <f>E190*J190</f>
        <v>0</v>
      </c>
      <c r="O190" s="292">
        <v>2</v>
      </c>
      <c r="AA190" s="261">
        <v>3</v>
      </c>
      <c r="AB190" s="261">
        <v>1</v>
      </c>
      <c r="AC190" s="261">
        <v>58388010</v>
      </c>
      <c r="AZ190" s="261">
        <v>1</v>
      </c>
      <c r="BA190" s="261">
        <f>IF(AZ190=1,G190,0)</f>
        <v>0</v>
      </c>
      <c r="BB190" s="261">
        <f>IF(AZ190=2,G190,0)</f>
        <v>0</v>
      </c>
      <c r="BC190" s="261">
        <f>IF(AZ190=3,G190,0)</f>
        <v>0</v>
      </c>
      <c r="BD190" s="261">
        <f>IF(AZ190=4,G190,0)</f>
        <v>0</v>
      </c>
      <c r="BE190" s="261">
        <f>IF(AZ190=5,G190,0)</f>
        <v>0</v>
      </c>
      <c r="CA190" s="292">
        <v>3</v>
      </c>
      <c r="CB190" s="292">
        <v>1</v>
      </c>
    </row>
    <row r="191" spans="1:15" ht="12.75">
      <c r="A191" s="301"/>
      <c r="B191" s="308"/>
      <c r="C191" s="309" t="s">
        <v>388</v>
      </c>
      <c r="D191" s="310"/>
      <c r="E191" s="311">
        <v>8</v>
      </c>
      <c r="F191" s="312"/>
      <c r="G191" s="313"/>
      <c r="H191" s="314"/>
      <c r="I191" s="306"/>
      <c r="J191" s="315"/>
      <c r="K191" s="306"/>
      <c r="M191" s="307" t="s">
        <v>388</v>
      </c>
      <c r="O191" s="292"/>
    </row>
    <row r="192" spans="1:80" ht="22.5">
      <c r="A192" s="293">
        <v>59</v>
      </c>
      <c r="B192" s="294" t="s">
        <v>389</v>
      </c>
      <c r="C192" s="295" t="s">
        <v>390</v>
      </c>
      <c r="D192" s="296" t="s">
        <v>179</v>
      </c>
      <c r="E192" s="297">
        <v>32</v>
      </c>
      <c r="F192" s="297">
        <v>0</v>
      </c>
      <c r="G192" s="298">
        <f>E192*F192</f>
        <v>0</v>
      </c>
      <c r="H192" s="299">
        <v>0.138</v>
      </c>
      <c r="I192" s="300">
        <f>E192*H192</f>
        <v>4.416</v>
      </c>
      <c r="J192" s="299"/>
      <c r="K192" s="300">
        <f>E192*J192</f>
        <v>0</v>
      </c>
      <c r="O192" s="292">
        <v>2</v>
      </c>
      <c r="AA192" s="261">
        <v>3</v>
      </c>
      <c r="AB192" s="261">
        <v>1</v>
      </c>
      <c r="AC192" s="261">
        <v>58388011</v>
      </c>
      <c r="AZ192" s="261">
        <v>1</v>
      </c>
      <c r="BA192" s="261">
        <f>IF(AZ192=1,G192,0)</f>
        <v>0</v>
      </c>
      <c r="BB192" s="261">
        <f>IF(AZ192=2,G192,0)</f>
        <v>0</v>
      </c>
      <c r="BC192" s="261">
        <f>IF(AZ192=3,G192,0)</f>
        <v>0</v>
      </c>
      <c r="BD192" s="261">
        <f>IF(AZ192=4,G192,0)</f>
        <v>0</v>
      </c>
      <c r="BE192" s="261">
        <f>IF(AZ192=5,G192,0)</f>
        <v>0</v>
      </c>
      <c r="CA192" s="292">
        <v>3</v>
      </c>
      <c r="CB192" s="292">
        <v>1</v>
      </c>
    </row>
    <row r="193" spans="1:15" ht="12.75">
      <c r="A193" s="301"/>
      <c r="B193" s="308"/>
      <c r="C193" s="309" t="s">
        <v>391</v>
      </c>
      <c r="D193" s="310"/>
      <c r="E193" s="311">
        <v>32</v>
      </c>
      <c r="F193" s="312"/>
      <c r="G193" s="313"/>
      <c r="H193" s="314"/>
      <c r="I193" s="306"/>
      <c r="J193" s="315"/>
      <c r="K193" s="306"/>
      <c r="M193" s="307" t="s">
        <v>391</v>
      </c>
      <c r="O193" s="292"/>
    </row>
    <row r="194" spans="1:80" ht="12.75">
      <c r="A194" s="293">
        <v>60</v>
      </c>
      <c r="B194" s="294" t="s">
        <v>392</v>
      </c>
      <c r="C194" s="295" t="s">
        <v>393</v>
      </c>
      <c r="D194" s="296" t="s">
        <v>179</v>
      </c>
      <c r="E194" s="297">
        <v>2</v>
      </c>
      <c r="F194" s="297">
        <v>0</v>
      </c>
      <c r="G194" s="298">
        <f>E194*F194</f>
        <v>0</v>
      </c>
      <c r="H194" s="299">
        <v>0.138</v>
      </c>
      <c r="I194" s="300">
        <f>E194*H194</f>
        <v>0.276</v>
      </c>
      <c r="J194" s="299"/>
      <c r="K194" s="300">
        <f>E194*J194</f>
        <v>0</v>
      </c>
      <c r="O194" s="292">
        <v>2</v>
      </c>
      <c r="AA194" s="261">
        <v>3</v>
      </c>
      <c r="AB194" s="261">
        <v>1</v>
      </c>
      <c r="AC194" s="261">
        <v>58388012</v>
      </c>
      <c r="AZ194" s="261">
        <v>1</v>
      </c>
      <c r="BA194" s="261">
        <f>IF(AZ194=1,G194,0)</f>
        <v>0</v>
      </c>
      <c r="BB194" s="261">
        <f>IF(AZ194=2,G194,0)</f>
        <v>0</v>
      </c>
      <c r="BC194" s="261">
        <f>IF(AZ194=3,G194,0)</f>
        <v>0</v>
      </c>
      <c r="BD194" s="261">
        <f>IF(AZ194=4,G194,0)</f>
        <v>0</v>
      </c>
      <c r="BE194" s="261">
        <f>IF(AZ194=5,G194,0)</f>
        <v>0</v>
      </c>
      <c r="CA194" s="292">
        <v>3</v>
      </c>
      <c r="CB194" s="292">
        <v>1</v>
      </c>
    </row>
    <row r="195" spans="1:15" ht="12.75">
      <c r="A195" s="301"/>
      <c r="B195" s="308"/>
      <c r="C195" s="309" t="s">
        <v>394</v>
      </c>
      <c r="D195" s="310"/>
      <c r="E195" s="311">
        <v>2</v>
      </c>
      <c r="F195" s="312"/>
      <c r="G195" s="313"/>
      <c r="H195" s="314"/>
      <c r="I195" s="306"/>
      <c r="J195" s="315"/>
      <c r="K195" s="306"/>
      <c r="M195" s="307" t="s">
        <v>394</v>
      </c>
      <c r="O195" s="292"/>
    </row>
    <row r="196" spans="1:57" ht="12.75">
      <c r="A196" s="316"/>
      <c r="B196" s="317" t="s">
        <v>98</v>
      </c>
      <c r="C196" s="318" t="s">
        <v>354</v>
      </c>
      <c r="D196" s="319"/>
      <c r="E196" s="320"/>
      <c r="F196" s="321"/>
      <c r="G196" s="322">
        <f>SUM(G163:G195)</f>
        <v>0</v>
      </c>
      <c r="H196" s="323"/>
      <c r="I196" s="324">
        <f>SUM(I163:I195)</f>
        <v>21.866512598</v>
      </c>
      <c r="J196" s="323"/>
      <c r="K196" s="324">
        <f>SUM(K163:K195)</f>
        <v>-0.0050496</v>
      </c>
      <c r="O196" s="292">
        <v>4</v>
      </c>
      <c r="BA196" s="325">
        <f>SUM(BA163:BA195)</f>
        <v>0</v>
      </c>
      <c r="BB196" s="325">
        <f>SUM(BB163:BB195)</f>
        <v>0</v>
      </c>
      <c r="BC196" s="325">
        <f>SUM(BC163:BC195)</f>
        <v>0</v>
      </c>
      <c r="BD196" s="325">
        <f>SUM(BD163:BD195)</f>
        <v>0</v>
      </c>
      <c r="BE196" s="325">
        <f>SUM(BE163:BE195)</f>
        <v>0</v>
      </c>
    </row>
    <row r="197" spans="1:15" ht="12.75">
      <c r="A197" s="282" t="s">
        <v>97</v>
      </c>
      <c r="B197" s="283" t="s">
        <v>395</v>
      </c>
      <c r="C197" s="284" t="s">
        <v>396</v>
      </c>
      <c r="D197" s="285"/>
      <c r="E197" s="286"/>
      <c r="F197" s="286"/>
      <c r="G197" s="287"/>
      <c r="H197" s="288"/>
      <c r="I197" s="289"/>
      <c r="J197" s="290"/>
      <c r="K197" s="291"/>
      <c r="O197" s="292">
        <v>1</v>
      </c>
    </row>
    <row r="198" spans="1:80" ht="12.75">
      <c r="A198" s="293">
        <v>61</v>
      </c>
      <c r="B198" s="294" t="s">
        <v>398</v>
      </c>
      <c r="C198" s="295" t="s">
        <v>399</v>
      </c>
      <c r="D198" s="296" t="s">
        <v>185</v>
      </c>
      <c r="E198" s="297">
        <v>0.4</v>
      </c>
      <c r="F198" s="297">
        <v>0</v>
      </c>
      <c r="G198" s="298">
        <f>E198*F198</f>
        <v>0</v>
      </c>
      <c r="H198" s="299">
        <v>1.7034</v>
      </c>
      <c r="I198" s="300">
        <f>E198*H198</f>
        <v>0.6813600000000001</v>
      </c>
      <c r="J198" s="299">
        <v>0</v>
      </c>
      <c r="K198" s="300">
        <f>E198*J198</f>
        <v>0</v>
      </c>
      <c r="O198" s="292">
        <v>2</v>
      </c>
      <c r="AA198" s="261">
        <v>1</v>
      </c>
      <c r="AB198" s="261">
        <v>1</v>
      </c>
      <c r="AC198" s="261">
        <v>1</v>
      </c>
      <c r="AZ198" s="261">
        <v>1</v>
      </c>
      <c r="BA198" s="261">
        <f>IF(AZ198=1,G198,0)</f>
        <v>0</v>
      </c>
      <c r="BB198" s="261">
        <f>IF(AZ198=2,G198,0)</f>
        <v>0</v>
      </c>
      <c r="BC198" s="261">
        <f>IF(AZ198=3,G198,0)</f>
        <v>0</v>
      </c>
      <c r="BD198" s="261">
        <f>IF(AZ198=4,G198,0)</f>
        <v>0</v>
      </c>
      <c r="BE198" s="261">
        <f>IF(AZ198=5,G198,0)</f>
        <v>0</v>
      </c>
      <c r="CA198" s="292">
        <v>1</v>
      </c>
      <c r="CB198" s="292">
        <v>1</v>
      </c>
    </row>
    <row r="199" spans="1:15" ht="22.5">
      <c r="A199" s="301"/>
      <c r="B199" s="302"/>
      <c r="C199" s="303" t="s">
        <v>400</v>
      </c>
      <c r="D199" s="304"/>
      <c r="E199" s="304"/>
      <c r="F199" s="304"/>
      <c r="G199" s="305"/>
      <c r="I199" s="306"/>
      <c r="K199" s="306"/>
      <c r="L199" s="307" t="s">
        <v>400</v>
      </c>
      <c r="O199" s="292">
        <v>3</v>
      </c>
    </row>
    <row r="200" spans="1:15" ht="12.75">
      <c r="A200" s="301"/>
      <c r="B200" s="308"/>
      <c r="C200" s="309" t="s">
        <v>401</v>
      </c>
      <c r="D200" s="310"/>
      <c r="E200" s="311">
        <v>0.4</v>
      </c>
      <c r="F200" s="312"/>
      <c r="G200" s="313"/>
      <c r="H200" s="314"/>
      <c r="I200" s="306"/>
      <c r="J200" s="315"/>
      <c r="K200" s="306"/>
      <c r="M200" s="307" t="s">
        <v>401</v>
      </c>
      <c r="O200" s="292"/>
    </row>
    <row r="201" spans="1:57" ht="12.75">
      <c r="A201" s="316"/>
      <c r="B201" s="317" t="s">
        <v>98</v>
      </c>
      <c r="C201" s="318" t="s">
        <v>397</v>
      </c>
      <c r="D201" s="319"/>
      <c r="E201" s="320"/>
      <c r="F201" s="321"/>
      <c r="G201" s="322">
        <f>SUM(G197:G200)</f>
        <v>0</v>
      </c>
      <c r="H201" s="323"/>
      <c r="I201" s="324">
        <f>SUM(I197:I200)</f>
        <v>0.6813600000000001</v>
      </c>
      <c r="J201" s="323"/>
      <c r="K201" s="324">
        <f>SUM(K197:K200)</f>
        <v>0</v>
      </c>
      <c r="O201" s="292">
        <v>4</v>
      </c>
      <c r="BA201" s="325">
        <f>SUM(BA197:BA200)</f>
        <v>0</v>
      </c>
      <c r="BB201" s="325">
        <f>SUM(BB197:BB200)</f>
        <v>0</v>
      </c>
      <c r="BC201" s="325">
        <f>SUM(BC197:BC200)</f>
        <v>0</v>
      </c>
      <c r="BD201" s="325">
        <f>SUM(BD197:BD200)</f>
        <v>0</v>
      </c>
      <c r="BE201" s="325">
        <f>SUM(BE197:BE200)</f>
        <v>0</v>
      </c>
    </row>
    <row r="202" spans="1:15" ht="12.75">
      <c r="A202" s="282" t="s">
        <v>97</v>
      </c>
      <c r="B202" s="283" t="s">
        <v>402</v>
      </c>
      <c r="C202" s="284" t="s">
        <v>403</v>
      </c>
      <c r="D202" s="285"/>
      <c r="E202" s="286"/>
      <c r="F202" s="286"/>
      <c r="G202" s="287"/>
      <c r="H202" s="288"/>
      <c r="I202" s="289"/>
      <c r="J202" s="290"/>
      <c r="K202" s="291"/>
      <c r="O202" s="292">
        <v>1</v>
      </c>
    </row>
    <row r="203" spans="1:80" ht="12.75">
      <c r="A203" s="293">
        <v>62</v>
      </c>
      <c r="B203" s="294" t="s">
        <v>405</v>
      </c>
      <c r="C203" s="295" t="s">
        <v>406</v>
      </c>
      <c r="D203" s="296" t="s">
        <v>141</v>
      </c>
      <c r="E203" s="297">
        <v>130.15</v>
      </c>
      <c r="F203" s="297">
        <v>0</v>
      </c>
      <c r="G203" s="298">
        <f>E203*F203</f>
        <v>0</v>
      </c>
      <c r="H203" s="299">
        <v>0.1764</v>
      </c>
      <c r="I203" s="300">
        <f>E203*H203</f>
        <v>22.958460000000002</v>
      </c>
      <c r="J203" s="299">
        <v>0</v>
      </c>
      <c r="K203" s="300">
        <f>E203*J203</f>
        <v>0</v>
      </c>
      <c r="O203" s="292">
        <v>2</v>
      </c>
      <c r="AA203" s="261">
        <v>1</v>
      </c>
      <c r="AB203" s="261">
        <v>1</v>
      </c>
      <c r="AC203" s="261">
        <v>1</v>
      </c>
      <c r="AZ203" s="261">
        <v>1</v>
      </c>
      <c r="BA203" s="261">
        <f>IF(AZ203=1,G203,0)</f>
        <v>0</v>
      </c>
      <c r="BB203" s="261">
        <f>IF(AZ203=2,G203,0)</f>
        <v>0</v>
      </c>
      <c r="BC203" s="261">
        <f>IF(AZ203=3,G203,0)</f>
        <v>0</v>
      </c>
      <c r="BD203" s="261">
        <f>IF(AZ203=4,G203,0)</f>
        <v>0</v>
      </c>
      <c r="BE203" s="261">
        <f>IF(AZ203=5,G203,0)</f>
        <v>0</v>
      </c>
      <c r="CA203" s="292">
        <v>1</v>
      </c>
      <c r="CB203" s="292">
        <v>1</v>
      </c>
    </row>
    <row r="204" spans="1:15" ht="12.75">
      <c r="A204" s="301"/>
      <c r="B204" s="308"/>
      <c r="C204" s="309" t="s">
        <v>407</v>
      </c>
      <c r="D204" s="310"/>
      <c r="E204" s="311">
        <v>130.15</v>
      </c>
      <c r="F204" s="312"/>
      <c r="G204" s="313"/>
      <c r="H204" s="314"/>
      <c r="I204" s="306"/>
      <c r="J204" s="315"/>
      <c r="K204" s="306"/>
      <c r="M204" s="307" t="s">
        <v>407</v>
      </c>
      <c r="O204" s="292"/>
    </row>
    <row r="205" spans="1:80" ht="22.5">
      <c r="A205" s="293">
        <v>63</v>
      </c>
      <c r="B205" s="294" t="s">
        <v>408</v>
      </c>
      <c r="C205" s="295" t="s">
        <v>409</v>
      </c>
      <c r="D205" s="296" t="s">
        <v>141</v>
      </c>
      <c r="E205" s="297">
        <v>1228</v>
      </c>
      <c r="F205" s="297">
        <v>0</v>
      </c>
      <c r="G205" s="298">
        <f>E205*F205</f>
        <v>0</v>
      </c>
      <c r="H205" s="299">
        <v>0.31628</v>
      </c>
      <c r="I205" s="300">
        <f>E205*H205</f>
        <v>388.39184</v>
      </c>
      <c r="J205" s="299">
        <v>0</v>
      </c>
      <c r="K205" s="300">
        <f>E205*J205</f>
        <v>0</v>
      </c>
      <c r="O205" s="292">
        <v>2</v>
      </c>
      <c r="AA205" s="261">
        <v>1</v>
      </c>
      <c r="AB205" s="261">
        <v>1</v>
      </c>
      <c r="AC205" s="261">
        <v>1</v>
      </c>
      <c r="AZ205" s="261">
        <v>1</v>
      </c>
      <c r="BA205" s="261">
        <f>IF(AZ205=1,G205,0)</f>
        <v>0</v>
      </c>
      <c r="BB205" s="261">
        <f>IF(AZ205=2,G205,0)</f>
        <v>0</v>
      </c>
      <c r="BC205" s="261">
        <f>IF(AZ205=3,G205,0)</f>
        <v>0</v>
      </c>
      <c r="BD205" s="261">
        <f>IF(AZ205=4,G205,0)</f>
        <v>0</v>
      </c>
      <c r="BE205" s="261">
        <f>IF(AZ205=5,G205,0)</f>
        <v>0</v>
      </c>
      <c r="CA205" s="292">
        <v>1</v>
      </c>
      <c r="CB205" s="292">
        <v>1</v>
      </c>
    </row>
    <row r="206" spans="1:15" ht="12.75">
      <c r="A206" s="301"/>
      <c r="B206" s="308"/>
      <c r="C206" s="309" t="s">
        <v>278</v>
      </c>
      <c r="D206" s="310"/>
      <c r="E206" s="311">
        <v>1228</v>
      </c>
      <c r="F206" s="312"/>
      <c r="G206" s="313"/>
      <c r="H206" s="314"/>
      <c r="I206" s="306"/>
      <c r="J206" s="315"/>
      <c r="K206" s="306"/>
      <c r="M206" s="307" t="s">
        <v>278</v>
      </c>
      <c r="O206" s="292"/>
    </row>
    <row r="207" spans="1:80" ht="22.5">
      <c r="A207" s="293">
        <v>64</v>
      </c>
      <c r="B207" s="294" t="s">
        <v>410</v>
      </c>
      <c r="C207" s="295" t="s">
        <v>411</v>
      </c>
      <c r="D207" s="296" t="s">
        <v>141</v>
      </c>
      <c r="E207" s="297">
        <v>332</v>
      </c>
      <c r="F207" s="297">
        <v>0</v>
      </c>
      <c r="G207" s="298">
        <f>E207*F207</f>
        <v>0</v>
      </c>
      <c r="H207" s="299">
        <v>0.46166</v>
      </c>
      <c r="I207" s="300">
        <f>E207*H207</f>
        <v>153.27112</v>
      </c>
      <c r="J207" s="299">
        <v>0</v>
      </c>
      <c r="K207" s="300">
        <f>E207*J207</f>
        <v>0</v>
      </c>
      <c r="O207" s="292">
        <v>2</v>
      </c>
      <c r="AA207" s="261">
        <v>1</v>
      </c>
      <c r="AB207" s="261">
        <v>1</v>
      </c>
      <c r="AC207" s="261">
        <v>1</v>
      </c>
      <c r="AZ207" s="261">
        <v>1</v>
      </c>
      <c r="BA207" s="261">
        <f>IF(AZ207=1,G207,0)</f>
        <v>0</v>
      </c>
      <c r="BB207" s="261">
        <f>IF(AZ207=2,G207,0)</f>
        <v>0</v>
      </c>
      <c r="BC207" s="261">
        <f>IF(AZ207=3,G207,0)</f>
        <v>0</v>
      </c>
      <c r="BD207" s="261">
        <f>IF(AZ207=4,G207,0)</f>
        <v>0</v>
      </c>
      <c r="BE207" s="261">
        <f>IF(AZ207=5,G207,0)</f>
        <v>0</v>
      </c>
      <c r="CA207" s="292">
        <v>1</v>
      </c>
      <c r="CB207" s="292">
        <v>1</v>
      </c>
    </row>
    <row r="208" spans="1:15" ht="12.75">
      <c r="A208" s="301"/>
      <c r="B208" s="308"/>
      <c r="C208" s="309" t="s">
        <v>281</v>
      </c>
      <c r="D208" s="310"/>
      <c r="E208" s="311">
        <v>332</v>
      </c>
      <c r="F208" s="312"/>
      <c r="G208" s="313"/>
      <c r="H208" s="314"/>
      <c r="I208" s="306"/>
      <c r="J208" s="315"/>
      <c r="K208" s="306"/>
      <c r="M208" s="307" t="s">
        <v>281</v>
      </c>
      <c r="O208" s="292"/>
    </row>
    <row r="209" spans="1:80" ht="12.75">
      <c r="A209" s="293">
        <v>65</v>
      </c>
      <c r="B209" s="294" t="s">
        <v>412</v>
      </c>
      <c r="C209" s="295" t="s">
        <v>413</v>
      </c>
      <c r="D209" s="296" t="s">
        <v>141</v>
      </c>
      <c r="E209" s="297">
        <v>1206.7</v>
      </c>
      <c r="F209" s="297">
        <v>0</v>
      </c>
      <c r="G209" s="298">
        <f>E209*F209</f>
        <v>0</v>
      </c>
      <c r="H209" s="299">
        <v>0.36834</v>
      </c>
      <c r="I209" s="300">
        <f>E209*H209</f>
        <v>444.475878</v>
      </c>
      <c r="J209" s="299">
        <v>0</v>
      </c>
      <c r="K209" s="300">
        <f>E209*J209</f>
        <v>0</v>
      </c>
      <c r="O209" s="292">
        <v>2</v>
      </c>
      <c r="AA209" s="261">
        <v>1</v>
      </c>
      <c r="AB209" s="261">
        <v>1</v>
      </c>
      <c r="AC209" s="261">
        <v>1</v>
      </c>
      <c r="AZ209" s="261">
        <v>1</v>
      </c>
      <c r="BA209" s="261">
        <f>IF(AZ209=1,G209,0)</f>
        <v>0</v>
      </c>
      <c r="BB209" s="261">
        <f>IF(AZ209=2,G209,0)</f>
        <v>0</v>
      </c>
      <c r="BC209" s="261">
        <f>IF(AZ209=3,G209,0)</f>
        <v>0</v>
      </c>
      <c r="BD209" s="261">
        <f>IF(AZ209=4,G209,0)</f>
        <v>0</v>
      </c>
      <c r="BE209" s="261">
        <f>IF(AZ209=5,G209,0)</f>
        <v>0</v>
      </c>
      <c r="CA209" s="292">
        <v>1</v>
      </c>
      <c r="CB209" s="292">
        <v>1</v>
      </c>
    </row>
    <row r="210" spans="1:15" ht="12.75">
      <c r="A210" s="301"/>
      <c r="B210" s="308"/>
      <c r="C210" s="309" t="s">
        <v>414</v>
      </c>
      <c r="D210" s="310"/>
      <c r="E210" s="311">
        <v>1206.7</v>
      </c>
      <c r="F210" s="312"/>
      <c r="G210" s="313"/>
      <c r="H210" s="314"/>
      <c r="I210" s="306"/>
      <c r="J210" s="315"/>
      <c r="K210" s="306"/>
      <c r="M210" s="307" t="s">
        <v>414</v>
      </c>
      <c r="O210" s="292"/>
    </row>
    <row r="211" spans="1:57" ht="12.75">
      <c r="A211" s="316"/>
      <c r="B211" s="317" t="s">
        <v>98</v>
      </c>
      <c r="C211" s="318" t="s">
        <v>404</v>
      </c>
      <c r="D211" s="319"/>
      <c r="E211" s="320"/>
      <c r="F211" s="321"/>
      <c r="G211" s="322">
        <f>SUM(G202:G210)</f>
        <v>0</v>
      </c>
      <c r="H211" s="323"/>
      <c r="I211" s="324">
        <f>SUM(I202:I210)</f>
        <v>1009.0972979999999</v>
      </c>
      <c r="J211" s="323"/>
      <c r="K211" s="324">
        <f>SUM(K202:K210)</f>
        <v>0</v>
      </c>
      <c r="O211" s="292">
        <v>4</v>
      </c>
      <c r="BA211" s="325">
        <f>SUM(BA202:BA210)</f>
        <v>0</v>
      </c>
      <c r="BB211" s="325">
        <f>SUM(BB202:BB210)</f>
        <v>0</v>
      </c>
      <c r="BC211" s="325">
        <f>SUM(BC202:BC210)</f>
        <v>0</v>
      </c>
      <c r="BD211" s="325">
        <f>SUM(BD202:BD210)</f>
        <v>0</v>
      </c>
      <c r="BE211" s="325">
        <f>SUM(BE202:BE210)</f>
        <v>0</v>
      </c>
    </row>
    <row r="212" spans="1:15" ht="12.75">
      <c r="A212" s="282" t="s">
        <v>97</v>
      </c>
      <c r="B212" s="283" t="s">
        <v>415</v>
      </c>
      <c r="C212" s="284" t="s">
        <v>416</v>
      </c>
      <c r="D212" s="285"/>
      <c r="E212" s="286"/>
      <c r="F212" s="286"/>
      <c r="G212" s="287"/>
      <c r="H212" s="288"/>
      <c r="I212" s="289"/>
      <c r="J212" s="290"/>
      <c r="K212" s="291"/>
      <c r="O212" s="292">
        <v>1</v>
      </c>
    </row>
    <row r="213" spans="1:80" ht="12.75">
      <c r="A213" s="293">
        <v>66</v>
      </c>
      <c r="B213" s="294" t="s">
        <v>418</v>
      </c>
      <c r="C213" s="295" t="s">
        <v>419</v>
      </c>
      <c r="D213" s="296" t="s">
        <v>141</v>
      </c>
      <c r="E213" s="297">
        <v>815.05</v>
      </c>
      <c r="F213" s="297">
        <v>0</v>
      </c>
      <c r="G213" s="298">
        <f>E213*F213</f>
        <v>0</v>
      </c>
      <c r="H213" s="299">
        <v>0.167</v>
      </c>
      <c r="I213" s="300">
        <f>E213*H213</f>
        <v>136.11335</v>
      </c>
      <c r="J213" s="299">
        <v>0</v>
      </c>
      <c r="K213" s="300">
        <f>E213*J213</f>
        <v>0</v>
      </c>
      <c r="O213" s="292">
        <v>2</v>
      </c>
      <c r="AA213" s="261">
        <v>1</v>
      </c>
      <c r="AB213" s="261">
        <v>1</v>
      </c>
      <c r="AC213" s="261">
        <v>1</v>
      </c>
      <c r="AZ213" s="261">
        <v>1</v>
      </c>
      <c r="BA213" s="261">
        <f>IF(AZ213=1,G213,0)</f>
        <v>0</v>
      </c>
      <c r="BB213" s="261">
        <f>IF(AZ213=2,G213,0)</f>
        <v>0</v>
      </c>
      <c r="BC213" s="261">
        <f>IF(AZ213=3,G213,0)</f>
        <v>0</v>
      </c>
      <c r="BD213" s="261">
        <f>IF(AZ213=4,G213,0)</f>
        <v>0</v>
      </c>
      <c r="BE213" s="261">
        <f>IF(AZ213=5,G213,0)</f>
        <v>0</v>
      </c>
      <c r="CA213" s="292">
        <v>1</v>
      </c>
      <c r="CB213" s="292">
        <v>1</v>
      </c>
    </row>
    <row r="214" spans="1:15" ht="33.75">
      <c r="A214" s="301"/>
      <c r="B214" s="302"/>
      <c r="C214" s="303" t="s">
        <v>420</v>
      </c>
      <c r="D214" s="304"/>
      <c r="E214" s="304"/>
      <c r="F214" s="304"/>
      <c r="G214" s="305"/>
      <c r="I214" s="306"/>
      <c r="K214" s="306"/>
      <c r="L214" s="307" t="s">
        <v>420</v>
      </c>
      <c r="O214" s="292">
        <v>3</v>
      </c>
    </row>
    <row r="215" spans="1:15" ht="12.75">
      <c r="A215" s="301"/>
      <c r="B215" s="308"/>
      <c r="C215" s="309" t="s">
        <v>421</v>
      </c>
      <c r="D215" s="310"/>
      <c r="E215" s="311">
        <v>331.1</v>
      </c>
      <c r="F215" s="312"/>
      <c r="G215" s="313"/>
      <c r="H215" s="314"/>
      <c r="I215" s="306"/>
      <c r="J215" s="315"/>
      <c r="K215" s="306"/>
      <c r="M215" s="307" t="s">
        <v>421</v>
      </c>
      <c r="O215" s="292"/>
    </row>
    <row r="216" spans="1:15" ht="12.75">
      <c r="A216" s="301"/>
      <c r="B216" s="308"/>
      <c r="C216" s="309" t="s">
        <v>422</v>
      </c>
      <c r="D216" s="310"/>
      <c r="E216" s="311">
        <v>358</v>
      </c>
      <c r="F216" s="312"/>
      <c r="G216" s="313"/>
      <c r="H216" s="314"/>
      <c r="I216" s="306"/>
      <c r="J216" s="315"/>
      <c r="K216" s="306"/>
      <c r="M216" s="307" t="s">
        <v>422</v>
      </c>
      <c r="O216" s="292"/>
    </row>
    <row r="217" spans="1:15" ht="12.75">
      <c r="A217" s="301"/>
      <c r="B217" s="308"/>
      <c r="C217" s="309" t="s">
        <v>423</v>
      </c>
      <c r="D217" s="310"/>
      <c r="E217" s="311">
        <v>113.65</v>
      </c>
      <c r="F217" s="312"/>
      <c r="G217" s="313"/>
      <c r="H217" s="314"/>
      <c r="I217" s="306"/>
      <c r="J217" s="315"/>
      <c r="K217" s="306"/>
      <c r="M217" s="307" t="s">
        <v>423</v>
      </c>
      <c r="O217" s="292"/>
    </row>
    <row r="218" spans="1:15" ht="12.75">
      <c r="A218" s="301"/>
      <c r="B218" s="308"/>
      <c r="C218" s="309" t="s">
        <v>424</v>
      </c>
      <c r="D218" s="310"/>
      <c r="E218" s="311">
        <v>7.52</v>
      </c>
      <c r="F218" s="312"/>
      <c r="G218" s="313"/>
      <c r="H218" s="314"/>
      <c r="I218" s="306"/>
      <c r="J218" s="315"/>
      <c r="K218" s="306"/>
      <c r="M218" s="307" t="s">
        <v>424</v>
      </c>
      <c r="O218" s="292"/>
    </row>
    <row r="219" spans="1:15" ht="12.75">
      <c r="A219" s="301"/>
      <c r="B219" s="308"/>
      <c r="C219" s="309" t="s">
        <v>425</v>
      </c>
      <c r="D219" s="310"/>
      <c r="E219" s="311">
        <v>4.78</v>
      </c>
      <c r="F219" s="312"/>
      <c r="G219" s="313"/>
      <c r="H219" s="314"/>
      <c r="I219" s="306"/>
      <c r="J219" s="315"/>
      <c r="K219" s="306"/>
      <c r="M219" s="307" t="s">
        <v>425</v>
      </c>
      <c r="O219" s="292"/>
    </row>
    <row r="220" spans="1:80" ht="12.75">
      <c r="A220" s="293">
        <v>67</v>
      </c>
      <c r="B220" s="294" t="s">
        <v>426</v>
      </c>
      <c r="C220" s="295" t="s">
        <v>427</v>
      </c>
      <c r="D220" s="296" t="s">
        <v>141</v>
      </c>
      <c r="E220" s="297">
        <v>718.55</v>
      </c>
      <c r="F220" s="297">
        <v>0</v>
      </c>
      <c r="G220" s="298">
        <f>E220*F220</f>
        <v>0</v>
      </c>
      <c r="H220" s="299">
        <v>0.11</v>
      </c>
      <c r="I220" s="300">
        <f>E220*H220</f>
        <v>79.0405</v>
      </c>
      <c r="J220" s="299">
        <v>0</v>
      </c>
      <c r="K220" s="300">
        <f>E220*J220</f>
        <v>0</v>
      </c>
      <c r="O220" s="292">
        <v>2</v>
      </c>
      <c r="AA220" s="261">
        <v>1</v>
      </c>
      <c r="AB220" s="261">
        <v>1</v>
      </c>
      <c r="AC220" s="261">
        <v>1</v>
      </c>
      <c r="AZ220" s="261">
        <v>1</v>
      </c>
      <c r="BA220" s="261">
        <f>IF(AZ220=1,G220,0)</f>
        <v>0</v>
      </c>
      <c r="BB220" s="261">
        <f>IF(AZ220=2,G220,0)</f>
        <v>0</v>
      </c>
      <c r="BC220" s="261">
        <f>IF(AZ220=3,G220,0)</f>
        <v>0</v>
      </c>
      <c r="BD220" s="261">
        <f>IF(AZ220=4,G220,0)</f>
        <v>0</v>
      </c>
      <c r="BE220" s="261">
        <f>IF(AZ220=5,G220,0)</f>
        <v>0</v>
      </c>
      <c r="CA220" s="292">
        <v>1</v>
      </c>
      <c r="CB220" s="292">
        <v>1</v>
      </c>
    </row>
    <row r="221" spans="1:15" ht="33.75">
      <c r="A221" s="301"/>
      <c r="B221" s="302"/>
      <c r="C221" s="303" t="s">
        <v>420</v>
      </c>
      <c r="D221" s="304"/>
      <c r="E221" s="304"/>
      <c r="F221" s="304"/>
      <c r="G221" s="305"/>
      <c r="I221" s="306"/>
      <c r="K221" s="306"/>
      <c r="L221" s="307" t="s">
        <v>420</v>
      </c>
      <c r="O221" s="292">
        <v>3</v>
      </c>
    </row>
    <row r="222" spans="1:15" ht="12.75">
      <c r="A222" s="301"/>
      <c r="B222" s="308"/>
      <c r="C222" s="309" t="s">
        <v>428</v>
      </c>
      <c r="D222" s="310"/>
      <c r="E222" s="311">
        <v>718.55</v>
      </c>
      <c r="F222" s="312"/>
      <c r="G222" s="313"/>
      <c r="H222" s="314"/>
      <c r="I222" s="306"/>
      <c r="J222" s="315"/>
      <c r="K222" s="306"/>
      <c r="M222" s="307" t="s">
        <v>428</v>
      </c>
      <c r="O222" s="292"/>
    </row>
    <row r="223" spans="1:80" ht="12.75">
      <c r="A223" s="293">
        <v>68</v>
      </c>
      <c r="B223" s="294" t="s">
        <v>429</v>
      </c>
      <c r="C223" s="295" t="s">
        <v>430</v>
      </c>
      <c r="D223" s="296" t="s">
        <v>141</v>
      </c>
      <c r="E223" s="297">
        <v>4.195</v>
      </c>
      <c r="F223" s="297">
        <v>0</v>
      </c>
      <c r="G223" s="298">
        <f>E223*F223</f>
        <v>0</v>
      </c>
      <c r="H223" s="299">
        <v>0.54</v>
      </c>
      <c r="I223" s="300">
        <f>E223*H223</f>
        <v>2.2653000000000003</v>
      </c>
      <c r="J223" s="299">
        <v>0</v>
      </c>
      <c r="K223" s="300">
        <f>E223*J223</f>
        <v>0</v>
      </c>
      <c r="O223" s="292">
        <v>2</v>
      </c>
      <c r="AA223" s="261">
        <v>1</v>
      </c>
      <c r="AB223" s="261">
        <v>1</v>
      </c>
      <c r="AC223" s="261">
        <v>1</v>
      </c>
      <c r="AZ223" s="261">
        <v>1</v>
      </c>
      <c r="BA223" s="261">
        <f>IF(AZ223=1,G223,0)</f>
        <v>0</v>
      </c>
      <c r="BB223" s="261">
        <f>IF(AZ223=2,G223,0)</f>
        <v>0</v>
      </c>
      <c r="BC223" s="261">
        <f>IF(AZ223=3,G223,0)</f>
        <v>0</v>
      </c>
      <c r="BD223" s="261">
        <f>IF(AZ223=4,G223,0)</f>
        <v>0</v>
      </c>
      <c r="BE223" s="261">
        <f>IF(AZ223=5,G223,0)</f>
        <v>0</v>
      </c>
      <c r="CA223" s="292">
        <v>1</v>
      </c>
      <c r="CB223" s="292">
        <v>1</v>
      </c>
    </row>
    <row r="224" spans="1:15" ht="12.75">
      <c r="A224" s="301"/>
      <c r="B224" s="308"/>
      <c r="C224" s="309" t="s">
        <v>431</v>
      </c>
      <c r="D224" s="310"/>
      <c r="E224" s="311">
        <v>4.195</v>
      </c>
      <c r="F224" s="312"/>
      <c r="G224" s="313"/>
      <c r="H224" s="314"/>
      <c r="I224" s="306"/>
      <c r="J224" s="315"/>
      <c r="K224" s="306"/>
      <c r="M224" s="307" t="s">
        <v>431</v>
      </c>
      <c r="O224" s="292"/>
    </row>
    <row r="225" spans="1:80" ht="22.5">
      <c r="A225" s="293">
        <v>69</v>
      </c>
      <c r="B225" s="294" t="s">
        <v>432</v>
      </c>
      <c r="C225" s="295" t="s">
        <v>433</v>
      </c>
      <c r="D225" s="296" t="s">
        <v>171</v>
      </c>
      <c r="E225" s="297">
        <v>88.5</v>
      </c>
      <c r="F225" s="297">
        <v>0</v>
      </c>
      <c r="G225" s="298">
        <f>E225*F225</f>
        <v>0</v>
      </c>
      <c r="H225" s="299">
        <v>0.25207</v>
      </c>
      <c r="I225" s="300">
        <f>E225*H225</f>
        <v>22.308195</v>
      </c>
      <c r="J225" s="299">
        <v>0</v>
      </c>
      <c r="K225" s="300">
        <f>E225*J225</f>
        <v>0</v>
      </c>
      <c r="O225" s="292">
        <v>2</v>
      </c>
      <c r="AA225" s="261">
        <v>1</v>
      </c>
      <c r="AB225" s="261">
        <v>1</v>
      </c>
      <c r="AC225" s="261">
        <v>1</v>
      </c>
      <c r="AZ225" s="261">
        <v>1</v>
      </c>
      <c r="BA225" s="261">
        <f>IF(AZ225=1,G225,0)</f>
        <v>0</v>
      </c>
      <c r="BB225" s="261">
        <f>IF(AZ225=2,G225,0)</f>
        <v>0</v>
      </c>
      <c r="BC225" s="261">
        <f>IF(AZ225=3,G225,0)</f>
        <v>0</v>
      </c>
      <c r="BD225" s="261">
        <f>IF(AZ225=4,G225,0)</f>
        <v>0</v>
      </c>
      <c r="BE225" s="261">
        <f>IF(AZ225=5,G225,0)</f>
        <v>0</v>
      </c>
      <c r="CA225" s="292">
        <v>1</v>
      </c>
      <c r="CB225" s="292">
        <v>1</v>
      </c>
    </row>
    <row r="226" spans="1:15" ht="22.5">
      <c r="A226" s="301"/>
      <c r="B226" s="302"/>
      <c r="C226" s="303" t="s">
        <v>434</v>
      </c>
      <c r="D226" s="304"/>
      <c r="E226" s="304"/>
      <c r="F226" s="304"/>
      <c r="G226" s="305"/>
      <c r="I226" s="306"/>
      <c r="K226" s="306"/>
      <c r="L226" s="307" t="s">
        <v>434</v>
      </c>
      <c r="O226" s="292">
        <v>3</v>
      </c>
    </row>
    <row r="227" spans="1:15" ht="12.75">
      <c r="A227" s="301"/>
      <c r="B227" s="302"/>
      <c r="C227" s="303" t="s">
        <v>435</v>
      </c>
      <c r="D227" s="304"/>
      <c r="E227" s="304"/>
      <c r="F227" s="304"/>
      <c r="G227" s="305"/>
      <c r="I227" s="306"/>
      <c r="K227" s="306"/>
      <c r="L227" s="307" t="s">
        <v>435</v>
      </c>
      <c r="O227" s="292">
        <v>3</v>
      </c>
    </row>
    <row r="228" spans="1:15" ht="12.75">
      <c r="A228" s="301"/>
      <c r="B228" s="308"/>
      <c r="C228" s="309" t="s">
        <v>436</v>
      </c>
      <c r="D228" s="310"/>
      <c r="E228" s="311">
        <v>88.5</v>
      </c>
      <c r="F228" s="312"/>
      <c r="G228" s="313"/>
      <c r="H228" s="314"/>
      <c r="I228" s="306"/>
      <c r="J228" s="315"/>
      <c r="K228" s="306"/>
      <c r="M228" s="307" t="s">
        <v>436</v>
      </c>
      <c r="O228" s="292"/>
    </row>
    <row r="229" spans="1:80" ht="12.75">
      <c r="A229" s="293">
        <v>70</v>
      </c>
      <c r="B229" s="294" t="s">
        <v>437</v>
      </c>
      <c r="C229" s="295" t="s">
        <v>438</v>
      </c>
      <c r="D229" s="296" t="s">
        <v>141</v>
      </c>
      <c r="E229" s="297">
        <v>581.3439</v>
      </c>
      <c r="F229" s="297">
        <v>0</v>
      </c>
      <c r="G229" s="298">
        <f>E229*F229</f>
        <v>0</v>
      </c>
      <c r="H229" s="299">
        <v>0.118</v>
      </c>
      <c r="I229" s="300">
        <f>E229*H229</f>
        <v>68.59858019999999</v>
      </c>
      <c r="J229" s="299"/>
      <c r="K229" s="300">
        <f>E229*J229</f>
        <v>0</v>
      </c>
      <c r="O229" s="292">
        <v>2</v>
      </c>
      <c r="AA229" s="261">
        <v>3</v>
      </c>
      <c r="AB229" s="261">
        <v>1</v>
      </c>
      <c r="AC229" s="261">
        <v>58380056</v>
      </c>
      <c r="AZ229" s="261">
        <v>1</v>
      </c>
      <c r="BA229" s="261">
        <f>IF(AZ229=1,G229,0)</f>
        <v>0</v>
      </c>
      <c r="BB229" s="261">
        <f>IF(AZ229=2,G229,0)</f>
        <v>0</v>
      </c>
      <c r="BC229" s="261">
        <f>IF(AZ229=3,G229,0)</f>
        <v>0</v>
      </c>
      <c r="BD229" s="261">
        <f>IF(AZ229=4,G229,0)</f>
        <v>0</v>
      </c>
      <c r="BE229" s="261">
        <f>IF(AZ229=5,G229,0)</f>
        <v>0</v>
      </c>
      <c r="CA229" s="292">
        <v>3</v>
      </c>
      <c r="CB229" s="292">
        <v>1</v>
      </c>
    </row>
    <row r="230" spans="1:15" ht="12.75">
      <c r="A230" s="301"/>
      <c r="B230" s="308"/>
      <c r="C230" s="309" t="s">
        <v>439</v>
      </c>
      <c r="D230" s="310"/>
      <c r="E230" s="311">
        <v>581.3439</v>
      </c>
      <c r="F230" s="312"/>
      <c r="G230" s="313"/>
      <c r="H230" s="314"/>
      <c r="I230" s="306"/>
      <c r="J230" s="315"/>
      <c r="K230" s="306"/>
      <c r="M230" s="307" t="s">
        <v>439</v>
      </c>
      <c r="O230" s="292"/>
    </row>
    <row r="231" spans="1:80" ht="12.75">
      <c r="A231" s="293">
        <v>71</v>
      </c>
      <c r="B231" s="294" t="s">
        <v>440</v>
      </c>
      <c r="C231" s="295" t="s">
        <v>441</v>
      </c>
      <c r="D231" s="296" t="s">
        <v>141</v>
      </c>
      <c r="E231" s="297">
        <v>4.8705</v>
      </c>
      <c r="F231" s="297">
        <v>0</v>
      </c>
      <c r="G231" s="298">
        <f>E231*F231</f>
        <v>0</v>
      </c>
      <c r="H231" s="299">
        <v>0.111</v>
      </c>
      <c r="I231" s="300">
        <f>E231*H231</f>
        <v>0.5406255</v>
      </c>
      <c r="J231" s="299"/>
      <c r="K231" s="300">
        <f>E231*J231</f>
        <v>0</v>
      </c>
      <c r="O231" s="292">
        <v>2</v>
      </c>
      <c r="AA231" s="261">
        <v>3</v>
      </c>
      <c r="AB231" s="261">
        <v>1</v>
      </c>
      <c r="AC231" s="261" t="s">
        <v>440</v>
      </c>
      <c r="AZ231" s="261">
        <v>1</v>
      </c>
      <c r="BA231" s="261">
        <f>IF(AZ231=1,G231,0)</f>
        <v>0</v>
      </c>
      <c r="BB231" s="261">
        <f>IF(AZ231=2,G231,0)</f>
        <v>0</v>
      </c>
      <c r="BC231" s="261">
        <f>IF(AZ231=3,G231,0)</f>
        <v>0</v>
      </c>
      <c r="BD231" s="261">
        <f>IF(AZ231=4,G231,0)</f>
        <v>0</v>
      </c>
      <c r="BE231" s="261">
        <f>IF(AZ231=5,G231,0)</f>
        <v>0</v>
      </c>
      <c r="CA231" s="292">
        <v>3</v>
      </c>
      <c r="CB231" s="292">
        <v>1</v>
      </c>
    </row>
    <row r="232" spans="1:15" ht="12.75">
      <c r="A232" s="301"/>
      <c r="B232" s="308"/>
      <c r="C232" s="309" t="s">
        <v>442</v>
      </c>
      <c r="D232" s="310"/>
      <c r="E232" s="311">
        <v>4.8705</v>
      </c>
      <c r="F232" s="312"/>
      <c r="G232" s="313"/>
      <c r="H232" s="314"/>
      <c r="I232" s="306"/>
      <c r="J232" s="315"/>
      <c r="K232" s="306"/>
      <c r="M232" s="307" t="s">
        <v>442</v>
      </c>
      <c r="O232" s="292"/>
    </row>
    <row r="233" spans="1:80" ht="12.75">
      <c r="A233" s="293">
        <v>72</v>
      </c>
      <c r="B233" s="294" t="s">
        <v>443</v>
      </c>
      <c r="C233" s="295" t="s">
        <v>444</v>
      </c>
      <c r="D233" s="296" t="s">
        <v>141</v>
      </c>
      <c r="E233" s="297">
        <v>395.1735</v>
      </c>
      <c r="F233" s="297">
        <v>0</v>
      </c>
      <c r="G233" s="298">
        <f>E233*F233</f>
        <v>0</v>
      </c>
      <c r="H233" s="299">
        <v>0.2</v>
      </c>
      <c r="I233" s="300">
        <f>E233*H233</f>
        <v>79.0347</v>
      </c>
      <c r="J233" s="299"/>
      <c r="K233" s="300">
        <f>E233*J233</f>
        <v>0</v>
      </c>
      <c r="O233" s="292">
        <v>2</v>
      </c>
      <c r="AA233" s="261">
        <v>3</v>
      </c>
      <c r="AB233" s="261">
        <v>1</v>
      </c>
      <c r="AC233" s="261" t="s">
        <v>443</v>
      </c>
      <c r="AZ233" s="261">
        <v>1</v>
      </c>
      <c r="BA233" s="261">
        <f>IF(AZ233=1,G233,0)</f>
        <v>0</v>
      </c>
      <c r="BB233" s="261">
        <f>IF(AZ233=2,G233,0)</f>
        <v>0</v>
      </c>
      <c r="BC233" s="261">
        <f>IF(AZ233=3,G233,0)</f>
        <v>0</v>
      </c>
      <c r="BD233" s="261">
        <f>IF(AZ233=4,G233,0)</f>
        <v>0</v>
      </c>
      <c r="BE233" s="261">
        <f>IF(AZ233=5,G233,0)</f>
        <v>0</v>
      </c>
      <c r="CA233" s="292">
        <v>3</v>
      </c>
      <c r="CB233" s="292">
        <v>1</v>
      </c>
    </row>
    <row r="234" spans="1:15" ht="12.75">
      <c r="A234" s="301"/>
      <c r="B234" s="308"/>
      <c r="C234" s="309" t="s">
        <v>445</v>
      </c>
      <c r="D234" s="310"/>
      <c r="E234" s="311">
        <v>395.1735</v>
      </c>
      <c r="F234" s="312"/>
      <c r="G234" s="313"/>
      <c r="H234" s="314"/>
      <c r="I234" s="306"/>
      <c r="J234" s="315"/>
      <c r="K234" s="306"/>
      <c r="M234" s="307" t="s">
        <v>445</v>
      </c>
      <c r="O234" s="292"/>
    </row>
    <row r="235" spans="1:80" ht="12.75">
      <c r="A235" s="293">
        <v>73</v>
      </c>
      <c r="B235" s="294" t="s">
        <v>446</v>
      </c>
      <c r="C235" s="295" t="s">
        <v>447</v>
      </c>
      <c r="D235" s="296" t="s">
        <v>141</v>
      </c>
      <c r="E235" s="297">
        <v>4.237</v>
      </c>
      <c r="F235" s="297">
        <v>0</v>
      </c>
      <c r="G235" s="298">
        <f>E235*F235</f>
        <v>0</v>
      </c>
      <c r="H235" s="299">
        <v>0</v>
      </c>
      <c r="I235" s="300">
        <f>E235*H235</f>
        <v>0</v>
      </c>
      <c r="J235" s="299"/>
      <c r="K235" s="300">
        <f>E235*J235</f>
        <v>0</v>
      </c>
      <c r="O235" s="292">
        <v>2</v>
      </c>
      <c r="AA235" s="261">
        <v>12</v>
      </c>
      <c r="AB235" s="261">
        <v>1</v>
      </c>
      <c r="AC235" s="261">
        <v>55</v>
      </c>
      <c r="AZ235" s="261">
        <v>1</v>
      </c>
      <c r="BA235" s="261">
        <f>IF(AZ235=1,G235,0)</f>
        <v>0</v>
      </c>
      <c r="BB235" s="261">
        <f>IF(AZ235=2,G235,0)</f>
        <v>0</v>
      </c>
      <c r="BC235" s="261">
        <f>IF(AZ235=3,G235,0)</f>
        <v>0</v>
      </c>
      <c r="BD235" s="261">
        <f>IF(AZ235=4,G235,0)</f>
        <v>0</v>
      </c>
      <c r="BE235" s="261">
        <f>IF(AZ235=5,G235,0)</f>
        <v>0</v>
      </c>
      <c r="CA235" s="292">
        <v>12</v>
      </c>
      <c r="CB235" s="292">
        <v>1</v>
      </c>
    </row>
    <row r="236" spans="1:15" ht="12.75">
      <c r="A236" s="301"/>
      <c r="B236" s="308"/>
      <c r="C236" s="309" t="s">
        <v>448</v>
      </c>
      <c r="D236" s="310"/>
      <c r="E236" s="311">
        <v>4.237</v>
      </c>
      <c r="F236" s="312"/>
      <c r="G236" s="313"/>
      <c r="H236" s="314"/>
      <c r="I236" s="306"/>
      <c r="J236" s="315"/>
      <c r="K236" s="306"/>
      <c r="M236" s="307" t="s">
        <v>448</v>
      </c>
      <c r="O236" s="292"/>
    </row>
    <row r="237" spans="1:80" ht="22.5">
      <c r="A237" s="293">
        <v>74</v>
      </c>
      <c r="B237" s="294" t="s">
        <v>449</v>
      </c>
      <c r="C237" s="295" t="s">
        <v>450</v>
      </c>
      <c r="D237" s="296" t="s">
        <v>141</v>
      </c>
      <c r="E237" s="297">
        <v>7.0902</v>
      </c>
      <c r="F237" s="297">
        <v>0</v>
      </c>
      <c r="G237" s="298">
        <f>E237*F237</f>
        <v>0</v>
      </c>
      <c r="H237" s="299">
        <v>0</v>
      </c>
      <c r="I237" s="300">
        <f>E237*H237</f>
        <v>0</v>
      </c>
      <c r="J237" s="299"/>
      <c r="K237" s="300">
        <f>E237*J237</f>
        <v>0</v>
      </c>
      <c r="O237" s="292">
        <v>2</v>
      </c>
      <c r="AA237" s="261">
        <v>12</v>
      </c>
      <c r="AB237" s="261">
        <v>1</v>
      </c>
      <c r="AC237" s="261">
        <v>56</v>
      </c>
      <c r="AZ237" s="261">
        <v>1</v>
      </c>
      <c r="BA237" s="261">
        <f>IF(AZ237=1,G237,0)</f>
        <v>0</v>
      </c>
      <c r="BB237" s="261">
        <f>IF(AZ237=2,G237,0)</f>
        <v>0</v>
      </c>
      <c r="BC237" s="261">
        <f>IF(AZ237=3,G237,0)</f>
        <v>0</v>
      </c>
      <c r="BD237" s="261">
        <f>IF(AZ237=4,G237,0)</f>
        <v>0</v>
      </c>
      <c r="BE237" s="261">
        <f>IF(AZ237=5,G237,0)</f>
        <v>0</v>
      </c>
      <c r="CA237" s="292">
        <v>12</v>
      </c>
      <c r="CB237" s="292">
        <v>1</v>
      </c>
    </row>
    <row r="238" spans="1:15" ht="12.75">
      <c r="A238" s="301"/>
      <c r="B238" s="308"/>
      <c r="C238" s="309" t="s">
        <v>451</v>
      </c>
      <c r="D238" s="310"/>
      <c r="E238" s="311">
        <v>6.767</v>
      </c>
      <c r="F238" s="312"/>
      <c r="G238" s="313"/>
      <c r="H238" s="314"/>
      <c r="I238" s="306"/>
      <c r="J238" s="315"/>
      <c r="K238" s="306"/>
      <c r="M238" s="307" t="s">
        <v>451</v>
      </c>
      <c r="O238" s="292"/>
    </row>
    <row r="239" spans="1:15" ht="12.75">
      <c r="A239" s="301"/>
      <c r="B239" s="308"/>
      <c r="C239" s="309" t="s">
        <v>452</v>
      </c>
      <c r="D239" s="310"/>
      <c r="E239" s="311">
        <v>0.3232</v>
      </c>
      <c r="F239" s="312"/>
      <c r="G239" s="313"/>
      <c r="H239" s="314"/>
      <c r="I239" s="306"/>
      <c r="J239" s="315"/>
      <c r="K239" s="306"/>
      <c r="M239" s="307" t="s">
        <v>452</v>
      </c>
      <c r="O239" s="292"/>
    </row>
    <row r="240" spans="1:80" ht="22.5">
      <c r="A240" s="293">
        <v>75</v>
      </c>
      <c r="B240" s="294" t="s">
        <v>453</v>
      </c>
      <c r="C240" s="295" t="s">
        <v>454</v>
      </c>
      <c r="D240" s="296" t="s">
        <v>141</v>
      </c>
      <c r="E240" s="297">
        <v>7.4134</v>
      </c>
      <c r="F240" s="297">
        <v>0</v>
      </c>
      <c r="G240" s="298">
        <f>E240*F240</f>
        <v>0</v>
      </c>
      <c r="H240" s="299">
        <v>0</v>
      </c>
      <c r="I240" s="300">
        <f>E240*H240</f>
        <v>0</v>
      </c>
      <c r="J240" s="299"/>
      <c r="K240" s="300">
        <f>E240*J240</f>
        <v>0</v>
      </c>
      <c r="O240" s="292">
        <v>2</v>
      </c>
      <c r="AA240" s="261">
        <v>12</v>
      </c>
      <c r="AB240" s="261">
        <v>1</v>
      </c>
      <c r="AC240" s="261">
        <v>57</v>
      </c>
      <c r="AZ240" s="261">
        <v>1</v>
      </c>
      <c r="BA240" s="261">
        <f>IF(AZ240=1,G240,0)</f>
        <v>0</v>
      </c>
      <c r="BB240" s="261">
        <f>IF(AZ240=2,G240,0)</f>
        <v>0</v>
      </c>
      <c r="BC240" s="261">
        <f>IF(AZ240=3,G240,0)</f>
        <v>0</v>
      </c>
      <c r="BD240" s="261">
        <f>IF(AZ240=4,G240,0)</f>
        <v>0</v>
      </c>
      <c r="BE240" s="261">
        <f>IF(AZ240=5,G240,0)</f>
        <v>0</v>
      </c>
      <c r="CA240" s="292">
        <v>12</v>
      </c>
      <c r="CB240" s="292">
        <v>1</v>
      </c>
    </row>
    <row r="241" spans="1:15" ht="12.75">
      <c r="A241" s="301"/>
      <c r="B241" s="308"/>
      <c r="C241" s="309" t="s">
        <v>455</v>
      </c>
      <c r="D241" s="310"/>
      <c r="E241" s="311">
        <v>7.4134</v>
      </c>
      <c r="F241" s="312"/>
      <c r="G241" s="313"/>
      <c r="H241" s="314"/>
      <c r="I241" s="306"/>
      <c r="J241" s="315"/>
      <c r="K241" s="306"/>
      <c r="M241" s="307" t="s">
        <v>455</v>
      </c>
      <c r="O241" s="292"/>
    </row>
    <row r="242" spans="1:80" ht="12.75">
      <c r="A242" s="293">
        <v>76</v>
      </c>
      <c r="B242" s="294" t="s">
        <v>456</v>
      </c>
      <c r="C242" s="295" t="s">
        <v>457</v>
      </c>
      <c r="D242" s="296" t="s">
        <v>179</v>
      </c>
      <c r="E242" s="297">
        <v>86</v>
      </c>
      <c r="F242" s="297">
        <v>0</v>
      </c>
      <c r="G242" s="298">
        <f>E242*F242</f>
        <v>0</v>
      </c>
      <c r="H242" s="299">
        <v>0</v>
      </c>
      <c r="I242" s="300">
        <f>E242*H242</f>
        <v>0</v>
      </c>
      <c r="J242" s="299"/>
      <c r="K242" s="300">
        <f>E242*J242</f>
        <v>0</v>
      </c>
      <c r="O242" s="292">
        <v>2</v>
      </c>
      <c r="AA242" s="261">
        <v>12</v>
      </c>
      <c r="AB242" s="261">
        <v>1</v>
      </c>
      <c r="AC242" s="261">
        <v>122</v>
      </c>
      <c r="AZ242" s="261">
        <v>1</v>
      </c>
      <c r="BA242" s="261">
        <f>IF(AZ242=1,G242,0)</f>
        <v>0</v>
      </c>
      <c r="BB242" s="261">
        <f>IF(AZ242=2,G242,0)</f>
        <v>0</v>
      </c>
      <c r="BC242" s="261">
        <f>IF(AZ242=3,G242,0)</f>
        <v>0</v>
      </c>
      <c r="BD242" s="261">
        <f>IF(AZ242=4,G242,0)</f>
        <v>0</v>
      </c>
      <c r="BE242" s="261">
        <f>IF(AZ242=5,G242,0)</f>
        <v>0</v>
      </c>
      <c r="CA242" s="292">
        <v>12</v>
      </c>
      <c r="CB242" s="292">
        <v>1</v>
      </c>
    </row>
    <row r="243" spans="1:15" ht="12.75">
      <c r="A243" s="301"/>
      <c r="B243" s="308"/>
      <c r="C243" s="309" t="s">
        <v>458</v>
      </c>
      <c r="D243" s="310"/>
      <c r="E243" s="311">
        <v>44</v>
      </c>
      <c r="F243" s="312"/>
      <c r="G243" s="313"/>
      <c r="H243" s="314"/>
      <c r="I243" s="306"/>
      <c r="J243" s="315"/>
      <c r="K243" s="306"/>
      <c r="M243" s="307" t="s">
        <v>458</v>
      </c>
      <c r="O243" s="292"/>
    </row>
    <row r="244" spans="1:15" ht="12.75">
      <c r="A244" s="301"/>
      <c r="B244" s="308"/>
      <c r="C244" s="309" t="s">
        <v>459</v>
      </c>
      <c r="D244" s="310"/>
      <c r="E244" s="311">
        <v>42</v>
      </c>
      <c r="F244" s="312"/>
      <c r="G244" s="313"/>
      <c r="H244" s="314"/>
      <c r="I244" s="306"/>
      <c r="J244" s="315"/>
      <c r="K244" s="306"/>
      <c r="M244" s="307" t="s">
        <v>459</v>
      </c>
      <c r="O244" s="292"/>
    </row>
    <row r="245" spans="1:80" ht="12.75">
      <c r="A245" s="293">
        <v>77</v>
      </c>
      <c r="B245" s="294" t="s">
        <v>460</v>
      </c>
      <c r="C245" s="295" t="s">
        <v>461</v>
      </c>
      <c r="D245" s="296" t="s">
        <v>179</v>
      </c>
      <c r="E245" s="297">
        <v>1</v>
      </c>
      <c r="F245" s="297">
        <v>0</v>
      </c>
      <c r="G245" s="298">
        <f>E245*F245</f>
        <v>0</v>
      </c>
      <c r="H245" s="299">
        <v>0</v>
      </c>
      <c r="I245" s="300">
        <f>E245*H245</f>
        <v>0</v>
      </c>
      <c r="J245" s="299"/>
      <c r="K245" s="300">
        <f>E245*J245</f>
        <v>0</v>
      </c>
      <c r="O245" s="292">
        <v>2</v>
      </c>
      <c r="AA245" s="261">
        <v>12</v>
      </c>
      <c r="AB245" s="261">
        <v>1</v>
      </c>
      <c r="AC245" s="261">
        <v>124</v>
      </c>
      <c r="AZ245" s="261">
        <v>1</v>
      </c>
      <c r="BA245" s="261">
        <f>IF(AZ245=1,G245,0)</f>
        <v>0</v>
      </c>
      <c r="BB245" s="261">
        <f>IF(AZ245=2,G245,0)</f>
        <v>0</v>
      </c>
      <c r="BC245" s="261">
        <f>IF(AZ245=3,G245,0)</f>
        <v>0</v>
      </c>
      <c r="BD245" s="261">
        <f>IF(AZ245=4,G245,0)</f>
        <v>0</v>
      </c>
      <c r="BE245" s="261">
        <f>IF(AZ245=5,G245,0)</f>
        <v>0</v>
      </c>
      <c r="CA245" s="292">
        <v>12</v>
      </c>
      <c r="CB245" s="292">
        <v>1</v>
      </c>
    </row>
    <row r="246" spans="1:15" ht="12.75">
      <c r="A246" s="301"/>
      <c r="B246" s="308"/>
      <c r="C246" s="309" t="s">
        <v>462</v>
      </c>
      <c r="D246" s="310"/>
      <c r="E246" s="311">
        <v>1</v>
      </c>
      <c r="F246" s="312"/>
      <c r="G246" s="313"/>
      <c r="H246" s="314"/>
      <c r="I246" s="306"/>
      <c r="J246" s="315"/>
      <c r="K246" s="306"/>
      <c r="M246" s="307" t="s">
        <v>462</v>
      </c>
      <c r="O246" s="292"/>
    </row>
    <row r="247" spans="1:80" ht="22.5">
      <c r="A247" s="293">
        <v>78</v>
      </c>
      <c r="B247" s="294" t="s">
        <v>463</v>
      </c>
      <c r="C247" s="295" t="s">
        <v>464</v>
      </c>
      <c r="D247" s="296" t="s">
        <v>179</v>
      </c>
      <c r="E247" s="297">
        <v>2</v>
      </c>
      <c r="F247" s="297">
        <v>0</v>
      </c>
      <c r="G247" s="298">
        <f>E247*F247</f>
        <v>0</v>
      </c>
      <c r="H247" s="299">
        <v>0</v>
      </c>
      <c r="I247" s="300">
        <f>E247*H247</f>
        <v>0</v>
      </c>
      <c r="J247" s="299"/>
      <c r="K247" s="300">
        <f>E247*J247</f>
        <v>0</v>
      </c>
      <c r="O247" s="292">
        <v>2</v>
      </c>
      <c r="AA247" s="261">
        <v>12</v>
      </c>
      <c r="AB247" s="261">
        <v>1</v>
      </c>
      <c r="AC247" s="261">
        <v>123</v>
      </c>
      <c r="AZ247" s="261">
        <v>1</v>
      </c>
      <c r="BA247" s="261">
        <f>IF(AZ247=1,G247,0)</f>
        <v>0</v>
      </c>
      <c r="BB247" s="261">
        <f>IF(AZ247=2,G247,0)</f>
        <v>0</v>
      </c>
      <c r="BC247" s="261">
        <f>IF(AZ247=3,G247,0)</f>
        <v>0</v>
      </c>
      <c r="BD247" s="261">
        <f>IF(AZ247=4,G247,0)</f>
        <v>0</v>
      </c>
      <c r="BE247" s="261">
        <f>IF(AZ247=5,G247,0)</f>
        <v>0</v>
      </c>
      <c r="CA247" s="292">
        <v>12</v>
      </c>
      <c r="CB247" s="292">
        <v>1</v>
      </c>
    </row>
    <row r="248" spans="1:15" ht="12.75">
      <c r="A248" s="301"/>
      <c r="B248" s="308"/>
      <c r="C248" s="309" t="s">
        <v>465</v>
      </c>
      <c r="D248" s="310"/>
      <c r="E248" s="311">
        <v>1</v>
      </c>
      <c r="F248" s="312"/>
      <c r="G248" s="313"/>
      <c r="H248" s="314"/>
      <c r="I248" s="306"/>
      <c r="J248" s="315"/>
      <c r="K248" s="306"/>
      <c r="M248" s="307" t="s">
        <v>465</v>
      </c>
      <c r="O248" s="292"/>
    </row>
    <row r="249" spans="1:15" ht="12.75">
      <c r="A249" s="301"/>
      <c r="B249" s="308"/>
      <c r="C249" s="309" t="s">
        <v>462</v>
      </c>
      <c r="D249" s="310"/>
      <c r="E249" s="311">
        <v>1</v>
      </c>
      <c r="F249" s="312"/>
      <c r="G249" s="313"/>
      <c r="H249" s="314"/>
      <c r="I249" s="306"/>
      <c r="J249" s="315"/>
      <c r="K249" s="306"/>
      <c r="M249" s="307" t="s">
        <v>462</v>
      </c>
      <c r="O249" s="292"/>
    </row>
    <row r="250" spans="1:80" ht="12.75">
      <c r="A250" s="293">
        <v>79</v>
      </c>
      <c r="B250" s="294" t="s">
        <v>466</v>
      </c>
      <c r="C250" s="295" t="s">
        <v>467</v>
      </c>
      <c r="D250" s="296" t="s">
        <v>179</v>
      </c>
      <c r="E250" s="297">
        <v>84</v>
      </c>
      <c r="F250" s="297">
        <v>0</v>
      </c>
      <c r="G250" s="298">
        <f>E250*F250</f>
        <v>0</v>
      </c>
      <c r="H250" s="299">
        <v>0</v>
      </c>
      <c r="I250" s="300">
        <f>E250*H250</f>
        <v>0</v>
      </c>
      <c r="J250" s="299"/>
      <c r="K250" s="300">
        <f>E250*J250</f>
        <v>0</v>
      </c>
      <c r="O250" s="292">
        <v>2</v>
      </c>
      <c r="AA250" s="261">
        <v>12</v>
      </c>
      <c r="AB250" s="261">
        <v>1</v>
      </c>
      <c r="AC250" s="261">
        <v>125</v>
      </c>
      <c r="AZ250" s="261">
        <v>1</v>
      </c>
      <c r="BA250" s="261">
        <f>IF(AZ250=1,G250,0)</f>
        <v>0</v>
      </c>
      <c r="BB250" s="261">
        <f>IF(AZ250=2,G250,0)</f>
        <v>0</v>
      </c>
      <c r="BC250" s="261">
        <f>IF(AZ250=3,G250,0)</f>
        <v>0</v>
      </c>
      <c r="BD250" s="261">
        <f>IF(AZ250=4,G250,0)</f>
        <v>0</v>
      </c>
      <c r="BE250" s="261">
        <f>IF(AZ250=5,G250,0)</f>
        <v>0</v>
      </c>
      <c r="CA250" s="292">
        <v>12</v>
      </c>
      <c r="CB250" s="292">
        <v>1</v>
      </c>
    </row>
    <row r="251" spans="1:15" ht="12.75">
      <c r="A251" s="301"/>
      <c r="B251" s="308"/>
      <c r="C251" s="309" t="s">
        <v>468</v>
      </c>
      <c r="D251" s="310"/>
      <c r="E251" s="311">
        <v>43</v>
      </c>
      <c r="F251" s="312"/>
      <c r="G251" s="313"/>
      <c r="H251" s="314"/>
      <c r="I251" s="306"/>
      <c r="J251" s="315"/>
      <c r="K251" s="306"/>
      <c r="M251" s="307" t="s">
        <v>468</v>
      </c>
      <c r="O251" s="292"/>
    </row>
    <row r="252" spans="1:15" ht="12.75">
      <c r="A252" s="301"/>
      <c r="B252" s="308"/>
      <c r="C252" s="309" t="s">
        <v>469</v>
      </c>
      <c r="D252" s="310"/>
      <c r="E252" s="311">
        <v>41</v>
      </c>
      <c r="F252" s="312"/>
      <c r="G252" s="313"/>
      <c r="H252" s="314"/>
      <c r="I252" s="306"/>
      <c r="J252" s="315"/>
      <c r="K252" s="306"/>
      <c r="M252" s="307" t="s">
        <v>469</v>
      </c>
      <c r="O252" s="292"/>
    </row>
    <row r="253" spans="1:80" ht="12.75">
      <c r="A253" s="293">
        <v>80</v>
      </c>
      <c r="B253" s="294" t="s">
        <v>470</v>
      </c>
      <c r="C253" s="295" t="s">
        <v>471</v>
      </c>
      <c r="D253" s="296" t="s">
        <v>179</v>
      </c>
      <c r="E253" s="297">
        <v>5</v>
      </c>
      <c r="F253" s="297">
        <v>0</v>
      </c>
      <c r="G253" s="298">
        <f>E253*F253</f>
        <v>0</v>
      </c>
      <c r="H253" s="299">
        <v>0</v>
      </c>
      <c r="I253" s="300">
        <f>E253*H253</f>
        <v>0</v>
      </c>
      <c r="J253" s="299"/>
      <c r="K253" s="300">
        <f>E253*J253</f>
        <v>0</v>
      </c>
      <c r="O253" s="292">
        <v>2</v>
      </c>
      <c r="AA253" s="261">
        <v>12</v>
      </c>
      <c r="AB253" s="261">
        <v>1</v>
      </c>
      <c r="AC253" s="261">
        <v>126</v>
      </c>
      <c r="AZ253" s="261">
        <v>1</v>
      </c>
      <c r="BA253" s="261">
        <f>IF(AZ253=1,G253,0)</f>
        <v>0</v>
      </c>
      <c r="BB253" s="261">
        <f>IF(AZ253=2,G253,0)</f>
        <v>0</v>
      </c>
      <c r="BC253" s="261">
        <f>IF(AZ253=3,G253,0)</f>
        <v>0</v>
      </c>
      <c r="BD253" s="261">
        <f>IF(AZ253=4,G253,0)</f>
        <v>0</v>
      </c>
      <c r="BE253" s="261">
        <f>IF(AZ253=5,G253,0)</f>
        <v>0</v>
      </c>
      <c r="CA253" s="292">
        <v>12</v>
      </c>
      <c r="CB253" s="292">
        <v>1</v>
      </c>
    </row>
    <row r="254" spans="1:15" ht="12.75">
      <c r="A254" s="301"/>
      <c r="B254" s="308"/>
      <c r="C254" s="309" t="s">
        <v>472</v>
      </c>
      <c r="D254" s="310"/>
      <c r="E254" s="311">
        <v>2</v>
      </c>
      <c r="F254" s="312"/>
      <c r="G254" s="313"/>
      <c r="H254" s="314"/>
      <c r="I254" s="306"/>
      <c r="J254" s="315"/>
      <c r="K254" s="306"/>
      <c r="M254" s="307" t="s">
        <v>472</v>
      </c>
      <c r="O254" s="292"/>
    </row>
    <row r="255" spans="1:15" ht="12.75">
      <c r="A255" s="301"/>
      <c r="B255" s="308"/>
      <c r="C255" s="309" t="s">
        <v>473</v>
      </c>
      <c r="D255" s="310"/>
      <c r="E255" s="311">
        <v>3</v>
      </c>
      <c r="F255" s="312"/>
      <c r="G255" s="313"/>
      <c r="H255" s="314"/>
      <c r="I255" s="306"/>
      <c r="J255" s="315"/>
      <c r="K255" s="306"/>
      <c r="M255" s="307" t="s">
        <v>473</v>
      </c>
      <c r="O255" s="292"/>
    </row>
    <row r="256" spans="1:80" ht="12.75">
      <c r="A256" s="293">
        <v>81</v>
      </c>
      <c r="B256" s="294" t="s">
        <v>474</v>
      </c>
      <c r="C256" s="295" t="s">
        <v>475</v>
      </c>
      <c r="D256" s="296" t="s">
        <v>179</v>
      </c>
      <c r="E256" s="297">
        <v>4</v>
      </c>
      <c r="F256" s="297">
        <v>0</v>
      </c>
      <c r="G256" s="298">
        <f>E256*F256</f>
        <v>0</v>
      </c>
      <c r="H256" s="299">
        <v>0</v>
      </c>
      <c r="I256" s="300">
        <f>E256*H256</f>
        <v>0</v>
      </c>
      <c r="J256" s="299"/>
      <c r="K256" s="300">
        <f>E256*J256</f>
        <v>0</v>
      </c>
      <c r="O256" s="292">
        <v>2</v>
      </c>
      <c r="AA256" s="261">
        <v>12</v>
      </c>
      <c r="AB256" s="261">
        <v>1</v>
      </c>
      <c r="AC256" s="261">
        <v>127</v>
      </c>
      <c r="AZ256" s="261">
        <v>1</v>
      </c>
      <c r="BA256" s="261">
        <f>IF(AZ256=1,G256,0)</f>
        <v>0</v>
      </c>
      <c r="BB256" s="261">
        <f>IF(AZ256=2,G256,0)</f>
        <v>0</v>
      </c>
      <c r="BC256" s="261">
        <f>IF(AZ256=3,G256,0)</f>
        <v>0</v>
      </c>
      <c r="BD256" s="261">
        <f>IF(AZ256=4,G256,0)</f>
        <v>0</v>
      </c>
      <c r="BE256" s="261">
        <f>IF(AZ256=5,G256,0)</f>
        <v>0</v>
      </c>
      <c r="CA256" s="292">
        <v>12</v>
      </c>
      <c r="CB256" s="292">
        <v>1</v>
      </c>
    </row>
    <row r="257" spans="1:15" ht="12.75">
      <c r="A257" s="301"/>
      <c r="B257" s="308"/>
      <c r="C257" s="309" t="s">
        <v>472</v>
      </c>
      <c r="D257" s="310"/>
      <c r="E257" s="311">
        <v>2</v>
      </c>
      <c r="F257" s="312"/>
      <c r="G257" s="313"/>
      <c r="H257" s="314"/>
      <c r="I257" s="306"/>
      <c r="J257" s="315"/>
      <c r="K257" s="306"/>
      <c r="M257" s="307" t="s">
        <v>472</v>
      </c>
      <c r="O257" s="292"/>
    </row>
    <row r="258" spans="1:15" ht="12.75">
      <c r="A258" s="301"/>
      <c r="B258" s="308"/>
      <c r="C258" s="309" t="s">
        <v>476</v>
      </c>
      <c r="D258" s="310"/>
      <c r="E258" s="311">
        <v>2</v>
      </c>
      <c r="F258" s="312"/>
      <c r="G258" s="313"/>
      <c r="H258" s="314"/>
      <c r="I258" s="306"/>
      <c r="J258" s="315"/>
      <c r="K258" s="306"/>
      <c r="M258" s="307" t="s">
        <v>476</v>
      </c>
      <c r="O258" s="292"/>
    </row>
    <row r="259" spans="1:57" ht="12.75">
      <c r="A259" s="316"/>
      <c r="B259" s="317" t="s">
        <v>98</v>
      </c>
      <c r="C259" s="318" t="s">
        <v>417</v>
      </c>
      <c r="D259" s="319"/>
      <c r="E259" s="320"/>
      <c r="F259" s="321"/>
      <c r="G259" s="322">
        <f>SUM(G212:G258)</f>
        <v>0</v>
      </c>
      <c r="H259" s="323"/>
      <c r="I259" s="324">
        <f>SUM(I212:I258)</f>
        <v>387.90125069999993</v>
      </c>
      <c r="J259" s="323"/>
      <c r="K259" s="324">
        <f>SUM(K212:K258)</f>
        <v>0</v>
      </c>
      <c r="O259" s="292">
        <v>4</v>
      </c>
      <c r="BA259" s="325">
        <f>SUM(BA212:BA258)</f>
        <v>0</v>
      </c>
      <c r="BB259" s="325">
        <f>SUM(BB212:BB258)</f>
        <v>0</v>
      </c>
      <c r="BC259" s="325">
        <f>SUM(BC212:BC258)</f>
        <v>0</v>
      </c>
      <c r="BD259" s="325">
        <f>SUM(BD212:BD258)</f>
        <v>0</v>
      </c>
      <c r="BE259" s="325">
        <f>SUM(BE212:BE258)</f>
        <v>0</v>
      </c>
    </row>
    <row r="260" spans="1:15" ht="12.75">
      <c r="A260" s="282" t="s">
        <v>97</v>
      </c>
      <c r="B260" s="283" t="s">
        <v>477</v>
      </c>
      <c r="C260" s="284" t="s">
        <v>478</v>
      </c>
      <c r="D260" s="285"/>
      <c r="E260" s="286"/>
      <c r="F260" s="286"/>
      <c r="G260" s="287"/>
      <c r="H260" s="288"/>
      <c r="I260" s="289"/>
      <c r="J260" s="290"/>
      <c r="K260" s="291"/>
      <c r="O260" s="292">
        <v>1</v>
      </c>
    </row>
    <row r="261" spans="1:80" ht="12.75">
      <c r="A261" s="293">
        <v>82</v>
      </c>
      <c r="B261" s="294" t="s">
        <v>480</v>
      </c>
      <c r="C261" s="295" t="s">
        <v>481</v>
      </c>
      <c r="D261" s="296" t="s">
        <v>171</v>
      </c>
      <c r="E261" s="297">
        <v>1.2</v>
      </c>
      <c r="F261" s="297">
        <v>0</v>
      </c>
      <c r="G261" s="298">
        <f>E261*F261</f>
        <v>0</v>
      </c>
      <c r="H261" s="299">
        <v>0</v>
      </c>
      <c r="I261" s="300">
        <f>E261*H261</f>
        <v>0</v>
      </c>
      <c r="J261" s="299">
        <v>0</v>
      </c>
      <c r="K261" s="300">
        <f>E261*J261</f>
        <v>0</v>
      </c>
      <c r="O261" s="292">
        <v>2</v>
      </c>
      <c r="AA261" s="261">
        <v>1</v>
      </c>
      <c r="AB261" s="261">
        <v>0</v>
      </c>
      <c r="AC261" s="261">
        <v>0</v>
      </c>
      <c r="AZ261" s="261">
        <v>1</v>
      </c>
      <c r="BA261" s="261">
        <f>IF(AZ261=1,G261,0)</f>
        <v>0</v>
      </c>
      <c r="BB261" s="261">
        <f>IF(AZ261=2,G261,0)</f>
        <v>0</v>
      </c>
      <c r="BC261" s="261">
        <f>IF(AZ261=3,G261,0)</f>
        <v>0</v>
      </c>
      <c r="BD261" s="261">
        <f>IF(AZ261=4,G261,0)</f>
        <v>0</v>
      </c>
      <c r="BE261" s="261">
        <f>IF(AZ261=5,G261,0)</f>
        <v>0</v>
      </c>
      <c r="CA261" s="292">
        <v>1</v>
      </c>
      <c r="CB261" s="292">
        <v>0</v>
      </c>
    </row>
    <row r="262" spans="1:15" ht="22.5">
      <c r="A262" s="301"/>
      <c r="B262" s="302"/>
      <c r="C262" s="303" t="s">
        <v>482</v>
      </c>
      <c r="D262" s="304"/>
      <c r="E262" s="304"/>
      <c r="F262" s="304"/>
      <c r="G262" s="305"/>
      <c r="I262" s="306"/>
      <c r="K262" s="306"/>
      <c r="L262" s="307" t="s">
        <v>482</v>
      </c>
      <c r="O262" s="292">
        <v>3</v>
      </c>
    </row>
    <row r="263" spans="1:15" ht="22.5">
      <c r="A263" s="301"/>
      <c r="B263" s="302"/>
      <c r="C263" s="303" t="s">
        <v>483</v>
      </c>
      <c r="D263" s="304"/>
      <c r="E263" s="304"/>
      <c r="F263" s="304"/>
      <c r="G263" s="305"/>
      <c r="I263" s="306"/>
      <c r="K263" s="306"/>
      <c r="L263" s="307" t="s">
        <v>483</v>
      </c>
      <c r="O263" s="292">
        <v>3</v>
      </c>
    </row>
    <row r="264" spans="1:15" ht="12.75">
      <c r="A264" s="301"/>
      <c r="B264" s="302"/>
      <c r="C264" s="303" t="s">
        <v>484</v>
      </c>
      <c r="D264" s="304"/>
      <c r="E264" s="304"/>
      <c r="F264" s="304"/>
      <c r="G264" s="305"/>
      <c r="I264" s="306"/>
      <c r="K264" s="306"/>
      <c r="L264" s="307" t="s">
        <v>484</v>
      </c>
      <c r="O264" s="292">
        <v>3</v>
      </c>
    </row>
    <row r="265" spans="1:15" ht="12.75">
      <c r="A265" s="301"/>
      <c r="B265" s="308"/>
      <c r="C265" s="309" t="s">
        <v>485</v>
      </c>
      <c r="D265" s="310"/>
      <c r="E265" s="311">
        <v>1.2</v>
      </c>
      <c r="F265" s="312"/>
      <c r="G265" s="313"/>
      <c r="H265" s="314"/>
      <c r="I265" s="306"/>
      <c r="J265" s="315"/>
      <c r="K265" s="306"/>
      <c r="M265" s="307" t="s">
        <v>485</v>
      </c>
      <c r="O265" s="292"/>
    </row>
    <row r="266" spans="1:80" ht="12.75">
      <c r="A266" s="293">
        <v>83</v>
      </c>
      <c r="B266" s="294" t="s">
        <v>486</v>
      </c>
      <c r="C266" s="295" t="s">
        <v>487</v>
      </c>
      <c r="D266" s="296" t="s">
        <v>179</v>
      </c>
      <c r="E266" s="297">
        <v>2</v>
      </c>
      <c r="F266" s="297">
        <v>0</v>
      </c>
      <c r="G266" s="298">
        <f>E266*F266</f>
        <v>0</v>
      </c>
      <c r="H266" s="299">
        <v>1E-05</v>
      </c>
      <c r="I266" s="300">
        <f>E266*H266</f>
        <v>2E-05</v>
      </c>
      <c r="J266" s="299">
        <v>0</v>
      </c>
      <c r="K266" s="300">
        <f>E266*J266</f>
        <v>0</v>
      </c>
      <c r="O266" s="292">
        <v>2</v>
      </c>
      <c r="AA266" s="261">
        <v>1</v>
      </c>
      <c r="AB266" s="261">
        <v>0</v>
      </c>
      <c r="AC266" s="261">
        <v>0</v>
      </c>
      <c r="AZ266" s="261">
        <v>1</v>
      </c>
      <c r="BA266" s="261">
        <f>IF(AZ266=1,G266,0)</f>
        <v>0</v>
      </c>
      <c r="BB266" s="261">
        <f>IF(AZ266=2,G266,0)</f>
        <v>0</v>
      </c>
      <c r="BC266" s="261">
        <f>IF(AZ266=3,G266,0)</f>
        <v>0</v>
      </c>
      <c r="BD266" s="261">
        <f>IF(AZ266=4,G266,0)</f>
        <v>0</v>
      </c>
      <c r="BE266" s="261">
        <f>IF(AZ266=5,G266,0)</f>
        <v>0</v>
      </c>
      <c r="CA266" s="292">
        <v>1</v>
      </c>
      <c r="CB266" s="292">
        <v>0</v>
      </c>
    </row>
    <row r="267" spans="1:15" ht="22.5">
      <c r="A267" s="301"/>
      <c r="B267" s="302"/>
      <c r="C267" s="303" t="s">
        <v>488</v>
      </c>
      <c r="D267" s="304"/>
      <c r="E267" s="304"/>
      <c r="F267" s="304"/>
      <c r="G267" s="305"/>
      <c r="I267" s="306"/>
      <c r="K267" s="306"/>
      <c r="L267" s="307" t="s">
        <v>488</v>
      </c>
      <c r="O267" s="292">
        <v>3</v>
      </c>
    </row>
    <row r="268" spans="1:15" ht="12.75">
      <c r="A268" s="301"/>
      <c r="B268" s="302"/>
      <c r="C268" s="303" t="s">
        <v>489</v>
      </c>
      <c r="D268" s="304"/>
      <c r="E268" s="304"/>
      <c r="F268" s="304"/>
      <c r="G268" s="305"/>
      <c r="I268" s="306"/>
      <c r="K268" s="306"/>
      <c r="L268" s="307" t="s">
        <v>489</v>
      </c>
      <c r="O268" s="292">
        <v>3</v>
      </c>
    </row>
    <row r="269" spans="1:15" ht="22.5">
      <c r="A269" s="301"/>
      <c r="B269" s="302"/>
      <c r="C269" s="303" t="s">
        <v>490</v>
      </c>
      <c r="D269" s="304"/>
      <c r="E269" s="304"/>
      <c r="F269" s="304"/>
      <c r="G269" s="305"/>
      <c r="I269" s="306"/>
      <c r="K269" s="306"/>
      <c r="L269" s="307" t="s">
        <v>490</v>
      </c>
      <c r="O269" s="292">
        <v>3</v>
      </c>
    </row>
    <row r="270" spans="1:80" ht="12.75">
      <c r="A270" s="293">
        <v>84</v>
      </c>
      <c r="B270" s="294" t="s">
        <v>491</v>
      </c>
      <c r="C270" s="295" t="s">
        <v>492</v>
      </c>
      <c r="D270" s="296" t="s">
        <v>179</v>
      </c>
      <c r="E270" s="297">
        <v>2</v>
      </c>
      <c r="F270" s="297">
        <v>0</v>
      </c>
      <c r="G270" s="298">
        <f>E270*F270</f>
        <v>0</v>
      </c>
      <c r="H270" s="299">
        <v>0.0026</v>
      </c>
      <c r="I270" s="300">
        <f>E270*H270</f>
        <v>0.0052</v>
      </c>
      <c r="J270" s="299"/>
      <c r="K270" s="300">
        <f>E270*J270</f>
        <v>0</v>
      </c>
      <c r="O270" s="292">
        <v>2</v>
      </c>
      <c r="AA270" s="261">
        <v>3</v>
      </c>
      <c r="AB270" s="261">
        <v>1</v>
      </c>
      <c r="AC270" s="261" t="s">
        <v>491</v>
      </c>
      <c r="AZ270" s="261">
        <v>1</v>
      </c>
      <c r="BA270" s="261">
        <f>IF(AZ270=1,G270,0)</f>
        <v>0</v>
      </c>
      <c r="BB270" s="261">
        <f>IF(AZ270=2,G270,0)</f>
        <v>0</v>
      </c>
      <c r="BC270" s="261">
        <f>IF(AZ270=3,G270,0)</f>
        <v>0</v>
      </c>
      <c r="BD270" s="261">
        <f>IF(AZ270=4,G270,0)</f>
        <v>0</v>
      </c>
      <c r="BE270" s="261">
        <f>IF(AZ270=5,G270,0)</f>
        <v>0</v>
      </c>
      <c r="CA270" s="292">
        <v>3</v>
      </c>
      <c r="CB270" s="292">
        <v>1</v>
      </c>
    </row>
    <row r="271" spans="1:15" ht="12.75">
      <c r="A271" s="301"/>
      <c r="B271" s="302"/>
      <c r="C271" s="303" t="s">
        <v>493</v>
      </c>
      <c r="D271" s="304"/>
      <c r="E271" s="304"/>
      <c r="F271" s="304"/>
      <c r="G271" s="305"/>
      <c r="I271" s="306"/>
      <c r="K271" s="306"/>
      <c r="L271" s="307" t="s">
        <v>493</v>
      </c>
      <c r="O271" s="292">
        <v>3</v>
      </c>
    </row>
    <row r="272" spans="1:80" ht="12.75">
      <c r="A272" s="293">
        <v>85</v>
      </c>
      <c r="B272" s="294" t="s">
        <v>494</v>
      </c>
      <c r="C272" s="295" t="s">
        <v>495</v>
      </c>
      <c r="D272" s="296" t="s">
        <v>179</v>
      </c>
      <c r="E272" s="297">
        <v>2</v>
      </c>
      <c r="F272" s="297">
        <v>0</v>
      </c>
      <c r="G272" s="298">
        <f>E272*F272</f>
        <v>0</v>
      </c>
      <c r="H272" s="299">
        <v>0.00072</v>
      </c>
      <c r="I272" s="300">
        <f>E272*H272</f>
        <v>0.00144</v>
      </c>
      <c r="J272" s="299"/>
      <c r="K272" s="300">
        <f>E272*J272</f>
        <v>0</v>
      </c>
      <c r="O272" s="292">
        <v>2</v>
      </c>
      <c r="AA272" s="261">
        <v>3</v>
      </c>
      <c r="AB272" s="261">
        <v>1</v>
      </c>
      <c r="AC272" s="261" t="s">
        <v>494</v>
      </c>
      <c r="AZ272" s="261">
        <v>1</v>
      </c>
      <c r="BA272" s="261">
        <f>IF(AZ272=1,G272,0)</f>
        <v>0</v>
      </c>
      <c r="BB272" s="261">
        <f>IF(AZ272=2,G272,0)</f>
        <v>0</v>
      </c>
      <c r="BC272" s="261">
        <f>IF(AZ272=3,G272,0)</f>
        <v>0</v>
      </c>
      <c r="BD272" s="261">
        <f>IF(AZ272=4,G272,0)</f>
        <v>0</v>
      </c>
      <c r="BE272" s="261">
        <f>IF(AZ272=5,G272,0)</f>
        <v>0</v>
      </c>
      <c r="CA272" s="292">
        <v>3</v>
      </c>
      <c r="CB272" s="292">
        <v>1</v>
      </c>
    </row>
    <row r="273" spans="1:15" ht="12.75">
      <c r="A273" s="301"/>
      <c r="B273" s="302"/>
      <c r="C273" s="303" t="s">
        <v>493</v>
      </c>
      <c r="D273" s="304"/>
      <c r="E273" s="304"/>
      <c r="F273" s="304"/>
      <c r="G273" s="305"/>
      <c r="I273" s="306"/>
      <c r="K273" s="306"/>
      <c r="L273" s="307" t="s">
        <v>493</v>
      </c>
      <c r="O273" s="292">
        <v>3</v>
      </c>
    </row>
    <row r="274" spans="1:57" ht="12.75">
      <c r="A274" s="316"/>
      <c r="B274" s="317" t="s">
        <v>98</v>
      </c>
      <c r="C274" s="318" t="s">
        <v>479</v>
      </c>
      <c r="D274" s="319"/>
      <c r="E274" s="320"/>
      <c r="F274" s="321"/>
      <c r="G274" s="322">
        <f>SUM(G260:G273)</f>
        <v>0</v>
      </c>
      <c r="H274" s="323"/>
      <c r="I274" s="324">
        <f>SUM(I260:I273)</f>
        <v>0.00666</v>
      </c>
      <c r="J274" s="323"/>
      <c r="K274" s="324">
        <f>SUM(K260:K273)</f>
        <v>0</v>
      </c>
      <c r="O274" s="292">
        <v>4</v>
      </c>
      <c r="BA274" s="325">
        <f>SUM(BA260:BA273)</f>
        <v>0</v>
      </c>
      <c r="BB274" s="325">
        <f>SUM(BB260:BB273)</f>
        <v>0</v>
      </c>
      <c r="BC274" s="325">
        <f>SUM(BC260:BC273)</f>
        <v>0</v>
      </c>
      <c r="BD274" s="325">
        <f>SUM(BD260:BD273)</f>
        <v>0</v>
      </c>
      <c r="BE274" s="325">
        <f>SUM(BE260:BE273)</f>
        <v>0</v>
      </c>
    </row>
    <row r="275" spans="1:15" ht="12.75">
      <c r="A275" s="282" t="s">
        <v>97</v>
      </c>
      <c r="B275" s="283" t="s">
        <v>496</v>
      </c>
      <c r="C275" s="284" t="s">
        <v>497</v>
      </c>
      <c r="D275" s="285"/>
      <c r="E275" s="286"/>
      <c r="F275" s="286"/>
      <c r="G275" s="287"/>
      <c r="H275" s="288"/>
      <c r="I275" s="289"/>
      <c r="J275" s="290"/>
      <c r="K275" s="291"/>
      <c r="O275" s="292">
        <v>1</v>
      </c>
    </row>
    <row r="276" spans="1:80" ht="12.75">
      <c r="A276" s="293">
        <v>86</v>
      </c>
      <c r="B276" s="294" t="s">
        <v>499</v>
      </c>
      <c r="C276" s="295" t="s">
        <v>500</v>
      </c>
      <c r="D276" s="296" t="s">
        <v>185</v>
      </c>
      <c r="E276" s="297">
        <v>0.31</v>
      </c>
      <c r="F276" s="297">
        <v>0</v>
      </c>
      <c r="G276" s="298">
        <f>E276*F276</f>
        <v>0</v>
      </c>
      <c r="H276" s="299">
        <v>2.44902</v>
      </c>
      <c r="I276" s="300">
        <f>E276*H276</f>
        <v>0.7591962</v>
      </c>
      <c r="J276" s="299">
        <v>0</v>
      </c>
      <c r="K276" s="300">
        <f>E276*J276</f>
        <v>0</v>
      </c>
      <c r="O276" s="292">
        <v>2</v>
      </c>
      <c r="AA276" s="261">
        <v>1</v>
      </c>
      <c r="AB276" s="261">
        <v>0</v>
      </c>
      <c r="AC276" s="261">
        <v>0</v>
      </c>
      <c r="AZ276" s="261">
        <v>1</v>
      </c>
      <c r="BA276" s="261">
        <f>IF(AZ276=1,G276,0)</f>
        <v>0</v>
      </c>
      <c r="BB276" s="261">
        <f>IF(AZ276=2,G276,0)</f>
        <v>0</v>
      </c>
      <c r="BC276" s="261">
        <f>IF(AZ276=3,G276,0)</f>
        <v>0</v>
      </c>
      <c r="BD276" s="261">
        <f>IF(AZ276=4,G276,0)</f>
        <v>0</v>
      </c>
      <c r="BE276" s="261">
        <f>IF(AZ276=5,G276,0)</f>
        <v>0</v>
      </c>
      <c r="CA276" s="292">
        <v>1</v>
      </c>
      <c r="CB276" s="292">
        <v>0</v>
      </c>
    </row>
    <row r="277" spans="1:15" ht="12.75">
      <c r="A277" s="301"/>
      <c r="B277" s="302"/>
      <c r="C277" s="303" t="s">
        <v>501</v>
      </c>
      <c r="D277" s="304"/>
      <c r="E277" s="304"/>
      <c r="F277" s="304"/>
      <c r="G277" s="305"/>
      <c r="I277" s="306"/>
      <c r="K277" s="306"/>
      <c r="L277" s="307" t="s">
        <v>501</v>
      </c>
      <c r="O277" s="292">
        <v>3</v>
      </c>
    </row>
    <row r="278" spans="1:15" ht="12.75">
      <c r="A278" s="301"/>
      <c r="B278" s="308"/>
      <c r="C278" s="309" t="s">
        <v>502</v>
      </c>
      <c r="D278" s="310"/>
      <c r="E278" s="311">
        <v>0.31</v>
      </c>
      <c r="F278" s="312"/>
      <c r="G278" s="313"/>
      <c r="H278" s="314"/>
      <c r="I278" s="306"/>
      <c r="J278" s="315"/>
      <c r="K278" s="306"/>
      <c r="M278" s="307" t="s">
        <v>502</v>
      </c>
      <c r="O278" s="292"/>
    </row>
    <row r="279" spans="1:80" ht="12.75">
      <c r="A279" s="293">
        <v>87</v>
      </c>
      <c r="B279" s="294" t="s">
        <v>503</v>
      </c>
      <c r="C279" s="295" t="s">
        <v>504</v>
      </c>
      <c r="D279" s="296" t="s">
        <v>185</v>
      </c>
      <c r="E279" s="297">
        <v>0.31</v>
      </c>
      <c r="F279" s="297">
        <v>0</v>
      </c>
      <c r="G279" s="298">
        <f>E279*F279</f>
        <v>0</v>
      </c>
      <c r="H279" s="299">
        <v>0</v>
      </c>
      <c r="I279" s="300">
        <f>E279*H279</f>
        <v>0</v>
      </c>
      <c r="J279" s="299">
        <v>0</v>
      </c>
      <c r="K279" s="300">
        <f>E279*J279</f>
        <v>0</v>
      </c>
      <c r="O279" s="292">
        <v>2</v>
      </c>
      <c r="AA279" s="261">
        <v>1</v>
      </c>
      <c r="AB279" s="261">
        <v>1</v>
      </c>
      <c r="AC279" s="261">
        <v>1</v>
      </c>
      <c r="AZ279" s="261">
        <v>1</v>
      </c>
      <c r="BA279" s="261">
        <f>IF(AZ279=1,G279,0)</f>
        <v>0</v>
      </c>
      <c r="BB279" s="261">
        <f>IF(AZ279=2,G279,0)</f>
        <v>0</v>
      </c>
      <c r="BC279" s="261">
        <f>IF(AZ279=3,G279,0)</f>
        <v>0</v>
      </c>
      <c r="BD279" s="261">
        <f>IF(AZ279=4,G279,0)</f>
        <v>0</v>
      </c>
      <c r="BE279" s="261">
        <f>IF(AZ279=5,G279,0)</f>
        <v>0</v>
      </c>
      <c r="CA279" s="292">
        <v>1</v>
      </c>
      <c r="CB279" s="292">
        <v>1</v>
      </c>
    </row>
    <row r="280" spans="1:80" ht="12.75">
      <c r="A280" s="293">
        <v>88</v>
      </c>
      <c r="B280" s="294" t="s">
        <v>505</v>
      </c>
      <c r="C280" s="295" t="s">
        <v>506</v>
      </c>
      <c r="D280" s="296" t="s">
        <v>179</v>
      </c>
      <c r="E280" s="297">
        <v>1</v>
      </c>
      <c r="F280" s="297">
        <v>0</v>
      </c>
      <c r="G280" s="298">
        <f>E280*F280</f>
        <v>0</v>
      </c>
      <c r="H280" s="299">
        <v>0.01225</v>
      </c>
      <c r="I280" s="300">
        <f>E280*H280</f>
        <v>0.01225</v>
      </c>
      <c r="J280" s="299">
        <v>0</v>
      </c>
      <c r="K280" s="300">
        <f>E280*J280</f>
        <v>0</v>
      </c>
      <c r="O280" s="292">
        <v>2</v>
      </c>
      <c r="AA280" s="261">
        <v>1</v>
      </c>
      <c r="AB280" s="261">
        <v>1</v>
      </c>
      <c r="AC280" s="261">
        <v>1</v>
      </c>
      <c r="AZ280" s="261">
        <v>1</v>
      </c>
      <c r="BA280" s="261">
        <f>IF(AZ280=1,G280,0)</f>
        <v>0</v>
      </c>
      <c r="BB280" s="261">
        <f>IF(AZ280=2,G280,0)</f>
        <v>0</v>
      </c>
      <c r="BC280" s="261">
        <f>IF(AZ280=3,G280,0)</f>
        <v>0</v>
      </c>
      <c r="BD280" s="261">
        <f>IF(AZ280=4,G280,0)</f>
        <v>0</v>
      </c>
      <c r="BE280" s="261">
        <f>IF(AZ280=5,G280,0)</f>
        <v>0</v>
      </c>
      <c r="CA280" s="292">
        <v>1</v>
      </c>
      <c r="CB280" s="292">
        <v>1</v>
      </c>
    </row>
    <row r="281" spans="1:80" ht="12.75">
      <c r="A281" s="293">
        <v>89</v>
      </c>
      <c r="B281" s="294" t="s">
        <v>507</v>
      </c>
      <c r="C281" s="295" t="s">
        <v>508</v>
      </c>
      <c r="D281" s="296" t="s">
        <v>179</v>
      </c>
      <c r="E281" s="297">
        <v>2</v>
      </c>
      <c r="F281" s="297">
        <v>0</v>
      </c>
      <c r="G281" s="298">
        <f>E281*F281</f>
        <v>0</v>
      </c>
      <c r="H281" s="299">
        <v>0.28652</v>
      </c>
      <c r="I281" s="300">
        <f>E281*H281</f>
        <v>0.57304</v>
      </c>
      <c r="J281" s="299">
        <v>0</v>
      </c>
      <c r="K281" s="300">
        <f>E281*J281</f>
        <v>0</v>
      </c>
      <c r="O281" s="292">
        <v>2</v>
      </c>
      <c r="AA281" s="261">
        <v>1</v>
      </c>
      <c r="AB281" s="261">
        <v>1</v>
      </c>
      <c r="AC281" s="261">
        <v>1</v>
      </c>
      <c r="AZ281" s="261">
        <v>1</v>
      </c>
      <c r="BA281" s="261">
        <f>IF(AZ281=1,G281,0)</f>
        <v>0</v>
      </c>
      <c r="BB281" s="261">
        <f>IF(AZ281=2,G281,0)</f>
        <v>0</v>
      </c>
      <c r="BC281" s="261">
        <f>IF(AZ281=3,G281,0)</f>
        <v>0</v>
      </c>
      <c r="BD281" s="261">
        <f>IF(AZ281=4,G281,0)</f>
        <v>0</v>
      </c>
      <c r="BE281" s="261">
        <f>IF(AZ281=5,G281,0)</f>
        <v>0</v>
      </c>
      <c r="CA281" s="292">
        <v>1</v>
      </c>
      <c r="CB281" s="292">
        <v>1</v>
      </c>
    </row>
    <row r="282" spans="1:80" ht="12.75">
      <c r="A282" s="293">
        <v>90</v>
      </c>
      <c r="B282" s="294" t="s">
        <v>509</v>
      </c>
      <c r="C282" s="295" t="s">
        <v>510</v>
      </c>
      <c r="D282" s="296" t="s">
        <v>179</v>
      </c>
      <c r="E282" s="297">
        <v>1</v>
      </c>
      <c r="F282" s="297">
        <v>0</v>
      </c>
      <c r="G282" s="298">
        <f>E282*F282</f>
        <v>0</v>
      </c>
      <c r="H282" s="299">
        <v>0.00702</v>
      </c>
      <c r="I282" s="300">
        <f>E282*H282</f>
        <v>0.00702</v>
      </c>
      <c r="J282" s="299">
        <v>0</v>
      </c>
      <c r="K282" s="300">
        <f>E282*J282</f>
        <v>0</v>
      </c>
      <c r="O282" s="292">
        <v>2</v>
      </c>
      <c r="AA282" s="261">
        <v>1</v>
      </c>
      <c r="AB282" s="261">
        <v>1</v>
      </c>
      <c r="AC282" s="261">
        <v>1</v>
      </c>
      <c r="AZ282" s="261">
        <v>1</v>
      </c>
      <c r="BA282" s="261">
        <f>IF(AZ282=1,G282,0)</f>
        <v>0</v>
      </c>
      <c r="BB282" s="261">
        <f>IF(AZ282=2,G282,0)</f>
        <v>0</v>
      </c>
      <c r="BC282" s="261">
        <f>IF(AZ282=3,G282,0)</f>
        <v>0</v>
      </c>
      <c r="BD282" s="261">
        <f>IF(AZ282=4,G282,0)</f>
        <v>0</v>
      </c>
      <c r="BE282" s="261">
        <f>IF(AZ282=5,G282,0)</f>
        <v>0</v>
      </c>
      <c r="CA282" s="292">
        <v>1</v>
      </c>
      <c r="CB282" s="292">
        <v>1</v>
      </c>
    </row>
    <row r="283" spans="1:80" ht="12.75">
      <c r="A283" s="293">
        <v>91</v>
      </c>
      <c r="B283" s="294" t="s">
        <v>511</v>
      </c>
      <c r="C283" s="295" t="s">
        <v>512</v>
      </c>
      <c r="D283" s="296" t="s">
        <v>179</v>
      </c>
      <c r="E283" s="297">
        <v>2</v>
      </c>
      <c r="F283" s="297">
        <v>0</v>
      </c>
      <c r="G283" s="298">
        <f>E283*F283</f>
        <v>0</v>
      </c>
      <c r="H283" s="299">
        <v>0.43094</v>
      </c>
      <c r="I283" s="300">
        <f>E283*H283</f>
        <v>0.86188</v>
      </c>
      <c r="J283" s="299">
        <v>0</v>
      </c>
      <c r="K283" s="300">
        <f>E283*J283</f>
        <v>0</v>
      </c>
      <c r="O283" s="292">
        <v>2</v>
      </c>
      <c r="AA283" s="261">
        <v>1</v>
      </c>
      <c r="AB283" s="261">
        <v>1</v>
      </c>
      <c r="AC283" s="261">
        <v>1</v>
      </c>
      <c r="AZ283" s="261">
        <v>1</v>
      </c>
      <c r="BA283" s="261">
        <f>IF(AZ283=1,G283,0)</f>
        <v>0</v>
      </c>
      <c r="BB283" s="261">
        <f>IF(AZ283=2,G283,0)</f>
        <v>0</v>
      </c>
      <c r="BC283" s="261">
        <f>IF(AZ283=3,G283,0)</f>
        <v>0</v>
      </c>
      <c r="BD283" s="261">
        <f>IF(AZ283=4,G283,0)</f>
        <v>0</v>
      </c>
      <c r="BE283" s="261">
        <f>IF(AZ283=5,G283,0)</f>
        <v>0</v>
      </c>
      <c r="CA283" s="292">
        <v>1</v>
      </c>
      <c r="CB283" s="292">
        <v>1</v>
      </c>
    </row>
    <row r="284" spans="1:15" ht="12.75">
      <c r="A284" s="301"/>
      <c r="B284" s="308"/>
      <c r="C284" s="309" t="s">
        <v>513</v>
      </c>
      <c r="D284" s="310"/>
      <c r="E284" s="311">
        <v>2</v>
      </c>
      <c r="F284" s="312"/>
      <c r="G284" s="313"/>
      <c r="H284" s="314"/>
      <c r="I284" s="306"/>
      <c r="J284" s="315"/>
      <c r="K284" s="306"/>
      <c r="M284" s="307" t="s">
        <v>513</v>
      </c>
      <c r="O284" s="292"/>
    </row>
    <row r="285" spans="1:80" ht="12.75">
      <c r="A285" s="293">
        <v>92</v>
      </c>
      <c r="B285" s="294" t="s">
        <v>514</v>
      </c>
      <c r="C285" s="295" t="s">
        <v>515</v>
      </c>
      <c r="D285" s="296" t="s">
        <v>179</v>
      </c>
      <c r="E285" s="297">
        <v>2</v>
      </c>
      <c r="F285" s="297">
        <v>0</v>
      </c>
      <c r="G285" s="298">
        <f>E285*F285</f>
        <v>0</v>
      </c>
      <c r="H285" s="299">
        <v>0.2647</v>
      </c>
      <c r="I285" s="300">
        <f>E285*H285</f>
        <v>0.5294</v>
      </c>
      <c r="J285" s="299">
        <v>0</v>
      </c>
      <c r="K285" s="300">
        <f>E285*J285</f>
        <v>0</v>
      </c>
      <c r="O285" s="292">
        <v>2</v>
      </c>
      <c r="AA285" s="261">
        <v>1</v>
      </c>
      <c r="AB285" s="261">
        <v>1</v>
      </c>
      <c r="AC285" s="261">
        <v>1</v>
      </c>
      <c r="AZ285" s="261">
        <v>1</v>
      </c>
      <c r="BA285" s="261">
        <f>IF(AZ285=1,G285,0)</f>
        <v>0</v>
      </c>
      <c r="BB285" s="261">
        <f>IF(AZ285=2,G285,0)</f>
        <v>0</v>
      </c>
      <c r="BC285" s="261">
        <f>IF(AZ285=3,G285,0)</f>
        <v>0</v>
      </c>
      <c r="BD285" s="261">
        <f>IF(AZ285=4,G285,0)</f>
        <v>0</v>
      </c>
      <c r="BE285" s="261">
        <f>IF(AZ285=5,G285,0)</f>
        <v>0</v>
      </c>
      <c r="CA285" s="292">
        <v>1</v>
      </c>
      <c r="CB285" s="292">
        <v>1</v>
      </c>
    </row>
    <row r="286" spans="1:15" ht="12.75">
      <c r="A286" s="301"/>
      <c r="B286" s="308"/>
      <c r="C286" s="309" t="s">
        <v>516</v>
      </c>
      <c r="D286" s="310"/>
      <c r="E286" s="311">
        <v>2</v>
      </c>
      <c r="F286" s="312"/>
      <c r="G286" s="313"/>
      <c r="H286" s="314"/>
      <c r="I286" s="306"/>
      <c r="J286" s="315"/>
      <c r="K286" s="306"/>
      <c r="M286" s="307" t="s">
        <v>516</v>
      </c>
      <c r="O286" s="292"/>
    </row>
    <row r="287" spans="1:80" ht="22.5">
      <c r="A287" s="293">
        <v>93</v>
      </c>
      <c r="B287" s="294" t="s">
        <v>517</v>
      </c>
      <c r="C287" s="295" t="s">
        <v>518</v>
      </c>
      <c r="D287" s="296" t="s">
        <v>179</v>
      </c>
      <c r="E287" s="297">
        <v>2</v>
      </c>
      <c r="F287" s="297">
        <v>0</v>
      </c>
      <c r="G287" s="298">
        <f>E287*F287</f>
        <v>0</v>
      </c>
      <c r="H287" s="299">
        <v>0.08807</v>
      </c>
      <c r="I287" s="300">
        <f>E287*H287</f>
        <v>0.17614</v>
      </c>
      <c r="J287" s="299">
        <v>0</v>
      </c>
      <c r="K287" s="300">
        <f>E287*J287</f>
        <v>0</v>
      </c>
      <c r="O287" s="292">
        <v>2</v>
      </c>
      <c r="AA287" s="261">
        <v>2</v>
      </c>
      <c r="AB287" s="261">
        <v>1</v>
      </c>
      <c r="AC287" s="261">
        <v>1</v>
      </c>
      <c r="AZ287" s="261">
        <v>1</v>
      </c>
      <c r="BA287" s="261">
        <f>IF(AZ287=1,G287,0)</f>
        <v>0</v>
      </c>
      <c r="BB287" s="261">
        <f>IF(AZ287=2,G287,0)</f>
        <v>0</v>
      </c>
      <c r="BC287" s="261">
        <f>IF(AZ287=3,G287,0)</f>
        <v>0</v>
      </c>
      <c r="BD287" s="261">
        <f>IF(AZ287=4,G287,0)</f>
        <v>0</v>
      </c>
      <c r="BE287" s="261">
        <f>IF(AZ287=5,G287,0)</f>
        <v>0</v>
      </c>
      <c r="CA287" s="292">
        <v>2</v>
      </c>
      <c r="CB287" s="292">
        <v>1</v>
      </c>
    </row>
    <row r="288" spans="1:15" ht="12.75">
      <c r="A288" s="301"/>
      <c r="B288" s="308"/>
      <c r="C288" s="309" t="s">
        <v>519</v>
      </c>
      <c r="D288" s="310"/>
      <c r="E288" s="311">
        <v>2</v>
      </c>
      <c r="F288" s="312"/>
      <c r="G288" s="313"/>
      <c r="H288" s="314"/>
      <c r="I288" s="306"/>
      <c r="J288" s="315"/>
      <c r="K288" s="306"/>
      <c r="M288" s="307" t="s">
        <v>519</v>
      </c>
      <c r="O288" s="292"/>
    </row>
    <row r="289" spans="1:80" ht="12.75">
      <c r="A289" s="293">
        <v>94</v>
      </c>
      <c r="B289" s="294" t="s">
        <v>520</v>
      </c>
      <c r="C289" s="295" t="s">
        <v>521</v>
      </c>
      <c r="D289" s="296" t="s">
        <v>179</v>
      </c>
      <c r="E289" s="297">
        <v>1</v>
      </c>
      <c r="F289" s="297">
        <v>0</v>
      </c>
      <c r="G289" s="298">
        <f>E289*F289</f>
        <v>0</v>
      </c>
      <c r="H289" s="299">
        <v>0.158</v>
      </c>
      <c r="I289" s="300">
        <f>E289*H289</f>
        <v>0.158</v>
      </c>
      <c r="J289" s="299"/>
      <c r="K289" s="300">
        <f>E289*J289</f>
        <v>0</v>
      </c>
      <c r="O289" s="292">
        <v>2</v>
      </c>
      <c r="AA289" s="261">
        <v>3</v>
      </c>
      <c r="AB289" s="261">
        <v>1</v>
      </c>
      <c r="AC289" s="261">
        <v>55243347</v>
      </c>
      <c r="AZ289" s="261">
        <v>1</v>
      </c>
      <c r="BA289" s="261">
        <f>IF(AZ289=1,G289,0)</f>
        <v>0</v>
      </c>
      <c r="BB289" s="261">
        <f>IF(AZ289=2,G289,0)</f>
        <v>0</v>
      </c>
      <c r="BC289" s="261">
        <f>IF(AZ289=3,G289,0)</f>
        <v>0</v>
      </c>
      <c r="BD289" s="261">
        <f>IF(AZ289=4,G289,0)</f>
        <v>0</v>
      </c>
      <c r="BE289" s="261">
        <f>IF(AZ289=5,G289,0)</f>
        <v>0</v>
      </c>
      <c r="CA289" s="292">
        <v>3</v>
      </c>
      <c r="CB289" s="292">
        <v>1</v>
      </c>
    </row>
    <row r="290" spans="1:80" ht="12.75">
      <c r="A290" s="293">
        <v>95</v>
      </c>
      <c r="B290" s="294" t="s">
        <v>522</v>
      </c>
      <c r="C290" s="295" t="s">
        <v>523</v>
      </c>
      <c r="D290" s="296" t="s">
        <v>179</v>
      </c>
      <c r="E290" s="297">
        <v>2</v>
      </c>
      <c r="F290" s="297">
        <v>0</v>
      </c>
      <c r="G290" s="298">
        <f>E290*F290</f>
        <v>0</v>
      </c>
      <c r="H290" s="299">
        <v>0.74</v>
      </c>
      <c r="I290" s="300">
        <f>E290*H290</f>
        <v>1.48</v>
      </c>
      <c r="J290" s="299"/>
      <c r="K290" s="300">
        <f>E290*J290</f>
        <v>0</v>
      </c>
      <c r="O290" s="292">
        <v>2</v>
      </c>
      <c r="AA290" s="261">
        <v>3</v>
      </c>
      <c r="AB290" s="261">
        <v>1</v>
      </c>
      <c r="AC290" s="261">
        <v>59224002</v>
      </c>
      <c r="AZ290" s="261">
        <v>1</v>
      </c>
      <c r="BA290" s="261">
        <f>IF(AZ290=1,G290,0)</f>
        <v>0</v>
      </c>
      <c r="BB290" s="261">
        <f>IF(AZ290=2,G290,0)</f>
        <v>0</v>
      </c>
      <c r="BC290" s="261">
        <f>IF(AZ290=3,G290,0)</f>
        <v>0</v>
      </c>
      <c r="BD290" s="261">
        <f>IF(AZ290=4,G290,0)</f>
        <v>0</v>
      </c>
      <c r="BE290" s="261">
        <f>IF(AZ290=5,G290,0)</f>
        <v>0</v>
      </c>
      <c r="CA290" s="292">
        <v>3</v>
      </c>
      <c r="CB290" s="292">
        <v>1</v>
      </c>
    </row>
    <row r="291" spans="1:80" ht="12.75">
      <c r="A291" s="293">
        <v>96</v>
      </c>
      <c r="B291" s="294" t="s">
        <v>524</v>
      </c>
      <c r="C291" s="295" t="s">
        <v>525</v>
      </c>
      <c r="D291" s="296" t="s">
        <v>179</v>
      </c>
      <c r="E291" s="297">
        <v>1</v>
      </c>
      <c r="F291" s="297">
        <v>0</v>
      </c>
      <c r="G291" s="298">
        <f>E291*F291</f>
        <v>0</v>
      </c>
      <c r="H291" s="299">
        <v>0.53</v>
      </c>
      <c r="I291" s="300">
        <f>E291*H291</f>
        <v>0.53</v>
      </c>
      <c r="J291" s="299"/>
      <c r="K291" s="300">
        <f>E291*J291</f>
        <v>0</v>
      </c>
      <c r="O291" s="292">
        <v>2</v>
      </c>
      <c r="AA291" s="261">
        <v>3</v>
      </c>
      <c r="AB291" s="261">
        <v>1</v>
      </c>
      <c r="AC291" s="261">
        <v>59224385</v>
      </c>
      <c r="AZ291" s="261">
        <v>1</v>
      </c>
      <c r="BA291" s="261">
        <f>IF(AZ291=1,G291,0)</f>
        <v>0</v>
      </c>
      <c r="BB291" s="261">
        <f>IF(AZ291=2,G291,0)</f>
        <v>0</v>
      </c>
      <c r="BC291" s="261">
        <f>IF(AZ291=3,G291,0)</f>
        <v>0</v>
      </c>
      <c r="BD291" s="261">
        <f>IF(AZ291=4,G291,0)</f>
        <v>0</v>
      </c>
      <c r="BE291" s="261">
        <f>IF(AZ291=5,G291,0)</f>
        <v>0</v>
      </c>
      <c r="CA291" s="292">
        <v>3</v>
      </c>
      <c r="CB291" s="292">
        <v>1</v>
      </c>
    </row>
    <row r="292" spans="1:57" ht="12.75">
      <c r="A292" s="316"/>
      <c r="B292" s="317" t="s">
        <v>98</v>
      </c>
      <c r="C292" s="318" t="s">
        <v>498</v>
      </c>
      <c r="D292" s="319"/>
      <c r="E292" s="320"/>
      <c r="F292" s="321"/>
      <c r="G292" s="322">
        <f>SUM(G275:G291)</f>
        <v>0</v>
      </c>
      <c r="H292" s="323"/>
      <c r="I292" s="324">
        <f>SUM(I275:I291)</f>
        <v>5.0869262</v>
      </c>
      <c r="J292" s="323"/>
      <c r="K292" s="324">
        <f>SUM(K275:K291)</f>
        <v>0</v>
      </c>
      <c r="O292" s="292">
        <v>4</v>
      </c>
      <c r="BA292" s="325">
        <f>SUM(BA275:BA291)</f>
        <v>0</v>
      </c>
      <c r="BB292" s="325">
        <f>SUM(BB275:BB291)</f>
        <v>0</v>
      </c>
      <c r="BC292" s="325">
        <f>SUM(BC275:BC291)</f>
        <v>0</v>
      </c>
      <c r="BD292" s="325">
        <f>SUM(BD275:BD291)</f>
        <v>0</v>
      </c>
      <c r="BE292" s="325">
        <f>SUM(BE275:BE291)</f>
        <v>0</v>
      </c>
    </row>
    <row r="293" spans="1:15" ht="12.75">
      <c r="A293" s="282" t="s">
        <v>97</v>
      </c>
      <c r="B293" s="283" t="s">
        <v>526</v>
      </c>
      <c r="C293" s="284" t="s">
        <v>527</v>
      </c>
      <c r="D293" s="285"/>
      <c r="E293" s="286"/>
      <c r="F293" s="286"/>
      <c r="G293" s="287"/>
      <c r="H293" s="288"/>
      <c r="I293" s="289"/>
      <c r="J293" s="290"/>
      <c r="K293" s="291"/>
      <c r="O293" s="292">
        <v>1</v>
      </c>
    </row>
    <row r="294" spans="1:80" ht="12.75">
      <c r="A294" s="293">
        <v>97</v>
      </c>
      <c r="B294" s="294" t="s">
        <v>529</v>
      </c>
      <c r="C294" s="295" t="s">
        <v>530</v>
      </c>
      <c r="D294" s="296" t="s">
        <v>179</v>
      </c>
      <c r="E294" s="297">
        <v>1</v>
      </c>
      <c r="F294" s="297">
        <v>0</v>
      </c>
      <c r="G294" s="298">
        <f>E294*F294</f>
        <v>0</v>
      </c>
      <c r="H294" s="299">
        <v>0.25</v>
      </c>
      <c r="I294" s="300">
        <f>E294*H294</f>
        <v>0.25</v>
      </c>
      <c r="J294" s="299">
        <v>0</v>
      </c>
      <c r="K294" s="300">
        <f>E294*J294</f>
        <v>0</v>
      </c>
      <c r="O294" s="292">
        <v>2</v>
      </c>
      <c r="AA294" s="261">
        <v>1</v>
      </c>
      <c r="AB294" s="261">
        <v>1</v>
      </c>
      <c r="AC294" s="261">
        <v>1</v>
      </c>
      <c r="AZ294" s="261">
        <v>1</v>
      </c>
      <c r="BA294" s="261">
        <f>IF(AZ294=1,G294,0)</f>
        <v>0</v>
      </c>
      <c r="BB294" s="261">
        <f>IF(AZ294=2,G294,0)</f>
        <v>0</v>
      </c>
      <c r="BC294" s="261">
        <f>IF(AZ294=3,G294,0)</f>
        <v>0</v>
      </c>
      <c r="BD294" s="261">
        <f>IF(AZ294=4,G294,0)</f>
        <v>0</v>
      </c>
      <c r="BE294" s="261">
        <f>IF(AZ294=5,G294,0)</f>
        <v>0</v>
      </c>
      <c r="CA294" s="292">
        <v>1</v>
      </c>
      <c r="CB294" s="292">
        <v>1</v>
      </c>
    </row>
    <row r="295" spans="1:15" ht="22.5">
      <c r="A295" s="301"/>
      <c r="B295" s="302"/>
      <c r="C295" s="303" t="s">
        <v>531</v>
      </c>
      <c r="D295" s="304"/>
      <c r="E295" s="304"/>
      <c r="F295" s="304"/>
      <c r="G295" s="305"/>
      <c r="I295" s="306"/>
      <c r="K295" s="306"/>
      <c r="L295" s="307" t="s">
        <v>531</v>
      </c>
      <c r="O295" s="292">
        <v>3</v>
      </c>
    </row>
    <row r="296" spans="1:15" ht="12.75">
      <c r="A296" s="301"/>
      <c r="B296" s="308"/>
      <c r="C296" s="309" t="s">
        <v>532</v>
      </c>
      <c r="D296" s="310"/>
      <c r="E296" s="311">
        <v>1</v>
      </c>
      <c r="F296" s="312"/>
      <c r="G296" s="313"/>
      <c r="H296" s="314"/>
      <c r="I296" s="306"/>
      <c r="J296" s="315"/>
      <c r="K296" s="306"/>
      <c r="M296" s="307" t="s">
        <v>532</v>
      </c>
      <c r="O296" s="292"/>
    </row>
    <row r="297" spans="1:80" ht="12.75">
      <c r="A297" s="293">
        <v>98</v>
      </c>
      <c r="B297" s="294" t="s">
        <v>533</v>
      </c>
      <c r="C297" s="295" t="s">
        <v>534</v>
      </c>
      <c r="D297" s="296" t="s">
        <v>171</v>
      </c>
      <c r="E297" s="297">
        <v>63.5</v>
      </c>
      <c r="F297" s="297">
        <v>0</v>
      </c>
      <c r="G297" s="298">
        <f>E297*F297</f>
        <v>0</v>
      </c>
      <c r="H297" s="299">
        <v>0.08232</v>
      </c>
      <c r="I297" s="300">
        <f>E297*H297</f>
        <v>5.227320000000001</v>
      </c>
      <c r="J297" s="299">
        <v>0</v>
      </c>
      <c r="K297" s="300">
        <f>E297*J297</f>
        <v>0</v>
      </c>
      <c r="O297" s="292">
        <v>2</v>
      </c>
      <c r="AA297" s="261">
        <v>1</v>
      </c>
      <c r="AB297" s="261">
        <v>1</v>
      </c>
      <c r="AC297" s="261">
        <v>1</v>
      </c>
      <c r="AZ297" s="261">
        <v>1</v>
      </c>
      <c r="BA297" s="261">
        <f>IF(AZ297=1,G297,0)</f>
        <v>0</v>
      </c>
      <c r="BB297" s="261">
        <f>IF(AZ297=2,G297,0)</f>
        <v>0</v>
      </c>
      <c r="BC297" s="261">
        <f>IF(AZ297=3,G297,0)</f>
        <v>0</v>
      </c>
      <c r="BD297" s="261">
        <f>IF(AZ297=4,G297,0)</f>
        <v>0</v>
      </c>
      <c r="BE297" s="261">
        <f>IF(AZ297=5,G297,0)</f>
        <v>0</v>
      </c>
      <c r="CA297" s="292">
        <v>1</v>
      </c>
      <c r="CB297" s="292">
        <v>1</v>
      </c>
    </row>
    <row r="298" spans="1:15" ht="12.75">
      <c r="A298" s="301"/>
      <c r="B298" s="308"/>
      <c r="C298" s="309" t="s">
        <v>535</v>
      </c>
      <c r="D298" s="310"/>
      <c r="E298" s="311">
        <v>63.5</v>
      </c>
      <c r="F298" s="312"/>
      <c r="G298" s="313"/>
      <c r="H298" s="314"/>
      <c r="I298" s="306"/>
      <c r="J298" s="315"/>
      <c r="K298" s="306"/>
      <c r="M298" s="307" t="s">
        <v>535</v>
      </c>
      <c r="O298" s="292"/>
    </row>
    <row r="299" spans="1:80" ht="12.75">
      <c r="A299" s="293">
        <v>99</v>
      </c>
      <c r="B299" s="294" t="s">
        <v>536</v>
      </c>
      <c r="C299" s="295" t="s">
        <v>537</v>
      </c>
      <c r="D299" s="296" t="s">
        <v>171</v>
      </c>
      <c r="E299" s="297">
        <v>29.5</v>
      </c>
      <c r="F299" s="297">
        <v>0</v>
      </c>
      <c r="G299" s="298">
        <f>E299*F299</f>
        <v>0</v>
      </c>
      <c r="H299" s="299">
        <v>0.14874</v>
      </c>
      <c r="I299" s="300">
        <f>E299*H299</f>
        <v>4.38783</v>
      </c>
      <c r="J299" s="299">
        <v>0</v>
      </c>
      <c r="K299" s="300">
        <f>E299*J299</f>
        <v>0</v>
      </c>
      <c r="O299" s="292">
        <v>2</v>
      </c>
      <c r="AA299" s="261">
        <v>1</v>
      </c>
      <c r="AB299" s="261">
        <v>0</v>
      </c>
      <c r="AC299" s="261">
        <v>0</v>
      </c>
      <c r="AZ299" s="261">
        <v>1</v>
      </c>
      <c r="BA299" s="261">
        <f>IF(AZ299=1,G299,0)</f>
        <v>0</v>
      </c>
      <c r="BB299" s="261">
        <f>IF(AZ299=2,G299,0)</f>
        <v>0</v>
      </c>
      <c r="BC299" s="261">
        <f>IF(AZ299=3,G299,0)</f>
        <v>0</v>
      </c>
      <c r="BD299" s="261">
        <f>IF(AZ299=4,G299,0)</f>
        <v>0</v>
      </c>
      <c r="BE299" s="261">
        <f>IF(AZ299=5,G299,0)</f>
        <v>0</v>
      </c>
      <c r="CA299" s="292">
        <v>1</v>
      </c>
      <c r="CB299" s="292">
        <v>0</v>
      </c>
    </row>
    <row r="300" spans="1:15" ht="12.75">
      <c r="A300" s="301"/>
      <c r="B300" s="302"/>
      <c r="C300" s="303" t="s">
        <v>538</v>
      </c>
      <c r="D300" s="304"/>
      <c r="E300" s="304"/>
      <c r="F300" s="304"/>
      <c r="G300" s="305"/>
      <c r="I300" s="306"/>
      <c r="K300" s="306"/>
      <c r="L300" s="307" t="s">
        <v>538</v>
      </c>
      <c r="O300" s="292">
        <v>3</v>
      </c>
    </row>
    <row r="301" spans="1:15" ht="12.75">
      <c r="A301" s="301"/>
      <c r="B301" s="308"/>
      <c r="C301" s="309" t="s">
        <v>539</v>
      </c>
      <c r="D301" s="310"/>
      <c r="E301" s="311">
        <v>29.5</v>
      </c>
      <c r="F301" s="312"/>
      <c r="G301" s="313"/>
      <c r="H301" s="314"/>
      <c r="I301" s="306"/>
      <c r="J301" s="315"/>
      <c r="K301" s="306"/>
      <c r="M301" s="307" t="s">
        <v>539</v>
      </c>
      <c r="O301" s="292"/>
    </row>
    <row r="302" spans="1:80" ht="12.75">
      <c r="A302" s="293">
        <v>100</v>
      </c>
      <c r="B302" s="294" t="s">
        <v>540</v>
      </c>
      <c r="C302" s="295" t="s">
        <v>541</v>
      </c>
      <c r="D302" s="296" t="s">
        <v>171</v>
      </c>
      <c r="E302" s="297">
        <v>64.135</v>
      </c>
      <c r="F302" s="297">
        <v>0</v>
      </c>
      <c r="G302" s="298">
        <f>E302*F302</f>
        <v>0</v>
      </c>
      <c r="H302" s="299">
        <v>0.065</v>
      </c>
      <c r="I302" s="300">
        <f>E302*H302</f>
        <v>4.168775</v>
      </c>
      <c r="J302" s="299"/>
      <c r="K302" s="300">
        <f>E302*J302</f>
        <v>0</v>
      </c>
      <c r="O302" s="292">
        <v>2</v>
      </c>
      <c r="AA302" s="261">
        <v>3</v>
      </c>
      <c r="AB302" s="261">
        <v>1</v>
      </c>
      <c r="AC302" s="261">
        <v>58380211</v>
      </c>
      <c r="AZ302" s="261">
        <v>1</v>
      </c>
      <c r="BA302" s="261">
        <f>IF(AZ302=1,G302,0)</f>
        <v>0</v>
      </c>
      <c r="BB302" s="261">
        <f>IF(AZ302=2,G302,0)</f>
        <v>0</v>
      </c>
      <c r="BC302" s="261">
        <f>IF(AZ302=3,G302,0)</f>
        <v>0</v>
      </c>
      <c r="BD302" s="261">
        <f>IF(AZ302=4,G302,0)</f>
        <v>0</v>
      </c>
      <c r="BE302" s="261">
        <f>IF(AZ302=5,G302,0)</f>
        <v>0</v>
      </c>
      <c r="CA302" s="292">
        <v>3</v>
      </c>
      <c r="CB302" s="292">
        <v>1</v>
      </c>
    </row>
    <row r="303" spans="1:15" ht="12.75">
      <c r="A303" s="301"/>
      <c r="B303" s="308"/>
      <c r="C303" s="309" t="s">
        <v>542</v>
      </c>
      <c r="D303" s="310"/>
      <c r="E303" s="311">
        <v>64.135</v>
      </c>
      <c r="F303" s="312"/>
      <c r="G303" s="313"/>
      <c r="H303" s="314"/>
      <c r="I303" s="306"/>
      <c r="J303" s="315"/>
      <c r="K303" s="306"/>
      <c r="M303" s="307" t="s">
        <v>542</v>
      </c>
      <c r="O303" s="292"/>
    </row>
    <row r="304" spans="1:80" ht="12.75">
      <c r="A304" s="293">
        <v>101</v>
      </c>
      <c r="B304" s="294" t="s">
        <v>543</v>
      </c>
      <c r="C304" s="295" t="s">
        <v>544</v>
      </c>
      <c r="D304" s="296" t="s">
        <v>171</v>
      </c>
      <c r="E304" s="297">
        <v>29.795</v>
      </c>
      <c r="F304" s="297">
        <v>0</v>
      </c>
      <c r="G304" s="298">
        <f>E304*F304</f>
        <v>0</v>
      </c>
      <c r="H304" s="299">
        <v>0.125</v>
      </c>
      <c r="I304" s="300">
        <f>E304*H304</f>
        <v>3.724375</v>
      </c>
      <c r="J304" s="299"/>
      <c r="K304" s="300">
        <f>E304*J304</f>
        <v>0</v>
      </c>
      <c r="O304" s="292">
        <v>2</v>
      </c>
      <c r="AA304" s="261">
        <v>3</v>
      </c>
      <c r="AB304" s="261">
        <v>1</v>
      </c>
      <c r="AC304" s="261">
        <v>58380333</v>
      </c>
      <c r="AZ304" s="261">
        <v>1</v>
      </c>
      <c r="BA304" s="261">
        <f>IF(AZ304=1,G304,0)</f>
        <v>0</v>
      </c>
      <c r="BB304" s="261">
        <f>IF(AZ304=2,G304,0)</f>
        <v>0</v>
      </c>
      <c r="BC304" s="261">
        <f>IF(AZ304=3,G304,0)</f>
        <v>0</v>
      </c>
      <c r="BD304" s="261">
        <f>IF(AZ304=4,G304,0)</f>
        <v>0</v>
      </c>
      <c r="BE304" s="261">
        <f>IF(AZ304=5,G304,0)</f>
        <v>0</v>
      </c>
      <c r="CA304" s="292">
        <v>3</v>
      </c>
      <c r="CB304" s="292">
        <v>1</v>
      </c>
    </row>
    <row r="305" spans="1:15" ht="12.75">
      <c r="A305" s="301"/>
      <c r="B305" s="308"/>
      <c r="C305" s="309" t="s">
        <v>545</v>
      </c>
      <c r="D305" s="310"/>
      <c r="E305" s="311">
        <v>29.795</v>
      </c>
      <c r="F305" s="312"/>
      <c r="G305" s="313"/>
      <c r="H305" s="314"/>
      <c r="I305" s="306"/>
      <c r="J305" s="315"/>
      <c r="K305" s="306"/>
      <c r="M305" s="307" t="s">
        <v>545</v>
      </c>
      <c r="O305" s="292"/>
    </row>
    <row r="306" spans="1:57" ht="12.75">
      <c r="A306" s="316"/>
      <c r="B306" s="317" t="s">
        <v>98</v>
      </c>
      <c r="C306" s="318" t="s">
        <v>528</v>
      </c>
      <c r="D306" s="319"/>
      <c r="E306" s="320"/>
      <c r="F306" s="321"/>
      <c r="G306" s="322">
        <f>SUM(G293:G305)</f>
        <v>0</v>
      </c>
      <c r="H306" s="323"/>
      <c r="I306" s="324">
        <f>SUM(I293:I305)</f>
        <v>17.7583</v>
      </c>
      <c r="J306" s="323"/>
      <c r="K306" s="324">
        <f>SUM(K293:K305)</f>
        <v>0</v>
      </c>
      <c r="O306" s="292">
        <v>4</v>
      </c>
      <c r="BA306" s="325">
        <f>SUM(BA293:BA305)</f>
        <v>0</v>
      </c>
      <c r="BB306" s="325">
        <f>SUM(BB293:BB305)</f>
        <v>0</v>
      </c>
      <c r="BC306" s="325">
        <f>SUM(BC293:BC305)</f>
        <v>0</v>
      </c>
      <c r="BD306" s="325">
        <f>SUM(BD293:BD305)</f>
        <v>0</v>
      </c>
      <c r="BE306" s="325">
        <f>SUM(BE293:BE305)</f>
        <v>0</v>
      </c>
    </row>
    <row r="307" spans="1:15" ht="12.75">
      <c r="A307" s="282" t="s">
        <v>97</v>
      </c>
      <c r="B307" s="283" t="s">
        <v>546</v>
      </c>
      <c r="C307" s="284" t="s">
        <v>547</v>
      </c>
      <c r="D307" s="285"/>
      <c r="E307" s="286"/>
      <c r="F307" s="286"/>
      <c r="G307" s="287"/>
      <c r="H307" s="288"/>
      <c r="I307" s="289"/>
      <c r="J307" s="290"/>
      <c r="K307" s="291"/>
      <c r="O307" s="292">
        <v>1</v>
      </c>
    </row>
    <row r="308" spans="1:80" ht="12.75">
      <c r="A308" s="293">
        <v>102</v>
      </c>
      <c r="B308" s="294" t="s">
        <v>549</v>
      </c>
      <c r="C308" s="295" t="s">
        <v>550</v>
      </c>
      <c r="D308" s="296" t="s">
        <v>185</v>
      </c>
      <c r="E308" s="297">
        <v>0.8</v>
      </c>
      <c r="F308" s="297">
        <v>0</v>
      </c>
      <c r="G308" s="298">
        <f>E308*F308</f>
        <v>0</v>
      </c>
      <c r="H308" s="299">
        <v>0</v>
      </c>
      <c r="I308" s="300">
        <f>E308*H308</f>
        <v>0</v>
      </c>
      <c r="J308" s="299">
        <v>-2.2</v>
      </c>
      <c r="K308" s="300">
        <f>E308*J308</f>
        <v>-1.7600000000000002</v>
      </c>
      <c r="O308" s="292">
        <v>2</v>
      </c>
      <c r="AA308" s="261">
        <v>1</v>
      </c>
      <c r="AB308" s="261">
        <v>1</v>
      </c>
      <c r="AC308" s="261">
        <v>1</v>
      </c>
      <c r="AZ308" s="261">
        <v>1</v>
      </c>
      <c r="BA308" s="261">
        <f>IF(AZ308=1,G308,0)</f>
        <v>0</v>
      </c>
      <c r="BB308" s="261">
        <f>IF(AZ308=2,G308,0)</f>
        <v>0</v>
      </c>
      <c r="BC308" s="261">
        <f>IF(AZ308=3,G308,0)</f>
        <v>0</v>
      </c>
      <c r="BD308" s="261">
        <f>IF(AZ308=4,G308,0)</f>
        <v>0</v>
      </c>
      <c r="BE308" s="261">
        <f>IF(AZ308=5,G308,0)</f>
        <v>0</v>
      </c>
      <c r="CA308" s="292">
        <v>1</v>
      </c>
      <c r="CB308" s="292">
        <v>1</v>
      </c>
    </row>
    <row r="309" spans="1:15" ht="12.75">
      <c r="A309" s="301"/>
      <c r="B309" s="302"/>
      <c r="C309" s="303" t="s">
        <v>551</v>
      </c>
      <c r="D309" s="304"/>
      <c r="E309" s="304"/>
      <c r="F309" s="304"/>
      <c r="G309" s="305"/>
      <c r="I309" s="306"/>
      <c r="K309" s="306"/>
      <c r="L309" s="307" t="s">
        <v>551</v>
      </c>
      <c r="O309" s="292">
        <v>3</v>
      </c>
    </row>
    <row r="310" spans="1:15" ht="12.75">
      <c r="A310" s="301"/>
      <c r="B310" s="308"/>
      <c r="C310" s="309" t="s">
        <v>552</v>
      </c>
      <c r="D310" s="310"/>
      <c r="E310" s="311">
        <v>0.8</v>
      </c>
      <c r="F310" s="312"/>
      <c r="G310" s="313"/>
      <c r="H310" s="314"/>
      <c r="I310" s="306"/>
      <c r="J310" s="315"/>
      <c r="K310" s="306"/>
      <c r="M310" s="307" t="s">
        <v>552</v>
      </c>
      <c r="O310" s="292"/>
    </row>
    <row r="311" spans="1:80" ht="12.75">
      <c r="A311" s="293">
        <v>103</v>
      </c>
      <c r="B311" s="294" t="s">
        <v>553</v>
      </c>
      <c r="C311" s="295" t="s">
        <v>554</v>
      </c>
      <c r="D311" s="296" t="s">
        <v>185</v>
      </c>
      <c r="E311" s="297">
        <v>39.5245</v>
      </c>
      <c r="F311" s="297">
        <v>0</v>
      </c>
      <c r="G311" s="298">
        <f>E311*F311</f>
        <v>0</v>
      </c>
      <c r="H311" s="299">
        <v>0</v>
      </c>
      <c r="I311" s="300">
        <f>E311*H311</f>
        <v>0</v>
      </c>
      <c r="J311" s="299">
        <v>-2</v>
      </c>
      <c r="K311" s="300">
        <f>E311*J311</f>
        <v>-79.049</v>
      </c>
      <c r="O311" s="292">
        <v>2</v>
      </c>
      <c r="AA311" s="261">
        <v>1</v>
      </c>
      <c r="AB311" s="261">
        <v>1</v>
      </c>
      <c r="AC311" s="261">
        <v>1</v>
      </c>
      <c r="AZ311" s="261">
        <v>1</v>
      </c>
      <c r="BA311" s="261">
        <f>IF(AZ311=1,G311,0)</f>
        <v>0</v>
      </c>
      <c r="BB311" s="261">
        <f>IF(AZ311=2,G311,0)</f>
        <v>0</v>
      </c>
      <c r="BC311" s="261">
        <f>IF(AZ311=3,G311,0)</f>
        <v>0</v>
      </c>
      <c r="BD311" s="261">
        <f>IF(AZ311=4,G311,0)</f>
        <v>0</v>
      </c>
      <c r="BE311" s="261">
        <f>IF(AZ311=5,G311,0)</f>
        <v>0</v>
      </c>
      <c r="CA311" s="292">
        <v>1</v>
      </c>
      <c r="CB311" s="292">
        <v>1</v>
      </c>
    </row>
    <row r="312" spans="1:15" ht="12.75">
      <c r="A312" s="301"/>
      <c r="B312" s="302"/>
      <c r="C312" s="303" t="s">
        <v>551</v>
      </c>
      <c r="D312" s="304"/>
      <c r="E312" s="304"/>
      <c r="F312" s="304"/>
      <c r="G312" s="305"/>
      <c r="I312" s="306"/>
      <c r="K312" s="306"/>
      <c r="L312" s="307" t="s">
        <v>551</v>
      </c>
      <c r="O312" s="292">
        <v>3</v>
      </c>
    </row>
    <row r="313" spans="1:15" ht="12.75">
      <c r="A313" s="301"/>
      <c r="B313" s="308"/>
      <c r="C313" s="309" t="s">
        <v>555</v>
      </c>
      <c r="D313" s="310"/>
      <c r="E313" s="311">
        <v>20.61</v>
      </c>
      <c r="F313" s="312"/>
      <c r="G313" s="313"/>
      <c r="H313" s="314"/>
      <c r="I313" s="306"/>
      <c r="J313" s="315"/>
      <c r="K313" s="306"/>
      <c r="M313" s="307" t="s">
        <v>555</v>
      </c>
      <c r="O313" s="292"/>
    </row>
    <row r="314" spans="1:15" ht="12.75">
      <c r="A314" s="301"/>
      <c r="B314" s="308"/>
      <c r="C314" s="309" t="s">
        <v>556</v>
      </c>
      <c r="D314" s="310"/>
      <c r="E314" s="311">
        <v>7.3</v>
      </c>
      <c r="F314" s="312"/>
      <c r="G314" s="313"/>
      <c r="H314" s="314"/>
      <c r="I314" s="306"/>
      <c r="J314" s="315"/>
      <c r="K314" s="306"/>
      <c r="M314" s="307" t="s">
        <v>556</v>
      </c>
      <c r="O314" s="292"/>
    </row>
    <row r="315" spans="1:15" ht="12.75">
      <c r="A315" s="301"/>
      <c r="B315" s="308"/>
      <c r="C315" s="309" t="s">
        <v>557</v>
      </c>
      <c r="D315" s="310"/>
      <c r="E315" s="311">
        <v>5.5</v>
      </c>
      <c r="F315" s="312"/>
      <c r="G315" s="313"/>
      <c r="H315" s="314"/>
      <c r="I315" s="306"/>
      <c r="J315" s="315"/>
      <c r="K315" s="306"/>
      <c r="M315" s="307" t="s">
        <v>557</v>
      </c>
      <c r="O315" s="292"/>
    </row>
    <row r="316" spans="1:15" ht="12.75">
      <c r="A316" s="301"/>
      <c r="B316" s="308"/>
      <c r="C316" s="309" t="s">
        <v>558</v>
      </c>
      <c r="D316" s="310"/>
      <c r="E316" s="311">
        <v>0.5</v>
      </c>
      <c r="F316" s="312"/>
      <c r="G316" s="313"/>
      <c r="H316" s="314"/>
      <c r="I316" s="306"/>
      <c r="J316" s="315"/>
      <c r="K316" s="306"/>
      <c r="M316" s="307" t="s">
        <v>558</v>
      </c>
      <c r="O316" s="292"/>
    </row>
    <row r="317" spans="1:15" ht="12.75">
      <c r="A317" s="301"/>
      <c r="B317" s="308"/>
      <c r="C317" s="309" t="s">
        <v>559</v>
      </c>
      <c r="D317" s="310"/>
      <c r="E317" s="311">
        <v>2.5</v>
      </c>
      <c r="F317" s="312"/>
      <c r="G317" s="313"/>
      <c r="H317" s="314"/>
      <c r="I317" s="306"/>
      <c r="J317" s="315"/>
      <c r="K317" s="306"/>
      <c r="M317" s="307" t="s">
        <v>559</v>
      </c>
      <c r="O317" s="292"/>
    </row>
    <row r="318" spans="1:15" ht="12.75">
      <c r="A318" s="301"/>
      <c r="B318" s="308"/>
      <c r="C318" s="309" t="s">
        <v>560</v>
      </c>
      <c r="D318" s="310"/>
      <c r="E318" s="311">
        <v>0.225</v>
      </c>
      <c r="F318" s="312"/>
      <c r="G318" s="313"/>
      <c r="H318" s="314"/>
      <c r="I318" s="306"/>
      <c r="J318" s="315"/>
      <c r="K318" s="306"/>
      <c r="M318" s="307" t="s">
        <v>560</v>
      </c>
      <c r="O318" s="292"/>
    </row>
    <row r="319" spans="1:15" ht="12.75">
      <c r="A319" s="301"/>
      <c r="B319" s="308"/>
      <c r="C319" s="309" t="s">
        <v>561</v>
      </c>
      <c r="D319" s="310"/>
      <c r="E319" s="311">
        <v>0.216</v>
      </c>
      <c r="F319" s="312"/>
      <c r="G319" s="313"/>
      <c r="H319" s="314"/>
      <c r="I319" s="306"/>
      <c r="J319" s="315"/>
      <c r="K319" s="306"/>
      <c r="M319" s="307" t="s">
        <v>561</v>
      </c>
      <c r="O319" s="292"/>
    </row>
    <row r="320" spans="1:15" ht="12.75">
      <c r="A320" s="301"/>
      <c r="B320" s="308"/>
      <c r="C320" s="309" t="s">
        <v>562</v>
      </c>
      <c r="D320" s="310"/>
      <c r="E320" s="311">
        <v>1.536</v>
      </c>
      <c r="F320" s="312"/>
      <c r="G320" s="313"/>
      <c r="H320" s="314"/>
      <c r="I320" s="306"/>
      <c r="J320" s="315"/>
      <c r="K320" s="306"/>
      <c r="M320" s="307" t="s">
        <v>562</v>
      </c>
      <c r="O320" s="292"/>
    </row>
    <row r="321" spans="1:15" ht="12.75">
      <c r="A321" s="301"/>
      <c r="B321" s="308"/>
      <c r="C321" s="309" t="s">
        <v>563</v>
      </c>
      <c r="D321" s="310"/>
      <c r="E321" s="311">
        <v>1.1375</v>
      </c>
      <c r="F321" s="312"/>
      <c r="G321" s="313"/>
      <c r="H321" s="314"/>
      <c r="I321" s="306"/>
      <c r="J321" s="315"/>
      <c r="K321" s="306"/>
      <c r="M321" s="307" t="s">
        <v>563</v>
      </c>
      <c r="O321" s="292"/>
    </row>
    <row r="322" spans="1:80" ht="12.75">
      <c r="A322" s="293">
        <v>104</v>
      </c>
      <c r="B322" s="294" t="s">
        <v>564</v>
      </c>
      <c r="C322" s="295" t="s">
        <v>565</v>
      </c>
      <c r="D322" s="296" t="s">
        <v>185</v>
      </c>
      <c r="E322" s="297">
        <v>19.95</v>
      </c>
      <c r="F322" s="297">
        <v>0</v>
      </c>
      <c r="G322" s="298">
        <f>E322*F322</f>
        <v>0</v>
      </c>
      <c r="H322" s="299">
        <v>0</v>
      </c>
      <c r="I322" s="300">
        <f>E322*H322</f>
        <v>0</v>
      </c>
      <c r="J322" s="299">
        <v>-2.4</v>
      </c>
      <c r="K322" s="300">
        <f>E322*J322</f>
        <v>-47.879999999999995</v>
      </c>
      <c r="O322" s="292">
        <v>2</v>
      </c>
      <c r="AA322" s="261">
        <v>1</v>
      </c>
      <c r="AB322" s="261">
        <v>1</v>
      </c>
      <c r="AC322" s="261">
        <v>1</v>
      </c>
      <c r="AZ322" s="261">
        <v>1</v>
      </c>
      <c r="BA322" s="261">
        <f>IF(AZ322=1,G322,0)</f>
        <v>0</v>
      </c>
      <c r="BB322" s="261">
        <f>IF(AZ322=2,G322,0)</f>
        <v>0</v>
      </c>
      <c r="BC322" s="261">
        <f>IF(AZ322=3,G322,0)</f>
        <v>0</v>
      </c>
      <c r="BD322" s="261">
        <f>IF(AZ322=4,G322,0)</f>
        <v>0</v>
      </c>
      <c r="BE322" s="261">
        <f>IF(AZ322=5,G322,0)</f>
        <v>0</v>
      </c>
      <c r="CA322" s="292">
        <v>1</v>
      </c>
      <c r="CB322" s="292">
        <v>1</v>
      </c>
    </row>
    <row r="323" spans="1:15" ht="12.75">
      <c r="A323" s="301"/>
      <c r="B323" s="302"/>
      <c r="C323" s="303" t="s">
        <v>551</v>
      </c>
      <c r="D323" s="304"/>
      <c r="E323" s="304"/>
      <c r="F323" s="304"/>
      <c r="G323" s="305"/>
      <c r="I323" s="306"/>
      <c r="K323" s="306"/>
      <c r="L323" s="307" t="s">
        <v>551</v>
      </c>
      <c r="O323" s="292">
        <v>3</v>
      </c>
    </row>
    <row r="324" spans="1:15" ht="12.75">
      <c r="A324" s="301"/>
      <c r="B324" s="308"/>
      <c r="C324" s="309" t="s">
        <v>566</v>
      </c>
      <c r="D324" s="310"/>
      <c r="E324" s="311">
        <v>19.95</v>
      </c>
      <c r="F324" s="312"/>
      <c r="G324" s="313"/>
      <c r="H324" s="314"/>
      <c r="I324" s="306"/>
      <c r="J324" s="315"/>
      <c r="K324" s="306"/>
      <c r="M324" s="307" t="s">
        <v>566</v>
      </c>
      <c r="O324" s="292"/>
    </row>
    <row r="325" spans="1:80" ht="12.75">
      <c r="A325" s="293">
        <v>105</v>
      </c>
      <c r="B325" s="294" t="s">
        <v>567</v>
      </c>
      <c r="C325" s="295" t="s">
        <v>568</v>
      </c>
      <c r="D325" s="296" t="s">
        <v>185</v>
      </c>
      <c r="E325" s="297">
        <v>23.3</v>
      </c>
      <c r="F325" s="297">
        <v>0</v>
      </c>
      <c r="G325" s="298">
        <f>E325*F325</f>
        <v>0</v>
      </c>
      <c r="H325" s="299">
        <v>0.00112</v>
      </c>
      <c r="I325" s="300">
        <f>E325*H325</f>
        <v>0.026095999999999998</v>
      </c>
      <c r="J325" s="299">
        <v>-2.5</v>
      </c>
      <c r="K325" s="300">
        <f>E325*J325</f>
        <v>-58.25</v>
      </c>
      <c r="O325" s="292">
        <v>2</v>
      </c>
      <c r="AA325" s="261">
        <v>1</v>
      </c>
      <c r="AB325" s="261">
        <v>1</v>
      </c>
      <c r="AC325" s="261">
        <v>1</v>
      </c>
      <c r="AZ325" s="261">
        <v>1</v>
      </c>
      <c r="BA325" s="261">
        <f>IF(AZ325=1,G325,0)</f>
        <v>0</v>
      </c>
      <c r="BB325" s="261">
        <f>IF(AZ325=2,G325,0)</f>
        <v>0</v>
      </c>
      <c r="BC325" s="261">
        <f>IF(AZ325=3,G325,0)</f>
        <v>0</v>
      </c>
      <c r="BD325" s="261">
        <f>IF(AZ325=4,G325,0)</f>
        <v>0</v>
      </c>
      <c r="BE325" s="261">
        <f>IF(AZ325=5,G325,0)</f>
        <v>0</v>
      </c>
      <c r="CA325" s="292">
        <v>1</v>
      </c>
      <c r="CB325" s="292">
        <v>1</v>
      </c>
    </row>
    <row r="326" spans="1:15" ht="12.75">
      <c r="A326" s="301"/>
      <c r="B326" s="302"/>
      <c r="C326" s="303" t="s">
        <v>551</v>
      </c>
      <c r="D326" s="304"/>
      <c r="E326" s="304"/>
      <c r="F326" s="304"/>
      <c r="G326" s="305"/>
      <c r="I326" s="306"/>
      <c r="K326" s="306"/>
      <c r="L326" s="307" t="s">
        <v>551</v>
      </c>
      <c r="O326" s="292">
        <v>3</v>
      </c>
    </row>
    <row r="327" spans="1:15" ht="12.75">
      <c r="A327" s="301"/>
      <c r="B327" s="308"/>
      <c r="C327" s="309" t="s">
        <v>569</v>
      </c>
      <c r="D327" s="310"/>
      <c r="E327" s="311">
        <v>23.3</v>
      </c>
      <c r="F327" s="312"/>
      <c r="G327" s="313"/>
      <c r="H327" s="314"/>
      <c r="I327" s="306"/>
      <c r="J327" s="315"/>
      <c r="K327" s="306"/>
      <c r="M327" s="307" t="s">
        <v>569</v>
      </c>
      <c r="O327" s="292"/>
    </row>
    <row r="328" spans="1:80" ht="12.75">
      <c r="A328" s="293">
        <v>106</v>
      </c>
      <c r="B328" s="294" t="s">
        <v>570</v>
      </c>
      <c r="C328" s="295" t="s">
        <v>571</v>
      </c>
      <c r="D328" s="296" t="s">
        <v>171</v>
      </c>
      <c r="E328" s="297">
        <v>52</v>
      </c>
      <c r="F328" s="297">
        <v>0</v>
      </c>
      <c r="G328" s="298">
        <f>E328*F328</f>
        <v>0</v>
      </c>
      <c r="H328" s="299">
        <v>0</v>
      </c>
      <c r="I328" s="300">
        <f>E328*H328</f>
        <v>0</v>
      </c>
      <c r="J328" s="299">
        <v>-0.112</v>
      </c>
      <c r="K328" s="300">
        <f>E328*J328</f>
        <v>-5.824</v>
      </c>
      <c r="O328" s="292">
        <v>2</v>
      </c>
      <c r="AA328" s="261">
        <v>1</v>
      </c>
      <c r="AB328" s="261">
        <v>1</v>
      </c>
      <c r="AC328" s="261">
        <v>1</v>
      </c>
      <c r="AZ328" s="261">
        <v>1</v>
      </c>
      <c r="BA328" s="261">
        <f>IF(AZ328=1,G328,0)</f>
        <v>0</v>
      </c>
      <c r="BB328" s="261">
        <f>IF(AZ328=2,G328,0)</f>
        <v>0</v>
      </c>
      <c r="BC328" s="261">
        <f>IF(AZ328=3,G328,0)</f>
        <v>0</v>
      </c>
      <c r="BD328" s="261">
        <f>IF(AZ328=4,G328,0)</f>
        <v>0</v>
      </c>
      <c r="BE328" s="261">
        <f>IF(AZ328=5,G328,0)</f>
        <v>0</v>
      </c>
      <c r="CA328" s="292">
        <v>1</v>
      </c>
      <c r="CB328" s="292">
        <v>1</v>
      </c>
    </row>
    <row r="329" spans="1:15" ht="12.75">
      <c r="A329" s="301"/>
      <c r="B329" s="302"/>
      <c r="C329" s="303" t="s">
        <v>551</v>
      </c>
      <c r="D329" s="304"/>
      <c r="E329" s="304"/>
      <c r="F329" s="304"/>
      <c r="G329" s="305"/>
      <c r="I329" s="306"/>
      <c r="K329" s="306"/>
      <c r="L329" s="307" t="s">
        <v>551</v>
      </c>
      <c r="O329" s="292">
        <v>3</v>
      </c>
    </row>
    <row r="330" spans="1:15" ht="12.75">
      <c r="A330" s="301"/>
      <c r="B330" s="308"/>
      <c r="C330" s="309" t="s">
        <v>572</v>
      </c>
      <c r="D330" s="310"/>
      <c r="E330" s="311">
        <v>32</v>
      </c>
      <c r="F330" s="312"/>
      <c r="G330" s="313"/>
      <c r="H330" s="314"/>
      <c r="I330" s="306"/>
      <c r="J330" s="315"/>
      <c r="K330" s="306"/>
      <c r="M330" s="307" t="s">
        <v>572</v>
      </c>
      <c r="O330" s="292"/>
    </row>
    <row r="331" spans="1:15" ht="12.75">
      <c r="A331" s="301"/>
      <c r="B331" s="308"/>
      <c r="C331" s="309" t="s">
        <v>573</v>
      </c>
      <c r="D331" s="310"/>
      <c r="E331" s="311">
        <v>20</v>
      </c>
      <c r="F331" s="312"/>
      <c r="G331" s="313"/>
      <c r="H331" s="314"/>
      <c r="I331" s="306"/>
      <c r="J331" s="315"/>
      <c r="K331" s="306"/>
      <c r="M331" s="307" t="s">
        <v>573</v>
      </c>
      <c r="O331" s="292"/>
    </row>
    <row r="332" spans="1:80" ht="12.75">
      <c r="A332" s="293">
        <v>107</v>
      </c>
      <c r="B332" s="294" t="s">
        <v>574</v>
      </c>
      <c r="C332" s="295" t="s">
        <v>575</v>
      </c>
      <c r="D332" s="296" t="s">
        <v>141</v>
      </c>
      <c r="E332" s="297">
        <v>22.65</v>
      </c>
      <c r="F332" s="297">
        <v>0</v>
      </c>
      <c r="G332" s="298">
        <f>E332*F332</f>
        <v>0</v>
      </c>
      <c r="H332" s="299">
        <v>0</v>
      </c>
      <c r="I332" s="300">
        <f>E332*H332</f>
        <v>0</v>
      </c>
      <c r="J332" s="299">
        <v>-0.02</v>
      </c>
      <c r="K332" s="300">
        <f>E332*J332</f>
        <v>-0.45299999999999996</v>
      </c>
      <c r="O332" s="292">
        <v>2</v>
      </c>
      <c r="AA332" s="261">
        <v>1</v>
      </c>
      <c r="AB332" s="261">
        <v>1</v>
      </c>
      <c r="AC332" s="261">
        <v>1</v>
      </c>
      <c r="AZ332" s="261">
        <v>1</v>
      </c>
      <c r="BA332" s="261">
        <f>IF(AZ332=1,G332,0)</f>
        <v>0</v>
      </c>
      <c r="BB332" s="261">
        <f>IF(AZ332=2,G332,0)</f>
        <v>0</v>
      </c>
      <c r="BC332" s="261">
        <f>IF(AZ332=3,G332,0)</f>
        <v>0</v>
      </c>
      <c r="BD332" s="261">
        <f>IF(AZ332=4,G332,0)</f>
        <v>0</v>
      </c>
      <c r="BE332" s="261">
        <f>IF(AZ332=5,G332,0)</f>
        <v>0</v>
      </c>
      <c r="CA332" s="292">
        <v>1</v>
      </c>
      <c r="CB332" s="292">
        <v>1</v>
      </c>
    </row>
    <row r="333" spans="1:15" ht="22.5">
      <c r="A333" s="301"/>
      <c r="B333" s="302"/>
      <c r="C333" s="303" t="s">
        <v>576</v>
      </c>
      <c r="D333" s="304"/>
      <c r="E333" s="304"/>
      <c r="F333" s="304"/>
      <c r="G333" s="305"/>
      <c r="I333" s="306"/>
      <c r="K333" s="306"/>
      <c r="L333" s="307" t="s">
        <v>576</v>
      </c>
      <c r="O333" s="292">
        <v>3</v>
      </c>
    </row>
    <row r="334" spans="1:80" ht="12.75">
      <c r="A334" s="293">
        <v>108</v>
      </c>
      <c r="B334" s="294" t="s">
        <v>577</v>
      </c>
      <c r="C334" s="295" t="s">
        <v>578</v>
      </c>
      <c r="D334" s="296" t="s">
        <v>171</v>
      </c>
      <c r="E334" s="297">
        <v>2.8</v>
      </c>
      <c r="F334" s="297">
        <v>0</v>
      </c>
      <c r="G334" s="298">
        <f>E334*F334</f>
        <v>0</v>
      </c>
      <c r="H334" s="299">
        <v>0</v>
      </c>
      <c r="I334" s="300">
        <f>E334*H334</f>
        <v>0</v>
      </c>
      <c r="J334" s="299">
        <v>-0.00169</v>
      </c>
      <c r="K334" s="300">
        <f>E334*J334</f>
        <v>-0.004732</v>
      </c>
      <c r="O334" s="292">
        <v>2</v>
      </c>
      <c r="AA334" s="261">
        <v>1</v>
      </c>
      <c r="AB334" s="261">
        <v>1</v>
      </c>
      <c r="AC334" s="261">
        <v>1</v>
      </c>
      <c r="AZ334" s="261">
        <v>1</v>
      </c>
      <c r="BA334" s="261">
        <f>IF(AZ334=1,G334,0)</f>
        <v>0</v>
      </c>
      <c r="BB334" s="261">
        <f>IF(AZ334=2,G334,0)</f>
        <v>0</v>
      </c>
      <c r="BC334" s="261">
        <f>IF(AZ334=3,G334,0)</f>
        <v>0</v>
      </c>
      <c r="BD334" s="261">
        <f>IF(AZ334=4,G334,0)</f>
        <v>0</v>
      </c>
      <c r="BE334" s="261">
        <f>IF(AZ334=5,G334,0)</f>
        <v>0</v>
      </c>
      <c r="CA334" s="292">
        <v>1</v>
      </c>
      <c r="CB334" s="292">
        <v>1</v>
      </c>
    </row>
    <row r="335" spans="1:15" ht="12.75">
      <c r="A335" s="301"/>
      <c r="B335" s="308"/>
      <c r="C335" s="309" t="s">
        <v>579</v>
      </c>
      <c r="D335" s="310"/>
      <c r="E335" s="311">
        <v>2.8</v>
      </c>
      <c r="F335" s="312"/>
      <c r="G335" s="313"/>
      <c r="H335" s="314"/>
      <c r="I335" s="306"/>
      <c r="J335" s="315"/>
      <c r="K335" s="306"/>
      <c r="M335" s="307" t="s">
        <v>579</v>
      </c>
      <c r="O335" s="292"/>
    </row>
    <row r="336" spans="1:80" ht="12.75">
      <c r="A336" s="293">
        <v>109</v>
      </c>
      <c r="B336" s="294" t="s">
        <v>580</v>
      </c>
      <c r="C336" s="295" t="s">
        <v>581</v>
      </c>
      <c r="D336" s="296" t="s">
        <v>179</v>
      </c>
      <c r="E336" s="297">
        <v>1</v>
      </c>
      <c r="F336" s="297">
        <v>0</v>
      </c>
      <c r="G336" s="298">
        <f>E336*F336</f>
        <v>0</v>
      </c>
      <c r="H336" s="299">
        <v>0</v>
      </c>
      <c r="I336" s="300">
        <f>E336*H336</f>
        <v>0</v>
      </c>
      <c r="J336" s="299">
        <v>-0.008</v>
      </c>
      <c r="K336" s="300">
        <f>E336*J336</f>
        <v>-0.008</v>
      </c>
      <c r="O336" s="292">
        <v>2</v>
      </c>
      <c r="AA336" s="261">
        <v>1</v>
      </c>
      <c r="AB336" s="261">
        <v>1</v>
      </c>
      <c r="AC336" s="261">
        <v>1</v>
      </c>
      <c r="AZ336" s="261">
        <v>1</v>
      </c>
      <c r="BA336" s="261">
        <f>IF(AZ336=1,G336,0)</f>
        <v>0</v>
      </c>
      <c r="BB336" s="261">
        <f>IF(AZ336=2,G336,0)</f>
        <v>0</v>
      </c>
      <c r="BC336" s="261">
        <f>IF(AZ336=3,G336,0)</f>
        <v>0</v>
      </c>
      <c r="BD336" s="261">
        <f>IF(AZ336=4,G336,0)</f>
        <v>0</v>
      </c>
      <c r="BE336" s="261">
        <f>IF(AZ336=5,G336,0)</f>
        <v>0</v>
      </c>
      <c r="CA336" s="292">
        <v>1</v>
      </c>
      <c r="CB336" s="292">
        <v>1</v>
      </c>
    </row>
    <row r="337" spans="1:15" ht="12.75">
      <c r="A337" s="301"/>
      <c r="B337" s="308"/>
      <c r="C337" s="309" t="s">
        <v>582</v>
      </c>
      <c r="D337" s="310"/>
      <c r="E337" s="311">
        <v>1</v>
      </c>
      <c r="F337" s="312"/>
      <c r="G337" s="313"/>
      <c r="H337" s="314"/>
      <c r="I337" s="306"/>
      <c r="J337" s="315"/>
      <c r="K337" s="306"/>
      <c r="M337" s="307" t="s">
        <v>582</v>
      </c>
      <c r="O337" s="292"/>
    </row>
    <row r="338" spans="1:57" ht="12.75">
      <c r="A338" s="316"/>
      <c r="B338" s="317" t="s">
        <v>98</v>
      </c>
      <c r="C338" s="318" t="s">
        <v>548</v>
      </c>
      <c r="D338" s="319"/>
      <c r="E338" s="320"/>
      <c r="F338" s="321"/>
      <c r="G338" s="322">
        <f>SUM(G307:G337)</f>
        <v>0</v>
      </c>
      <c r="H338" s="323"/>
      <c r="I338" s="324">
        <f>SUM(I307:I337)</f>
        <v>0.026095999999999998</v>
      </c>
      <c r="J338" s="323"/>
      <c r="K338" s="324">
        <f>SUM(K307:K337)</f>
        <v>-193.22873200000004</v>
      </c>
      <c r="O338" s="292">
        <v>4</v>
      </c>
      <c r="BA338" s="325">
        <f>SUM(BA307:BA337)</f>
        <v>0</v>
      </c>
      <c r="BB338" s="325">
        <f>SUM(BB307:BB337)</f>
        <v>0</v>
      </c>
      <c r="BC338" s="325">
        <f>SUM(BC307:BC337)</f>
        <v>0</v>
      </c>
      <c r="BD338" s="325">
        <f>SUM(BD307:BD337)</f>
        <v>0</v>
      </c>
      <c r="BE338" s="325">
        <f>SUM(BE307:BE337)</f>
        <v>0</v>
      </c>
    </row>
    <row r="339" spans="1:15" ht="12.75">
      <c r="A339" s="282" t="s">
        <v>97</v>
      </c>
      <c r="B339" s="283" t="s">
        <v>583</v>
      </c>
      <c r="C339" s="284" t="s">
        <v>584</v>
      </c>
      <c r="D339" s="285"/>
      <c r="E339" s="286"/>
      <c r="F339" s="286"/>
      <c r="G339" s="287"/>
      <c r="H339" s="288"/>
      <c r="I339" s="289"/>
      <c r="J339" s="290"/>
      <c r="K339" s="291"/>
      <c r="O339" s="292">
        <v>1</v>
      </c>
    </row>
    <row r="340" spans="1:80" ht="12.75">
      <c r="A340" s="293">
        <v>110</v>
      </c>
      <c r="B340" s="294" t="s">
        <v>586</v>
      </c>
      <c r="C340" s="295" t="s">
        <v>587</v>
      </c>
      <c r="D340" s="296" t="s">
        <v>363</v>
      </c>
      <c r="E340" s="297">
        <v>1756.69781315</v>
      </c>
      <c r="F340" s="297">
        <v>0</v>
      </c>
      <c r="G340" s="298">
        <f>E340*F340</f>
        <v>0</v>
      </c>
      <c r="H340" s="299">
        <v>0</v>
      </c>
      <c r="I340" s="300">
        <f>E340*H340</f>
        <v>0</v>
      </c>
      <c r="J340" s="299"/>
      <c r="K340" s="300">
        <f>E340*J340</f>
        <v>0</v>
      </c>
      <c r="O340" s="292">
        <v>2</v>
      </c>
      <c r="AA340" s="261">
        <v>7</v>
      </c>
      <c r="AB340" s="261">
        <v>1</v>
      </c>
      <c r="AC340" s="261">
        <v>2</v>
      </c>
      <c r="AZ340" s="261">
        <v>1</v>
      </c>
      <c r="BA340" s="261">
        <f>IF(AZ340=1,G340,0)</f>
        <v>0</v>
      </c>
      <c r="BB340" s="261">
        <f>IF(AZ340=2,G340,0)</f>
        <v>0</v>
      </c>
      <c r="BC340" s="261">
        <f>IF(AZ340=3,G340,0)</f>
        <v>0</v>
      </c>
      <c r="BD340" s="261">
        <f>IF(AZ340=4,G340,0)</f>
        <v>0</v>
      </c>
      <c r="BE340" s="261">
        <f>IF(AZ340=5,G340,0)</f>
        <v>0</v>
      </c>
      <c r="CA340" s="292">
        <v>7</v>
      </c>
      <c r="CB340" s="292">
        <v>1</v>
      </c>
    </row>
    <row r="341" spans="1:57" ht="12.75">
      <c r="A341" s="316"/>
      <c r="B341" s="317" t="s">
        <v>98</v>
      </c>
      <c r="C341" s="318" t="s">
        <v>585</v>
      </c>
      <c r="D341" s="319"/>
      <c r="E341" s="320"/>
      <c r="F341" s="321"/>
      <c r="G341" s="322">
        <f>SUM(G339:G340)</f>
        <v>0</v>
      </c>
      <c r="H341" s="323"/>
      <c r="I341" s="324">
        <f>SUM(I339:I340)</f>
        <v>0</v>
      </c>
      <c r="J341" s="323"/>
      <c r="K341" s="324">
        <f>SUM(K339:K340)</f>
        <v>0</v>
      </c>
      <c r="O341" s="292">
        <v>4</v>
      </c>
      <c r="BA341" s="325">
        <f>SUM(BA339:BA340)</f>
        <v>0</v>
      </c>
      <c r="BB341" s="325">
        <f>SUM(BB339:BB340)</f>
        <v>0</v>
      </c>
      <c r="BC341" s="325">
        <f>SUM(BC339:BC340)</f>
        <v>0</v>
      </c>
      <c r="BD341" s="325">
        <f>SUM(BD339:BD340)</f>
        <v>0</v>
      </c>
      <c r="BE341" s="325">
        <f>SUM(BE339:BE340)</f>
        <v>0</v>
      </c>
    </row>
    <row r="342" spans="1:15" ht="12.75">
      <c r="A342" s="282" t="s">
        <v>97</v>
      </c>
      <c r="B342" s="283" t="s">
        <v>588</v>
      </c>
      <c r="C342" s="284" t="s">
        <v>589</v>
      </c>
      <c r="D342" s="285"/>
      <c r="E342" s="286"/>
      <c r="F342" s="286"/>
      <c r="G342" s="287"/>
      <c r="H342" s="288"/>
      <c r="I342" s="289"/>
      <c r="J342" s="290"/>
      <c r="K342" s="291"/>
      <c r="O342" s="292">
        <v>1</v>
      </c>
    </row>
    <row r="343" spans="1:80" ht="22.5">
      <c r="A343" s="293">
        <v>111</v>
      </c>
      <c r="B343" s="294" t="s">
        <v>591</v>
      </c>
      <c r="C343" s="295" t="s">
        <v>592</v>
      </c>
      <c r="D343" s="296" t="s">
        <v>141</v>
      </c>
      <c r="E343" s="297">
        <v>112.8</v>
      </c>
      <c r="F343" s="297">
        <v>0</v>
      </c>
      <c r="G343" s="298">
        <f>E343*F343</f>
        <v>0</v>
      </c>
      <c r="H343" s="299">
        <v>0.00071</v>
      </c>
      <c r="I343" s="300">
        <f>E343*H343</f>
        <v>0.080088</v>
      </c>
      <c r="J343" s="299">
        <v>0</v>
      </c>
      <c r="K343" s="300">
        <f>E343*J343</f>
        <v>0</v>
      </c>
      <c r="O343" s="292">
        <v>2</v>
      </c>
      <c r="AA343" s="261">
        <v>1</v>
      </c>
      <c r="AB343" s="261">
        <v>7</v>
      </c>
      <c r="AC343" s="261">
        <v>7</v>
      </c>
      <c r="AZ343" s="261">
        <v>2</v>
      </c>
      <c r="BA343" s="261">
        <f>IF(AZ343=1,G343,0)</f>
        <v>0</v>
      </c>
      <c r="BB343" s="261">
        <f>IF(AZ343=2,G343,0)</f>
        <v>0</v>
      </c>
      <c r="BC343" s="261">
        <f>IF(AZ343=3,G343,0)</f>
        <v>0</v>
      </c>
      <c r="BD343" s="261">
        <f>IF(AZ343=4,G343,0)</f>
        <v>0</v>
      </c>
      <c r="BE343" s="261">
        <f>IF(AZ343=5,G343,0)</f>
        <v>0</v>
      </c>
      <c r="CA343" s="292">
        <v>1</v>
      </c>
      <c r="CB343" s="292">
        <v>7</v>
      </c>
    </row>
    <row r="344" spans="1:15" ht="22.5">
      <c r="A344" s="301"/>
      <c r="B344" s="302"/>
      <c r="C344" s="303" t="s">
        <v>593</v>
      </c>
      <c r="D344" s="304"/>
      <c r="E344" s="304"/>
      <c r="F344" s="304"/>
      <c r="G344" s="305"/>
      <c r="I344" s="306"/>
      <c r="K344" s="306"/>
      <c r="L344" s="307" t="s">
        <v>593</v>
      </c>
      <c r="O344" s="292">
        <v>3</v>
      </c>
    </row>
    <row r="345" spans="1:15" ht="12.75">
      <c r="A345" s="301"/>
      <c r="B345" s="308"/>
      <c r="C345" s="309" t="s">
        <v>594</v>
      </c>
      <c r="D345" s="310"/>
      <c r="E345" s="311">
        <v>112.8</v>
      </c>
      <c r="F345" s="312"/>
      <c r="G345" s="313"/>
      <c r="H345" s="314"/>
      <c r="I345" s="306"/>
      <c r="J345" s="315"/>
      <c r="K345" s="306"/>
      <c r="M345" s="307" t="s">
        <v>594</v>
      </c>
      <c r="O345" s="292"/>
    </row>
    <row r="346" spans="1:80" ht="12.75">
      <c r="A346" s="293">
        <v>112</v>
      </c>
      <c r="B346" s="294" t="s">
        <v>595</v>
      </c>
      <c r="C346" s="295" t="s">
        <v>596</v>
      </c>
      <c r="D346" s="296" t="s">
        <v>171</v>
      </c>
      <c r="E346" s="297">
        <v>188</v>
      </c>
      <c r="F346" s="297">
        <v>0</v>
      </c>
      <c r="G346" s="298">
        <f>E346*F346</f>
        <v>0</v>
      </c>
      <c r="H346" s="299">
        <v>0.00016</v>
      </c>
      <c r="I346" s="300">
        <f>E346*H346</f>
        <v>0.030080000000000003</v>
      </c>
      <c r="J346" s="299">
        <v>0</v>
      </c>
      <c r="K346" s="300">
        <f>E346*J346</f>
        <v>0</v>
      </c>
      <c r="O346" s="292">
        <v>2</v>
      </c>
      <c r="AA346" s="261">
        <v>1</v>
      </c>
      <c r="AB346" s="261">
        <v>7</v>
      </c>
      <c r="AC346" s="261">
        <v>7</v>
      </c>
      <c r="AZ346" s="261">
        <v>2</v>
      </c>
      <c r="BA346" s="261">
        <f>IF(AZ346=1,G346,0)</f>
        <v>0</v>
      </c>
      <c r="BB346" s="261">
        <f>IF(AZ346=2,G346,0)</f>
        <v>0</v>
      </c>
      <c r="BC346" s="261">
        <f>IF(AZ346=3,G346,0)</f>
        <v>0</v>
      </c>
      <c r="BD346" s="261">
        <f>IF(AZ346=4,G346,0)</f>
        <v>0</v>
      </c>
      <c r="BE346" s="261">
        <f>IF(AZ346=5,G346,0)</f>
        <v>0</v>
      </c>
      <c r="CA346" s="292">
        <v>1</v>
      </c>
      <c r="CB346" s="292">
        <v>7</v>
      </c>
    </row>
    <row r="347" spans="1:80" ht="12.75">
      <c r="A347" s="293">
        <v>113</v>
      </c>
      <c r="B347" s="294" t="s">
        <v>597</v>
      </c>
      <c r="C347" s="295" t="s">
        <v>598</v>
      </c>
      <c r="D347" s="296" t="s">
        <v>363</v>
      </c>
      <c r="E347" s="297">
        <v>0.110168</v>
      </c>
      <c r="F347" s="297">
        <v>0</v>
      </c>
      <c r="G347" s="298">
        <f>E347*F347</f>
        <v>0</v>
      </c>
      <c r="H347" s="299">
        <v>0</v>
      </c>
      <c r="I347" s="300">
        <f>E347*H347</f>
        <v>0</v>
      </c>
      <c r="J347" s="299"/>
      <c r="K347" s="300">
        <f>E347*J347</f>
        <v>0</v>
      </c>
      <c r="O347" s="292">
        <v>2</v>
      </c>
      <c r="AA347" s="261">
        <v>7</v>
      </c>
      <c r="AB347" s="261">
        <v>1001</v>
      </c>
      <c r="AC347" s="261">
        <v>5</v>
      </c>
      <c r="AZ347" s="261">
        <v>2</v>
      </c>
      <c r="BA347" s="261">
        <f>IF(AZ347=1,G347,0)</f>
        <v>0</v>
      </c>
      <c r="BB347" s="261">
        <f>IF(AZ347=2,G347,0)</f>
        <v>0</v>
      </c>
      <c r="BC347" s="261">
        <f>IF(AZ347=3,G347,0)</f>
        <v>0</v>
      </c>
      <c r="BD347" s="261">
        <f>IF(AZ347=4,G347,0)</f>
        <v>0</v>
      </c>
      <c r="BE347" s="261">
        <f>IF(AZ347=5,G347,0)</f>
        <v>0</v>
      </c>
      <c r="CA347" s="292">
        <v>7</v>
      </c>
      <c r="CB347" s="292">
        <v>1001</v>
      </c>
    </row>
    <row r="348" spans="1:57" ht="12.75">
      <c r="A348" s="316"/>
      <c r="B348" s="317" t="s">
        <v>98</v>
      </c>
      <c r="C348" s="318" t="s">
        <v>590</v>
      </c>
      <c r="D348" s="319"/>
      <c r="E348" s="320"/>
      <c r="F348" s="321"/>
      <c r="G348" s="322">
        <f>SUM(G342:G347)</f>
        <v>0</v>
      </c>
      <c r="H348" s="323"/>
      <c r="I348" s="324">
        <f>SUM(I342:I347)</f>
        <v>0.11016800000000002</v>
      </c>
      <c r="J348" s="323"/>
      <c r="K348" s="324">
        <f>SUM(K342:K347)</f>
        <v>0</v>
      </c>
      <c r="O348" s="292">
        <v>4</v>
      </c>
      <c r="BA348" s="325">
        <f>SUM(BA342:BA347)</f>
        <v>0</v>
      </c>
      <c r="BB348" s="325">
        <f>SUM(BB342:BB347)</f>
        <v>0</v>
      </c>
      <c r="BC348" s="325">
        <f>SUM(BC342:BC347)</f>
        <v>0</v>
      </c>
      <c r="BD348" s="325">
        <f>SUM(BD342:BD347)</f>
        <v>0</v>
      </c>
      <c r="BE348" s="325">
        <f>SUM(BE342:BE347)</f>
        <v>0</v>
      </c>
    </row>
    <row r="349" spans="1:15" ht="12.75">
      <c r="A349" s="282" t="s">
        <v>97</v>
      </c>
      <c r="B349" s="283" t="s">
        <v>599</v>
      </c>
      <c r="C349" s="284" t="s">
        <v>600</v>
      </c>
      <c r="D349" s="285"/>
      <c r="E349" s="286"/>
      <c r="F349" s="286"/>
      <c r="G349" s="287"/>
      <c r="H349" s="288"/>
      <c r="I349" s="289"/>
      <c r="J349" s="290"/>
      <c r="K349" s="291"/>
      <c r="O349" s="292">
        <v>1</v>
      </c>
    </row>
    <row r="350" spans="1:80" ht="12.75">
      <c r="A350" s="293">
        <v>114</v>
      </c>
      <c r="B350" s="294" t="s">
        <v>602</v>
      </c>
      <c r="C350" s="295" t="s">
        <v>603</v>
      </c>
      <c r="D350" s="296" t="s">
        <v>604</v>
      </c>
      <c r="E350" s="297">
        <v>86.62</v>
      </c>
      <c r="F350" s="297">
        <v>0</v>
      </c>
      <c r="G350" s="298">
        <f>E350*F350</f>
        <v>0</v>
      </c>
      <c r="H350" s="299">
        <v>0</v>
      </c>
      <c r="I350" s="300">
        <f>E350*H350</f>
        <v>0</v>
      </c>
      <c r="J350" s="299"/>
      <c r="K350" s="300">
        <f>E350*J350</f>
        <v>0</v>
      </c>
      <c r="O350" s="292">
        <v>2</v>
      </c>
      <c r="AA350" s="261">
        <v>12</v>
      </c>
      <c r="AB350" s="261">
        <v>0</v>
      </c>
      <c r="AC350" s="261">
        <v>105</v>
      </c>
      <c r="AZ350" s="261">
        <v>2</v>
      </c>
      <c r="BA350" s="261">
        <f>IF(AZ350=1,G350,0)</f>
        <v>0</v>
      </c>
      <c r="BB350" s="261">
        <f>IF(AZ350=2,G350,0)</f>
        <v>0</v>
      </c>
      <c r="BC350" s="261">
        <f>IF(AZ350=3,G350,0)</f>
        <v>0</v>
      </c>
      <c r="BD350" s="261">
        <f>IF(AZ350=4,G350,0)</f>
        <v>0</v>
      </c>
      <c r="BE350" s="261">
        <f>IF(AZ350=5,G350,0)</f>
        <v>0</v>
      </c>
      <c r="CA350" s="292">
        <v>12</v>
      </c>
      <c r="CB350" s="292">
        <v>0</v>
      </c>
    </row>
    <row r="351" spans="1:15" ht="12.75">
      <c r="A351" s="301"/>
      <c r="B351" s="308"/>
      <c r="C351" s="309" t="s">
        <v>605</v>
      </c>
      <c r="D351" s="310"/>
      <c r="E351" s="311">
        <v>29.82</v>
      </c>
      <c r="F351" s="312"/>
      <c r="G351" s="313"/>
      <c r="H351" s="314"/>
      <c r="I351" s="306"/>
      <c r="J351" s="315"/>
      <c r="K351" s="306"/>
      <c r="M351" s="307" t="s">
        <v>605</v>
      </c>
      <c r="O351" s="292"/>
    </row>
    <row r="352" spans="1:15" ht="12.75">
      <c r="A352" s="301"/>
      <c r="B352" s="308"/>
      <c r="C352" s="309" t="s">
        <v>606</v>
      </c>
      <c r="D352" s="310"/>
      <c r="E352" s="311">
        <v>56.8</v>
      </c>
      <c r="F352" s="312"/>
      <c r="G352" s="313"/>
      <c r="H352" s="314"/>
      <c r="I352" s="306"/>
      <c r="J352" s="315"/>
      <c r="K352" s="306"/>
      <c r="M352" s="307" t="s">
        <v>606</v>
      </c>
      <c r="O352" s="292"/>
    </row>
    <row r="353" spans="1:80" ht="12.75">
      <c r="A353" s="293">
        <v>115</v>
      </c>
      <c r="B353" s="294" t="s">
        <v>607</v>
      </c>
      <c r="C353" s="295" t="s">
        <v>608</v>
      </c>
      <c r="D353" s="296" t="s">
        <v>604</v>
      </c>
      <c r="E353" s="297">
        <v>18.22</v>
      </c>
      <c r="F353" s="297">
        <v>0</v>
      </c>
      <c r="G353" s="298">
        <f>E353*F353</f>
        <v>0</v>
      </c>
      <c r="H353" s="299">
        <v>0</v>
      </c>
      <c r="I353" s="300">
        <f>E353*H353</f>
        <v>0</v>
      </c>
      <c r="J353" s="299"/>
      <c r="K353" s="300">
        <f>E353*J353</f>
        <v>0</v>
      </c>
      <c r="O353" s="292">
        <v>2</v>
      </c>
      <c r="AA353" s="261">
        <v>12</v>
      </c>
      <c r="AB353" s="261">
        <v>0</v>
      </c>
      <c r="AC353" s="261">
        <v>114</v>
      </c>
      <c r="AZ353" s="261">
        <v>2</v>
      </c>
      <c r="BA353" s="261">
        <f>IF(AZ353=1,G353,0)</f>
        <v>0</v>
      </c>
      <c r="BB353" s="261">
        <f>IF(AZ353=2,G353,0)</f>
        <v>0</v>
      </c>
      <c r="BC353" s="261">
        <f>IF(AZ353=3,G353,0)</f>
        <v>0</v>
      </c>
      <c r="BD353" s="261">
        <f>IF(AZ353=4,G353,0)</f>
        <v>0</v>
      </c>
      <c r="BE353" s="261">
        <f>IF(AZ353=5,G353,0)</f>
        <v>0</v>
      </c>
      <c r="CA353" s="292">
        <v>12</v>
      </c>
      <c r="CB353" s="292">
        <v>0</v>
      </c>
    </row>
    <row r="354" spans="1:15" ht="12.75">
      <c r="A354" s="301"/>
      <c r="B354" s="308"/>
      <c r="C354" s="309" t="s">
        <v>609</v>
      </c>
      <c r="D354" s="310"/>
      <c r="E354" s="311">
        <v>18.22</v>
      </c>
      <c r="F354" s="312"/>
      <c r="G354" s="313"/>
      <c r="H354" s="314"/>
      <c r="I354" s="306"/>
      <c r="J354" s="315"/>
      <c r="K354" s="306"/>
      <c r="M354" s="307" t="s">
        <v>609</v>
      </c>
      <c r="O354" s="292"/>
    </row>
    <row r="355" spans="1:57" ht="12.75">
      <c r="A355" s="316"/>
      <c r="B355" s="317" t="s">
        <v>98</v>
      </c>
      <c r="C355" s="318" t="s">
        <v>601</v>
      </c>
      <c r="D355" s="319"/>
      <c r="E355" s="320"/>
      <c r="F355" s="321"/>
      <c r="G355" s="322">
        <f>SUM(G349:G354)</f>
        <v>0</v>
      </c>
      <c r="H355" s="323"/>
      <c r="I355" s="324">
        <f>SUM(I349:I354)</f>
        <v>0</v>
      </c>
      <c r="J355" s="323"/>
      <c r="K355" s="324">
        <f>SUM(K349:K354)</f>
        <v>0</v>
      </c>
      <c r="O355" s="292">
        <v>4</v>
      </c>
      <c r="BA355" s="325">
        <f>SUM(BA349:BA354)</f>
        <v>0</v>
      </c>
      <c r="BB355" s="325">
        <f>SUM(BB349:BB354)</f>
        <v>0</v>
      </c>
      <c r="BC355" s="325">
        <f>SUM(BC349:BC354)</f>
        <v>0</v>
      </c>
      <c r="BD355" s="325">
        <f>SUM(BD349:BD354)</f>
        <v>0</v>
      </c>
      <c r="BE355" s="325">
        <f>SUM(BE349:BE354)</f>
        <v>0</v>
      </c>
    </row>
    <row r="356" spans="1:15" ht="12.75">
      <c r="A356" s="282" t="s">
        <v>97</v>
      </c>
      <c r="B356" s="283" t="s">
        <v>610</v>
      </c>
      <c r="C356" s="284" t="s">
        <v>611</v>
      </c>
      <c r="D356" s="285"/>
      <c r="E356" s="286"/>
      <c r="F356" s="286"/>
      <c r="G356" s="287"/>
      <c r="H356" s="288"/>
      <c r="I356" s="289"/>
      <c r="J356" s="290"/>
      <c r="K356" s="291"/>
      <c r="O356" s="292">
        <v>1</v>
      </c>
    </row>
    <row r="357" spans="1:80" ht="12.75">
      <c r="A357" s="293">
        <v>116</v>
      </c>
      <c r="B357" s="294" t="s">
        <v>613</v>
      </c>
      <c r="C357" s="295" t="s">
        <v>614</v>
      </c>
      <c r="D357" s="296" t="s">
        <v>120</v>
      </c>
      <c r="E357" s="297">
        <v>1</v>
      </c>
      <c r="F357" s="297">
        <v>0</v>
      </c>
      <c r="G357" s="298">
        <f>E357*F357</f>
        <v>0</v>
      </c>
      <c r="H357" s="299">
        <v>0</v>
      </c>
      <c r="I357" s="300">
        <f>E357*H357</f>
        <v>0</v>
      </c>
      <c r="J357" s="299"/>
      <c r="K357" s="300">
        <f>E357*J357</f>
        <v>0</v>
      </c>
      <c r="O357" s="292">
        <v>2</v>
      </c>
      <c r="AA357" s="261">
        <v>12</v>
      </c>
      <c r="AB357" s="261">
        <v>0</v>
      </c>
      <c r="AC357" s="261">
        <v>115</v>
      </c>
      <c r="AZ357" s="261">
        <v>2</v>
      </c>
      <c r="BA357" s="261">
        <f>IF(AZ357=1,G357,0)</f>
        <v>0</v>
      </c>
      <c r="BB357" s="261">
        <f>IF(AZ357=2,G357,0)</f>
        <v>0</v>
      </c>
      <c r="BC357" s="261">
        <f>IF(AZ357=3,G357,0)</f>
        <v>0</v>
      </c>
      <c r="BD357" s="261">
        <f>IF(AZ357=4,G357,0)</f>
        <v>0</v>
      </c>
      <c r="BE357" s="261">
        <f>IF(AZ357=5,G357,0)</f>
        <v>0</v>
      </c>
      <c r="CA357" s="292">
        <v>12</v>
      </c>
      <c r="CB357" s="292">
        <v>0</v>
      </c>
    </row>
    <row r="358" spans="1:57" ht="12.75">
      <c r="A358" s="316"/>
      <c r="B358" s="317" t="s">
        <v>98</v>
      </c>
      <c r="C358" s="318" t="s">
        <v>612</v>
      </c>
      <c r="D358" s="319"/>
      <c r="E358" s="320"/>
      <c r="F358" s="321"/>
      <c r="G358" s="322">
        <f>SUM(G356:G357)</f>
        <v>0</v>
      </c>
      <c r="H358" s="323"/>
      <c r="I358" s="324">
        <f>SUM(I356:I357)</f>
        <v>0</v>
      </c>
      <c r="J358" s="323"/>
      <c r="K358" s="324">
        <f>SUM(K356:K357)</f>
        <v>0</v>
      </c>
      <c r="O358" s="292">
        <v>4</v>
      </c>
      <c r="BA358" s="325">
        <f>SUM(BA356:BA357)</f>
        <v>0</v>
      </c>
      <c r="BB358" s="325">
        <f>SUM(BB356:BB357)</f>
        <v>0</v>
      </c>
      <c r="BC358" s="325">
        <f>SUM(BC356:BC357)</f>
        <v>0</v>
      </c>
      <c r="BD358" s="325">
        <f>SUM(BD356:BD357)</f>
        <v>0</v>
      </c>
      <c r="BE358" s="325">
        <f>SUM(BE356:BE357)</f>
        <v>0</v>
      </c>
    </row>
    <row r="359" spans="1:15" ht="12.75">
      <c r="A359" s="282" t="s">
        <v>97</v>
      </c>
      <c r="B359" s="283" t="s">
        <v>615</v>
      </c>
      <c r="C359" s="284" t="s">
        <v>616</v>
      </c>
      <c r="D359" s="285"/>
      <c r="E359" s="286"/>
      <c r="F359" s="286"/>
      <c r="G359" s="287"/>
      <c r="H359" s="288"/>
      <c r="I359" s="289"/>
      <c r="J359" s="290"/>
      <c r="K359" s="291"/>
      <c r="O359" s="292">
        <v>1</v>
      </c>
    </row>
    <row r="360" spans="1:80" ht="12.75">
      <c r="A360" s="293">
        <v>117</v>
      </c>
      <c r="B360" s="294" t="s">
        <v>618</v>
      </c>
      <c r="C360" s="295" t="s">
        <v>619</v>
      </c>
      <c r="D360" s="296" t="s">
        <v>363</v>
      </c>
      <c r="E360" s="297">
        <v>501.067</v>
      </c>
      <c r="F360" s="297">
        <v>0</v>
      </c>
      <c r="G360" s="298">
        <f>E360*F360</f>
        <v>0</v>
      </c>
      <c r="H360" s="299">
        <v>0</v>
      </c>
      <c r="I360" s="300">
        <f>E360*H360</f>
        <v>0</v>
      </c>
      <c r="J360" s="299">
        <v>0</v>
      </c>
      <c r="K360" s="300">
        <f>E360*J360</f>
        <v>0</v>
      </c>
      <c r="O360" s="292">
        <v>2</v>
      </c>
      <c r="AA360" s="261">
        <v>1</v>
      </c>
      <c r="AB360" s="261">
        <v>3</v>
      </c>
      <c r="AC360" s="261">
        <v>3</v>
      </c>
      <c r="AZ360" s="261">
        <v>1</v>
      </c>
      <c r="BA360" s="261">
        <f>IF(AZ360=1,G360,0)</f>
        <v>0</v>
      </c>
      <c r="BB360" s="261">
        <f>IF(AZ360=2,G360,0)</f>
        <v>0</v>
      </c>
      <c r="BC360" s="261">
        <f>IF(AZ360=3,G360,0)</f>
        <v>0</v>
      </c>
      <c r="BD360" s="261">
        <f>IF(AZ360=4,G360,0)</f>
        <v>0</v>
      </c>
      <c r="BE360" s="261">
        <f>IF(AZ360=5,G360,0)</f>
        <v>0</v>
      </c>
      <c r="CA360" s="292">
        <v>1</v>
      </c>
      <c r="CB360" s="292">
        <v>3</v>
      </c>
    </row>
    <row r="361" spans="1:15" ht="12.75">
      <c r="A361" s="301"/>
      <c r="B361" s="308"/>
      <c r="C361" s="309" t="s">
        <v>620</v>
      </c>
      <c r="D361" s="310"/>
      <c r="E361" s="311">
        <v>73.37</v>
      </c>
      <c r="F361" s="312"/>
      <c r="G361" s="313"/>
      <c r="H361" s="314"/>
      <c r="I361" s="306"/>
      <c r="J361" s="315"/>
      <c r="K361" s="306"/>
      <c r="M361" s="307" t="s">
        <v>620</v>
      </c>
      <c r="O361" s="292"/>
    </row>
    <row r="362" spans="1:15" ht="12.75">
      <c r="A362" s="301"/>
      <c r="B362" s="308"/>
      <c r="C362" s="309" t="s">
        <v>621</v>
      </c>
      <c r="D362" s="310"/>
      <c r="E362" s="311">
        <v>198.6192</v>
      </c>
      <c r="F362" s="312"/>
      <c r="G362" s="313"/>
      <c r="H362" s="314"/>
      <c r="I362" s="306"/>
      <c r="J362" s="315"/>
      <c r="K362" s="306"/>
      <c r="M362" s="307" t="s">
        <v>621</v>
      </c>
      <c r="O362" s="292"/>
    </row>
    <row r="363" spans="1:15" ht="12.75">
      <c r="A363" s="301"/>
      <c r="B363" s="308"/>
      <c r="C363" s="309" t="s">
        <v>622</v>
      </c>
      <c r="D363" s="310"/>
      <c r="E363" s="311">
        <v>2.484</v>
      </c>
      <c r="F363" s="312"/>
      <c r="G363" s="313"/>
      <c r="H363" s="314"/>
      <c r="I363" s="306"/>
      <c r="J363" s="315"/>
      <c r="K363" s="306"/>
      <c r="M363" s="307" t="s">
        <v>622</v>
      </c>
      <c r="O363" s="292"/>
    </row>
    <row r="364" spans="1:15" ht="12.75">
      <c r="A364" s="301"/>
      <c r="B364" s="308"/>
      <c r="C364" s="309" t="s">
        <v>623</v>
      </c>
      <c r="D364" s="310"/>
      <c r="E364" s="311">
        <v>0.453</v>
      </c>
      <c r="F364" s="312"/>
      <c r="G364" s="313"/>
      <c r="H364" s="314"/>
      <c r="I364" s="306"/>
      <c r="J364" s="315"/>
      <c r="K364" s="306"/>
      <c r="M364" s="307" t="s">
        <v>623</v>
      </c>
      <c r="O364" s="292"/>
    </row>
    <row r="365" spans="1:15" ht="12.75">
      <c r="A365" s="301"/>
      <c r="B365" s="308"/>
      <c r="C365" s="309" t="s">
        <v>624</v>
      </c>
      <c r="D365" s="310"/>
      <c r="E365" s="311">
        <v>6.8875</v>
      </c>
      <c r="F365" s="312"/>
      <c r="G365" s="313"/>
      <c r="H365" s="314"/>
      <c r="I365" s="306"/>
      <c r="J365" s="315"/>
      <c r="K365" s="306"/>
      <c r="M365" s="307" t="s">
        <v>624</v>
      </c>
      <c r="O365" s="292"/>
    </row>
    <row r="366" spans="1:15" ht="12.75">
      <c r="A366" s="301"/>
      <c r="B366" s="308"/>
      <c r="C366" s="309" t="s">
        <v>625</v>
      </c>
      <c r="D366" s="310"/>
      <c r="E366" s="311">
        <v>18.1975</v>
      </c>
      <c r="F366" s="312"/>
      <c r="G366" s="313"/>
      <c r="H366" s="314"/>
      <c r="I366" s="306"/>
      <c r="J366" s="315"/>
      <c r="K366" s="306"/>
      <c r="M366" s="307" t="s">
        <v>625</v>
      </c>
      <c r="O366" s="292"/>
    </row>
    <row r="367" spans="1:15" ht="12.75">
      <c r="A367" s="301"/>
      <c r="B367" s="308"/>
      <c r="C367" s="309" t="s">
        <v>626</v>
      </c>
      <c r="D367" s="310"/>
      <c r="E367" s="311">
        <v>8.12</v>
      </c>
      <c r="F367" s="312"/>
      <c r="G367" s="313"/>
      <c r="H367" s="314"/>
      <c r="I367" s="306"/>
      <c r="J367" s="315"/>
      <c r="K367" s="306"/>
      <c r="M367" s="307" t="s">
        <v>626</v>
      </c>
      <c r="O367" s="292"/>
    </row>
    <row r="368" spans="1:15" ht="12.75">
      <c r="A368" s="301"/>
      <c r="B368" s="308"/>
      <c r="C368" s="309" t="s">
        <v>627</v>
      </c>
      <c r="D368" s="310"/>
      <c r="E368" s="311">
        <v>79.049</v>
      </c>
      <c r="F368" s="312"/>
      <c r="G368" s="313"/>
      <c r="H368" s="314"/>
      <c r="I368" s="306"/>
      <c r="J368" s="315"/>
      <c r="K368" s="306"/>
      <c r="M368" s="307" t="s">
        <v>627</v>
      </c>
      <c r="O368" s="292"/>
    </row>
    <row r="369" spans="1:15" ht="12.75">
      <c r="A369" s="301"/>
      <c r="B369" s="308"/>
      <c r="C369" s="309" t="s">
        <v>628</v>
      </c>
      <c r="D369" s="310"/>
      <c r="E369" s="311">
        <v>1.76</v>
      </c>
      <c r="F369" s="312"/>
      <c r="G369" s="313"/>
      <c r="H369" s="314"/>
      <c r="I369" s="306"/>
      <c r="J369" s="315"/>
      <c r="K369" s="306"/>
      <c r="M369" s="307" t="s">
        <v>628</v>
      </c>
      <c r="O369" s="292"/>
    </row>
    <row r="370" spans="1:15" ht="12.75">
      <c r="A370" s="301"/>
      <c r="B370" s="308"/>
      <c r="C370" s="309" t="s">
        <v>629</v>
      </c>
      <c r="D370" s="310"/>
      <c r="E370" s="311">
        <v>5.824</v>
      </c>
      <c r="F370" s="312"/>
      <c r="G370" s="313"/>
      <c r="H370" s="314"/>
      <c r="I370" s="306"/>
      <c r="J370" s="315"/>
      <c r="K370" s="306"/>
      <c r="M370" s="307" t="s">
        <v>629</v>
      </c>
      <c r="O370" s="292"/>
    </row>
    <row r="371" spans="1:15" ht="12.75">
      <c r="A371" s="301"/>
      <c r="B371" s="308"/>
      <c r="C371" s="309" t="s">
        <v>630</v>
      </c>
      <c r="D371" s="310"/>
      <c r="E371" s="311">
        <v>58.25</v>
      </c>
      <c r="F371" s="312"/>
      <c r="G371" s="313"/>
      <c r="H371" s="314"/>
      <c r="I371" s="306"/>
      <c r="J371" s="315"/>
      <c r="K371" s="306"/>
      <c r="M371" s="307" t="s">
        <v>630</v>
      </c>
      <c r="O371" s="292"/>
    </row>
    <row r="372" spans="1:15" ht="12.75">
      <c r="A372" s="301"/>
      <c r="B372" s="308"/>
      <c r="C372" s="309" t="s">
        <v>631</v>
      </c>
      <c r="D372" s="310"/>
      <c r="E372" s="311">
        <v>47.88</v>
      </c>
      <c r="F372" s="312"/>
      <c r="G372" s="313"/>
      <c r="H372" s="314"/>
      <c r="I372" s="306"/>
      <c r="J372" s="315"/>
      <c r="K372" s="306"/>
      <c r="M372" s="307" t="s">
        <v>631</v>
      </c>
      <c r="O372" s="292"/>
    </row>
    <row r="373" spans="1:15" ht="12.75">
      <c r="A373" s="301"/>
      <c r="B373" s="308"/>
      <c r="C373" s="309" t="s">
        <v>632</v>
      </c>
      <c r="D373" s="310"/>
      <c r="E373" s="311">
        <v>0.1728</v>
      </c>
      <c r="F373" s="312"/>
      <c r="G373" s="313"/>
      <c r="H373" s="314"/>
      <c r="I373" s="306"/>
      <c r="J373" s="315"/>
      <c r="K373" s="306"/>
      <c r="M373" s="307" t="s">
        <v>632</v>
      </c>
      <c r="O373" s="292"/>
    </row>
    <row r="374" spans="1:80" ht="12.75">
      <c r="A374" s="293">
        <v>118</v>
      </c>
      <c r="B374" s="294" t="s">
        <v>633</v>
      </c>
      <c r="C374" s="295" t="s">
        <v>634</v>
      </c>
      <c r="D374" s="296" t="s">
        <v>363</v>
      </c>
      <c r="E374" s="297">
        <v>7109.0355</v>
      </c>
      <c r="F374" s="297">
        <v>0</v>
      </c>
      <c r="G374" s="298">
        <f>E374*F374</f>
        <v>0</v>
      </c>
      <c r="H374" s="299">
        <v>0</v>
      </c>
      <c r="I374" s="300">
        <f>E374*H374</f>
        <v>0</v>
      </c>
      <c r="J374" s="299">
        <v>0</v>
      </c>
      <c r="K374" s="300">
        <f>E374*J374</f>
        <v>0</v>
      </c>
      <c r="O374" s="292">
        <v>2</v>
      </c>
      <c r="AA374" s="261">
        <v>1</v>
      </c>
      <c r="AB374" s="261">
        <v>3</v>
      </c>
      <c r="AC374" s="261">
        <v>3</v>
      </c>
      <c r="AZ374" s="261">
        <v>1</v>
      </c>
      <c r="BA374" s="261">
        <f>IF(AZ374=1,G374,0)</f>
        <v>0</v>
      </c>
      <c r="BB374" s="261">
        <f>IF(AZ374=2,G374,0)</f>
        <v>0</v>
      </c>
      <c r="BC374" s="261">
        <f>IF(AZ374=3,G374,0)</f>
        <v>0</v>
      </c>
      <c r="BD374" s="261">
        <f>IF(AZ374=4,G374,0)</f>
        <v>0</v>
      </c>
      <c r="BE374" s="261">
        <f>IF(AZ374=5,G374,0)</f>
        <v>0</v>
      </c>
      <c r="CA374" s="292">
        <v>1</v>
      </c>
      <c r="CB374" s="292">
        <v>3</v>
      </c>
    </row>
    <row r="375" spans="1:15" ht="12.75">
      <c r="A375" s="301"/>
      <c r="B375" s="308"/>
      <c r="C375" s="309" t="s">
        <v>635</v>
      </c>
      <c r="D375" s="310"/>
      <c r="E375" s="311">
        <v>1100.55</v>
      </c>
      <c r="F375" s="312"/>
      <c r="G375" s="313"/>
      <c r="H375" s="314"/>
      <c r="I375" s="306"/>
      <c r="J375" s="315"/>
      <c r="K375" s="306"/>
      <c r="M375" s="307" t="s">
        <v>635</v>
      </c>
      <c r="O375" s="292"/>
    </row>
    <row r="376" spans="1:15" ht="12.75">
      <c r="A376" s="301"/>
      <c r="B376" s="308"/>
      <c r="C376" s="309" t="s">
        <v>636</v>
      </c>
      <c r="D376" s="310"/>
      <c r="E376" s="311">
        <v>2979.288</v>
      </c>
      <c r="F376" s="312"/>
      <c r="G376" s="313"/>
      <c r="H376" s="314"/>
      <c r="I376" s="306"/>
      <c r="J376" s="315"/>
      <c r="K376" s="306"/>
      <c r="M376" s="307" t="s">
        <v>636</v>
      </c>
      <c r="O376" s="292"/>
    </row>
    <row r="377" spans="1:15" ht="12.75">
      <c r="A377" s="301"/>
      <c r="B377" s="308"/>
      <c r="C377" s="309" t="s">
        <v>637</v>
      </c>
      <c r="D377" s="310"/>
      <c r="E377" s="311">
        <v>103.3125</v>
      </c>
      <c r="F377" s="312"/>
      <c r="G377" s="313"/>
      <c r="H377" s="314"/>
      <c r="I377" s="306"/>
      <c r="J377" s="315"/>
      <c r="K377" s="306"/>
      <c r="M377" s="307" t="s">
        <v>637</v>
      </c>
      <c r="O377" s="292"/>
    </row>
    <row r="378" spans="1:15" ht="12.75">
      <c r="A378" s="301"/>
      <c r="B378" s="308"/>
      <c r="C378" s="309" t="s">
        <v>638</v>
      </c>
      <c r="D378" s="310"/>
      <c r="E378" s="311">
        <v>121.8</v>
      </c>
      <c r="F378" s="312"/>
      <c r="G378" s="313"/>
      <c r="H378" s="314"/>
      <c r="I378" s="306"/>
      <c r="J378" s="315"/>
      <c r="K378" s="306"/>
      <c r="M378" s="307" t="s">
        <v>638</v>
      </c>
      <c r="O378" s="292"/>
    </row>
    <row r="379" spans="1:15" ht="12.75">
      <c r="A379" s="301"/>
      <c r="B379" s="308"/>
      <c r="C379" s="309" t="s">
        <v>639</v>
      </c>
      <c r="D379" s="310"/>
      <c r="E379" s="311">
        <v>1185.735</v>
      </c>
      <c r="F379" s="312"/>
      <c r="G379" s="313"/>
      <c r="H379" s="314"/>
      <c r="I379" s="306"/>
      <c r="J379" s="315"/>
      <c r="K379" s="306"/>
      <c r="M379" s="307" t="s">
        <v>639</v>
      </c>
      <c r="O379" s="292"/>
    </row>
    <row r="380" spans="1:15" ht="12.75">
      <c r="A380" s="301"/>
      <c r="B380" s="308"/>
      <c r="C380" s="309" t="s">
        <v>640</v>
      </c>
      <c r="D380" s="310"/>
      <c r="E380" s="311">
        <v>26.4</v>
      </c>
      <c r="F380" s="312"/>
      <c r="G380" s="313"/>
      <c r="H380" s="314"/>
      <c r="I380" s="306"/>
      <c r="J380" s="315"/>
      <c r="K380" s="306"/>
      <c r="M380" s="307" t="s">
        <v>640</v>
      </c>
      <c r="O380" s="292"/>
    </row>
    <row r="381" spans="1:15" ht="12.75">
      <c r="A381" s="301"/>
      <c r="B381" s="308"/>
      <c r="C381" s="309" t="s">
        <v>641</v>
      </c>
      <c r="D381" s="310"/>
      <c r="E381" s="311">
        <v>873.75</v>
      </c>
      <c r="F381" s="312"/>
      <c r="G381" s="313"/>
      <c r="H381" s="314"/>
      <c r="I381" s="306"/>
      <c r="J381" s="315"/>
      <c r="K381" s="306"/>
      <c r="M381" s="307" t="s">
        <v>641</v>
      </c>
      <c r="O381" s="292"/>
    </row>
    <row r="382" spans="1:15" ht="12.75">
      <c r="A382" s="301"/>
      <c r="B382" s="308"/>
      <c r="C382" s="309" t="s">
        <v>642</v>
      </c>
      <c r="D382" s="310"/>
      <c r="E382" s="311">
        <v>718.2</v>
      </c>
      <c r="F382" s="312"/>
      <c r="G382" s="313"/>
      <c r="H382" s="314"/>
      <c r="I382" s="306"/>
      <c r="J382" s="315"/>
      <c r="K382" s="306"/>
      <c r="M382" s="307" t="s">
        <v>642</v>
      </c>
      <c r="O382" s="292"/>
    </row>
    <row r="383" spans="1:80" ht="12.75">
      <c r="A383" s="293">
        <v>119</v>
      </c>
      <c r="B383" s="294" t="s">
        <v>643</v>
      </c>
      <c r="C383" s="295" t="s">
        <v>644</v>
      </c>
      <c r="D383" s="296" t="s">
        <v>363</v>
      </c>
      <c r="E383" s="297">
        <v>124.113</v>
      </c>
      <c r="F383" s="297">
        <v>0</v>
      </c>
      <c r="G383" s="298">
        <f>E383*F383</f>
        <v>0</v>
      </c>
      <c r="H383" s="299">
        <v>0</v>
      </c>
      <c r="I383" s="300">
        <f>E383*H383</f>
        <v>0</v>
      </c>
      <c r="J383" s="299">
        <v>0</v>
      </c>
      <c r="K383" s="300">
        <f>E383*J383</f>
        <v>0</v>
      </c>
      <c r="O383" s="292">
        <v>2</v>
      </c>
      <c r="AA383" s="261">
        <v>1</v>
      </c>
      <c r="AB383" s="261">
        <v>3</v>
      </c>
      <c r="AC383" s="261">
        <v>3</v>
      </c>
      <c r="AZ383" s="261">
        <v>1</v>
      </c>
      <c r="BA383" s="261">
        <f>IF(AZ383=1,G383,0)</f>
        <v>0</v>
      </c>
      <c r="BB383" s="261">
        <f>IF(AZ383=2,G383,0)</f>
        <v>0</v>
      </c>
      <c r="BC383" s="261">
        <f>IF(AZ383=3,G383,0)</f>
        <v>0</v>
      </c>
      <c r="BD383" s="261">
        <f>IF(AZ383=4,G383,0)</f>
        <v>0</v>
      </c>
      <c r="BE383" s="261">
        <f>IF(AZ383=5,G383,0)</f>
        <v>0</v>
      </c>
      <c r="CA383" s="292">
        <v>1</v>
      </c>
      <c r="CB383" s="292">
        <v>3</v>
      </c>
    </row>
    <row r="384" spans="1:15" ht="12.75">
      <c r="A384" s="301"/>
      <c r="B384" s="308"/>
      <c r="C384" s="309" t="s">
        <v>645</v>
      </c>
      <c r="D384" s="310"/>
      <c r="E384" s="311">
        <v>35.813</v>
      </c>
      <c r="F384" s="312"/>
      <c r="G384" s="313"/>
      <c r="H384" s="314"/>
      <c r="I384" s="306"/>
      <c r="J384" s="315"/>
      <c r="K384" s="306"/>
      <c r="M384" s="307" t="s">
        <v>645</v>
      </c>
      <c r="O384" s="292"/>
    </row>
    <row r="385" spans="1:15" ht="12.75">
      <c r="A385" s="301"/>
      <c r="B385" s="308"/>
      <c r="C385" s="309" t="s">
        <v>646</v>
      </c>
      <c r="D385" s="310"/>
      <c r="E385" s="311">
        <v>88.3</v>
      </c>
      <c r="F385" s="312"/>
      <c r="G385" s="313"/>
      <c r="H385" s="314"/>
      <c r="I385" s="306"/>
      <c r="J385" s="315"/>
      <c r="K385" s="306"/>
      <c r="M385" s="307" t="s">
        <v>646</v>
      </c>
      <c r="O385" s="292"/>
    </row>
    <row r="386" spans="1:80" ht="12.75">
      <c r="A386" s="293">
        <v>120</v>
      </c>
      <c r="B386" s="294" t="s">
        <v>647</v>
      </c>
      <c r="C386" s="295" t="s">
        <v>648</v>
      </c>
      <c r="D386" s="296" t="s">
        <v>363</v>
      </c>
      <c r="E386" s="297">
        <v>58.25</v>
      </c>
      <c r="F386" s="297">
        <v>0</v>
      </c>
      <c r="G386" s="298">
        <f>E386*F386</f>
        <v>0</v>
      </c>
      <c r="H386" s="299">
        <v>0</v>
      </c>
      <c r="I386" s="300">
        <f>E386*H386</f>
        <v>0</v>
      </c>
      <c r="J386" s="299">
        <v>0</v>
      </c>
      <c r="K386" s="300">
        <f>E386*J386</f>
        <v>0</v>
      </c>
      <c r="O386" s="292">
        <v>2</v>
      </c>
      <c r="AA386" s="261">
        <v>1</v>
      </c>
      <c r="AB386" s="261">
        <v>3</v>
      </c>
      <c r="AC386" s="261">
        <v>3</v>
      </c>
      <c r="AZ386" s="261">
        <v>1</v>
      </c>
      <c r="BA386" s="261">
        <f>IF(AZ386=1,G386,0)</f>
        <v>0</v>
      </c>
      <c r="BB386" s="261">
        <f>IF(AZ386=2,G386,0)</f>
        <v>0</v>
      </c>
      <c r="BC386" s="261">
        <f>IF(AZ386=3,G386,0)</f>
        <v>0</v>
      </c>
      <c r="BD386" s="261">
        <f>IF(AZ386=4,G386,0)</f>
        <v>0</v>
      </c>
      <c r="BE386" s="261">
        <f>IF(AZ386=5,G386,0)</f>
        <v>0</v>
      </c>
      <c r="CA386" s="292">
        <v>1</v>
      </c>
      <c r="CB386" s="292">
        <v>3</v>
      </c>
    </row>
    <row r="387" spans="1:15" ht="12.75">
      <c r="A387" s="301"/>
      <c r="B387" s="308"/>
      <c r="C387" s="309" t="s">
        <v>630</v>
      </c>
      <c r="D387" s="310"/>
      <c r="E387" s="311">
        <v>58.25</v>
      </c>
      <c r="F387" s="312"/>
      <c r="G387" s="313"/>
      <c r="H387" s="314"/>
      <c r="I387" s="306"/>
      <c r="J387" s="315"/>
      <c r="K387" s="306"/>
      <c r="M387" s="307" t="s">
        <v>630</v>
      </c>
      <c r="O387" s="292"/>
    </row>
    <row r="388" spans="1:80" ht="12.75">
      <c r="A388" s="293">
        <v>121</v>
      </c>
      <c r="B388" s="294" t="s">
        <v>649</v>
      </c>
      <c r="C388" s="295" t="s">
        <v>650</v>
      </c>
      <c r="D388" s="296" t="s">
        <v>363</v>
      </c>
      <c r="E388" s="297">
        <v>294.4357</v>
      </c>
      <c r="F388" s="297">
        <v>0</v>
      </c>
      <c r="G388" s="298">
        <f>E388*F388</f>
        <v>0</v>
      </c>
      <c r="H388" s="299">
        <v>0</v>
      </c>
      <c r="I388" s="300">
        <f>E388*H388</f>
        <v>0</v>
      </c>
      <c r="J388" s="299">
        <v>0</v>
      </c>
      <c r="K388" s="300">
        <f>E388*J388</f>
        <v>0</v>
      </c>
      <c r="O388" s="292">
        <v>2</v>
      </c>
      <c r="AA388" s="261">
        <v>1</v>
      </c>
      <c r="AB388" s="261">
        <v>3</v>
      </c>
      <c r="AC388" s="261">
        <v>3</v>
      </c>
      <c r="AZ388" s="261">
        <v>1</v>
      </c>
      <c r="BA388" s="261">
        <f>IF(AZ388=1,G388,0)</f>
        <v>0</v>
      </c>
      <c r="BB388" s="261">
        <f>IF(AZ388=2,G388,0)</f>
        <v>0</v>
      </c>
      <c r="BC388" s="261">
        <f>IF(AZ388=3,G388,0)</f>
        <v>0</v>
      </c>
      <c r="BD388" s="261">
        <f>IF(AZ388=4,G388,0)</f>
        <v>0</v>
      </c>
      <c r="BE388" s="261">
        <f>IF(AZ388=5,G388,0)</f>
        <v>0</v>
      </c>
      <c r="CA388" s="292">
        <v>1</v>
      </c>
      <c r="CB388" s="292">
        <v>3</v>
      </c>
    </row>
    <row r="389" spans="1:15" ht="12.75">
      <c r="A389" s="301"/>
      <c r="B389" s="308"/>
      <c r="C389" s="309" t="s">
        <v>651</v>
      </c>
      <c r="D389" s="310"/>
      <c r="E389" s="311">
        <v>198.6192</v>
      </c>
      <c r="F389" s="312"/>
      <c r="G389" s="313"/>
      <c r="H389" s="314"/>
      <c r="I389" s="306"/>
      <c r="J389" s="315"/>
      <c r="K389" s="306"/>
      <c r="M389" s="307" t="s">
        <v>651</v>
      </c>
      <c r="O389" s="292"/>
    </row>
    <row r="390" spans="1:15" ht="12.75">
      <c r="A390" s="301"/>
      <c r="B390" s="308"/>
      <c r="C390" s="309" t="s">
        <v>624</v>
      </c>
      <c r="D390" s="310"/>
      <c r="E390" s="311">
        <v>6.8875</v>
      </c>
      <c r="F390" s="312"/>
      <c r="G390" s="313"/>
      <c r="H390" s="314"/>
      <c r="I390" s="306"/>
      <c r="J390" s="315"/>
      <c r="K390" s="306"/>
      <c r="M390" s="307" t="s">
        <v>624</v>
      </c>
      <c r="O390" s="292"/>
    </row>
    <row r="391" spans="1:15" ht="12.75">
      <c r="A391" s="301"/>
      <c r="B391" s="308"/>
      <c r="C391" s="309" t="s">
        <v>626</v>
      </c>
      <c r="D391" s="310"/>
      <c r="E391" s="311">
        <v>8.12</v>
      </c>
      <c r="F391" s="312"/>
      <c r="G391" s="313"/>
      <c r="H391" s="314"/>
      <c r="I391" s="306"/>
      <c r="J391" s="315"/>
      <c r="K391" s="306"/>
      <c r="M391" s="307" t="s">
        <v>626</v>
      </c>
      <c r="O391" s="292"/>
    </row>
    <row r="392" spans="1:15" ht="12.75">
      <c r="A392" s="301"/>
      <c r="B392" s="308"/>
      <c r="C392" s="309" t="s">
        <v>627</v>
      </c>
      <c r="D392" s="310"/>
      <c r="E392" s="311">
        <v>79.049</v>
      </c>
      <c r="F392" s="312"/>
      <c r="G392" s="313"/>
      <c r="H392" s="314"/>
      <c r="I392" s="306"/>
      <c r="J392" s="315"/>
      <c r="K392" s="306"/>
      <c r="M392" s="307" t="s">
        <v>627</v>
      </c>
      <c r="O392" s="292"/>
    </row>
    <row r="393" spans="1:15" ht="12.75">
      <c r="A393" s="301"/>
      <c r="B393" s="308"/>
      <c r="C393" s="309" t="s">
        <v>628</v>
      </c>
      <c r="D393" s="310"/>
      <c r="E393" s="311">
        <v>1.76</v>
      </c>
      <c r="F393" s="312"/>
      <c r="G393" s="313"/>
      <c r="H393" s="314"/>
      <c r="I393" s="306"/>
      <c r="J393" s="315"/>
      <c r="K393" s="306"/>
      <c r="M393" s="307" t="s">
        <v>628</v>
      </c>
      <c r="O393" s="292"/>
    </row>
    <row r="394" spans="1:80" ht="12.75">
      <c r="A394" s="293">
        <v>122</v>
      </c>
      <c r="B394" s="294" t="s">
        <v>652</v>
      </c>
      <c r="C394" s="295" t="s">
        <v>653</v>
      </c>
      <c r="D394" s="296" t="s">
        <v>363</v>
      </c>
      <c r="E394" s="297">
        <v>47.88</v>
      </c>
      <c r="F394" s="297">
        <v>0</v>
      </c>
      <c r="G394" s="298">
        <f>E394*F394</f>
        <v>0</v>
      </c>
      <c r="H394" s="299">
        <v>0</v>
      </c>
      <c r="I394" s="300">
        <f>E394*H394</f>
        <v>0</v>
      </c>
      <c r="J394" s="299">
        <v>0</v>
      </c>
      <c r="K394" s="300">
        <f>E394*J394</f>
        <v>0</v>
      </c>
      <c r="O394" s="292">
        <v>2</v>
      </c>
      <c r="AA394" s="261">
        <v>1</v>
      </c>
      <c r="AB394" s="261">
        <v>3</v>
      </c>
      <c r="AC394" s="261">
        <v>3</v>
      </c>
      <c r="AZ394" s="261">
        <v>1</v>
      </c>
      <c r="BA394" s="261">
        <f>IF(AZ394=1,G394,0)</f>
        <v>0</v>
      </c>
      <c r="BB394" s="261">
        <f>IF(AZ394=2,G394,0)</f>
        <v>0</v>
      </c>
      <c r="BC394" s="261">
        <f>IF(AZ394=3,G394,0)</f>
        <v>0</v>
      </c>
      <c r="BD394" s="261">
        <f>IF(AZ394=4,G394,0)</f>
        <v>0</v>
      </c>
      <c r="BE394" s="261">
        <f>IF(AZ394=5,G394,0)</f>
        <v>0</v>
      </c>
      <c r="CA394" s="292">
        <v>1</v>
      </c>
      <c r="CB394" s="292">
        <v>3</v>
      </c>
    </row>
    <row r="395" spans="1:15" ht="12.75">
      <c r="A395" s="301"/>
      <c r="B395" s="308"/>
      <c r="C395" s="309" t="s">
        <v>654</v>
      </c>
      <c r="D395" s="310"/>
      <c r="E395" s="311">
        <v>47.88</v>
      </c>
      <c r="F395" s="312"/>
      <c r="G395" s="313"/>
      <c r="H395" s="314"/>
      <c r="I395" s="306"/>
      <c r="J395" s="315"/>
      <c r="K395" s="306"/>
      <c r="M395" s="307" t="s">
        <v>654</v>
      </c>
      <c r="O395" s="292"/>
    </row>
    <row r="396" spans="1:80" ht="12.75">
      <c r="A396" s="293">
        <v>123</v>
      </c>
      <c r="B396" s="294" t="s">
        <v>655</v>
      </c>
      <c r="C396" s="295" t="s">
        <v>656</v>
      </c>
      <c r="D396" s="296" t="s">
        <v>363</v>
      </c>
      <c r="E396" s="297">
        <v>73.37</v>
      </c>
      <c r="F396" s="297">
        <v>0</v>
      </c>
      <c r="G396" s="298">
        <f>E396*F396</f>
        <v>0</v>
      </c>
      <c r="H396" s="299">
        <v>0</v>
      </c>
      <c r="I396" s="300">
        <f>E396*H396</f>
        <v>0</v>
      </c>
      <c r="J396" s="299">
        <v>0</v>
      </c>
      <c r="K396" s="300">
        <f>E396*J396</f>
        <v>0</v>
      </c>
      <c r="O396" s="292">
        <v>2</v>
      </c>
      <c r="AA396" s="261">
        <v>1</v>
      </c>
      <c r="AB396" s="261">
        <v>3</v>
      </c>
      <c r="AC396" s="261">
        <v>3</v>
      </c>
      <c r="AZ396" s="261">
        <v>1</v>
      </c>
      <c r="BA396" s="261">
        <f>IF(AZ396=1,G396,0)</f>
        <v>0</v>
      </c>
      <c r="BB396" s="261">
        <f>IF(AZ396=2,G396,0)</f>
        <v>0</v>
      </c>
      <c r="BC396" s="261">
        <f>IF(AZ396=3,G396,0)</f>
        <v>0</v>
      </c>
      <c r="BD396" s="261">
        <f>IF(AZ396=4,G396,0)</f>
        <v>0</v>
      </c>
      <c r="BE396" s="261">
        <f>IF(AZ396=5,G396,0)</f>
        <v>0</v>
      </c>
      <c r="CA396" s="292">
        <v>1</v>
      </c>
      <c r="CB396" s="292">
        <v>3</v>
      </c>
    </row>
    <row r="397" spans="1:15" ht="12.75">
      <c r="A397" s="301"/>
      <c r="B397" s="308"/>
      <c r="C397" s="309" t="s">
        <v>657</v>
      </c>
      <c r="D397" s="310"/>
      <c r="E397" s="311">
        <v>73.37</v>
      </c>
      <c r="F397" s="312"/>
      <c r="G397" s="313"/>
      <c r="H397" s="314"/>
      <c r="I397" s="306"/>
      <c r="J397" s="315"/>
      <c r="K397" s="306"/>
      <c r="M397" s="307" t="s">
        <v>657</v>
      </c>
      <c r="O397" s="292"/>
    </row>
    <row r="398" spans="1:57" ht="12.75">
      <c r="A398" s="316"/>
      <c r="B398" s="317" t="s">
        <v>98</v>
      </c>
      <c r="C398" s="318" t="s">
        <v>617</v>
      </c>
      <c r="D398" s="319"/>
      <c r="E398" s="320"/>
      <c r="F398" s="321"/>
      <c r="G398" s="322">
        <f>SUM(G359:G397)</f>
        <v>0</v>
      </c>
      <c r="H398" s="323"/>
      <c r="I398" s="324">
        <f>SUM(I359:I397)</f>
        <v>0</v>
      </c>
      <c r="J398" s="323"/>
      <c r="K398" s="324">
        <f>SUM(K359:K397)</f>
        <v>0</v>
      </c>
      <c r="O398" s="292">
        <v>4</v>
      </c>
      <c r="BA398" s="325">
        <f>SUM(BA359:BA397)</f>
        <v>0</v>
      </c>
      <c r="BB398" s="325">
        <f>SUM(BB359:BB397)</f>
        <v>0</v>
      </c>
      <c r="BC398" s="325">
        <f>SUM(BC359:BC397)</f>
        <v>0</v>
      </c>
      <c r="BD398" s="325">
        <f>SUM(BD359:BD397)</f>
        <v>0</v>
      </c>
      <c r="BE398" s="325">
        <f>SUM(BE359:BE397)</f>
        <v>0</v>
      </c>
    </row>
    <row r="399" ht="12.75">
      <c r="E399" s="261"/>
    </row>
    <row r="400" ht="12.75">
      <c r="E400" s="261"/>
    </row>
    <row r="401" ht="12.75">
      <c r="E401" s="261"/>
    </row>
    <row r="402" ht="12.75">
      <c r="E402" s="261"/>
    </row>
    <row r="403" ht="12.75">
      <c r="E403" s="261"/>
    </row>
    <row r="404" ht="12.75">
      <c r="E404" s="261"/>
    </row>
    <row r="405" ht="12.75">
      <c r="E405" s="261"/>
    </row>
    <row r="406" ht="12.75">
      <c r="E406" s="261"/>
    </row>
    <row r="407" ht="12.75">
      <c r="E407" s="261"/>
    </row>
    <row r="408" ht="12.75">
      <c r="E408" s="261"/>
    </row>
    <row r="409" ht="12.75">
      <c r="E409" s="261"/>
    </row>
    <row r="410" ht="12.75">
      <c r="E410" s="261"/>
    </row>
    <row r="411" ht="12.75">
      <c r="E411" s="261"/>
    </row>
    <row r="412" ht="12.75">
      <c r="E412" s="261"/>
    </row>
    <row r="413" ht="12.75">
      <c r="E413" s="261"/>
    </row>
    <row r="414" ht="12.75">
      <c r="E414" s="261"/>
    </row>
    <row r="415" ht="12.75">
      <c r="E415" s="261"/>
    </row>
    <row r="416" ht="12.75">
      <c r="E416" s="261"/>
    </row>
    <row r="417" ht="12.75">
      <c r="E417" s="261"/>
    </row>
    <row r="418" ht="12.75">
      <c r="E418" s="261"/>
    </row>
    <row r="419" ht="12.75">
      <c r="E419" s="261"/>
    </row>
    <row r="420" ht="12.75">
      <c r="E420" s="261"/>
    </row>
    <row r="421" ht="12.75">
      <c r="E421" s="261"/>
    </row>
    <row r="422" spans="1:7" ht="12.75">
      <c r="A422" s="315"/>
      <c r="B422" s="315"/>
      <c r="C422" s="315"/>
      <c r="D422" s="315"/>
      <c r="E422" s="315"/>
      <c r="F422" s="315"/>
      <c r="G422" s="315"/>
    </row>
    <row r="423" spans="1:7" ht="12.75">
      <c r="A423" s="315"/>
      <c r="B423" s="315"/>
      <c r="C423" s="315"/>
      <c r="D423" s="315"/>
      <c r="E423" s="315"/>
      <c r="F423" s="315"/>
      <c r="G423" s="315"/>
    </row>
    <row r="424" spans="1:7" ht="12.75">
      <c r="A424" s="315"/>
      <c r="B424" s="315"/>
      <c r="C424" s="315"/>
      <c r="D424" s="315"/>
      <c r="E424" s="315"/>
      <c r="F424" s="315"/>
      <c r="G424" s="315"/>
    </row>
    <row r="425" spans="1:7" ht="12.75">
      <c r="A425" s="315"/>
      <c r="B425" s="315"/>
      <c r="C425" s="315"/>
      <c r="D425" s="315"/>
      <c r="E425" s="315"/>
      <c r="F425" s="315"/>
      <c r="G425" s="315"/>
    </row>
    <row r="426" ht="12.75">
      <c r="E426" s="261"/>
    </row>
    <row r="427" ht="12.75">
      <c r="E427" s="261"/>
    </row>
    <row r="428" ht="12.75">
      <c r="E428" s="261"/>
    </row>
    <row r="429" ht="12.75">
      <c r="E429" s="261"/>
    </row>
    <row r="430" ht="12.75">
      <c r="E430" s="261"/>
    </row>
    <row r="431" ht="12.75">
      <c r="E431" s="261"/>
    </row>
    <row r="432" ht="12.75">
      <c r="E432" s="261"/>
    </row>
    <row r="433" ht="12.75">
      <c r="E433" s="261"/>
    </row>
    <row r="434" ht="12.75">
      <c r="E434" s="261"/>
    </row>
    <row r="435" ht="12.75">
      <c r="E435" s="261"/>
    </row>
    <row r="436" ht="12.75">
      <c r="E436" s="261"/>
    </row>
    <row r="437" ht="12.75">
      <c r="E437" s="261"/>
    </row>
    <row r="438" ht="12.75">
      <c r="E438" s="261"/>
    </row>
    <row r="439" ht="12.75">
      <c r="E439" s="261"/>
    </row>
    <row r="440" ht="12.75">
      <c r="E440" s="261"/>
    </row>
    <row r="441" ht="12.75">
      <c r="E441" s="261"/>
    </row>
    <row r="442" ht="12.75">
      <c r="E442" s="261"/>
    </row>
    <row r="443" ht="12.75">
      <c r="E443" s="261"/>
    </row>
    <row r="444" ht="12.75">
      <c r="E444" s="261"/>
    </row>
    <row r="445" ht="12.75">
      <c r="E445" s="261"/>
    </row>
    <row r="446" ht="12.75">
      <c r="E446" s="261"/>
    </row>
    <row r="447" ht="12.75">
      <c r="E447" s="261"/>
    </row>
    <row r="448" ht="12.75">
      <c r="E448" s="261"/>
    </row>
    <row r="449" ht="12.75">
      <c r="E449" s="261"/>
    </row>
    <row r="450" ht="12.75">
      <c r="E450" s="261"/>
    </row>
    <row r="451" ht="12.75">
      <c r="E451" s="261"/>
    </row>
    <row r="452" ht="12.75">
      <c r="E452" s="261"/>
    </row>
    <row r="453" ht="12.75">
      <c r="E453" s="261"/>
    </row>
    <row r="454" ht="12.75">
      <c r="E454" s="261"/>
    </row>
    <row r="455" ht="12.75">
      <c r="E455" s="261"/>
    </row>
    <row r="456" ht="12.75">
      <c r="E456" s="261"/>
    </row>
    <row r="457" spans="1:2" ht="12.75">
      <c r="A457" s="326"/>
      <c r="B457" s="326"/>
    </row>
    <row r="458" spans="1:7" ht="12.75">
      <c r="A458" s="315"/>
      <c r="B458" s="315"/>
      <c r="C458" s="327"/>
      <c r="D458" s="327"/>
      <c r="E458" s="328"/>
      <c r="F458" s="327"/>
      <c r="G458" s="329"/>
    </row>
    <row r="459" spans="1:7" ht="12.75">
      <c r="A459" s="330"/>
      <c r="B459" s="330"/>
      <c r="C459" s="315"/>
      <c r="D459" s="315"/>
      <c r="E459" s="331"/>
      <c r="F459" s="315"/>
      <c r="G459" s="315"/>
    </row>
    <row r="460" spans="1:7" ht="12.75">
      <c r="A460" s="315"/>
      <c r="B460" s="315"/>
      <c r="C460" s="315"/>
      <c r="D460" s="315"/>
      <c r="E460" s="331"/>
      <c r="F460" s="315"/>
      <c r="G460" s="315"/>
    </row>
    <row r="461" spans="1:7" ht="12.75">
      <c r="A461" s="315"/>
      <c r="B461" s="315"/>
      <c r="C461" s="315"/>
      <c r="D461" s="315"/>
      <c r="E461" s="331"/>
      <c r="F461" s="315"/>
      <c r="G461" s="315"/>
    </row>
    <row r="462" spans="1:7" ht="12.75">
      <c r="A462" s="315"/>
      <c r="B462" s="315"/>
      <c r="C462" s="315"/>
      <c r="D462" s="315"/>
      <c r="E462" s="331"/>
      <c r="F462" s="315"/>
      <c r="G462" s="315"/>
    </row>
    <row r="463" spans="1:7" ht="12.75">
      <c r="A463" s="315"/>
      <c r="B463" s="315"/>
      <c r="C463" s="315"/>
      <c r="D463" s="315"/>
      <c r="E463" s="331"/>
      <c r="F463" s="315"/>
      <c r="G463" s="315"/>
    </row>
    <row r="464" spans="1:7" ht="12.75">
      <c r="A464" s="315"/>
      <c r="B464" s="315"/>
      <c r="C464" s="315"/>
      <c r="D464" s="315"/>
      <c r="E464" s="331"/>
      <c r="F464" s="315"/>
      <c r="G464" s="315"/>
    </row>
    <row r="465" spans="1:7" ht="12.75">
      <c r="A465" s="315"/>
      <c r="B465" s="315"/>
      <c r="C465" s="315"/>
      <c r="D465" s="315"/>
      <c r="E465" s="331"/>
      <c r="F465" s="315"/>
      <c r="G465" s="315"/>
    </row>
    <row r="466" spans="1:7" ht="12.75">
      <c r="A466" s="315"/>
      <c r="B466" s="315"/>
      <c r="C466" s="315"/>
      <c r="D466" s="315"/>
      <c r="E466" s="331"/>
      <c r="F466" s="315"/>
      <c r="G466" s="315"/>
    </row>
    <row r="467" spans="1:7" ht="12.75">
      <c r="A467" s="315"/>
      <c r="B467" s="315"/>
      <c r="C467" s="315"/>
      <c r="D467" s="315"/>
      <c r="E467" s="331"/>
      <c r="F467" s="315"/>
      <c r="G467" s="315"/>
    </row>
    <row r="468" spans="1:7" ht="12.75">
      <c r="A468" s="315"/>
      <c r="B468" s="315"/>
      <c r="C468" s="315"/>
      <c r="D468" s="315"/>
      <c r="E468" s="331"/>
      <c r="F468" s="315"/>
      <c r="G468" s="315"/>
    </row>
    <row r="469" spans="1:7" ht="12.75">
      <c r="A469" s="315"/>
      <c r="B469" s="315"/>
      <c r="C469" s="315"/>
      <c r="D469" s="315"/>
      <c r="E469" s="331"/>
      <c r="F469" s="315"/>
      <c r="G469" s="315"/>
    </row>
    <row r="470" spans="1:7" ht="12.75">
      <c r="A470" s="315"/>
      <c r="B470" s="315"/>
      <c r="C470" s="315"/>
      <c r="D470" s="315"/>
      <c r="E470" s="331"/>
      <c r="F470" s="315"/>
      <c r="G470" s="315"/>
    </row>
    <row r="471" spans="1:7" ht="12.75">
      <c r="A471" s="315"/>
      <c r="B471" s="315"/>
      <c r="C471" s="315"/>
      <c r="D471" s="315"/>
      <c r="E471" s="331"/>
      <c r="F471" s="315"/>
      <c r="G471" s="315"/>
    </row>
  </sheetData>
  <sheetProtection/>
  <mergeCells count="225">
    <mergeCell ref="C390:D390"/>
    <mergeCell ref="C391:D391"/>
    <mergeCell ref="C392:D392"/>
    <mergeCell ref="C393:D393"/>
    <mergeCell ref="C395:D395"/>
    <mergeCell ref="C397:D397"/>
    <mergeCell ref="C381:D381"/>
    <mergeCell ref="C382:D382"/>
    <mergeCell ref="C384:D384"/>
    <mergeCell ref="C385:D385"/>
    <mergeCell ref="C387:D387"/>
    <mergeCell ref="C389:D389"/>
    <mergeCell ref="C375:D375"/>
    <mergeCell ref="C376:D376"/>
    <mergeCell ref="C377:D377"/>
    <mergeCell ref="C378:D378"/>
    <mergeCell ref="C379:D379"/>
    <mergeCell ref="C380:D380"/>
    <mergeCell ref="C368:D368"/>
    <mergeCell ref="C369:D369"/>
    <mergeCell ref="C370:D370"/>
    <mergeCell ref="C371:D371"/>
    <mergeCell ref="C372:D372"/>
    <mergeCell ref="C373:D373"/>
    <mergeCell ref="C361:D361"/>
    <mergeCell ref="C362:D362"/>
    <mergeCell ref="C363:D363"/>
    <mergeCell ref="C364:D364"/>
    <mergeCell ref="C365:D365"/>
    <mergeCell ref="C366:D366"/>
    <mergeCell ref="C367:D367"/>
    <mergeCell ref="C351:D351"/>
    <mergeCell ref="C352:D352"/>
    <mergeCell ref="C354:D354"/>
    <mergeCell ref="C335:D335"/>
    <mergeCell ref="C337:D337"/>
    <mergeCell ref="C344:G344"/>
    <mergeCell ref="C345:D345"/>
    <mergeCell ref="C326:G326"/>
    <mergeCell ref="C327:D327"/>
    <mergeCell ref="C329:G329"/>
    <mergeCell ref="C330:D330"/>
    <mergeCell ref="C331:D331"/>
    <mergeCell ref="C333:G333"/>
    <mergeCell ref="C318:D318"/>
    <mergeCell ref="C319:D319"/>
    <mergeCell ref="C320:D320"/>
    <mergeCell ref="C321:D321"/>
    <mergeCell ref="C323:G323"/>
    <mergeCell ref="C324:D324"/>
    <mergeCell ref="C309:G309"/>
    <mergeCell ref="C310:D310"/>
    <mergeCell ref="C312:G312"/>
    <mergeCell ref="C313:D313"/>
    <mergeCell ref="C314:D314"/>
    <mergeCell ref="C315:D315"/>
    <mergeCell ref="C316:D316"/>
    <mergeCell ref="C317:D317"/>
    <mergeCell ref="C295:G295"/>
    <mergeCell ref="C296:D296"/>
    <mergeCell ref="C298:D298"/>
    <mergeCell ref="C300:G300"/>
    <mergeCell ref="C301:D301"/>
    <mergeCell ref="C303:D303"/>
    <mergeCell ref="C305:D305"/>
    <mergeCell ref="C277:G277"/>
    <mergeCell ref="C278:D278"/>
    <mergeCell ref="C284:D284"/>
    <mergeCell ref="C286:D286"/>
    <mergeCell ref="C288:D288"/>
    <mergeCell ref="C262:G262"/>
    <mergeCell ref="C263:G263"/>
    <mergeCell ref="C264:G264"/>
    <mergeCell ref="C265:D265"/>
    <mergeCell ref="C267:G267"/>
    <mergeCell ref="C268:G268"/>
    <mergeCell ref="C269:G269"/>
    <mergeCell ref="C271:G271"/>
    <mergeCell ref="C273:G273"/>
    <mergeCell ref="C252:D252"/>
    <mergeCell ref="C254:D254"/>
    <mergeCell ref="C255:D255"/>
    <mergeCell ref="C257:D257"/>
    <mergeCell ref="C258:D258"/>
    <mergeCell ref="C243:D243"/>
    <mergeCell ref="C244:D244"/>
    <mergeCell ref="C246:D246"/>
    <mergeCell ref="C248:D248"/>
    <mergeCell ref="C249:D249"/>
    <mergeCell ref="C251:D251"/>
    <mergeCell ref="C232:D232"/>
    <mergeCell ref="C234:D234"/>
    <mergeCell ref="C236:D236"/>
    <mergeCell ref="C238:D238"/>
    <mergeCell ref="C239:D239"/>
    <mergeCell ref="C241:D241"/>
    <mergeCell ref="C214:G214"/>
    <mergeCell ref="C215:D215"/>
    <mergeCell ref="C216:D216"/>
    <mergeCell ref="C217:D217"/>
    <mergeCell ref="C218:D218"/>
    <mergeCell ref="C219:D219"/>
    <mergeCell ref="C221:G221"/>
    <mergeCell ref="C222:D222"/>
    <mergeCell ref="C224:D224"/>
    <mergeCell ref="C204:D204"/>
    <mergeCell ref="C206:D206"/>
    <mergeCell ref="C208:D208"/>
    <mergeCell ref="C210:D210"/>
    <mergeCell ref="C226:G226"/>
    <mergeCell ref="C227:G227"/>
    <mergeCell ref="C228:D228"/>
    <mergeCell ref="C230:D230"/>
    <mergeCell ref="C195:D195"/>
    <mergeCell ref="C199:G199"/>
    <mergeCell ref="C200:D200"/>
    <mergeCell ref="C185:G185"/>
    <mergeCell ref="C186:G186"/>
    <mergeCell ref="C188:D188"/>
    <mergeCell ref="C189:D189"/>
    <mergeCell ref="C191:D191"/>
    <mergeCell ref="C193:D193"/>
    <mergeCell ref="C177:D177"/>
    <mergeCell ref="C179:G179"/>
    <mergeCell ref="C180:G180"/>
    <mergeCell ref="C181:D181"/>
    <mergeCell ref="C182:D182"/>
    <mergeCell ref="C183:D183"/>
    <mergeCell ref="C170:G170"/>
    <mergeCell ref="C171:D171"/>
    <mergeCell ref="C172:D172"/>
    <mergeCell ref="C173:D173"/>
    <mergeCell ref="C175:G175"/>
    <mergeCell ref="C176:D176"/>
    <mergeCell ref="C160:G160"/>
    <mergeCell ref="C161:D161"/>
    <mergeCell ref="C165:G165"/>
    <mergeCell ref="C166:G166"/>
    <mergeCell ref="C167:D167"/>
    <mergeCell ref="C168:D168"/>
    <mergeCell ref="C144:D144"/>
    <mergeCell ref="C145:D145"/>
    <mergeCell ref="C147:D147"/>
    <mergeCell ref="C148:D148"/>
    <mergeCell ref="C153:G153"/>
    <mergeCell ref="C154:D154"/>
    <mergeCell ref="C131:D131"/>
    <mergeCell ref="C132:D132"/>
    <mergeCell ref="C134:G134"/>
    <mergeCell ref="C135:D135"/>
    <mergeCell ref="C137:D137"/>
    <mergeCell ref="C140:D140"/>
    <mergeCell ref="C141:D141"/>
    <mergeCell ref="C143:G143"/>
    <mergeCell ref="C120:D120"/>
    <mergeCell ref="C122:D122"/>
    <mergeCell ref="C124:D124"/>
    <mergeCell ref="C127:D127"/>
    <mergeCell ref="C110:G110"/>
    <mergeCell ref="C111:D111"/>
    <mergeCell ref="C113:D113"/>
    <mergeCell ref="C115:G115"/>
    <mergeCell ref="C116:D116"/>
    <mergeCell ref="C96:G96"/>
    <mergeCell ref="C97:D97"/>
    <mergeCell ref="C98:D98"/>
    <mergeCell ref="C99:D99"/>
    <mergeCell ref="C100:D100"/>
    <mergeCell ref="C102:G102"/>
    <mergeCell ref="C103:D103"/>
    <mergeCell ref="C105:D105"/>
    <mergeCell ref="C106:D106"/>
    <mergeCell ref="C87:D87"/>
    <mergeCell ref="C88:D88"/>
    <mergeCell ref="C89:D89"/>
    <mergeCell ref="C90:D90"/>
    <mergeCell ref="C92:D92"/>
    <mergeCell ref="C75:G75"/>
    <mergeCell ref="C76:D76"/>
    <mergeCell ref="C81:D81"/>
    <mergeCell ref="C82:D82"/>
    <mergeCell ref="C84:D84"/>
    <mergeCell ref="C86:D86"/>
    <mergeCell ref="C64:G64"/>
    <mergeCell ref="C65:D65"/>
    <mergeCell ref="C67:D67"/>
    <mergeCell ref="C68:D68"/>
    <mergeCell ref="C70:D70"/>
    <mergeCell ref="C71:D71"/>
    <mergeCell ref="C53:G53"/>
    <mergeCell ref="C54:D54"/>
    <mergeCell ref="C56:G56"/>
    <mergeCell ref="C57:D57"/>
    <mergeCell ref="C59:G59"/>
    <mergeCell ref="C60:D60"/>
    <mergeCell ref="C61:D61"/>
    <mergeCell ref="C62:D62"/>
    <mergeCell ref="C37:D37"/>
    <mergeCell ref="C39:D39"/>
    <mergeCell ref="C41:G41"/>
    <mergeCell ref="C42:D42"/>
    <mergeCell ref="C44:D44"/>
    <mergeCell ref="C46:D46"/>
    <mergeCell ref="C48:G48"/>
    <mergeCell ref="C49:D49"/>
    <mergeCell ref="C26:D26"/>
    <mergeCell ref="C27:D27"/>
    <mergeCell ref="C28:D28"/>
    <mergeCell ref="C30:D30"/>
    <mergeCell ref="C31:D31"/>
    <mergeCell ref="C32:D32"/>
    <mergeCell ref="C15:D15"/>
    <mergeCell ref="C18:G18"/>
    <mergeCell ref="C19:D19"/>
    <mergeCell ref="C21:D21"/>
    <mergeCell ref="C23:G23"/>
    <mergeCell ref="C24:D24"/>
    <mergeCell ref="A1:G1"/>
    <mergeCell ref="A3:B3"/>
    <mergeCell ref="A4:B4"/>
    <mergeCell ref="E4:G4"/>
    <mergeCell ref="C10:G10"/>
    <mergeCell ref="C11:D11"/>
    <mergeCell ref="C13:G13"/>
    <mergeCell ref="C14:D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107</v>
      </c>
      <c r="E2" s="106"/>
      <c r="F2" s="107" t="s">
        <v>33</v>
      </c>
      <c r="G2" s="108" t="s">
        <v>661</v>
      </c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658</v>
      </c>
      <c r="B5" s="118"/>
      <c r="C5" s="119" t="s">
        <v>659</v>
      </c>
      <c r="D5" s="120"/>
      <c r="E5" s="118"/>
      <c r="F5" s="113" t="s">
        <v>36</v>
      </c>
      <c r="G5" s="114" t="s">
        <v>171</v>
      </c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'C 401  Rek'!E10</f>
        <v>0</v>
      </c>
      <c r="D15" s="160" t="str">
        <f>'C 401  Rek'!A15</f>
        <v>Ztížené výrobní podmínky</v>
      </c>
      <c r="E15" s="161"/>
      <c r="F15" s="162"/>
      <c r="G15" s="159">
        <f>'C 401  Rek'!I15</f>
        <v>0</v>
      </c>
    </row>
    <row r="16" spans="1:7" ht="15.75" customHeight="1">
      <c r="A16" s="157" t="s">
        <v>52</v>
      </c>
      <c r="B16" s="158" t="s">
        <v>53</v>
      </c>
      <c r="C16" s="159">
        <f>'C 401  Rek'!F10</f>
        <v>0</v>
      </c>
      <c r="D16" s="109" t="str">
        <f>'C 401  Rek'!A16</f>
        <v>Oborová přirážka</v>
      </c>
      <c r="E16" s="163"/>
      <c r="F16" s="164"/>
      <c r="G16" s="159">
        <f>'C 401  Rek'!I16</f>
        <v>0</v>
      </c>
    </row>
    <row r="17" spans="1:7" ht="15.75" customHeight="1">
      <c r="A17" s="157" t="s">
        <v>54</v>
      </c>
      <c r="B17" s="158" t="s">
        <v>55</v>
      </c>
      <c r="C17" s="159">
        <f>'C 401  Rek'!H10</f>
        <v>0</v>
      </c>
      <c r="D17" s="109" t="str">
        <f>'C 401  Rek'!A17</f>
        <v>Přesun stavebních kapacit</v>
      </c>
      <c r="E17" s="163"/>
      <c r="F17" s="164"/>
      <c r="G17" s="159">
        <f>'C 401  Rek'!I17</f>
        <v>0</v>
      </c>
    </row>
    <row r="18" spans="1:7" ht="15.75" customHeight="1">
      <c r="A18" s="165" t="s">
        <v>56</v>
      </c>
      <c r="B18" s="166" t="s">
        <v>57</v>
      </c>
      <c r="C18" s="159">
        <f>'C 401  Rek'!G10</f>
        <v>0</v>
      </c>
      <c r="D18" s="109" t="str">
        <f>'C 401  Rek'!A18</f>
        <v>Mimostaveništní doprava</v>
      </c>
      <c r="E18" s="163"/>
      <c r="F18" s="164"/>
      <c r="G18" s="159">
        <f>'C 401  Rek'!I18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'C 401  Rek'!A19</f>
        <v>Zařízení staveniště</v>
      </c>
      <c r="E19" s="163"/>
      <c r="F19" s="164"/>
      <c r="G19" s="159">
        <f>'C 401  Rek'!I19</f>
        <v>0</v>
      </c>
    </row>
    <row r="20" spans="1:7" ht="15.75" customHeight="1">
      <c r="A20" s="167"/>
      <c r="B20" s="158"/>
      <c r="C20" s="159"/>
      <c r="D20" s="109" t="str">
        <f>'C 401  Rek'!A20</f>
        <v>Provoz investora</v>
      </c>
      <c r="E20" s="163"/>
      <c r="F20" s="164"/>
      <c r="G20" s="159">
        <f>'C 401  Rek'!I20</f>
        <v>0</v>
      </c>
    </row>
    <row r="21" spans="1:7" ht="15.75" customHeight="1">
      <c r="A21" s="167" t="s">
        <v>29</v>
      </c>
      <c r="B21" s="158"/>
      <c r="C21" s="159">
        <f>'C 401  Rek'!I10</f>
        <v>0</v>
      </c>
      <c r="D21" s="109" t="str">
        <f>'C 401  Rek'!A21</f>
        <v>Kompletační činnost (IČD)</v>
      </c>
      <c r="E21" s="163"/>
      <c r="F21" s="164"/>
      <c r="G21" s="159">
        <f>'C 401  Rek'!I21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'C 401  Rek'!H23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660</v>
      </c>
      <c r="D2" s="216"/>
      <c r="E2" s="217"/>
      <c r="F2" s="216"/>
      <c r="G2" s="218"/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'C 401  Pol'!B7</f>
        <v>0</v>
      </c>
      <c r="B7" s="70" t="str">
        <f>'C 401  Pol'!C7</f>
        <v>Přípravné práce</v>
      </c>
      <c r="D7" s="230"/>
      <c r="E7" s="333">
        <f>'C 401  Pol'!BA9</f>
        <v>0</v>
      </c>
      <c r="F7" s="334">
        <f>'C 401  Pol'!BB9</f>
        <v>0</v>
      </c>
      <c r="G7" s="334">
        <f>'C 401  Pol'!BC9</f>
        <v>0</v>
      </c>
      <c r="H7" s="334">
        <f>'C 401  Pol'!BD9</f>
        <v>0</v>
      </c>
      <c r="I7" s="335">
        <f>'C 401  Pol'!BE9</f>
        <v>0</v>
      </c>
    </row>
    <row r="8" spans="1:9" s="137" customFormat="1" ht="12.75">
      <c r="A8" s="332" t="str">
        <f>'C 401  Pol'!B10</f>
        <v>M21</v>
      </c>
      <c r="B8" s="70" t="str">
        <f>'C 401  Pol'!C10</f>
        <v>Elektromontáže</v>
      </c>
      <c r="D8" s="230"/>
      <c r="E8" s="333">
        <f>'C 401  Pol'!BA39</f>
        <v>0</v>
      </c>
      <c r="F8" s="334">
        <f>'C 401  Pol'!BB39</f>
        <v>0</v>
      </c>
      <c r="G8" s="334">
        <f>'C 401  Pol'!BC39</f>
        <v>0</v>
      </c>
      <c r="H8" s="334">
        <f>'C 401  Pol'!BD39</f>
        <v>0</v>
      </c>
      <c r="I8" s="335">
        <f>'C 401  Pol'!BE39</f>
        <v>0</v>
      </c>
    </row>
    <row r="9" spans="1:9" s="137" customFormat="1" ht="13.5" thickBot="1">
      <c r="A9" s="332" t="str">
        <f>'C 401  Pol'!B40</f>
        <v>M46</v>
      </c>
      <c r="B9" s="70" t="str">
        <f>'C 401  Pol'!C40</f>
        <v>Zemní práce při montážích</v>
      </c>
      <c r="D9" s="230"/>
      <c r="E9" s="333">
        <f>'C 401  Pol'!BA55</f>
        <v>0</v>
      </c>
      <c r="F9" s="334">
        <f>'C 401  Pol'!BB55</f>
        <v>0</v>
      </c>
      <c r="G9" s="334">
        <f>'C 401  Pol'!BC55</f>
        <v>0</v>
      </c>
      <c r="H9" s="334">
        <f>'C 401  Pol'!BD55</f>
        <v>0</v>
      </c>
      <c r="I9" s="335">
        <f>'C 401  Pol'!BE55</f>
        <v>0</v>
      </c>
    </row>
    <row r="10" spans="1:9" s="14" customFormat="1" ht="13.5" thickBot="1">
      <c r="A10" s="231"/>
      <c r="B10" s="232" t="s">
        <v>79</v>
      </c>
      <c r="C10" s="232"/>
      <c r="D10" s="233"/>
      <c r="E10" s="234">
        <f>SUM(E7:E9)</f>
        <v>0</v>
      </c>
      <c r="F10" s="235">
        <f>SUM(F7:F9)</f>
        <v>0</v>
      </c>
      <c r="G10" s="235">
        <f>SUM(G7:G9)</f>
        <v>0</v>
      </c>
      <c r="H10" s="235">
        <f>SUM(H7:H9)</f>
        <v>0</v>
      </c>
      <c r="I10" s="236">
        <f>SUM(I7:I9)</f>
        <v>0</v>
      </c>
    </row>
    <row r="11" spans="1:9" ht="12.7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57" ht="19.5" customHeight="1">
      <c r="A12" s="222" t="s">
        <v>80</v>
      </c>
      <c r="B12" s="222"/>
      <c r="C12" s="222"/>
      <c r="D12" s="222"/>
      <c r="E12" s="222"/>
      <c r="F12" s="222"/>
      <c r="G12" s="237"/>
      <c r="H12" s="222"/>
      <c r="I12" s="222"/>
      <c r="BA12" s="143"/>
      <c r="BB12" s="143"/>
      <c r="BC12" s="143"/>
      <c r="BD12" s="143"/>
      <c r="BE12" s="143"/>
    </row>
    <row r="13" ht="13.5" thickBot="1"/>
    <row r="14" spans="1:9" ht="12.75">
      <c r="A14" s="175" t="s">
        <v>81</v>
      </c>
      <c r="B14" s="176"/>
      <c r="C14" s="176"/>
      <c r="D14" s="238"/>
      <c r="E14" s="239" t="s">
        <v>82</v>
      </c>
      <c r="F14" s="240" t="s">
        <v>12</v>
      </c>
      <c r="G14" s="241" t="s">
        <v>83</v>
      </c>
      <c r="H14" s="242"/>
      <c r="I14" s="243" t="s">
        <v>82</v>
      </c>
    </row>
    <row r="15" spans="1:53" ht="12.75">
      <c r="A15" s="167" t="s">
        <v>129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130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131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132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133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1</v>
      </c>
    </row>
    <row r="20" spans="1:53" ht="12.75">
      <c r="A20" s="167" t="s">
        <v>134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1</v>
      </c>
    </row>
    <row r="21" spans="1:53" ht="12.75">
      <c r="A21" s="167" t="s">
        <v>135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2</v>
      </c>
    </row>
    <row r="22" spans="1:53" ht="12.75">
      <c r="A22" s="167" t="s">
        <v>136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2</v>
      </c>
    </row>
    <row r="23" spans="1:9" ht="13.5" thickBot="1">
      <c r="A23" s="250"/>
      <c r="B23" s="251" t="s">
        <v>84</v>
      </c>
      <c r="C23" s="252"/>
      <c r="D23" s="253"/>
      <c r="E23" s="254"/>
      <c r="F23" s="255"/>
      <c r="G23" s="255"/>
      <c r="H23" s="256">
        <f>SUM(I15:I22)</f>
        <v>0</v>
      </c>
      <c r="I23" s="257"/>
    </row>
    <row r="25" spans="2:9" ht="12.75">
      <c r="B25" s="14"/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Libor</cp:lastModifiedBy>
  <dcterms:created xsi:type="dcterms:W3CDTF">2015-09-23T10:09:05Z</dcterms:created>
  <dcterms:modified xsi:type="dcterms:W3CDTF">2015-09-23T10:09:52Z</dcterms:modified>
  <cp:category/>
  <cp:version/>
  <cp:contentType/>
  <cp:contentStatus/>
</cp:coreProperties>
</file>