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70" windowWidth="18735" windowHeight="12210" activeTab="1"/>
  </bookViews>
  <sheets>
    <sheet name="Uchazeč" sheetId="5" r:id="rId1"/>
    <sheet name="Stavba" sheetId="1" r:id="rId2"/>
    <sheet name="VzorObjekt" sheetId="9" state="hidden" r:id="rId3"/>
    <sheet name="VzorPolozky" sheetId="10" state="hidden" r:id="rId4"/>
    <sheet name="Rekapitulace Objekt 00" sheetId="11" state="hidden" r:id="rId5"/>
    <sheet name="00 01 Naklady" sheetId="12" r:id="rId6"/>
    <sheet name="Rekapitulace Objekt SO 01A" sheetId="13" r:id="rId7"/>
    <sheet name="SO 01A 01 Pol" sheetId="14" r:id="rId8"/>
    <sheet name="SO 01A 02 Pol" sheetId="15" r:id="rId9"/>
    <sheet name="Rekapitulace Objekt SO 01B" sheetId="16" r:id="rId10"/>
    <sheet name="SO 01B 01 Pol" sheetId="17" r:id="rId11"/>
    <sheet name="SO 01B 02 Pol" sheetId="18" r:id="rId12"/>
    <sheet name="SO 01B 03 Pol" sheetId="19" r:id="rId13"/>
    <sheet name="SO 01B 04 Pol" sheetId="20" r:id="rId14"/>
    <sheet name="SO 01B 05 Pol" sheetId="21" r:id="rId15"/>
    <sheet name="SO 01B 06 Pol" sheetId="22" r:id="rId16"/>
    <sheet name="SO 01B 07 Pol" sheetId="23" r:id="rId17"/>
    <sheet name="SO 01B 08 Pol" sheetId="24" r:id="rId18"/>
    <sheet name="SO 01B 09 Pol" sheetId="25" r:id="rId19"/>
    <sheet name="SO 01B 10 Pol" sheetId="26" r:id="rId20"/>
    <sheet name="SO 01B 11 Pol" sheetId="27" r:id="rId21"/>
    <sheet name="SO 01B 12 Pol" sheetId="28" r:id="rId22"/>
    <sheet name="SO 01B 13 Pol" sheetId="29" r:id="rId23"/>
  </sheets>
  <externalReferences>
    <externalReference r:id="rId24"/>
  </externalReferences>
  <definedNames>
    <definedName name="CelkemObjekty" localSheetId="1">Stavba!$I$42</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01 Naklady'!$A$1:$I$41</definedName>
    <definedName name="_xlnm.Print_Area" localSheetId="4">'Rekapitulace Objekt 00'!$A$1:$H$26</definedName>
    <definedName name="_xlnm.Print_Area" localSheetId="6">'Rekapitulace Objekt SO 01A'!$A$1:$H$30</definedName>
    <definedName name="_xlnm.Print_Area" localSheetId="9">'Rekapitulace Objekt SO 01B'!$A$1:$H$41</definedName>
    <definedName name="_xlnm.Print_Area" localSheetId="7">'SO 01A 01 Pol'!$A$1:$I$105</definedName>
    <definedName name="_xlnm.Print_Area" localSheetId="8">'SO 01A 02 Pol'!$A$1:$I$17</definedName>
    <definedName name="_xlnm.Print_Area" localSheetId="10">'SO 01B 01 Pol'!$A$1:$I$273</definedName>
    <definedName name="_xlnm.Print_Area" localSheetId="11">'SO 01B 02 Pol'!$A$1:$I$264</definedName>
    <definedName name="_xlnm.Print_Area" localSheetId="12">'SO 01B 03 Pol'!$A$1:$I$344</definedName>
    <definedName name="_xlnm.Print_Area" localSheetId="13">'SO 01B 04 Pol'!$A$1:$I$74</definedName>
    <definedName name="_xlnm.Print_Area" localSheetId="14">'SO 01B 05 Pol'!$A$1:$I$128</definedName>
    <definedName name="_xlnm.Print_Area" localSheetId="15">'SO 01B 06 Pol'!$A$1:$I$78</definedName>
    <definedName name="_xlnm.Print_Area" localSheetId="16">'SO 01B 07 Pol'!$A$1:$I$222</definedName>
    <definedName name="_xlnm.Print_Area" localSheetId="17">'SO 01B 08 Pol'!$A$1:$I$306</definedName>
    <definedName name="_xlnm.Print_Area" localSheetId="18">'SO 01B 09 Pol'!$A$1:$I$105</definedName>
    <definedName name="_xlnm.Print_Area" localSheetId="19">'SO 01B 10 Pol'!$A$1:$I$103</definedName>
    <definedName name="_xlnm.Print_Area" localSheetId="20">'SO 01B 11 Pol'!$A$1:$I$25</definedName>
    <definedName name="_xlnm.Print_Area" localSheetId="21">'SO 01B 12 Pol'!$A$1:$I$72</definedName>
    <definedName name="_xlnm.Print_Area" localSheetId="22">'SO 01B 13 Pol'!$A$1:$I$43</definedName>
    <definedName name="_xlnm.Print_Area" localSheetId="1">Stavba!$A$1:$J$123</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4562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P41" i="1" l="1"/>
  <c r="O41" i="1"/>
  <c r="P40" i="1"/>
  <c r="O40" i="1"/>
  <c r="P39" i="1"/>
  <c r="O39" i="1"/>
  <c r="P38" i="1"/>
  <c r="O38" i="1"/>
  <c r="P37" i="1"/>
  <c r="O37" i="1"/>
  <c r="P36" i="1"/>
  <c r="O36" i="1"/>
  <c r="P35" i="1"/>
  <c r="O35" i="1"/>
  <c r="P34" i="1"/>
  <c r="O34" i="1"/>
  <c r="P33" i="1"/>
  <c r="O33" i="1"/>
  <c r="P32" i="1"/>
  <c r="O32" i="1"/>
  <c r="P31" i="1"/>
  <c r="O31" i="1"/>
  <c r="P30" i="1"/>
  <c r="O30" i="1"/>
  <c r="P29" i="1"/>
  <c r="O29" i="1"/>
  <c r="P26" i="1"/>
  <c r="O26" i="1"/>
  <c r="AN43" i="29"/>
  <c r="O33" i="16" s="1"/>
  <c r="AK42" i="29"/>
  <c r="AL42" i="29"/>
  <c r="BA41" i="29"/>
  <c r="BA40" i="29"/>
  <c r="BA38" i="29"/>
  <c r="BA37" i="29"/>
  <c r="BA35" i="29"/>
  <c r="BA34" i="29"/>
  <c r="BA33" i="29"/>
  <c r="BA32" i="29"/>
  <c r="BA31" i="29"/>
  <c r="BA29" i="29"/>
  <c r="BA28" i="29"/>
  <c r="BA27" i="29"/>
  <c r="BA26" i="29"/>
  <c r="BA24" i="29"/>
  <c r="BA22" i="29"/>
  <c r="BA20" i="29"/>
  <c r="BA18" i="29"/>
  <c r="BA16" i="29"/>
  <c r="BA14" i="29"/>
  <c r="BA12" i="29"/>
  <c r="BA10" i="29"/>
  <c r="G9" i="29"/>
  <c r="G11" i="29"/>
  <c r="G13" i="29"/>
  <c r="AO43" i="29" s="1"/>
  <c r="P33" i="16" s="1"/>
  <c r="G15" i="29"/>
  <c r="G17" i="29"/>
  <c r="G19" i="29"/>
  <c r="G21" i="29"/>
  <c r="G23" i="29"/>
  <c r="G25" i="29"/>
  <c r="G30" i="29"/>
  <c r="G36" i="29"/>
  <c r="G39" i="29"/>
  <c r="AN72" i="28"/>
  <c r="O32" i="16" s="1"/>
  <c r="AK71" i="28"/>
  <c r="AL71" i="28"/>
  <c r="BA54" i="28"/>
  <c r="BA52" i="28"/>
  <c r="BA50" i="28"/>
  <c r="BA48" i="28"/>
  <c r="BA46" i="28"/>
  <c r="BA44" i="28"/>
  <c r="BA42" i="28"/>
  <c r="BA40" i="28"/>
  <c r="BA39" i="28"/>
  <c r="BA37" i="28"/>
  <c r="BA36" i="28"/>
  <c r="BA34" i="28"/>
  <c r="BA33" i="28"/>
  <c r="BA31" i="28"/>
  <c r="BA29" i="28"/>
  <c r="BA27" i="28"/>
  <c r="BA25" i="28"/>
  <c r="BA23" i="28"/>
  <c r="BA21" i="28"/>
  <c r="BA18" i="28"/>
  <c r="BA15" i="28"/>
  <c r="BA13" i="28"/>
  <c r="BA11" i="28"/>
  <c r="G9" i="28"/>
  <c r="AO72" i="28" s="1"/>
  <c r="P32" i="16" s="1"/>
  <c r="G10" i="28"/>
  <c r="G12" i="28"/>
  <c r="G14" i="28"/>
  <c r="G17" i="28"/>
  <c r="G19" i="28"/>
  <c r="G20" i="28"/>
  <c r="G22" i="28"/>
  <c r="G24" i="28"/>
  <c r="G26" i="28"/>
  <c r="G28" i="28"/>
  <c r="G30" i="28"/>
  <c r="G32" i="28"/>
  <c r="G35" i="28"/>
  <c r="G38" i="28"/>
  <c r="G41" i="28"/>
  <c r="G43" i="28"/>
  <c r="G45" i="28"/>
  <c r="G47" i="28"/>
  <c r="G49" i="28"/>
  <c r="G51" i="28"/>
  <c r="G53" i="28"/>
  <c r="G56" i="28"/>
  <c r="F55" i="28" s="1"/>
  <c r="G57" i="28"/>
  <c r="G58" i="28"/>
  <c r="G60" i="28"/>
  <c r="G61" i="28"/>
  <c r="G62" i="28"/>
  <c r="G63" i="28"/>
  <c r="F59" i="28" s="1"/>
  <c r="G64" i="28"/>
  <c r="G66" i="28"/>
  <c r="F65" i="28" s="1"/>
  <c r="G67" i="28"/>
  <c r="G69" i="28"/>
  <c r="G70" i="28"/>
  <c r="AN25" i="27"/>
  <c r="O31" i="16" s="1"/>
  <c r="AK24" i="27"/>
  <c r="AL24" i="27"/>
  <c r="BA21" i="27"/>
  <c r="BA19" i="27"/>
  <c r="BA18" i="27"/>
  <c r="BA17" i="27"/>
  <c r="BA14" i="27"/>
  <c r="BA12" i="27"/>
  <c r="BA11" i="27"/>
  <c r="BA10" i="27"/>
  <c r="G9" i="27"/>
  <c r="F8" i="27" s="1"/>
  <c r="G25" i="27" s="1"/>
  <c r="H31" i="16" s="1"/>
  <c r="J39" i="1" s="1"/>
  <c r="G13" i="27"/>
  <c r="G16" i="27"/>
  <c r="F15" i="27" s="1"/>
  <c r="G20" i="27"/>
  <c r="G22" i="27"/>
  <c r="G23" i="27"/>
  <c r="AN103" i="26"/>
  <c r="O30" i="16" s="1"/>
  <c r="AK102" i="26"/>
  <c r="AL102" i="26"/>
  <c r="BA95" i="26"/>
  <c r="BA87" i="26"/>
  <c r="BA86" i="26"/>
  <c r="BA85" i="26"/>
  <c r="BA81" i="26"/>
  <c r="BA80" i="26"/>
  <c r="BA79" i="26"/>
  <c r="BA76" i="26"/>
  <c r="BA75" i="26"/>
  <c r="BA74" i="26"/>
  <c r="BA73" i="26"/>
  <c r="BA72" i="26"/>
  <c r="BA71" i="26"/>
  <c r="BA70" i="26"/>
  <c r="BA69" i="26"/>
  <c r="BA68" i="26"/>
  <c r="BA66" i="26"/>
  <c r="BA65" i="26"/>
  <c r="BA64" i="26"/>
  <c r="BA63" i="26"/>
  <c r="BA62" i="26"/>
  <c r="BA59" i="26"/>
  <c r="BA58" i="26"/>
  <c r="BA57" i="26"/>
  <c r="BA56" i="26"/>
  <c r="BA54" i="26"/>
  <c r="BA53" i="26"/>
  <c r="BA52" i="26"/>
  <c r="BA48" i="26"/>
  <c r="BA47" i="26"/>
  <c r="BA46" i="26"/>
  <c r="BA45" i="26"/>
  <c r="BA43" i="26"/>
  <c r="BA42" i="26"/>
  <c r="BA41" i="26"/>
  <c r="BA18" i="26"/>
  <c r="BA17" i="26"/>
  <c r="BA13" i="26"/>
  <c r="BA12" i="26"/>
  <c r="BA11" i="26"/>
  <c r="BA10" i="26"/>
  <c r="G9" i="26"/>
  <c r="AO103" i="26" s="1"/>
  <c r="P30" i="16" s="1"/>
  <c r="G14" i="26"/>
  <c r="G15" i="26"/>
  <c r="G16" i="26"/>
  <c r="G19" i="26"/>
  <c r="G20" i="26"/>
  <c r="G21" i="26"/>
  <c r="G22" i="26"/>
  <c r="G23" i="26"/>
  <c r="G24" i="26"/>
  <c r="G25" i="26"/>
  <c r="G26" i="26"/>
  <c r="G27" i="26"/>
  <c r="G28" i="26"/>
  <c r="G29" i="26"/>
  <c r="G30" i="26"/>
  <c r="G31" i="26"/>
  <c r="G32" i="26"/>
  <c r="G33" i="26"/>
  <c r="G34" i="26"/>
  <c r="G35" i="26"/>
  <c r="G36" i="26"/>
  <c r="G37" i="26"/>
  <c r="G38" i="26"/>
  <c r="G40" i="26"/>
  <c r="G44" i="26"/>
  <c r="G49" i="26"/>
  <c r="F39" i="26" s="1"/>
  <c r="G51" i="26"/>
  <c r="G55" i="26"/>
  <c r="G60" i="26"/>
  <c r="G61" i="26"/>
  <c r="G67" i="26"/>
  <c r="G78" i="26"/>
  <c r="G82" i="26"/>
  <c r="G83" i="26"/>
  <c r="G84" i="26"/>
  <c r="G88" i="26"/>
  <c r="G90" i="26"/>
  <c r="G91" i="26"/>
  <c r="G92" i="26"/>
  <c r="F89" i="26" s="1"/>
  <c r="F93" i="26"/>
  <c r="G94" i="26"/>
  <c r="G97" i="26"/>
  <c r="F96" i="26" s="1"/>
  <c r="G99" i="26"/>
  <c r="G100" i="26"/>
  <c r="G101" i="26"/>
  <c r="AN105" i="25"/>
  <c r="O29" i="16" s="1"/>
  <c r="AK104" i="25"/>
  <c r="AL104" i="25"/>
  <c r="G9" i="25"/>
  <c r="AO105" i="25" s="1"/>
  <c r="P29" i="16" s="1"/>
  <c r="G10" i="25"/>
  <c r="G11" i="25"/>
  <c r="G12" i="25"/>
  <c r="G13" i="25"/>
  <c r="G14" i="25"/>
  <c r="G15" i="25"/>
  <c r="G16" i="25"/>
  <c r="G17" i="25"/>
  <c r="G18" i="25"/>
  <c r="G19" i="25"/>
  <c r="G21" i="25"/>
  <c r="F20" i="25" s="1"/>
  <c r="G22" i="25"/>
  <c r="G24" i="25"/>
  <c r="G25" i="25"/>
  <c r="G26" i="25"/>
  <c r="G27" i="25"/>
  <c r="G28" i="25"/>
  <c r="G29" i="25"/>
  <c r="G30" i="25"/>
  <c r="G31" i="25"/>
  <c r="G32" i="25"/>
  <c r="G33" i="25"/>
  <c r="G34" i="25"/>
  <c r="G36" i="25"/>
  <c r="F35" i="25" s="1"/>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8" i="25"/>
  <c r="G99" i="25"/>
  <c r="G100" i="25"/>
  <c r="G101" i="25"/>
  <c r="G102" i="25"/>
  <c r="G103" i="25"/>
  <c r="AN306" i="24"/>
  <c r="O28" i="16" s="1"/>
  <c r="AK305" i="24"/>
  <c r="AL305" i="24"/>
  <c r="BA280" i="24"/>
  <c r="BA261" i="24"/>
  <c r="BA260" i="24"/>
  <c r="BA257" i="24"/>
  <c r="BA256" i="24"/>
  <c r="BA254" i="24"/>
  <c r="BA253" i="24"/>
  <c r="BA244" i="24"/>
  <c r="BA243" i="24"/>
  <c r="BA241" i="24"/>
  <c r="BA240" i="24"/>
  <c r="BA238" i="24"/>
  <c r="BA237" i="24"/>
  <c r="BA235" i="24"/>
  <c r="BA234" i="24"/>
  <c r="BA232" i="24"/>
  <c r="BA229" i="24"/>
  <c r="BA228" i="24"/>
  <c r="BA226" i="24"/>
  <c r="BA225" i="24"/>
  <c r="BA223" i="24"/>
  <c r="BA222" i="24"/>
  <c r="BA220" i="24"/>
  <c r="BA219" i="24"/>
  <c r="BA218" i="24"/>
  <c r="BA216" i="24"/>
  <c r="BA214" i="24"/>
  <c r="BA208" i="24"/>
  <c r="BA207" i="24"/>
  <c r="BA138" i="24"/>
  <c r="BA137" i="24"/>
  <c r="BA136" i="24"/>
  <c r="BA135" i="24"/>
  <c r="BA134" i="24"/>
  <c r="BA133" i="24"/>
  <c r="G9" i="24"/>
  <c r="AO306" i="24" s="1"/>
  <c r="P28" i="16" s="1"/>
  <c r="G10" i="24"/>
  <c r="G11" i="24"/>
  <c r="G12" i="24"/>
  <c r="G13" i="24"/>
  <c r="G14" i="24"/>
  <c r="G15" i="24"/>
  <c r="G16" i="24"/>
  <c r="G17" i="24"/>
  <c r="G18" i="24"/>
  <c r="G19" i="24"/>
  <c r="G20" i="24"/>
  <c r="G21" i="24"/>
  <c r="G22" i="24"/>
  <c r="G23" i="24"/>
  <c r="G24" i="24"/>
  <c r="G25" i="24"/>
  <c r="G26" i="24"/>
  <c r="G28" i="24"/>
  <c r="G29" i="24"/>
  <c r="G30" i="24"/>
  <c r="G31" i="24"/>
  <c r="G32" i="24"/>
  <c r="G33" i="24"/>
  <c r="G34" i="24"/>
  <c r="G35" i="24"/>
  <c r="G36" i="24"/>
  <c r="G37" i="24"/>
  <c r="G38" i="24"/>
  <c r="G39" i="24"/>
  <c r="G40" i="24"/>
  <c r="G41" i="24"/>
  <c r="G42" i="24"/>
  <c r="G43" i="24"/>
  <c r="G44" i="24"/>
  <c r="G45" i="24"/>
  <c r="G46" i="24"/>
  <c r="G47"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80" i="24"/>
  <c r="G81" i="24"/>
  <c r="G82" i="24"/>
  <c r="G83" i="24"/>
  <c r="G84" i="24"/>
  <c r="G85" i="24"/>
  <c r="G86" i="24"/>
  <c r="G88" i="24"/>
  <c r="G89" i="24"/>
  <c r="G90" i="24"/>
  <c r="G91" i="24"/>
  <c r="G92" i="24"/>
  <c r="G93" i="24"/>
  <c r="G94" i="24"/>
  <c r="G95" i="24"/>
  <c r="G96" i="24"/>
  <c r="G97" i="24"/>
  <c r="G98" i="24"/>
  <c r="G99" i="24"/>
  <c r="G100" i="24"/>
  <c r="G101" i="24"/>
  <c r="G102" i="24"/>
  <c r="G103" i="24"/>
  <c r="G105" i="24"/>
  <c r="G106" i="24"/>
  <c r="G107" i="24"/>
  <c r="G108" i="24"/>
  <c r="G109" i="24"/>
  <c r="G110" i="24"/>
  <c r="G111" i="24"/>
  <c r="G112" i="24"/>
  <c r="G113" i="24"/>
  <c r="G114" i="24"/>
  <c r="G115" i="24"/>
  <c r="G116" i="24"/>
  <c r="G117" i="24"/>
  <c r="G119" i="24"/>
  <c r="F118" i="24" s="1"/>
  <c r="G120" i="24"/>
  <c r="G121" i="24"/>
  <c r="G123" i="24"/>
  <c r="G124" i="24"/>
  <c r="G125" i="24"/>
  <c r="G126" i="24"/>
  <c r="G127" i="24"/>
  <c r="G128" i="24"/>
  <c r="G129" i="24"/>
  <c r="G130" i="24"/>
  <c r="G132" i="24"/>
  <c r="F131" i="24" s="1"/>
  <c r="G140" i="24"/>
  <c r="G141" i="24"/>
  <c r="G142" i="24"/>
  <c r="G143" i="24"/>
  <c r="G144" i="24"/>
  <c r="G145" i="24"/>
  <c r="G146" i="24"/>
  <c r="G147" i="24"/>
  <c r="G148" i="24"/>
  <c r="G149" i="24"/>
  <c r="G150" i="24"/>
  <c r="G151" i="24"/>
  <c r="G152" i="24"/>
  <c r="G153" i="24"/>
  <c r="G154" i="24"/>
  <c r="G155" i="24"/>
  <c r="G156" i="24"/>
  <c r="G157" i="24"/>
  <c r="G158" i="24"/>
  <c r="G159" i="24"/>
  <c r="G160" i="24"/>
  <c r="G161" i="24"/>
  <c r="G162" i="24"/>
  <c r="G163" i="24"/>
  <c r="G164" i="24"/>
  <c r="G165" i="24"/>
  <c r="G166" i="24"/>
  <c r="G167" i="24"/>
  <c r="G168" i="24"/>
  <c r="G169" i="24"/>
  <c r="G170" i="24"/>
  <c r="G171" i="24"/>
  <c r="G172" i="24"/>
  <c r="G173" i="24"/>
  <c r="G174" i="24"/>
  <c r="G175" i="24"/>
  <c r="G176" i="24"/>
  <c r="G177" i="24"/>
  <c r="G178" i="24"/>
  <c r="G179" i="24"/>
  <c r="G180"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G206" i="24"/>
  <c r="G209" i="24"/>
  <c r="G210" i="24"/>
  <c r="G211" i="24"/>
  <c r="G212" i="24"/>
  <c r="G213" i="24"/>
  <c r="G215" i="24"/>
  <c r="G217" i="24"/>
  <c r="G221" i="24"/>
  <c r="G224" i="24"/>
  <c r="G227" i="24"/>
  <c r="G230" i="24"/>
  <c r="G231" i="24"/>
  <c r="G233" i="24"/>
  <c r="G236" i="24"/>
  <c r="G239" i="24"/>
  <c r="G242" i="24"/>
  <c r="G245" i="24"/>
  <c r="G246" i="24"/>
  <c r="G247" i="24"/>
  <c r="G248" i="24"/>
  <c r="G249" i="24"/>
  <c r="G250" i="24"/>
  <c r="G251" i="24"/>
  <c r="G252" i="24"/>
  <c r="G255" i="24"/>
  <c r="G258" i="24"/>
  <c r="G259" i="24"/>
  <c r="G262" i="24"/>
  <c r="G263" i="24"/>
  <c r="G264" i="24"/>
  <c r="G265" i="24"/>
  <c r="G266" i="24"/>
  <c r="G267" i="24"/>
  <c r="G268" i="24"/>
  <c r="G269" i="24"/>
  <c r="G270" i="24"/>
  <c r="G271" i="24"/>
  <c r="G272" i="24"/>
  <c r="G273" i="24"/>
  <c r="G274" i="24"/>
  <c r="G276" i="24"/>
  <c r="G277" i="24"/>
  <c r="G278" i="24"/>
  <c r="G279" i="24"/>
  <c r="G281" i="24"/>
  <c r="G282" i="24"/>
  <c r="G283" i="24"/>
  <c r="G284" i="24"/>
  <c r="G285" i="24"/>
  <c r="G286" i="24"/>
  <c r="G287" i="24"/>
  <c r="G288" i="24"/>
  <c r="G289" i="24"/>
  <c r="G290" i="24"/>
  <c r="G291" i="24"/>
  <c r="G292" i="24"/>
  <c r="G293" i="24"/>
  <c r="G294" i="24"/>
  <c r="G295" i="24"/>
  <c r="G296" i="24"/>
  <c r="G297" i="24"/>
  <c r="G298" i="24"/>
  <c r="G299" i="24"/>
  <c r="G300" i="24"/>
  <c r="G301" i="24"/>
  <c r="G302" i="24"/>
  <c r="G303" i="24"/>
  <c r="G304" i="24"/>
  <c r="AN222" i="23"/>
  <c r="O27" i="16" s="1"/>
  <c r="AK221" i="23"/>
  <c r="AL221" i="23"/>
  <c r="BA141" i="23"/>
  <c r="G9" i="23"/>
  <c r="AO222" i="23" s="1"/>
  <c r="P27" i="16" s="1"/>
  <c r="G10" i="23"/>
  <c r="G11" i="23"/>
  <c r="G12" i="23"/>
  <c r="F8" i="23" s="1"/>
  <c r="G13" i="23"/>
  <c r="G14" i="23"/>
  <c r="G15" i="23"/>
  <c r="F16" i="23"/>
  <c r="G17" i="23"/>
  <c r="G19" i="23"/>
  <c r="G20" i="23"/>
  <c r="G21" i="23"/>
  <c r="G22" i="23"/>
  <c r="G23" i="23"/>
  <c r="G24" i="23"/>
  <c r="G25" i="23"/>
  <c r="G26" i="23"/>
  <c r="G27" i="23"/>
  <c r="G28" i="23"/>
  <c r="G29" i="23"/>
  <c r="G30" i="23"/>
  <c r="G31" i="23"/>
  <c r="G32" i="23"/>
  <c r="G33" i="23"/>
  <c r="G34" i="23"/>
  <c r="G35"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7" i="23"/>
  <c r="G68" i="23"/>
  <c r="G69" i="23"/>
  <c r="G70" i="23"/>
  <c r="G71" i="23"/>
  <c r="G72" i="23"/>
  <c r="G73" i="23"/>
  <c r="G74" i="23"/>
  <c r="G75" i="23"/>
  <c r="G76" i="23"/>
  <c r="G77" i="23"/>
  <c r="G78" i="23"/>
  <c r="G79" i="23"/>
  <c r="G80" i="23"/>
  <c r="G81" i="23"/>
  <c r="G82" i="23"/>
  <c r="G83" i="23"/>
  <c r="G84" i="23"/>
  <c r="G85" i="23"/>
  <c r="G86" i="23"/>
  <c r="G87" i="23"/>
  <c r="G88" i="23"/>
  <c r="G89" i="23"/>
  <c r="G91" i="23"/>
  <c r="G92" i="23"/>
  <c r="G93" i="23"/>
  <c r="G94" i="23"/>
  <c r="G95" i="23"/>
  <c r="G96"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120" i="23"/>
  <c r="G121" i="23"/>
  <c r="G122" i="23"/>
  <c r="G123" i="23"/>
  <c r="G124" i="23"/>
  <c r="G125" i="23"/>
  <c r="G126" i="23"/>
  <c r="G127" i="23"/>
  <c r="G128" i="23"/>
  <c r="G129" i="23"/>
  <c r="G130" i="23"/>
  <c r="G131" i="23"/>
  <c r="G132" i="23"/>
  <c r="G133" i="23"/>
  <c r="G134" i="23"/>
  <c r="G135" i="23"/>
  <c r="G136" i="23"/>
  <c r="G137" i="23"/>
  <c r="G138" i="23"/>
  <c r="G139" i="23"/>
  <c r="G140" i="23"/>
  <c r="G142" i="23"/>
  <c r="G143" i="23"/>
  <c r="G144" i="23"/>
  <c r="G145" i="23"/>
  <c r="G146" i="23"/>
  <c r="G147" i="23"/>
  <c r="G148" i="23"/>
  <c r="G149" i="23"/>
  <c r="G150" i="23"/>
  <c r="G151" i="23"/>
  <c r="G152" i="23"/>
  <c r="G153" i="23"/>
  <c r="G154" i="23"/>
  <c r="G155" i="23"/>
  <c r="G157" i="23"/>
  <c r="G158" i="23"/>
  <c r="G159" i="23"/>
  <c r="G160" i="23"/>
  <c r="G161" i="23"/>
  <c r="G162" i="23"/>
  <c r="G163" i="23"/>
  <c r="G164" i="23"/>
  <c r="G165" i="23"/>
  <c r="G166" i="23"/>
  <c r="G167" i="23"/>
  <c r="G169" i="23"/>
  <c r="G170" i="23"/>
  <c r="G171" i="23"/>
  <c r="G172" i="23"/>
  <c r="G173" i="23"/>
  <c r="G174" i="23"/>
  <c r="G175" i="23"/>
  <c r="G176" i="23"/>
  <c r="G177" i="23"/>
  <c r="G178" i="23"/>
  <c r="G180" i="23"/>
  <c r="G181" i="23"/>
  <c r="G182" i="23"/>
  <c r="G184" i="23"/>
  <c r="G185" i="23"/>
  <c r="G186" i="23"/>
  <c r="G187" i="23"/>
  <c r="G188" i="23"/>
  <c r="G189" i="23"/>
  <c r="G190" i="23"/>
  <c r="G191" i="23"/>
  <c r="G192" i="23"/>
  <c r="G193" i="23"/>
  <c r="G194" i="23"/>
  <c r="G196" i="23"/>
  <c r="G197" i="23"/>
  <c r="F195" i="23" s="1"/>
  <c r="G199" i="23"/>
  <c r="G200" i="23"/>
  <c r="G201" i="23"/>
  <c r="G202" i="23"/>
  <c r="G203" i="23"/>
  <c r="G204" i="23"/>
  <c r="G205" i="23"/>
  <c r="G206" i="23"/>
  <c r="G207" i="23"/>
  <c r="G208" i="23"/>
  <c r="G209" i="23"/>
  <c r="G210" i="23"/>
  <c r="G211" i="23"/>
  <c r="G212" i="23"/>
  <c r="G213" i="23"/>
  <c r="G214" i="23"/>
  <c r="G215" i="23"/>
  <c r="G216" i="23"/>
  <c r="G217" i="23"/>
  <c r="G219" i="23"/>
  <c r="F218" i="23" s="1"/>
  <c r="G220" i="23"/>
  <c r="AN78" i="22"/>
  <c r="O26" i="16" s="1"/>
  <c r="AK77" i="22"/>
  <c r="AL77" i="22"/>
  <c r="BA30" i="22"/>
  <c r="BA25" i="22"/>
  <c r="G11" i="22"/>
  <c r="F8" i="22" s="1"/>
  <c r="G18" i="22"/>
  <c r="F14" i="22" s="1"/>
  <c r="G24" i="22"/>
  <c r="F22" i="22" s="1"/>
  <c r="G28" i="22"/>
  <c r="G29" i="22"/>
  <c r="G33" i="22"/>
  <c r="G37" i="22"/>
  <c r="G55" i="22"/>
  <c r="G66" i="22"/>
  <c r="G72" i="22"/>
  <c r="G76" i="22"/>
  <c r="AN128" i="21"/>
  <c r="O25" i="16" s="1"/>
  <c r="AK127" i="21"/>
  <c r="AL127" i="21"/>
  <c r="BA110" i="21"/>
  <c r="BA61" i="21"/>
  <c r="BA60" i="21"/>
  <c r="AZ42" i="21"/>
  <c r="BA15" i="21"/>
  <c r="AZ10" i="21"/>
  <c r="G11" i="21"/>
  <c r="F8" i="21" s="1"/>
  <c r="G14" i="21"/>
  <c r="G20" i="21"/>
  <c r="G25" i="21"/>
  <c r="G29" i="21"/>
  <c r="G33" i="21"/>
  <c r="G37" i="21"/>
  <c r="F26" i="21" s="1"/>
  <c r="G39" i="21"/>
  <c r="G43" i="21"/>
  <c r="G46" i="21"/>
  <c r="F40" i="21" s="1"/>
  <c r="F49" i="21"/>
  <c r="G53" i="21"/>
  <c r="G59" i="21"/>
  <c r="G64" i="21"/>
  <c r="G68" i="21"/>
  <c r="G75" i="21"/>
  <c r="G79" i="21"/>
  <c r="G80" i="21"/>
  <c r="G86" i="21"/>
  <c r="G90" i="21"/>
  <c r="G95" i="21"/>
  <c r="F94" i="21" s="1"/>
  <c r="G98" i="21"/>
  <c r="G104" i="21"/>
  <c r="G109" i="21"/>
  <c r="G114" i="21"/>
  <c r="G119" i="21"/>
  <c r="G123" i="21"/>
  <c r="AN74" i="20"/>
  <c r="O24" i="16" s="1"/>
  <c r="AK73" i="20"/>
  <c r="AL73" i="20"/>
  <c r="BA56" i="20"/>
  <c r="BA35" i="20"/>
  <c r="BA25" i="20"/>
  <c r="AZ10" i="20"/>
  <c r="G12" i="20"/>
  <c r="F8" i="20" s="1"/>
  <c r="G17" i="20"/>
  <c r="F13" i="20" s="1"/>
  <c r="G24" i="20"/>
  <c r="G28" i="20"/>
  <c r="G31" i="20"/>
  <c r="G32" i="20"/>
  <c r="G33" i="20"/>
  <c r="G34" i="20"/>
  <c r="G38" i="20"/>
  <c r="G44" i="20"/>
  <c r="G50" i="20"/>
  <c r="G55" i="20"/>
  <c r="G60" i="20"/>
  <c r="G65" i="20"/>
  <c r="G69" i="20"/>
  <c r="AN344" i="19"/>
  <c r="O23" i="16" s="1"/>
  <c r="AK343" i="19"/>
  <c r="AL343" i="19"/>
  <c r="BA326" i="19"/>
  <c r="BA285" i="19"/>
  <c r="BA169" i="19"/>
  <c r="AZ127" i="19"/>
  <c r="AZ115" i="19"/>
  <c r="AZ107" i="19"/>
  <c r="AZ92" i="19"/>
  <c r="BA15" i="19"/>
  <c r="BA11" i="19"/>
  <c r="F8" i="19"/>
  <c r="G10" i="19"/>
  <c r="G14" i="19"/>
  <c r="G22" i="19"/>
  <c r="G35" i="19"/>
  <c r="G38" i="19"/>
  <c r="G44" i="19"/>
  <c r="G51" i="19"/>
  <c r="F48" i="19" s="1"/>
  <c r="G68" i="19"/>
  <c r="G80" i="19"/>
  <c r="G87" i="19"/>
  <c r="F84" i="19" s="1"/>
  <c r="G94" i="19"/>
  <c r="F90" i="19" s="1"/>
  <c r="G95" i="19"/>
  <c r="G98" i="19"/>
  <c r="G103" i="19"/>
  <c r="G104" i="19"/>
  <c r="G108" i="19"/>
  <c r="F105" i="19" s="1"/>
  <c r="G112" i="19"/>
  <c r="G116" i="19"/>
  <c r="G122" i="19"/>
  <c r="G128" i="19"/>
  <c r="G135" i="19"/>
  <c r="F113" i="19" s="1"/>
  <c r="G141" i="19"/>
  <c r="G146" i="19"/>
  <c r="G153" i="19"/>
  <c r="G159" i="19"/>
  <c r="G162" i="19"/>
  <c r="G168" i="19"/>
  <c r="G176" i="19"/>
  <c r="F172" i="19" s="1"/>
  <c r="G182" i="19"/>
  <c r="F180" i="19" s="1"/>
  <c r="G184" i="19"/>
  <c r="G186" i="19"/>
  <c r="G189" i="19"/>
  <c r="G192" i="19"/>
  <c r="G197" i="19"/>
  <c r="G200" i="19"/>
  <c r="G201" i="19"/>
  <c r="G202" i="19"/>
  <c r="G205" i="19"/>
  <c r="G212" i="19"/>
  <c r="G215" i="19"/>
  <c r="G230" i="19"/>
  <c r="G236" i="19"/>
  <c r="G240" i="19"/>
  <c r="G246" i="19"/>
  <c r="G248" i="19"/>
  <c r="G249" i="19"/>
  <c r="G250" i="19"/>
  <c r="G255" i="19"/>
  <c r="G262" i="19"/>
  <c r="G263" i="19"/>
  <c r="G265" i="19"/>
  <c r="G267" i="19"/>
  <c r="G271" i="19"/>
  <c r="G274" i="19"/>
  <c r="G278" i="19"/>
  <c r="G284" i="19"/>
  <c r="G304" i="19"/>
  <c r="G305" i="19"/>
  <c r="G308" i="19"/>
  <c r="G314" i="19"/>
  <c r="G320" i="19"/>
  <c r="G325" i="19"/>
  <c r="G330" i="19"/>
  <c r="G335" i="19"/>
  <c r="G339" i="19"/>
  <c r="AN264" i="18"/>
  <c r="O22" i="16" s="1"/>
  <c r="AK263" i="18"/>
  <c r="AL263" i="18"/>
  <c r="BA246" i="18"/>
  <c r="BA168" i="18"/>
  <c r="AZ118" i="18"/>
  <c r="BA92" i="18"/>
  <c r="BA87" i="18"/>
  <c r="BA77" i="18"/>
  <c r="BA76" i="18"/>
  <c r="BA75" i="18"/>
  <c r="BA74" i="18"/>
  <c r="BA73" i="18"/>
  <c r="AZ65" i="18"/>
  <c r="AZ50" i="18"/>
  <c r="AZ44" i="18"/>
  <c r="G11" i="18"/>
  <c r="G16" i="18"/>
  <c r="G19" i="18"/>
  <c r="G21" i="18"/>
  <c r="F8" i="18" s="1"/>
  <c r="G24" i="18"/>
  <c r="G27" i="18"/>
  <c r="G31" i="18"/>
  <c r="F32" i="18"/>
  <c r="G34" i="18"/>
  <c r="G39" i="18"/>
  <c r="G45" i="18"/>
  <c r="G52" i="18"/>
  <c r="G56" i="18"/>
  <c r="G59" i="18"/>
  <c r="G66" i="18"/>
  <c r="F63" i="18" s="1"/>
  <c r="G72" i="18"/>
  <c r="G78" i="18"/>
  <c r="G79" i="18"/>
  <c r="G86" i="18"/>
  <c r="G91" i="18"/>
  <c r="G96" i="18"/>
  <c r="G102" i="18"/>
  <c r="G103" i="18"/>
  <c r="G106" i="18"/>
  <c r="G107" i="18"/>
  <c r="G110" i="18"/>
  <c r="G113" i="18"/>
  <c r="G119" i="18"/>
  <c r="F116" i="18" s="1"/>
  <c r="G121" i="18"/>
  <c r="G125" i="18"/>
  <c r="G129" i="18"/>
  <c r="G134" i="18"/>
  <c r="G137" i="18"/>
  <c r="G142" i="18"/>
  <c r="F132" i="18" s="1"/>
  <c r="F145" i="18"/>
  <c r="G149" i="18"/>
  <c r="G157" i="18"/>
  <c r="G162" i="18"/>
  <c r="G167" i="18"/>
  <c r="G169" i="18"/>
  <c r="G171" i="18"/>
  <c r="G176" i="18"/>
  <c r="G182" i="18"/>
  <c r="G185" i="18"/>
  <c r="G189" i="18"/>
  <c r="G195" i="18"/>
  <c r="G198" i="18"/>
  <c r="G201" i="18"/>
  <c r="G205" i="18"/>
  <c r="G208" i="18"/>
  <c r="G210" i="18"/>
  <c r="G212" i="18"/>
  <c r="G218" i="18"/>
  <c r="G219" i="18"/>
  <c r="G223" i="18"/>
  <c r="G228" i="18"/>
  <c r="G234" i="18"/>
  <c r="G240" i="18"/>
  <c r="G245" i="18"/>
  <c r="G250" i="18"/>
  <c r="G255" i="18"/>
  <c r="G259" i="18"/>
  <c r="AN273" i="17"/>
  <c r="O21" i="16" s="1"/>
  <c r="AK272" i="17"/>
  <c r="AL272" i="17"/>
  <c r="BA264" i="17"/>
  <c r="AZ195" i="17"/>
  <c r="AZ184" i="17"/>
  <c r="BA179" i="17"/>
  <c r="AZ170" i="17"/>
  <c r="BA162" i="17"/>
  <c r="AZ160" i="17"/>
  <c r="BA123" i="17"/>
  <c r="BA122" i="17"/>
  <c r="BA121" i="17"/>
  <c r="BA120" i="17"/>
  <c r="BA119" i="17"/>
  <c r="AZ98" i="17"/>
  <c r="AZ86" i="17"/>
  <c r="AZ14" i="17"/>
  <c r="AZ10" i="17"/>
  <c r="G11" i="17"/>
  <c r="G15" i="17"/>
  <c r="G19" i="17"/>
  <c r="G22" i="17"/>
  <c r="G25" i="17"/>
  <c r="G28" i="17"/>
  <c r="G34" i="17"/>
  <c r="G35" i="17"/>
  <c r="G41" i="17"/>
  <c r="F37" i="17" s="1"/>
  <c r="G47" i="17"/>
  <c r="G53" i="17"/>
  <c r="G57" i="17"/>
  <c r="F54" i="17" s="1"/>
  <c r="G67" i="17"/>
  <c r="G80" i="17"/>
  <c r="G87" i="17"/>
  <c r="F84" i="17" s="1"/>
  <c r="G100" i="17"/>
  <c r="G110" i="17"/>
  <c r="G113" i="17"/>
  <c r="G118" i="17"/>
  <c r="G126" i="17"/>
  <c r="G127" i="17"/>
  <c r="G132" i="17"/>
  <c r="F129" i="17" s="1"/>
  <c r="G139" i="17"/>
  <c r="G146" i="17"/>
  <c r="F143" i="17" s="1"/>
  <c r="G152" i="17"/>
  <c r="G161" i="17"/>
  <c r="G166" i="17"/>
  <c r="G171" i="17"/>
  <c r="F168" i="17" s="1"/>
  <c r="G178" i="17"/>
  <c r="F175" i="17" s="1"/>
  <c r="G185" i="17"/>
  <c r="F182" i="17" s="1"/>
  <c r="G191" i="17"/>
  <c r="F188" i="17" s="1"/>
  <c r="G196" i="17"/>
  <c r="G197" i="17"/>
  <c r="G201" i="17"/>
  <c r="F198" i="17" s="1"/>
  <c r="F205" i="17"/>
  <c r="G208" i="17"/>
  <c r="G214" i="17"/>
  <c r="G221" i="17"/>
  <c r="F218" i="17" s="1"/>
  <c r="G225" i="17"/>
  <c r="G229" i="17"/>
  <c r="G237" i="17"/>
  <c r="F233" i="17" s="1"/>
  <c r="G242" i="17"/>
  <c r="G246" i="17"/>
  <c r="G252" i="17"/>
  <c r="G258" i="17"/>
  <c r="G263" i="17"/>
  <c r="G268" i="17"/>
  <c r="D34" i="16"/>
  <c r="B7" i="16"/>
  <c r="B6" i="16"/>
  <c r="C1" i="16"/>
  <c r="B1" i="16"/>
  <c r="AN17" i="15"/>
  <c r="O22" i="13" s="1"/>
  <c r="AK16" i="15"/>
  <c r="AL16" i="15"/>
  <c r="G9" i="15"/>
  <c r="G10" i="15"/>
  <c r="G11" i="15"/>
  <c r="AO17" i="15" s="1"/>
  <c r="P22" i="13" s="1"/>
  <c r="G12" i="15"/>
  <c r="F8" i="15" s="1"/>
  <c r="G17" i="15" s="1"/>
  <c r="H22" i="13" s="1"/>
  <c r="J27" i="1" s="1"/>
  <c r="G13" i="15"/>
  <c r="G14" i="15"/>
  <c r="G15" i="15"/>
  <c r="AN105" i="14"/>
  <c r="O21" i="13" s="1"/>
  <c r="AK104" i="14"/>
  <c r="AL104" i="14"/>
  <c r="BA87" i="14"/>
  <c r="BA62" i="14"/>
  <c r="BA53" i="14"/>
  <c r="BA13" i="14"/>
  <c r="G12" i="14"/>
  <c r="F8" i="14" s="1"/>
  <c r="G19" i="14"/>
  <c r="G26" i="14"/>
  <c r="G28" i="14"/>
  <c r="G30" i="14"/>
  <c r="F31" i="14"/>
  <c r="G33" i="14"/>
  <c r="G40" i="14"/>
  <c r="F36" i="14" s="1"/>
  <c r="G47" i="14"/>
  <c r="G50" i="14"/>
  <c r="G52" i="14"/>
  <c r="G61" i="14"/>
  <c r="G65" i="14"/>
  <c r="G69" i="14"/>
  <c r="G75" i="14"/>
  <c r="G81" i="14"/>
  <c r="G86" i="14"/>
  <c r="G91" i="14"/>
  <c r="G96" i="14"/>
  <c r="G100" i="14"/>
  <c r="D23" i="13"/>
  <c r="B7" i="13"/>
  <c r="B6" i="13"/>
  <c r="C1" i="13"/>
  <c r="B1" i="13"/>
  <c r="AN41" i="12"/>
  <c r="O18" i="11" s="1"/>
  <c r="H22" i="11" s="1"/>
  <c r="AK40" i="12"/>
  <c r="AL40" i="12"/>
  <c r="BA39" i="12"/>
  <c r="BA35" i="12"/>
  <c r="BA33" i="12"/>
  <c r="AZ31" i="12"/>
  <c r="BA29" i="12"/>
  <c r="BA27" i="12"/>
  <c r="BA23" i="12"/>
  <c r="AZ21" i="12"/>
  <c r="BA18" i="12"/>
  <c r="BA15" i="12"/>
  <c r="BA13" i="12"/>
  <c r="BA11" i="12"/>
  <c r="G10" i="12"/>
  <c r="G12" i="12"/>
  <c r="G14" i="12"/>
  <c r="G17" i="12"/>
  <c r="G22" i="12"/>
  <c r="G26" i="12"/>
  <c r="G28" i="12"/>
  <c r="G32" i="12"/>
  <c r="G34" i="12"/>
  <c r="G38" i="12"/>
  <c r="D19" i="11"/>
  <c r="B7" i="11"/>
  <c r="B6" i="11"/>
  <c r="C1" i="11"/>
  <c r="B1" i="11"/>
  <c r="AZ121" i="1"/>
  <c r="AZ120" i="1"/>
  <c r="AZ118" i="1"/>
  <c r="AZ117" i="1"/>
  <c r="AZ115" i="1"/>
  <c r="AZ114" i="1"/>
  <c r="AZ112" i="1"/>
  <c r="AZ110" i="1"/>
  <c r="AZ109" i="1"/>
  <c r="AZ108" i="1"/>
  <c r="AZ106" i="1"/>
  <c r="AZ103" i="1"/>
  <c r="AZ101" i="1"/>
  <c r="AZ97" i="1"/>
  <c r="AZ96" i="1"/>
  <c r="AZ94" i="1"/>
  <c r="AZ93" i="1"/>
  <c r="AZ91" i="1"/>
  <c r="AZ90" i="1"/>
  <c r="AZ89" i="1"/>
  <c r="AZ87" i="1"/>
  <c r="AZ86" i="1"/>
  <c r="AZ84" i="1"/>
  <c r="AZ82" i="1"/>
  <c r="AZ81" i="1"/>
  <c r="AZ79" i="1"/>
  <c r="AZ77" i="1"/>
  <c r="AZ76" i="1"/>
  <c r="AZ74" i="1"/>
  <c r="AZ73" i="1"/>
  <c r="AZ71" i="1"/>
  <c r="AZ70" i="1"/>
  <c r="AZ68" i="1"/>
  <c r="AZ66" i="1"/>
  <c r="AZ65" i="1"/>
  <c r="AZ64" i="1"/>
  <c r="AZ63" i="1"/>
  <c r="AZ62" i="1"/>
  <c r="AZ61" i="1"/>
  <c r="AZ58" i="1"/>
  <c r="AZ56" i="1"/>
  <c r="AZ55" i="1"/>
  <c r="AZ53" i="1"/>
  <c r="AZ51" i="1"/>
  <c r="B1" i="9"/>
  <c r="C1" i="9"/>
  <c r="B7" i="9"/>
  <c r="B6" i="9"/>
  <c r="F8" i="12" l="1"/>
  <c r="AO41" i="12"/>
  <c r="P18" i="11" s="1"/>
  <c r="H24" i="11" s="1"/>
  <c r="P21" i="11" s="1"/>
  <c r="P23" i="1" s="1"/>
  <c r="F96" i="21"/>
  <c r="AO128" i="21"/>
  <c r="P25" i="16" s="1"/>
  <c r="F179" i="23"/>
  <c r="F66" i="23"/>
  <c r="F139" i="24"/>
  <c r="F79" i="24"/>
  <c r="F66" i="25"/>
  <c r="F8" i="25"/>
  <c r="AO25" i="27"/>
  <c r="P31" i="16" s="1"/>
  <c r="F8" i="28"/>
  <c r="F8" i="29"/>
  <c r="G43" i="29" s="1"/>
  <c r="H33" i="16" s="1"/>
  <c r="J41" i="1" s="1"/>
  <c r="F234" i="19"/>
  <c r="F42" i="20"/>
  <c r="AO74" i="20"/>
  <c r="P24" i="16" s="1"/>
  <c r="F183" i="23"/>
  <c r="F90" i="23"/>
  <c r="F122" i="24"/>
  <c r="F87" i="24"/>
  <c r="F8" i="24"/>
  <c r="F97" i="25"/>
  <c r="F23" i="25"/>
  <c r="F98" i="26"/>
  <c r="F50" i="26"/>
  <c r="F68" i="28"/>
  <c r="F73" i="14"/>
  <c r="F8" i="17"/>
  <c r="F193" i="18"/>
  <c r="F122" i="18"/>
  <c r="F42" i="18"/>
  <c r="F259" i="19"/>
  <c r="AO344" i="19"/>
  <c r="P23" i="16" s="1"/>
  <c r="F190" i="19"/>
  <c r="F57" i="21"/>
  <c r="F34" i="22"/>
  <c r="G78" i="22" s="1"/>
  <c r="H26" i="16" s="1"/>
  <c r="J34" i="1" s="1"/>
  <c r="F156" i="23"/>
  <c r="F18" i="23"/>
  <c r="G222" i="23" s="1"/>
  <c r="H27" i="16" s="1"/>
  <c r="J35" i="1" s="1"/>
  <c r="F275" i="24"/>
  <c r="F104" i="24"/>
  <c r="F27" i="24"/>
  <c r="F77" i="26"/>
  <c r="F16" i="28"/>
  <c r="F19" i="12"/>
  <c r="AO105" i="14"/>
  <c r="P21" i="13" s="1"/>
  <c r="F250" i="17"/>
  <c r="F115" i="17"/>
  <c r="F232" i="18"/>
  <c r="F82" i="18"/>
  <c r="F312" i="19"/>
  <c r="F96" i="19"/>
  <c r="F18" i="19"/>
  <c r="AO78" i="22"/>
  <c r="P26" i="16" s="1"/>
  <c r="F198" i="23"/>
  <c r="F168" i="23"/>
  <c r="F36" i="23"/>
  <c r="F205" i="24"/>
  <c r="F48" i="24"/>
  <c r="F37" i="25"/>
  <c r="F8" i="26"/>
  <c r="F72" i="21"/>
  <c r="G128" i="21"/>
  <c r="H25" i="16" s="1"/>
  <c r="J33" i="1" s="1"/>
  <c r="F21" i="20"/>
  <c r="G74" i="20" s="1"/>
  <c r="H24" i="16" s="1"/>
  <c r="J32" i="1" s="1"/>
  <c r="F282" i="19"/>
  <c r="F209" i="19"/>
  <c r="F202" i="18"/>
  <c r="AO264" i="18"/>
  <c r="P22" i="16" s="1"/>
  <c r="F180" i="18"/>
  <c r="F153" i="18"/>
  <c r="G273" i="17"/>
  <c r="H21" i="16" s="1"/>
  <c r="J29" i="1" s="1"/>
  <c r="AO273" i="17"/>
  <c r="P21" i="16" s="1"/>
  <c r="F44" i="14"/>
  <c r="G105" i="14" s="1"/>
  <c r="H21" i="13" s="1"/>
  <c r="H37" i="16"/>
  <c r="O36" i="16" s="1"/>
  <c r="H28" i="13"/>
  <c r="H29" i="13" s="1"/>
  <c r="H26" i="13"/>
  <c r="O25" i="13" s="1"/>
  <c r="O25" i="1" s="1"/>
  <c r="H23" i="11"/>
  <c r="O21" i="11"/>
  <c r="O23" i="1" s="1"/>
  <c r="G41" i="12" l="1"/>
  <c r="H18" i="11" s="1"/>
  <c r="H19" i="11" s="1"/>
  <c r="J23" i="1" s="1"/>
  <c r="G105" i="25"/>
  <c r="H29" i="16" s="1"/>
  <c r="J37" i="1" s="1"/>
  <c r="G264" i="18"/>
  <c r="H22" i="16" s="1"/>
  <c r="J30" i="1" s="1"/>
  <c r="G306" i="24"/>
  <c r="H28" i="16" s="1"/>
  <c r="J36" i="1" s="1"/>
  <c r="G344" i="19"/>
  <c r="H23" i="16" s="1"/>
  <c r="J31" i="1" s="1"/>
  <c r="H25" i="11"/>
  <c r="H26" i="11" s="1"/>
  <c r="G103" i="26"/>
  <c r="H30" i="16" s="1"/>
  <c r="J38" i="1" s="1"/>
  <c r="G72" i="28"/>
  <c r="H32" i="16" s="1"/>
  <c r="J40" i="1" s="1"/>
  <c r="H39" i="16"/>
  <c r="H40" i="16" s="1"/>
  <c r="O27" i="1"/>
  <c r="O28" i="1"/>
  <c r="H27" i="13"/>
  <c r="H30" i="13" s="1"/>
  <c r="H23" i="13"/>
  <c r="J25" i="1" s="1"/>
  <c r="J26" i="1"/>
  <c r="P25" i="13"/>
  <c r="P25" i="1" s="1"/>
  <c r="H38" i="16"/>
  <c r="H41" i="16" s="1"/>
  <c r="P36" i="16" l="1"/>
  <c r="H34" i="16"/>
  <c r="J28" i="1" s="1"/>
  <c r="J42" i="1" s="1"/>
  <c r="D8" i="1" s="1"/>
  <c r="J45" i="1"/>
  <c r="J46" i="1" s="1"/>
  <c r="P28" i="1"/>
  <c r="P27" i="1"/>
  <c r="J47" i="1" l="1"/>
  <c r="J48" i="1" s="1"/>
  <c r="J49" i="1" l="1"/>
</calcChain>
</file>

<file path=xl/sharedStrings.xml><?xml version="1.0" encoding="utf-8"?>
<sst xmlns="http://schemas.openxmlformats.org/spreadsheetml/2006/main" count="5822" uniqueCount="2323">
  <si>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</si>
  <si>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</si>
  <si>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</si>
  <si>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</si>
  <si>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</si>
  <si>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</si>
  <si>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</si>
  <si>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</si>
  <si>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</si>
  <si>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</si>
  <si>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</si>
  <si>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</si>
  <si>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</si>
  <si>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</si>
  <si>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</si>
  <si>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</si>
  <si>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</si>
  <si>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</si>
  <si>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</si>
  <si>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</si>
  <si>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</si>
  <si>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</si>
  <si>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</si>
  <si>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</si>
  <si>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</si>
  <si>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</si>
  <si>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</si>
  <si>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</si>
  <si>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</si>
  <si>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</si>
  <si>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</si>
  <si>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</si>
  <si>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</si>
  <si>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</si>
  <si>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</si>
  <si>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</si>
  <si>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</si>
  <si>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</si>
  <si>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</si>
  <si>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</si>
  <si>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</si>
  <si>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</si>
  <si>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16062</t>
  </si>
  <si>
    <t>Rekonstrukce vnitřních prostor Kina Vysočina, 1.etapa</t>
  </si>
  <si>
    <t>Město Žďár nad Sázavou</t>
  </si>
  <si>
    <t>Žižkova 227/1</t>
  </si>
  <si>
    <t>Žďár nad Sázavou-Žďár nad Sázavou 1</t>
  </si>
  <si>
    <t>59101</t>
  </si>
  <si>
    <t>Ing.arch. ŠEVČÍK JAROSLAV</t>
  </si>
  <si>
    <t>Kamenná 3857</t>
  </si>
  <si>
    <t>Zlín-Zlín</t>
  </si>
  <si>
    <t>76001</t>
  </si>
  <si>
    <t>41578007</t>
  </si>
  <si>
    <t>CZ6310022312</t>
  </si>
  <si>
    <t>00295841</t>
  </si>
  <si>
    <t>CZ00295841</t>
  </si>
  <si>
    <t>Ostatní a vedlejší náklady</t>
  </si>
  <si>
    <t>00</t>
  </si>
  <si>
    <t>Vedlejší a ostatní náklady</t>
  </si>
  <si>
    <t>Stavební objekt</t>
  </si>
  <si>
    <t>SO 01A</t>
  </si>
  <si>
    <t>Výměna sedaček v kinosále</t>
  </si>
  <si>
    <t>802.12.1.0</t>
  </si>
  <si>
    <t>SO 01B</t>
  </si>
  <si>
    <t>802.12.1.5</t>
  </si>
  <si>
    <t>Celkem za stavbu</t>
  </si>
  <si>
    <t>Rekapitulace DPH</t>
  </si>
  <si>
    <t>Základ pro DPH</t>
  </si>
  <si>
    <t>%</t>
  </si>
  <si>
    <t>DPH</t>
  </si>
  <si>
    <t>Celkem za stavbu s DPH</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</si>
  <si>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</si>
  <si>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</si>
  <si>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</si>
  <si>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</si>
  <si>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</si>
  <si>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</si>
  <si>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</si>
  <si>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</si>
  <si>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</si>
  <si>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</si>
  <si>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</si>
  <si>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</si>
  <si>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</si>
  <si>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</si>
  <si>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</si>
  <si>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</si>
  <si>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</si>
  <si>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</si>
  <si>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</si>
  <si>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</si>
  <si>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</si>
  <si>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</si>
  <si>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</si>
  <si>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</si>
  <si>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</si>
  <si>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</si>
  <si>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</si>
  <si>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</si>
  <si>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</si>
  <si>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</si>
  <si>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</si>
  <si>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</si>
  <si>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</si>
  <si>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</si>
  <si>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</si>
  <si>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</si>
  <si>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</si>
  <si>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</si>
  <si>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</si>
  <si>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</si>
  <si>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</si>
  <si>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</si>
  <si>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</si>
  <si>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</si>
  <si>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</si>
  <si>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</si>
  <si>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</si>
  <si>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</si>
  <si>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01</t>
  </si>
  <si>
    <t>Celkem objekt</t>
  </si>
  <si>
    <t>Celkem za objekt s DPH</t>
  </si>
  <si>
    <t>Soupis vedlejších a ostatních nákladů</t>
  </si>
  <si>
    <t>Ceník</t>
  </si>
  <si>
    <t>Cen. soustava</t>
  </si>
  <si>
    <t>Ceník, kapitola</t>
  </si>
  <si>
    <t>Poznámka uchazeče</t>
  </si>
  <si>
    <t>Díl:</t>
  </si>
  <si>
    <t>VN</t>
  </si>
  <si>
    <t>Vedlejší náklady</t>
  </si>
  <si>
    <t>005121 Zařízení staveniště</t>
  </si>
  <si>
    <t>005121010R</t>
  </si>
  <si>
    <t>Vybudování zařízení staveniště</t>
  </si>
  <si>
    <t>Soubor</t>
  </si>
  <si>
    <t>800-0</t>
  </si>
  <si>
    <t>RTS</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</si>
  <si>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pokud nebude investorem dohodnuto jinak.</t>
  </si>
  <si>
    <t>005121020R</t>
  </si>
  <si>
    <t xml:space="preserve">Provoz zařízení staveniště </t>
  </si>
  <si>
    <t>Náklady na vybavení objektů zařízení staveniště, ostraha staveniště,  náklady na energie spotřebované dodavatelem v rámci provozu zařízení staveniště, náklady na úklid údržbu v objektech zařízení staveniště.</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</si>
  <si>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</si>
  <si>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</si>
  <si>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</si>
  <si>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 Inženýrská činnost</t>
  </si>
  <si>
    <t>005124010R</t>
  </si>
  <si>
    <t>Koordinační činnost</t>
  </si>
  <si>
    <t>Koordinace stavebních a technologických dodávek stavby.</t>
  </si>
  <si>
    <t>ON</t>
  </si>
  <si>
    <t>Ostatní náklady</t>
  </si>
  <si>
    <t>00411 Příprava stavby (inženýrské práce)</t>
  </si>
  <si>
    <t>Náklady dodavatele vyplývající z povinností dodavatele stanovených obchodními podmínkami před zahájením stavebních prací. Tato skupina zahrnuje zejména náklady na přípravné činnosti.</t>
  </si>
  <si>
    <t>004111010R</t>
  </si>
  <si>
    <t xml:space="preserve">Průzkumné práce </t>
  </si>
  <si>
    <t>Náklady na provedení průzkumů a doplnění stávajících průzkumů. Jedná se zejména o stavební průzkum, stavebně statický i technický průzkum stáv.instalací  (EL, ZTI, UT, VZT) a případný průzkum výskytu nebezpečných látek – odpadu / munice / výbušnin apod.</t>
  </si>
  <si>
    <t>00521 Staveniště</t>
  </si>
  <si>
    <t>Náklady spojené s provozem staveniště, které vzniknou dodavateli podle podmínek smlouvy.</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</si>
  <si>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</si>
  <si>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</si>
  <si>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</si>
  <si>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</si>
  <si>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</si>
  <si>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</si>
  <si>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00523 Zkoušky a revize</t>
  </si>
  <si>
    <t>Náklady zhotovitele, související s prováděním zkoušek a revizí předepsaných technickými normami nebo objednatelem a které jsou pro provedení díla nezbytné.</t>
  </si>
  <si>
    <t>005231010R</t>
  </si>
  <si>
    <t>Revize</t>
  </si>
  <si>
    <t>náklady spojené s provedením všech technickými normami předepsaných zkoušek a revizí stavebních konstrukcí nebo stavebních prací.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</si>
  <si>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</si>
  <si>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</si>
  <si>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</si>
  <si>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 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</si>
  <si>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</si>
  <si>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</si>
  <si>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</si>
  <si>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</si>
  <si>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Celkem za objekt</t>
  </si>
  <si>
    <t>802</t>
  </si>
  <si>
    <t>Haly občanské výstavby</t>
  </si>
  <si>
    <t>802.1</t>
  </si>
  <si>
    <t>Haly pro vědu, kulturu a osvětu</t>
  </si>
  <si>
    <t>802.12</t>
  </si>
  <si>
    <t>haly kin</t>
  </si>
  <si>
    <t>802.12.1</t>
  </si>
  <si>
    <t>svislá nosná konstrukce zděná z cihel,tvárnic, bloků</t>
  </si>
  <si>
    <t>m3</t>
  </si>
  <si>
    <t>Stavební rozpočet - úprava hlediště</t>
  </si>
  <si>
    <t>02</t>
  </si>
  <si>
    <t>Interiér rozpočet - úprava hlediště</t>
  </si>
  <si>
    <t>Položkový soupis prací a dodávek</t>
  </si>
  <si>
    <t>63</t>
  </si>
  <si>
    <t>Podlahy a podlahové konstrukce</t>
  </si>
  <si>
    <t>631 31 Mazanina z betonu prostého</t>
  </si>
  <si>
    <t>(z kameniva) hlazená dřevěným hladítkem</t>
  </si>
  <si>
    <t>631 31-5 tl. přes 120 do 240 mm</t>
  </si>
  <si>
    <t>631315621R00</t>
  </si>
  <si>
    <t>...z betonu C 20/25</t>
  </si>
  <si>
    <t>801-1</t>
  </si>
  <si>
    <t>Včetně vytvoření dilatačních spár, bez zaplnění.</t>
  </si>
  <si>
    <t xml:space="preserve">207.1 : </t>
  </si>
  <si>
    <t>160,00*(0,13+0,23)/2</t>
  </si>
  <si>
    <t xml:space="preserve">--- : </t>
  </si>
  <si>
    <t>55,00*0,13</t>
  </si>
  <si>
    <t>631 31-6 speciální povrchové úpravy mazanin</t>
  </si>
  <si>
    <t>631316115R00</t>
  </si>
  <si>
    <t xml:space="preserve">...postřik nových betonových podlah proti prvotnímu vysychání,  </t>
  </si>
  <si>
    <t>m2</t>
  </si>
  <si>
    <t>160,00</t>
  </si>
  <si>
    <t>55,00</t>
  </si>
  <si>
    <t>631 31-915 Příplatek za přehlazení povrchu</t>
  </si>
  <si>
    <t>betonové mazaniny min. B 10 ocelovým hladítkem</t>
  </si>
  <si>
    <t>631319155R00</t>
  </si>
  <si>
    <t>...tloušťka mazaniny od 120 mm do 240 mm</t>
  </si>
  <si>
    <t>631 35 Bednění stěn, rýh a otvorů v podlahách</t>
  </si>
  <si>
    <t>631351101R00</t>
  </si>
  <si>
    <t>...zřízení</t>
  </si>
  <si>
    <t>17,00*0,20*11</t>
  </si>
  <si>
    <t>631351102R00</t>
  </si>
  <si>
    <t>...odstranění</t>
  </si>
  <si>
    <t>96</t>
  </si>
  <si>
    <t>Bourání konstrukcí</t>
  </si>
  <si>
    <t>965 04 Bourání podkladů pod dlažby nebo litých celistvých dlažeb a mazanin</t>
  </si>
  <si>
    <t>965042241RT5</t>
  </si>
  <si>
    <t>...Bourání mazanin betonových tl. nad 10 cm, nad 4 m2, sbíječka  tl. mazaniny 15 - 20 cm</t>
  </si>
  <si>
    <t>801-3</t>
  </si>
  <si>
    <t xml:space="preserve">206.2 : </t>
  </si>
  <si>
    <t>(3,80)*0,15*1,75</t>
  </si>
  <si>
    <t>99</t>
  </si>
  <si>
    <t>Staveništní přesun hmot</t>
  </si>
  <si>
    <t>999 28 Přesun hmot pro opravy a údržbu objektů</t>
  </si>
  <si>
    <t>oborů 801, 803, 811 a 812</t>
  </si>
  <si>
    <t>999 28-1 pro opravy a údržbu dosavadních objektů včetně vnějších plášťů</t>
  </si>
  <si>
    <t>999281105R00</t>
  </si>
  <si>
    <t>...Přesun hmot pro opravy a údržbu do výšky 6 m</t>
  </si>
  <si>
    <t>t</t>
  </si>
  <si>
    <t>801-4</t>
  </si>
  <si>
    <t xml:space="preserve">Hmotnosti z položek s pořadovými čísly: : </t>
  </si>
  <si>
    <t xml:space="preserve">1,2,4, : </t>
  </si>
  <si>
    <t>Součet: : 91.34839</t>
  </si>
  <si>
    <t>776</t>
  </si>
  <si>
    <t>Podlahy povlakové</t>
  </si>
  <si>
    <t>776 10 Přípravné práce</t>
  </si>
  <si>
    <t>položky neobsahují žádný materiál</t>
  </si>
  <si>
    <t>776101115R00</t>
  </si>
  <si>
    <t>...Vyrovnání podkladů samonivelační hmotou</t>
  </si>
  <si>
    <t>800-775</t>
  </si>
  <si>
    <t>420,00</t>
  </si>
  <si>
    <t>776101121R00</t>
  </si>
  <si>
    <t>...Provedení penetrace podkladu</t>
  </si>
  <si>
    <t>776 51-8 Odstranění povlakových podlah z nášlapné plochy</t>
  </si>
  <si>
    <t>776511810R00</t>
  </si>
  <si>
    <t>...lepených, bez podložky, z ploch přes 20 m2</t>
  </si>
  <si>
    <t>vč.lišt</t>
  </si>
  <si>
    <t>420,00+55,00</t>
  </si>
  <si>
    <t xml:space="preserve">koberec : </t>
  </si>
  <si>
    <t>16,00*1,20</t>
  </si>
  <si>
    <t>776 57 Položení povlakových podlah textilních</t>
  </si>
  <si>
    <t>všívaných a vpichovaných</t>
  </si>
  <si>
    <t>776 57-2 montáž - podlahová krytina textilní ve specifikaci</t>
  </si>
  <si>
    <t>776572100R00</t>
  </si>
  <si>
    <t>...Lepení povlakových podlah z pásů textilních</t>
  </si>
  <si>
    <t>420,0+75,00</t>
  </si>
  <si>
    <t>7760001</t>
  </si>
  <si>
    <t>Koberec s nehořlavou úpravou, vč.lišt</t>
  </si>
  <si>
    <t xml:space="preserve">m2    </t>
  </si>
  <si>
    <t>Vlastní</t>
  </si>
  <si>
    <t>495,00*1,03</t>
  </si>
  <si>
    <t>998 77-6 Přesun hmot pro podlahy povlakové</t>
  </si>
  <si>
    <t>vodorovně do 50 m</t>
  </si>
  <si>
    <t>998776201R00</t>
  </si>
  <si>
    <t>...Přesun hmot pro podlahy povlakové, výšky do 6 m</t>
  </si>
  <si>
    <t xml:space="preserve">Ceny z položek s pořadovými čísly: : </t>
  </si>
  <si>
    <t xml:space="preserve">11, : </t>
  </si>
  <si>
    <t>D96</t>
  </si>
  <si>
    <t>Přesuny suti a vybouraných hmot</t>
  </si>
  <si>
    <t>979 08-4 Poplatek za skládku</t>
  </si>
  <si>
    <t>979990001R00</t>
  </si>
  <si>
    <t>...Poplatek za skládku stavební suti</t>
  </si>
  <si>
    <t xml:space="preserve">Demontážní hmotnosti z položek s pořadovými čísly: : </t>
  </si>
  <si>
    <t xml:space="preserve">6,10, : </t>
  </si>
  <si>
    <t>Součet: : 2.68870</t>
  </si>
  <si>
    <t>979 08-7 Nakládání na dopravní prostředky</t>
  </si>
  <si>
    <t>pro vodorovnou dopravu</t>
  </si>
  <si>
    <t>979087212R00</t>
  </si>
  <si>
    <t>...Nakládání suti na dopravní prostředky</t>
  </si>
  <si>
    <t>822-1</t>
  </si>
  <si>
    <t>979 08-1 Odvoz suti a vybouraných hmot na skládku</t>
  </si>
  <si>
    <t>979081111R00</t>
  </si>
  <si>
    <t>...Odvoz suti a vybour. hmot na skládku do 1 km</t>
  </si>
  <si>
    <t>Včetně naložení na dopravní prostředek a složení na skládku, bez poplatku za skládku.</t>
  </si>
  <si>
    <t>979081121R00</t>
  </si>
  <si>
    <t>...Příplatek k odvozu za každý další 1 km</t>
  </si>
  <si>
    <t>Součet: : 24.19830</t>
  </si>
  <si>
    <t>979 08-2 Vnitrostaveništní doprava suti a vybouraných hmot</t>
  </si>
  <si>
    <t>979082111R00</t>
  </si>
  <si>
    <t>...Vnitrostaveništní doprava suti do 10 m</t>
  </si>
  <si>
    <t>979082121R00</t>
  </si>
  <si>
    <t>...Příplatek k vnitrost. dopravě suti za dalších 5 m</t>
  </si>
  <si>
    <t>Kinosál</t>
  </si>
  <si>
    <t>INT01</t>
  </si>
  <si>
    <t>Kinosedačka 1-místná, 600x740x980</t>
  </si>
  <si>
    <t xml:space="preserve">ks    </t>
  </si>
  <si>
    <t>INT02a</t>
  </si>
  <si>
    <t>Kinosedačka 2-místná, v řadě, 1075x740x980</t>
  </si>
  <si>
    <t>INT02b</t>
  </si>
  <si>
    <t>Kinosedačka 2-místná, samostatně, 1200x740x980</t>
  </si>
  <si>
    <t>INT03</t>
  </si>
  <si>
    <t>Kinosedačka 4-místná, box, 2700x1100x980</t>
  </si>
  <si>
    <t>INT04</t>
  </si>
  <si>
    <t>Stolek k boxu, prům.500,v.650</t>
  </si>
  <si>
    <t>DMT</t>
  </si>
  <si>
    <t>Demontáž stávajících křesel(380ks) včetně likvidace</t>
  </si>
  <si>
    <t>MT</t>
  </si>
  <si>
    <t>Montáž nových křesel</t>
  </si>
  <si>
    <t>rekonstrukce a modernizace objektu s rozšířením</t>
  </si>
  <si>
    <t>Stavební rozpočet - venkovní rampa</t>
  </si>
  <si>
    <t>Stavební rozpočet - vnitřní rampa</t>
  </si>
  <si>
    <t>03</t>
  </si>
  <si>
    <t>Stavební rozpočet - sociální zařízení</t>
  </si>
  <si>
    <t>04</t>
  </si>
  <si>
    <t>05</t>
  </si>
  <si>
    <t>Stavební rozpočet - oprava podhledu</t>
  </si>
  <si>
    <t>06</t>
  </si>
  <si>
    <t>Stavební rozpočet - malby</t>
  </si>
  <si>
    <t>07</t>
  </si>
  <si>
    <t>Zdravotechnická instalace</t>
  </si>
  <si>
    <t>08</t>
  </si>
  <si>
    <t>Elektroinstalace a svítidla</t>
  </si>
  <si>
    <t>09</t>
  </si>
  <si>
    <t>EPS</t>
  </si>
  <si>
    <t>10</t>
  </si>
  <si>
    <t>Vzduchotechnika</t>
  </si>
  <si>
    <t>11</t>
  </si>
  <si>
    <t>Interiér část 1</t>
  </si>
  <si>
    <t>12</t>
  </si>
  <si>
    <t>Interiér část 2</t>
  </si>
  <si>
    <t>13</t>
  </si>
  <si>
    <t>Interiér - první vybavení</t>
  </si>
  <si>
    <t>1</t>
  </si>
  <si>
    <t>Zemní práce</t>
  </si>
  <si>
    <t>121 10-11 Sejmutí ornice</t>
  </si>
  <si>
    <t>nebo lesní půdy, s naložením na dopravní prostředek a vodorovným přemístěním na hromady v místě upotřebení nebo na dočasné či trvalé skládky se složením,</t>
  </si>
  <si>
    <t>121101101R00</t>
  </si>
  <si>
    <t>...s přemístěním na vzdálenost do 50 m</t>
  </si>
  <si>
    <t>800-1</t>
  </si>
  <si>
    <t>25,00*0,20</t>
  </si>
  <si>
    <t>132 10 Hloubení rýh šířky do 60 cm</t>
  </si>
  <si>
    <t>zapažených i nezapažených s urovnáním dna do předepsaného profilu a spádu, s přehozením výkopku na přilehlém terénu na vzdálenost do 3 m od podélné osy rýhy nebo s naložením výkopku na dopravní prostředek.</t>
  </si>
  <si>
    <t>132201111R00</t>
  </si>
  <si>
    <t>...do 100 m3, v hornině 3, hloubení strojně</t>
  </si>
  <si>
    <t xml:space="preserve">204.1 : </t>
  </si>
  <si>
    <t>(3,75+4,15+4,80)*0,40*0,80</t>
  </si>
  <si>
    <t>1,30*0,30*0,65</t>
  </si>
  <si>
    <t>132201119R00</t>
  </si>
  <si>
    <t xml:space="preserve">...příplatek za lepivost, v hornině 3,  </t>
  </si>
  <si>
    <t>162 10 Vodorovné přemístění výkopku</t>
  </si>
  <si>
    <t>po suchu, bez ohledu na druh dopravního prostředku, bez naložení výkopku, avšak se složením bez rozhrnutí,</t>
  </si>
  <si>
    <t>162701105R00</t>
  </si>
  <si>
    <t>...z horniny 1 až 4, na vzdálenost přes 9 000  do 10 000 m</t>
  </si>
  <si>
    <t>171 20 Uložení sypaniny na skládku nebo do násypů nezhut.</t>
  </si>
  <si>
    <t>nebo na skládku s rozprostřením sypaniny ve vrstvách a s hrubým urovnáním,</t>
  </si>
  <si>
    <t>171201201R00</t>
  </si>
  <si>
    <t>...na skládku</t>
  </si>
  <si>
    <t>174 10-11 Zásyp sypaninou se zhutněním</t>
  </si>
  <si>
    <t>z jakékoliv horniny s uložením výkopku po vrstvách,</t>
  </si>
  <si>
    <t>174101102R00</t>
  </si>
  <si>
    <t>...v uzavřených prostorách s urovnáním povrchu zásypu s ručním zhutněním</t>
  </si>
  <si>
    <t>4,80*0,30</t>
  </si>
  <si>
    <t>2,35*0,55</t>
  </si>
  <si>
    <t>1,26*1,65</t>
  </si>
  <si>
    <t>0,40*1,65</t>
  </si>
  <si>
    <t>199 Poplatky za skládku</t>
  </si>
  <si>
    <t>199000002R00</t>
  </si>
  <si>
    <t>...horniny 1- 4</t>
  </si>
  <si>
    <t>59691001.AR</t>
  </si>
  <si>
    <t>recyklát  betonový; frakce 0,0 až 16,0 mm</t>
  </si>
  <si>
    <t>T</t>
  </si>
  <si>
    <t>SPCM</t>
  </si>
  <si>
    <t>5,48*1,90</t>
  </si>
  <si>
    <t>Přípravné a přidružené práce</t>
  </si>
  <si>
    <t>113 10-6 Rozebrání dlažeb, panelů</t>
  </si>
  <si>
    <t>s přemístěním hmot na skládku na vzdálenost do 3 m nebo s naložením na dopravní prostředek</t>
  </si>
  <si>
    <t>113 10-61 komunikací pro pěší s jakýmkoliv ložem a výplní spár</t>
  </si>
  <si>
    <t>113106121R00</t>
  </si>
  <si>
    <t>...z betonových nebo kameninových dlaždic nebo tvarovek</t>
  </si>
  <si>
    <t xml:space="preserve">204.2, 204.4 : </t>
  </si>
  <si>
    <t xml:space="preserve">okapový chodník : </t>
  </si>
  <si>
    <t>6,20*0,40</t>
  </si>
  <si>
    <t>3,80*0,40</t>
  </si>
  <si>
    <t>113 10-62 vozovek a ploch s jakoukoliv výplní spár</t>
  </si>
  <si>
    <t>113106221R00</t>
  </si>
  <si>
    <t>...v ploše jednotlivě do 200 m2, z drobných kostek nebo odseků, kladených do lože z kameniva těženého, škváry nebo strusky</t>
  </si>
  <si>
    <t xml:space="preserve">předláždění : </t>
  </si>
  <si>
    <t>5,00</t>
  </si>
  <si>
    <t>113 20 Vytrhání obrub</t>
  </si>
  <si>
    <t>s vybouráním lože, s přemístěním hmot na skládku na vzdálenost do 3 m nebo naložením na dopravní prostředek</t>
  </si>
  <si>
    <t>113202111R00</t>
  </si>
  <si>
    <t>...z krajníků nebo obrubníků stojatých</t>
  </si>
  <si>
    <t>m</t>
  </si>
  <si>
    <t>27</t>
  </si>
  <si>
    <t>Základy</t>
  </si>
  <si>
    <t>273 32 Beton základových desek železový</t>
  </si>
  <si>
    <t>bez dodávky a uložení výztuže</t>
  </si>
  <si>
    <t>273321321R00</t>
  </si>
  <si>
    <t xml:space="preserve">204.2 : </t>
  </si>
  <si>
    <t>3,25*1,47*0,10</t>
  </si>
  <si>
    <t>1,55*1,52*0,10</t>
  </si>
  <si>
    <t>1,63*3,08*0,10</t>
  </si>
  <si>
    <t>273 36 Výztuž základových desek</t>
  </si>
  <si>
    <t>rovných nebo s náběhy nebo hřibových nebo upnutých do žeber včetně výztuže těchto žeber,</t>
  </si>
  <si>
    <t>273 36-2 ze svařovaných sítí</t>
  </si>
  <si>
    <t>273361921RT4</t>
  </si>
  <si>
    <t>...průměr drátu 6 mm, velikost oka 100/100 mm</t>
  </si>
  <si>
    <t>Začátek provozního součtu</t>
  </si>
  <si>
    <t xml:space="preserve">  3,25*1,47</t>
  </si>
  <si>
    <t xml:space="preserve">  1,55*1,52</t>
  </si>
  <si>
    <t xml:space="preserve">  --- : </t>
  </si>
  <si>
    <t xml:space="preserve">  1,63*3,08</t>
  </si>
  <si>
    <t xml:space="preserve">  Mezisoučet</t>
  </si>
  <si>
    <t>Konec provozního součtu</t>
  </si>
  <si>
    <t>17,1743*1,15*4,44*0,001</t>
  </si>
  <si>
    <t>274 31 Beton základových pasů prostý</t>
  </si>
  <si>
    <t>274 31-3 prostý</t>
  </si>
  <si>
    <t>274313611R00</t>
  </si>
  <si>
    <t>...z betonu C 16/20</t>
  </si>
  <si>
    <t>(3,75+4,15+4,80)*0,40*0,80*1,035</t>
  </si>
  <si>
    <t>1,30*0,30*0,65*1,035</t>
  </si>
  <si>
    <t>31</t>
  </si>
  <si>
    <t>Zdi podpěrné a volné</t>
  </si>
  <si>
    <t>311 32 Beton nadzákladových zdí železový</t>
  </si>
  <si>
    <t>nosných, výplňových, obkladových, půdních, štítových, poprsních apod. (bez výztuže), s pomocným lešením o výšce podlahy do 1900 mm a pro zatížení 1,5 kPa,</t>
  </si>
  <si>
    <t>311321312R00</t>
  </si>
  <si>
    <t>3,70*0,15*0,56</t>
  </si>
  <si>
    <t>3,70*0,11*0,14</t>
  </si>
  <si>
    <t>2,85*0,15</t>
  </si>
  <si>
    <t>(3,03+1,60)*0,19*0,14</t>
  </si>
  <si>
    <t>4,55*0,15*0,46</t>
  </si>
  <si>
    <t>4,55*0,11*0,14</t>
  </si>
  <si>
    <t>311 35 Bednění nadzákladových zdí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</si>
  <si>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</si>
  <si>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311 35-2 oboustranné za každou stranu</t>
  </si>
  <si>
    <t>311351105R00</t>
  </si>
  <si>
    <t>3,70*0,56*2</t>
  </si>
  <si>
    <t>3,70*0,14*2</t>
  </si>
  <si>
    <t>2,85*2</t>
  </si>
  <si>
    <t>(3,03+1,60)*0,19*2</t>
  </si>
  <si>
    <t>4,55*0,46*2</t>
  </si>
  <si>
    <t>4,55*0,14*2</t>
  </si>
  <si>
    <t>311351106R00</t>
  </si>
  <si>
    <t>311 36 Výztuž nadzákladových zdí</t>
  </si>
  <si>
    <t>311 36-1 z betonářské oceli</t>
  </si>
  <si>
    <t>311361821R00</t>
  </si>
  <si>
    <t>...10505</t>
  </si>
  <si>
    <t>1,30*80,00*0,001</t>
  </si>
  <si>
    <t>34</t>
  </si>
  <si>
    <t>Stěny a příčky</t>
  </si>
  <si>
    <t>348 94 Zábradlí ocelové</t>
  </si>
  <si>
    <t>přímé nebo v oblouku výšky 1,10 m, ze sloupků z válcovaných tyčí I č.10 - 12</t>
  </si>
  <si>
    <t>348942121R00</t>
  </si>
  <si>
    <t>Zábradlí ocel. s osazením do otvorů, ze 2 trubek</t>
  </si>
  <si>
    <t>831-2</t>
  </si>
  <si>
    <t>Zábradlí přímé nebo v oblouku výšky 1,10 m, ze sloupků z válcovaných tyčí I č.10 - 12.</t>
  </si>
  <si>
    <t>Včetně:</t>
  </si>
  <si>
    <t>- vykopání jamek a betonové bloky,</t>
  </si>
  <si>
    <t>- zalití otvorů MC,</t>
  </si>
  <si>
    <t>- nátěrů konstrukce.</t>
  </si>
  <si>
    <t>1,60+3,20</t>
  </si>
  <si>
    <t>3,20+1,55+3,40</t>
  </si>
  <si>
    <t>34001</t>
  </si>
  <si>
    <t>Napojení a úprava stávajícího zábradlí</t>
  </si>
  <si>
    <t>soubor</t>
  </si>
  <si>
    <t>340001</t>
  </si>
  <si>
    <t>Nerezové zábradlí v.900 mm</t>
  </si>
  <si>
    <t xml:space="preserve">m     </t>
  </si>
  <si>
    <t>13,00</t>
  </si>
  <si>
    <t>56</t>
  </si>
  <si>
    <t>Podkladní vrstvy komunikací a zpevněných ploch</t>
  </si>
  <si>
    <t>564 2.-11 Podklad nebo podsyp ze štěrkopísku</t>
  </si>
  <si>
    <t>s rozprostřením, vlhčením a zhutněním</t>
  </si>
  <si>
    <t>564251111R00</t>
  </si>
  <si>
    <t>...tloušťka po zhutnění 150 mm</t>
  </si>
  <si>
    <t xml:space="preserve">A : </t>
  </si>
  <si>
    <t>4,78+2,75</t>
  </si>
  <si>
    <t xml:space="preserve">B : </t>
  </si>
  <si>
    <t>1,63*3,20</t>
  </si>
  <si>
    <t>564251114R00</t>
  </si>
  <si>
    <t>...tloušťka po zhutnění 180 mm</t>
  </si>
  <si>
    <t xml:space="preserve">C : </t>
  </si>
  <si>
    <t>2,85</t>
  </si>
  <si>
    <t>59</t>
  </si>
  <si>
    <t>Dlažby a předlažby komunikací</t>
  </si>
  <si>
    <t>591 Kladení dlažby z kostek</t>
  </si>
  <si>
    <t>s provedením lože do 50 mm, s vyplněním spár, s dvojím beraněním a se smetením přebytečného materiálu na krajnici</t>
  </si>
  <si>
    <t>591211111R00</t>
  </si>
  <si>
    <t>...drobných z kamene, do lože z kameniva těženého tloušťky 50 mm</t>
  </si>
  <si>
    <t>596 1 Kladení dlažby z mozaiky komunikací pro pěší</t>
  </si>
  <si>
    <t>s provedením lože tl. do 40 mm, s vyplněním spár, s dvojím beraněním a se smetením přebytečného materiálu na vzdálenost do 3 m</t>
  </si>
  <si>
    <t>596111111R00</t>
  </si>
  <si>
    <t>...do lože z kameniva těženého, 1barva</t>
  </si>
  <si>
    <t>596 8 Kladení dlažby z betonových nebo kameninových dlaždic</t>
  </si>
  <si>
    <t>komunikací pro pěší do velikosti dlaždic 0,25 m2 s provedením lože do tl. 30 mm, s vyplněním spár a se smetením přebytečného materiálu na vzdálenost do 3 m</t>
  </si>
  <si>
    <t>596811111R00</t>
  </si>
  <si>
    <t>...do lože z kameniva těženého tloušťky do 30 mm</t>
  </si>
  <si>
    <t>použijí se stávající</t>
  </si>
  <si>
    <t>583800581R</t>
  </si>
  <si>
    <t>mozaika dlažební štípaná; materiálová skupina I/2 (žula); 6/8 cm</t>
  </si>
  <si>
    <t>13,282/6,5</t>
  </si>
  <si>
    <t>632 45-103 Vyrovnávací potěr z cementové malty v ploše</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</si>
  <si>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</si>
  <si>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632451032R00</t>
  </si>
  <si>
    <t>...o průměrné (střední) tloušťce od 20 do 30 mm</t>
  </si>
  <si>
    <t>91</t>
  </si>
  <si>
    <t>Doplňující práce na komunikaci</t>
  </si>
  <si>
    <t>917 1 Osazení chodníkového obrubníku kamenného</t>
  </si>
  <si>
    <t>se zřízením lože tl. 8-10 cm, s vyplněním a zatřením spár cementovou maltou,</t>
  </si>
  <si>
    <t>917411111R00</t>
  </si>
  <si>
    <t>...stojatého, bez boční opěry, do lože z kamene těženého</t>
  </si>
  <si>
    <t>použije se stávající</t>
  </si>
  <si>
    <t>1,60</t>
  </si>
  <si>
    <t>962 05-2 Bourání zdiva železobetonového</t>
  </si>
  <si>
    <t>nebo vybourání otvorů průřezové plochy přes 4 m2 ve zdivu železobetonovém, včetně pomocného lešení o výšce podlahy do 1900 mm a pro zatížení do 1,5 kPa  (150 kg/m2),</t>
  </si>
  <si>
    <t>962052211R00</t>
  </si>
  <si>
    <t>...nadzákladového</t>
  </si>
  <si>
    <t>1,55*0,26*0,30</t>
  </si>
  <si>
    <t>97</t>
  </si>
  <si>
    <t>Prorážení otvorů</t>
  </si>
  <si>
    <t>976 07 Vybourání kovových doplňkových konstrukcí</t>
  </si>
  <si>
    <t>976 07-1 madel a zábradlí</t>
  </si>
  <si>
    <t>976071111R00</t>
  </si>
  <si>
    <t>...v jakémkoliv zdivu</t>
  </si>
  <si>
    <t>1,55</t>
  </si>
  <si>
    <t>979 02 Očištění vybouraných obrubníků, dlaždic</t>
  </si>
  <si>
    <t>krajníků, desek nebo panelů od spojovacího materiálu s odklizením a uložením očištěných hmot a spojovacího materiálu na skládku na vzdálenost do 10 m</t>
  </si>
  <si>
    <t>979024441R00</t>
  </si>
  <si>
    <t>...obrubníků, krajníků vybouraných z jakéhokoliv lože a s jakoukoliv výplní spár</t>
  </si>
  <si>
    <t>979054441R00</t>
  </si>
  <si>
    <t xml:space="preserve">...dlaždic, desek nebo tvarovek s původním vyplněním spár kamenivem těženým </t>
  </si>
  <si>
    <t>998 22-3 Přesun hmot pozemních komunikací, kryt dlážděný</t>
  </si>
  <si>
    <t>vodorovně do 200 m</t>
  </si>
  <si>
    <t>998223011R00</t>
  </si>
  <si>
    <t>...jakékoliv délky objektu</t>
  </si>
  <si>
    <t xml:space="preserve">8,12,13,14,15,16,18,19,22,23,24,25,26,27,28,29,30, : </t>
  </si>
  <si>
    <t>Součet: : 42.62881</t>
  </si>
  <si>
    <t>711</t>
  </si>
  <si>
    <t>Izolace proti vodě</t>
  </si>
  <si>
    <t>711 48 Izolace proti tlakové vodě profilovanými fóliemi</t>
  </si>
  <si>
    <t>včetně dodávky fólie a doplňků,</t>
  </si>
  <si>
    <t>711481020RZ1</t>
  </si>
  <si>
    <t>...vodorovná, napojení s přesahem, tloušťka s nopy 8 mm</t>
  </si>
  <si>
    <t>800-711</t>
  </si>
  <si>
    <t>998 71-1 Přesun hmot pro izolace proti vodě</t>
  </si>
  <si>
    <t>50 m vodorovně měřeno od těžiště půdorysné plochy skládky do těžiště půdorysné plochy objektu</t>
  </si>
  <si>
    <t>998711201R00</t>
  </si>
  <si>
    <t>...svisle do 6 m</t>
  </si>
  <si>
    <t xml:space="preserve">35, : </t>
  </si>
  <si>
    <t>772</t>
  </si>
  <si>
    <t>Kamenné  dlažby</t>
  </si>
  <si>
    <t>772 51 Kladení dlažby z kamene do tmele</t>
  </si>
  <si>
    <t>vč. spárování</t>
  </si>
  <si>
    <t>772512112R00</t>
  </si>
  <si>
    <t>...z pravoúhlých desek nebo dlaždic kladené nejvýše ze dvou rozdílných druhů desek, které se ve skladbě pravidelně opakují, tloušťky do 50 mm včetně</t>
  </si>
  <si>
    <t>800-782</t>
  </si>
  <si>
    <t>58381315R</t>
  </si>
  <si>
    <t>dlažba kamenná deska; žula; h = 50,0 mm; plocha do 0,24 m2; povrch řezaný</t>
  </si>
  <si>
    <t>7,53*1,03</t>
  </si>
  <si>
    <t>998 77-2 Přesun hmot pro kamenné dlažby, obklady schodišťových stupňů a soklů</t>
  </si>
  <si>
    <t>50 m vodorovně</t>
  </si>
  <si>
    <t>998772201R00</t>
  </si>
  <si>
    <t>...v objektech výšky do 6 m</t>
  </si>
  <si>
    <t xml:space="preserve">37,38, : </t>
  </si>
  <si>
    <t>782</t>
  </si>
  <si>
    <t>Konstrukce z přírodního kamene</t>
  </si>
  <si>
    <t>782 13 Montáž obkladu stěn deskami z tvrdých kamenů</t>
  </si>
  <si>
    <t>svislých nebo šikmých stěn pravoúhlými deskami s lícem rovným</t>
  </si>
  <si>
    <t>782 13-1 bez dodávky kamene</t>
  </si>
  <si>
    <t>782131150R00</t>
  </si>
  <si>
    <t>...tloušťky 40 a 50 mm</t>
  </si>
  <si>
    <t>3,22+2,90+2,40</t>
  </si>
  <si>
    <t>(3,40+1,55+3,20)*0,15</t>
  </si>
  <si>
    <t>(3,20+1,60)*0,15</t>
  </si>
  <si>
    <t>10,46*1,03</t>
  </si>
  <si>
    <t>998 78-2 Přesun hmot pro kamenné obklady</t>
  </si>
  <si>
    <t>998782201R00</t>
  </si>
  <si>
    <t xml:space="preserve">40,41, : </t>
  </si>
  <si>
    <t>...stavební suti</t>
  </si>
  <si>
    <t xml:space="preserve">9,10,11,30,31, : </t>
  </si>
  <si>
    <t>Součet: : 2.13151</t>
  </si>
  <si>
    <t>...suti</t>
  </si>
  <si>
    <t>...do 1 km</t>
  </si>
  <si>
    <t>...příplatek za každý další 1 km</t>
  </si>
  <si>
    <t>Součet: : 19.18359</t>
  </si>
  <si>
    <t>139 7 Vykopávka v uzavřených prostorách</t>
  </si>
  <si>
    <t>s naložením výkopku na dopravní prostředek</t>
  </si>
  <si>
    <t>139711101R00</t>
  </si>
  <si>
    <t>...v hornině 1-4</t>
  </si>
  <si>
    <t>10,20*1,90</t>
  </si>
  <si>
    <t>...Vodorovné přemístění výkopku z hor.1-4 do 10000 m</t>
  </si>
  <si>
    <t>162 20 Vodorovné přemístění výkopku nošením</t>
  </si>
  <si>
    <t>bez naložení, avšak s vyprázdněním nádoby na hromadu nebo do dopravního prostředku,</t>
  </si>
  <si>
    <t>162201203R00</t>
  </si>
  <si>
    <t>...z horniny 1 až 4, kolečkem, na vzdálenost do 10 m</t>
  </si>
  <si>
    <t>162 20-9 příplatek k ceně za každých dalších 10 m</t>
  </si>
  <si>
    <t>162201210R00</t>
  </si>
  <si>
    <t>...z horniny 1 až 4, kolečkem</t>
  </si>
  <si>
    <t>...Uložení sypaniny na skl.-modelace na výšku přes 2m</t>
  </si>
  <si>
    <t>181 10 Úprava pláně v zářezech</t>
  </si>
  <si>
    <t>vyrovnáním výškových rozdílů, ploch vodorovných a ploch do sklonu 1 : 5.</t>
  </si>
  <si>
    <t>181101111R00</t>
  </si>
  <si>
    <t>...bez rozlišení horniny, se zhutněním - ručně</t>
  </si>
  <si>
    <t>(10,20+4,52)*1,93</t>
  </si>
  <si>
    <t>...Poplatek za skládku horniny 1- 4</t>
  </si>
  <si>
    <t>271 5 Polštáře zhutněné pod základy</t>
  </si>
  <si>
    <t>271571111R00</t>
  </si>
  <si>
    <t>Polštář základu ze štěrkopísku tříděného</t>
  </si>
  <si>
    <t>800-2</t>
  </si>
  <si>
    <t>(10,20+4,52)*0,10*1,93</t>
  </si>
  <si>
    <t>274 32 Beton základových pasů železový</t>
  </si>
  <si>
    <t>bez výztuže</t>
  </si>
  <si>
    <t>274321321R00</t>
  </si>
  <si>
    <t>(10,20+4,52)*0,10*0,30*2*1,035</t>
  </si>
  <si>
    <t>311321411R00</t>
  </si>
  <si>
    <t>...z betonu C 25/30</t>
  </si>
  <si>
    <t>12,24*0,15</t>
  </si>
  <si>
    <t>311 35-1 jednostranné</t>
  </si>
  <si>
    <t>311351101R00</t>
  </si>
  <si>
    <t>12,24</t>
  </si>
  <si>
    <t>311351102R00</t>
  </si>
  <si>
    <t>311 36-2 ze svařovaných sítí</t>
  </si>
  <si>
    <t>311361921RT5</t>
  </si>
  <si>
    <t>...průměr drátu 6 mm, velikost oka 150/150 mm</t>
  </si>
  <si>
    <t>12,24*1,15*3,01*0,001</t>
  </si>
  <si>
    <t>346 24-48 Přizdívky izolační z cihel pálených plných</t>
  </si>
  <si>
    <t>P10 až P20 na maltu MC 10 včetně vytvoření požlábku v ohybu izolace vodorovné na svislou, se zatřenou cementovou omítkou z malty min. MC 10 v tl. 20 mm pod izolaci,</t>
  </si>
  <si>
    <t>346244811RT2</t>
  </si>
  <si>
    <t>...délky 290 mm, na tloušťku 65 mm</t>
  </si>
  <si>
    <t>Vnitřní zábradlí v.900 mm, vč.madla délky 15,20 m</t>
  </si>
  <si>
    <t>8,70+3,10</t>
  </si>
  <si>
    <t>631 31-2 tl. přes 50 do 80 mm</t>
  </si>
  <si>
    <t>631312711R00</t>
  </si>
  <si>
    <t xml:space="preserve">206.3 : </t>
  </si>
  <si>
    <t>(10,20+4,52)*0,07*1,50</t>
  </si>
  <si>
    <t>631 31-3 tl. přes 80 do 120 mm</t>
  </si>
  <si>
    <t>631313621R00</t>
  </si>
  <si>
    <t>(10,20+4,52)*1,50</t>
  </si>
  <si>
    <t>631 31-917 Příplatek za stržení povrchu</t>
  </si>
  <si>
    <t>spodní vrstvy mazaniny latí před vložením výztuže nebo pletiva pro tloušťku obou vrstev mazaniny</t>
  </si>
  <si>
    <t>631319171R00</t>
  </si>
  <si>
    <t xml:space="preserve">...tloušťka mazaniny do 80 mm </t>
  </si>
  <si>
    <t>631319173R00</t>
  </si>
  <si>
    <t>...tloušťka mazaniny od 80 mm do 120 mm</t>
  </si>
  <si>
    <t>631 31-918 Příplatek za sklon</t>
  </si>
  <si>
    <t>přes 15° do 35° od vodorovné roviny</t>
  </si>
  <si>
    <t>631319181R00</t>
  </si>
  <si>
    <t>631319183R00</t>
  </si>
  <si>
    <t>631 36 Výztuž mazanin z betonů a z lehkých betonů</t>
  </si>
  <si>
    <t>631 36-2 ze svařovaných sítí</t>
  </si>
  <si>
    <t>631361921RT3</t>
  </si>
  <si>
    <t>...průměr drátu 5 mm, velikost oka 150/150 mm</t>
  </si>
  <si>
    <t>(10,20+4,52)*1,50*1,15*2,09*0,001</t>
  </si>
  <si>
    <t>631361921RT5</t>
  </si>
  <si>
    <t>(10,20+4,52)*1,93*1,15*3,01*0,001</t>
  </si>
  <si>
    <t>95</t>
  </si>
  <si>
    <t>Dokončovací kce na pozem.stav.</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</si>
  <si>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</si>
  <si>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</si>
  <si>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</si>
  <si>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</si>
  <si>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9 Hodinové zúčtovací sazby</t>
  </si>
  <si>
    <t>900      RT1</t>
  </si>
  <si>
    <t>Hzs - nezmeřitelné práce   čl.17-1a, Práce v tarifní třídě 4</t>
  </si>
  <si>
    <t>h</t>
  </si>
  <si>
    <t>Prav.M</t>
  </si>
  <si>
    <t>963 02-2 Bourání kamenných schodišťových stupňů</t>
  </si>
  <si>
    <t>oblých, rovných nebo kosých zhotovených na místě,</t>
  </si>
  <si>
    <t>963022819R00</t>
  </si>
  <si>
    <t>...zhotovených na místě</t>
  </si>
  <si>
    <t>1,80*7</t>
  </si>
  <si>
    <t>...betonových nebo z litého asfaltu, tloušťky přes 100 mm, plochy přes 4 m2</t>
  </si>
  <si>
    <t>(9,80+1,80-3,80)*0,15*1,75</t>
  </si>
  <si>
    <t>970 25 Řezání železobetonu</t>
  </si>
  <si>
    <t>970251200R00</t>
  </si>
  <si>
    <t>...řezání železobetonu, hloubka řezu 200 mm</t>
  </si>
  <si>
    <t>9,80+1,80</t>
  </si>
  <si>
    <t>970251350R00</t>
  </si>
  <si>
    <t>...řezání železobetonu, hloubka řezu 350 mm</t>
  </si>
  <si>
    <t>2,20</t>
  </si>
  <si>
    <t>...Vybourání kovových zábradlí a madel</t>
  </si>
  <si>
    <t>...výšky do 6 m</t>
  </si>
  <si>
    <t xml:space="preserve">8,9,10,11,13,14,15,18,19,20,25,26,27, : </t>
  </si>
  <si>
    <t>Součet: : 33.47813</t>
  </si>
  <si>
    <t>711 11 Izolace proti zemní vlhkosti natěradly za studena</t>
  </si>
  <si>
    <t>711 11-1 na ploše vodorovné</t>
  </si>
  <si>
    <t>711 11-11 nátěrem</t>
  </si>
  <si>
    <t>711111001RZ1</t>
  </si>
  <si>
    <t>...penetračním, 1 x nátěr, včetně dodávky penetračního laku ALP</t>
  </si>
  <si>
    <t>(10,20+4,52)*1,65</t>
  </si>
  <si>
    <t>711 11-2 na ploše svslé, včetně pomocného lešení o výšce podlahy do 1900 mm a pro zatížení do 1,5 kPa.</t>
  </si>
  <si>
    <t>711 11-21 nátěrem</t>
  </si>
  <si>
    <t>711112001RZ1</t>
  </si>
  <si>
    <t>...penetračním, 1x nátěr, včetně dodávky penetračního laku ALP</t>
  </si>
  <si>
    <t>711 14 Izolace proti zemní vlhkosti pásy přitavením</t>
  </si>
  <si>
    <t>711141559RY1</t>
  </si>
  <si>
    <t>...vodorovná, 1 vrstva, s dodávkou izolačního pásu se skleněnou nebo polyesterovou vložkou, s minerálním posypem</t>
  </si>
  <si>
    <t>Provedení očištění povrchu a natavení jedné vrstvy modifikovaného asfaltového pásu včetně dodávky materiálů.</t>
  </si>
  <si>
    <t>711142559RY1</t>
  </si>
  <si>
    <t>...svislá, 1 vrstva, s dodávkou izolačního pásu se skleněnou nebo polyesterovou vložkou, s minerálním posypem</t>
  </si>
  <si>
    <t>711 14 Odstranění izolace proti vodě - pásy přitavením</t>
  </si>
  <si>
    <t>711140102R00</t>
  </si>
  <si>
    <t>...vodorovné, 2 vrstvy</t>
  </si>
  <si>
    <t>(9,80+1,80)*1,75</t>
  </si>
  <si>
    <t xml:space="preserve">35,36,37,38, : </t>
  </si>
  <si>
    <t>713</t>
  </si>
  <si>
    <t>Izolace tepelné</t>
  </si>
  <si>
    <t>713 12 Montáž tepelné izolace podlah</t>
  </si>
  <si>
    <t>713121111R00</t>
  </si>
  <si>
    <t>...jednovrstvá, bez dodávky materiálu</t>
  </si>
  <si>
    <t>800-713</t>
  </si>
  <si>
    <t>283763400R</t>
  </si>
  <si>
    <t>deska izolační extrudovaný polystyren; povrch hladký; polodrážka; tl. 30,0 mm; R = 1,000 m2K/W; obj. hmotnost 33,00 kg/m3; š = 600,0 mm; l = 1 250 mm</t>
  </si>
  <si>
    <t>24,288*1,03</t>
  </si>
  <si>
    <t>998 71-3 Přesun hmot pro izolace tepelné</t>
  </si>
  <si>
    <t>998713201R00</t>
  </si>
  <si>
    <t xml:space="preserve">42, : </t>
  </si>
  <si>
    <t>766</t>
  </si>
  <si>
    <t>Konstrukce truhlářské</t>
  </si>
  <si>
    <t>766 66 Montáž dveřních křídel kompletizovaných</t>
  </si>
  <si>
    <t>766661132R00</t>
  </si>
  <si>
    <t>...otevíravých ,  , do ocelové nebo fošnové zárubně, dvoukřídlových, šířky do 1450 mm</t>
  </si>
  <si>
    <t>kus</t>
  </si>
  <si>
    <t>800-766</t>
  </si>
  <si>
    <t xml:space="preserve">T14 : </t>
  </si>
  <si>
    <t>1,00</t>
  </si>
  <si>
    <t>7660001</t>
  </si>
  <si>
    <t>Dveře dřevěné rozměr 1100/1970 mm, vč.dřevěné stěny rozměr 1200/3000 mm, T14</t>
  </si>
  <si>
    <t>998 76-6 Přesun hmot pro konstrukce truhlářské</t>
  </si>
  <si>
    <t>998766201R00</t>
  </si>
  <si>
    <t>...vyrovnání podkladů samonivelační hmotou</t>
  </si>
  <si>
    <t>...penetrace podkladu</t>
  </si>
  <si>
    <t>776 40-8 Demontáž soklíků nebo lišt pryžových nebo PVC</t>
  </si>
  <si>
    <t>776401800RT1</t>
  </si>
  <si>
    <t>...odstranění a uložení na hromady</t>
  </si>
  <si>
    <t>776 42 Lepení soklíků PVC a napojení krytiny na stěnu</t>
  </si>
  <si>
    <t>776421100RU1</t>
  </si>
  <si>
    <t>...lepení podlahových soklíků z měkčeného PVC včetně dodávky soklíku</t>
  </si>
  <si>
    <t>(10,20+4,52)*2</t>
  </si>
  <si>
    <t>...lepených, z pásů textilních</t>
  </si>
  <si>
    <t>776001</t>
  </si>
  <si>
    <t>Obklad stěn kobercem nehořlavou úpravou, dodávka a montáž</t>
  </si>
  <si>
    <t>Koberec s nehořlavou úpravou</t>
  </si>
  <si>
    <t>(10,20+4,52)*1,50*1,03</t>
  </si>
  <si>
    <t xml:space="preserve">50,51, : </t>
  </si>
  <si>
    <t xml:space="preserve">29,30,31,32,33,39, : </t>
  </si>
  <si>
    <t>Součet: : 6.55637</t>
  </si>
  <si>
    <t>Součet: : 59.00733</t>
  </si>
  <si>
    <t>...do 10 m</t>
  </si>
  <si>
    <t>...příplatek k ceně za každých dalších 5 m</t>
  </si>
  <si>
    <t>311 27-11 Zdivo nosné z tvárnic porobetonových</t>
  </si>
  <si>
    <t>311271841R00</t>
  </si>
  <si>
    <t>...tloušťky 250 mm, charakteristická pevnost v tlaku fk = 1,50 MPa, součinitel prostupu tepla U při 5% vlhkosti = 0,44 W/m2.K, tvárnice zdicí</t>
  </si>
  <si>
    <t>Včetně pomocného lešení o výšce podlahy do 1900 mm a pro zatížení 1,5 kPa.</t>
  </si>
  <si>
    <t xml:space="preserve">205.2 : </t>
  </si>
  <si>
    <t>0,60*2,00</t>
  </si>
  <si>
    <t>311271842R00</t>
  </si>
  <si>
    <t>...tloušťky 300 mm, charakteristická pevnost v tlaku fk = 1,50 MPa, součinitel prostupu tepla U při 5% vlhkosti = 0,37 W/m2.K, tvárnice zdicí</t>
  </si>
  <si>
    <t>1,73*1,13</t>
  </si>
  <si>
    <t>342 27 Příčky z cihel a tvárnic nepálených</t>
  </si>
  <si>
    <t>včetně pomocného lešení</t>
  </si>
  <si>
    <t>342 27-1 příčky z příčkovek pórobetonových</t>
  </si>
  <si>
    <t>342256253R00</t>
  </si>
  <si>
    <t>...tloušťky 100 mm</t>
  </si>
  <si>
    <t>1,00*2,00</t>
  </si>
  <si>
    <t>1,60*3,95</t>
  </si>
  <si>
    <t>-0,80*1,97</t>
  </si>
  <si>
    <t>3,22*3,95</t>
  </si>
  <si>
    <t>-0,90*1,97</t>
  </si>
  <si>
    <t>0,10*2,00</t>
  </si>
  <si>
    <t>1,80*3,95</t>
  </si>
  <si>
    <t>2,68*3,95</t>
  </si>
  <si>
    <t>342256254R00</t>
  </si>
  <si>
    <t>...tloušťky 125 mm</t>
  </si>
  <si>
    <t>342256255R00</t>
  </si>
  <si>
    <t>...tloušťky 150 mm</t>
  </si>
  <si>
    <t>2,40*3,95</t>
  </si>
  <si>
    <t>1,73*2,82</t>
  </si>
  <si>
    <t>416 02 Podhledy na kovové konstrukci opláštěné deskami sádrokartonovými</t>
  </si>
  <si>
    <t>416 02-1 nosná konstrukce z profilů CD s přímým uchycením</t>
  </si>
  <si>
    <t>342264051RT3</t>
  </si>
  <si>
    <t>...1x deska, tloušťky 12,5 mm, impregnovaná</t>
  </si>
  <si>
    <t>8,84+14,74+4,84+5,25</t>
  </si>
  <si>
    <t>(5,24+7,40+3,50)*(0,23+0,15)</t>
  </si>
  <si>
    <t>61</t>
  </si>
  <si>
    <t>Upravy povrchů vnitřní</t>
  </si>
  <si>
    <t>612 47-31 Omítky vnitřní zdiva ze suchých směsí</t>
  </si>
  <si>
    <t>omítka vápenocementová, strojně nebo ručně nanášená v podlaží i ve schodišti na jakýkoliv druh podkladu,</t>
  </si>
  <si>
    <t>612473181R00</t>
  </si>
  <si>
    <t>...hladké</t>
  </si>
  <si>
    <t>18,18*3,55</t>
  </si>
  <si>
    <t>(1,35+2,40*2)*0,20</t>
  </si>
  <si>
    <t>-1,35*2,40*2</t>
  </si>
  <si>
    <t>7,90*2,50</t>
  </si>
  <si>
    <t>18,20*3,55</t>
  </si>
  <si>
    <t>8,96*1,50</t>
  </si>
  <si>
    <t>612473182R00</t>
  </si>
  <si>
    <t>...štukové</t>
  </si>
  <si>
    <t>7,90*1,05</t>
  </si>
  <si>
    <t>8,96*2,05</t>
  </si>
  <si>
    <t>615 48 Potažení válcovaných nosníků rabicovým pletivem</t>
  </si>
  <si>
    <t>s postřikem cementovou maltou (s dodáním hmot),</t>
  </si>
  <si>
    <t>615481111R00</t>
  </si>
  <si>
    <t>...jakékoliv výšky nosníků</t>
  </si>
  <si>
    <t xml:space="preserve">205.1 : </t>
  </si>
  <si>
    <t>1,50*0,15*2</t>
  </si>
  <si>
    <t>1,35*0,15*2*2</t>
  </si>
  <si>
    <t>632 41-1 Potěr ze suchých směsí</t>
  </si>
  <si>
    <t>s rozprostřením a uhlazením</t>
  </si>
  <si>
    <t>632419106R00</t>
  </si>
  <si>
    <t>...cementová samonivelační podlahová stěrka, tloušťky 6 mm, ruční zpracování</t>
  </si>
  <si>
    <t>5,25+8,84+3,97+3,87+14,74+4,84</t>
  </si>
  <si>
    <t>64</t>
  </si>
  <si>
    <t>Výplně otvorů</t>
  </si>
  <si>
    <t>642 94-2 Osazení zárubní dveřních ocelových</t>
  </si>
  <si>
    <t>642 94-21 bez dveřních křídel, do zdiva včetně kotvení, na jakoukoliv cementovou maltu, s vybetonováním prahu v zárubni a s osazením špalíků nebo latí pro dřevěný práh</t>
  </si>
  <si>
    <t>642 94-211 včetně dodávky zárubní</t>
  </si>
  <si>
    <t>642942111RT4</t>
  </si>
  <si>
    <t>...80 x 197 x 11 cm</t>
  </si>
  <si>
    <t>642942111RT5</t>
  </si>
  <si>
    <t>...90 x 197 x 11 cm</t>
  </si>
  <si>
    <t>89</t>
  </si>
  <si>
    <t>Ostatní konstrukce na trubním vedení</t>
  </si>
  <si>
    <t>899 10 Osazení poklopů litinových a ocelových</t>
  </si>
  <si>
    <t>899103111R00</t>
  </si>
  <si>
    <t>...o hmotnost jednotlivě přes 100  do 150 kg</t>
  </si>
  <si>
    <t>827-1</t>
  </si>
  <si>
    <t xml:space="preserve">Z03 : </t>
  </si>
  <si>
    <t>včetně rámů</t>
  </si>
  <si>
    <t>899103211T00</t>
  </si>
  <si>
    <t>Demontáž poklopu litina+rám do 150 kg</t>
  </si>
  <si>
    <t>stavební suti</t>
  </si>
  <si>
    <t>...Vyčištění budov o výšce podlaží do 4 m</t>
  </si>
  <si>
    <t>HZS, Práce v tarifní třídě 4</t>
  </si>
  <si>
    <t>962 03-1 Bourání příček z cihel a tvárnic</t>
  </si>
  <si>
    <t>nebo vybourání otvorů průřezové plochy přes 4 m2 v příčkách, včetně pomocného lešení o výšce podlahy do 1900 mm a pro zatížení do 1,5 kPa  (150 kg/m2),</t>
  </si>
  <si>
    <t>962031132R00</t>
  </si>
  <si>
    <t xml:space="preserve">...z jakýchkoliv cihel pálených, plných nebo dutých, na jakoukoliv maltu vápenou nebo vápenocementovou, tloušťky do 100 mm </t>
  </si>
  <si>
    <t>3,67*2,30*2</t>
  </si>
  <si>
    <t>1,45*2,30*6</t>
  </si>
  <si>
    <t>6,80*3,95</t>
  </si>
  <si>
    <t>1,60*3,95*2</t>
  </si>
  <si>
    <t>962031133R00</t>
  </si>
  <si>
    <t xml:space="preserve">...z jakýchkoliv cihel pálených, plných nebo dutých, na jakoukoliv maltu vápenou nebo vápenocementovou, tloušťky do 150 mm </t>
  </si>
  <si>
    <t>3,67*3,95</t>
  </si>
  <si>
    <t>962 03-2 Bourání zdiva nadzákladového cihelného</t>
  </si>
  <si>
    <t>nebo vybourání otvorů průřezové plochy přes 4 m2 ve zdivu nadzákladovém, včetně pomocného lešení o výšce podlahy do 1900 mm a pro zatížení do 1,5 kPa  (150 kg/m2)</t>
  </si>
  <si>
    <t>962032231R00</t>
  </si>
  <si>
    <t>...z cihel pálených nebo vápenopískových, na maltu vápenou nebo vápenocementovou</t>
  </si>
  <si>
    <t>1,10*2,20*0,10</t>
  </si>
  <si>
    <t>1,10*2,10*0,25</t>
  </si>
  <si>
    <t>1,00*3,95*0,25</t>
  </si>
  <si>
    <t>965 08-1 Bourání dlažeb z dlaždic keramických a z xylolitu litého</t>
  </si>
  <si>
    <t>bez podkladního lože, s jakoukoliv výplní spár</t>
  </si>
  <si>
    <t>965081713RT1</t>
  </si>
  <si>
    <t>...z keramických dlaždic nebo xylolitových, plochy přes 1 m2</t>
  </si>
  <si>
    <t>39,40</t>
  </si>
  <si>
    <t>2,69</t>
  </si>
  <si>
    <t>968 06-1 Vyvěšení nebo zavěšení dřevěných křídel</t>
  </si>
  <si>
    <t>oken, dveří a vrat, s uložením a opětovným zavěšením po provedení stavebních změn,</t>
  </si>
  <si>
    <t>968061125R00</t>
  </si>
  <si>
    <t>...dveří, plochy do 2 m2</t>
  </si>
  <si>
    <t>16,00</t>
  </si>
  <si>
    <t>968 07-2 Vybourání a vyjmutí kovových rámů a rolet</t>
  </si>
  <si>
    <t>968 07-21 rámů, včetně pomocného lešení o výšce podlahy do 1900 mm a pro zatížení do 1,5 kPa  (150 kg/m2)</t>
  </si>
  <si>
    <t>968072455R00</t>
  </si>
  <si>
    <t>...dveřních zárubní, plochy do 2 m2</t>
  </si>
  <si>
    <t>0,80*1,97*2</t>
  </si>
  <si>
    <t>0,90*1,97*2</t>
  </si>
  <si>
    <t>0,60*1,97</t>
  </si>
  <si>
    <t>974 03-1 Vysekání rýh v jakémkoliv zdivu cihelném</t>
  </si>
  <si>
    <t>974 03-15 pro vtahování nosníků do zdí, před vybouráním otvorů</t>
  </si>
  <si>
    <t>974031664R00</t>
  </si>
  <si>
    <t>...do hloubky 150 mm, při výšce nosníku do 150 mm</t>
  </si>
  <si>
    <t>1,50</t>
  </si>
  <si>
    <t>1,35*2</t>
  </si>
  <si>
    <t>978 01 Otlučení omítek vápenných nebo vápenocementových</t>
  </si>
  <si>
    <t>978 01-1 vnitřních</t>
  </si>
  <si>
    <t>978011191R00</t>
  </si>
  <si>
    <t>...stropů, v rozsahu do 100 %</t>
  </si>
  <si>
    <t>5,25</t>
  </si>
  <si>
    <t>978013191R00</t>
  </si>
  <si>
    <t>...stěn, v rozsahu do 100 %</t>
  </si>
  <si>
    <t>25,90*(3,80-2,30)</t>
  </si>
  <si>
    <t>978 05 Odsekání a odebrání obkladů</t>
  </si>
  <si>
    <t>včetně otlučení podkladní omítky až na zdivo,</t>
  </si>
  <si>
    <t>978 05-2 stěn</t>
  </si>
  <si>
    <t>978059531R00</t>
  </si>
  <si>
    <t>...z obkládaček vnitřních z jakýchkoliv materiálů, plochy přes 2 m2</t>
  </si>
  <si>
    <t>vč.ostění</t>
  </si>
  <si>
    <t>25,90*2,30</t>
  </si>
  <si>
    <t xml:space="preserve">1,2,3,4,5,6,7,8,9,10,11,12,13,16,18,19,20,23, : </t>
  </si>
  <si>
    <t>Součet: : 11.50398</t>
  </si>
  <si>
    <t>725</t>
  </si>
  <si>
    <t>Zařizovací předměty</t>
  </si>
  <si>
    <t>725 11-08 Demontáž klozetů</t>
  </si>
  <si>
    <t>725110811R00</t>
  </si>
  <si>
    <t>...splachovacích</t>
  </si>
  <si>
    <t>800-721</t>
  </si>
  <si>
    <t>725 12 Demontáž pisoárů</t>
  </si>
  <si>
    <t>725122813R00</t>
  </si>
  <si>
    <t>...s nádrží + 1 záchodkem</t>
  </si>
  <si>
    <t>725 21-08 Demontáž umyvadel</t>
  </si>
  <si>
    <t>725210821R00</t>
  </si>
  <si>
    <t>...umyvadel bez výtokových armatur</t>
  </si>
  <si>
    <t>725 33-08 Demontáž výlevek</t>
  </si>
  <si>
    <t>bez výtokových armatur a bez nádrže a splachovacího potrubí,</t>
  </si>
  <si>
    <t>725330840R00</t>
  </si>
  <si>
    <t>...ocelových nebo litinových</t>
  </si>
  <si>
    <t>766661112R00</t>
  </si>
  <si>
    <t>...Montáž dveří do zárubně,otevíravých 1kř.do 0,8 m</t>
  </si>
  <si>
    <t xml:space="preserve">T11 : </t>
  </si>
  <si>
    <t xml:space="preserve">T12 : </t>
  </si>
  <si>
    <t>3,00</t>
  </si>
  <si>
    <t>766661122R00</t>
  </si>
  <si>
    <t>...otevíravých ,  , do ocelové nebo fošnové zárubně, jednokřídlových, šířky přes 800 mm</t>
  </si>
  <si>
    <t xml:space="preserve">T13 : </t>
  </si>
  <si>
    <t>61160186R</t>
  </si>
  <si>
    <t>dveře vnitřní š = 800 mm; h = 1 970,0 mm; hladké; otevíravé; počet křídel 1; plné; povrch. úprava lak</t>
  </si>
  <si>
    <t>61160216R</t>
  </si>
  <si>
    <t>dveře vnitřní š = 900 mm; h = 1 970,0 mm; hladké; otevíravé; počet křídel 1; plné; povrch. úprava lak</t>
  </si>
  <si>
    <t>61165182T</t>
  </si>
  <si>
    <t>dveře speciální protipožární; vnitřní; š = 800 mm; h = 1 970,0 mm, EW 30 DP1-C</t>
  </si>
  <si>
    <t>998766202R00</t>
  </si>
  <si>
    <t>...Přesun hmot pro truhlářské konstr., výšky do 12 m</t>
  </si>
  <si>
    <t xml:space="preserve">35,36,37, : </t>
  </si>
  <si>
    <t>767</t>
  </si>
  <si>
    <t>Konstrukce zámečnické</t>
  </si>
  <si>
    <t>767 58-7 Podhledy kazetové minerální včetně roštu</t>
  </si>
  <si>
    <t>z hlavního profilu, příčného profilu, kazet, obvodové lišty včetně spojovacích prostředků,</t>
  </si>
  <si>
    <t>767587001RT9</t>
  </si>
  <si>
    <t>...600 mm x 600 mm, kazeta překrývá rošt</t>
  </si>
  <si>
    <t>800-767</t>
  </si>
  <si>
    <t>3,87</t>
  </si>
  <si>
    <t>767001</t>
  </si>
  <si>
    <t>Sanitární inter.stěny - kompaktní desky s nožkami v.2,00 m vč.dveří, T01-T05</t>
  </si>
  <si>
    <t xml:space="preserve">T01 : </t>
  </si>
  <si>
    <t>1,20*2,05</t>
  </si>
  <si>
    <t xml:space="preserve">T02 : </t>
  </si>
  <si>
    <t>1,55*2,05</t>
  </si>
  <si>
    <t>1,72*2,05</t>
  </si>
  <si>
    <t xml:space="preserve">T03 : </t>
  </si>
  <si>
    <t xml:space="preserve">T04 : </t>
  </si>
  <si>
    <t>1,95*2,05</t>
  </si>
  <si>
    <t xml:space="preserve">T05 : </t>
  </si>
  <si>
    <t>0,80*0,45*3</t>
  </si>
  <si>
    <t>998 76-7 Přesun hmot pro kovové stavební doplňk. konstrukce</t>
  </si>
  <si>
    <t>998767201R00</t>
  </si>
  <si>
    <t xml:space="preserve">39, : </t>
  </si>
  <si>
    <t>771</t>
  </si>
  <si>
    <t>Podlahy z dlaždic a obklady</t>
  </si>
  <si>
    <t>771 10 Příprava podkladu pod dlažby</t>
  </si>
  <si>
    <t>771101210R00</t>
  </si>
  <si>
    <t>...penetrace podkladu pod dlažby</t>
  </si>
  <si>
    <t>800-771</t>
  </si>
  <si>
    <t>771 47 Montáž soklíků z dlaždic keramických</t>
  </si>
  <si>
    <t>771475014R00</t>
  </si>
  <si>
    <t>...výšky 100 mm, soklíků vodorovných, kladených do flexibilního tmele</t>
  </si>
  <si>
    <t>9,25</t>
  </si>
  <si>
    <t>-0,80*2</t>
  </si>
  <si>
    <t>-0,90</t>
  </si>
  <si>
    <t>771 57-5 Montáž podlah z dlaždic keramických</t>
  </si>
  <si>
    <t>771575118R00</t>
  </si>
  <si>
    <t>...600 x 600 mm, režných nebo glazovaných, hladkých, kladených do flexibilního tmele</t>
  </si>
  <si>
    <t>771 57-9 Příplatky k položkám montáže podlah keramických</t>
  </si>
  <si>
    <t>771579793R00</t>
  </si>
  <si>
    <t>...příplatek za spárovací hmotu - plošně</t>
  </si>
  <si>
    <t>771001</t>
  </si>
  <si>
    <t>Doplnění stávající ker.dlažby, dodávka a montáž</t>
  </si>
  <si>
    <t>7710001</t>
  </si>
  <si>
    <t>Dlasžba dle výběru investora rozměr 600x600 mm</t>
  </si>
  <si>
    <t>41,51*1,03</t>
  </si>
  <si>
    <t>6,75*0,10*1,03</t>
  </si>
  <si>
    <t>998 77-1 Přesun hmot pro podlahy z dlaždic</t>
  </si>
  <si>
    <t>998771201R00</t>
  </si>
  <si>
    <t xml:space="preserve">42,43,44,45, : </t>
  </si>
  <si>
    <t>...Demontáž soklíků nebo lišt, pryžových nebo z PVC, odstranění a uložení na hromady</t>
  </si>
  <si>
    <t>...Lepení podlahových soklíků z měkčeného PVC, včetně dodávky soklíku PVC</t>
  </si>
  <si>
    <t>11,70+10,30</t>
  </si>
  <si>
    <t>776 54 Lepení povlakových podlah izolačních (PVC)</t>
  </si>
  <si>
    <t>776541100R00</t>
  </si>
  <si>
    <t>...PVC ve specifikaci</t>
  </si>
  <si>
    <t>8,95+6,60</t>
  </si>
  <si>
    <t>Podlaha PVC dle výběru investora</t>
  </si>
  <si>
    <t>15,55*1,03</t>
  </si>
  <si>
    <t xml:space="preserve">52,53, : </t>
  </si>
  <si>
    <t>781</t>
  </si>
  <si>
    <t>Obklady keramické</t>
  </si>
  <si>
    <t>781 10 Příprava podkladu pod obklady</t>
  </si>
  <si>
    <t>781101210R00</t>
  </si>
  <si>
    <t>...penetrace podkladu pod obklady</t>
  </si>
  <si>
    <t>včetně dodávky materiálu.</t>
  </si>
  <si>
    <t>781 47 Montáž obkladů vnitřních z dlaždic keramických</t>
  </si>
  <si>
    <t>781 47-5 kladených do tmele</t>
  </si>
  <si>
    <t>781475124R00</t>
  </si>
  <si>
    <t>...600 x 600 mm,  , kladených do flexibilního tmele</t>
  </si>
  <si>
    <t>7810001</t>
  </si>
  <si>
    <t>Obklad keramický dle výběru investora rozměr 600x600 mm</t>
  </si>
  <si>
    <t>145,338*1,03</t>
  </si>
  <si>
    <t>998 78 Přesun hmot pro obklady keramické</t>
  </si>
  <si>
    <t>998781201R00</t>
  </si>
  <si>
    <t xml:space="preserve">56,57, : </t>
  </si>
  <si>
    <t xml:space="preserve">18,19,20,21,23,24,25,26,27,29,30,31,32, : </t>
  </si>
  <si>
    <t>Součet: : 26.76072</t>
  </si>
  <si>
    <t>Součet: : 240.84647</t>
  </si>
  <si>
    <t>...Osazení zárubní dveřních ocelových, pl. do 2,5 m2, včetně dodávky zárubně  80 x 197 x 11 cm</t>
  </si>
  <si>
    <t xml:space="preserve">1, : </t>
  </si>
  <si>
    <t>Součet: : 0.03083</t>
  </si>
  <si>
    <t>766 11 Demontáž dřevěných stěn</t>
  </si>
  <si>
    <t>včetně demontáže lišt a vysklení,</t>
  </si>
  <si>
    <t>766111820R00</t>
  </si>
  <si>
    <t>...plných</t>
  </si>
  <si>
    <t>vč.dveří</t>
  </si>
  <si>
    <t>7,50*4,50*2</t>
  </si>
  <si>
    <t xml:space="preserve">T10 : </t>
  </si>
  <si>
    <t>766001</t>
  </si>
  <si>
    <t>Repase stáv.dveří interiéru rozměr 800/1970 mm, vč.zárubně, T15</t>
  </si>
  <si>
    <t>766002</t>
  </si>
  <si>
    <t>Repase stáv.dveří interiéru rozměr 1260/1970 mm, vč.zárubně, T16</t>
  </si>
  <si>
    <t>766003</t>
  </si>
  <si>
    <t>Repase stáv.dveří interiéru rozměr 1200/1970 mm, vč.zárubně, T17</t>
  </si>
  <si>
    <t>61160186R1</t>
  </si>
  <si>
    <t>Dveře vnitřní hladké plné 1 kříd. 80x197 lak A</t>
  </si>
  <si>
    <t>protipožární EW 30 DP3-C</t>
  </si>
  <si>
    <t xml:space="preserve">8, : </t>
  </si>
  <si>
    <t xml:space="preserve">3, : </t>
  </si>
  <si>
    <t>Součet: : 1.14412</t>
  </si>
  <si>
    <t>Součet: : 10.29713</t>
  </si>
  <si>
    <t>611 40-1 Příplatky k vnitřním omítkám stropů</t>
  </si>
  <si>
    <t>611 40-16 za přísadu pro zvýšení přilnavosti postřiku (pod jádro omítky k hladkému podkladu), nebo vyspravení, nebo do štukové vrstvy (zde neplatí 610 99 Zakrývání)</t>
  </si>
  <si>
    <t>611401991R00</t>
  </si>
  <si>
    <t>...polyvinylacetátovou</t>
  </si>
  <si>
    <t>611 40-1 Omítka malých ploch na stropech</t>
  </si>
  <si>
    <t>jakoukoliv maltou, z pomocného pracovního lešení o výšce podlahy do 1900 mm a pro zatížení do 1,5 kPa,</t>
  </si>
  <si>
    <t>611401111RT2</t>
  </si>
  <si>
    <t>...do 0,09 m2</t>
  </si>
  <si>
    <t>repase VZT</t>
  </si>
  <si>
    <t xml:space="preserve">208.1 : </t>
  </si>
  <si>
    <t>230,00</t>
  </si>
  <si>
    <t>611 47-5 Omítky vnitřní stropů ze suché směsi</t>
  </si>
  <si>
    <t>s pomocným lešením o výšce podlahy do 1900 mm a pro zatížení do 1,5 kPa,</t>
  </si>
  <si>
    <t>611475111RT1</t>
  </si>
  <si>
    <t>...bez postřiku, vápenocementové, tloušťka vrstvy 5 mm</t>
  </si>
  <si>
    <t>611 48-12 Vyztužení vnitřních omítek stropů sklotextilní síťovinou</t>
  </si>
  <si>
    <t>611481211RT2</t>
  </si>
  <si>
    <t>...s dodávkou síťoviny a stěrkového tmelu</t>
  </si>
  <si>
    <t>94</t>
  </si>
  <si>
    <t>Lešení a stavební výtahy</t>
  </si>
  <si>
    <t>943 94-3 Montáž lešení prostorového lehkého bez podlah</t>
  </si>
  <si>
    <t>pro zatížení podlahové plochy do 2 kPa (200 kg/m2),</t>
  </si>
  <si>
    <t>943943221R00</t>
  </si>
  <si>
    <t>...výšky do 10 m</t>
  </si>
  <si>
    <t>800-3</t>
  </si>
  <si>
    <t>(230,00+92,00)*((7,60+4,45)/2-1,80)</t>
  </si>
  <si>
    <t>943 94-39 příplatek</t>
  </si>
  <si>
    <t>943943292R00</t>
  </si>
  <si>
    <t xml:space="preserve">...za každý další i započatý měsíc použití lešení pro zatížení podlahové plochy do 2 kPa (200 kg/m2) </t>
  </si>
  <si>
    <t>1360,45*2</t>
  </si>
  <si>
    <t>943 94-38 Demontáž lešení prostorového lehkého</t>
  </si>
  <si>
    <t>bez podlah pro zatížení podlahové plochy do 2 kPa (200 kg/m2),</t>
  </si>
  <si>
    <t>943943821R00</t>
  </si>
  <si>
    <t>Dokončovací konstrukce na pozemních stavbách</t>
  </si>
  <si>
    <t>230,00+92,00</t>
  </si>
  <si>
    <t>95001</t>
  </si>
  <si>
    <t>Kontrola stavu stáv.podhledu, vč.opravy spár.lomeného podhledu</t>
  </si>
  <si>
    <t xml:space="preserve">1,2,3,4,5,6,9, : </t>
  </si>
  <si>
    <t>Součet: : 14.60520</t>
  </si>
  <si>
    <t>713 13 Montáž tepelné izolace stěn</t>
  </si>
  <si>
    <t>713131130R00</t>
  </si>
  <si>
    <t>...vložením do nosné rámové konstrukce</t>
  </si>
  <si>
    <t>Včetně pomocného lešení o výšce podlahy do 1900 mm a pro zatížení do 1,5 kPa.</t>
  </si>
  <si>
    <t xml:space="preserve">208.20 : </t>
  </si>
  <si>
    <t>120,00</t>
  </si>
  <si>
    <t>63151371.AR</t>
  </si>
  <si>
    <t>deska izolační minerální vlákno; tl. 50,0 mm; R = 1,300 m2K/W; obj. hmotnost 30,00 kg/m3; hydrofobizováno; š = 600,0 mm; l = 1 200 mm</t>
  </si>
  <si>
    <t>120,00*1,03</t>
  </si>
  <si>
    <t xml:space="preserve">12,13, : </t>
  </si>
  <si>
    <t>714</t>
  </si>
  <si>
    <t>Izolace akustické a protiotřesové</t>
  </si>
  <si>
    <t>714 11 Montáž akustických obkladů</t>
  </si>
  <si>
    <t>pohltivých z dřevěných panelů bez obkladového roštu</t>
  </si>
  <si>
    <t>714119001R00</t>
  </si>
  <si>
    <t>...Montáž akust. obklad. panelů, podkladový rošt</t>
  </si>
  <si>
    <t>800-714</t>
  </si>
  <si>
    <t>714 11 Demontáž akustických obkladů</t>
  </si>
  <si>
    <t>714110801R00</t>
  </si>
  <si>
    <t>...dřevěných panelů</t>
  </si>
  <si>
    <t>714195102T00</t>
  </si>
  <si>
    <t>Montáž akust.doplňků kapasa pro LED pásek</t>
  </si>
  <si>
    <t xml:space="preserve">208.2 : </t>
  </si>
  <si>
    <t>3,00+2,80</t>
  </si>
  <si>
    <t>3,00+3,30</t>
  </si>
  <si>
    <t>3,00+3,75</t>
  </si>
  <si>
    <t>2,66+4,20</t>
  </si>
  <si>
    <t>7140001</t>
  </si>
  <si>
    <t>Akustický děrovaný panel SDK tl. 15 mm</t>
  </si>
  <si>
    <t>998 71-4 Přesun hmot</t>
  </si>
  <si>
    <t>998714201R00</t>
  </si>
  <si>
    <t>...Přesun hmot pro akustická opatření, výšky do 6 m</t>
  </si>
  <si>
    <t xml:space="preserve">15,16,17, : </t>
  </si>
  <si>
    <t>785</t>
  </si>
  <si>
    <t>Potahy</t>
  </si>
  <si>
    <t>785412800T00</t>
  </si>
  <si>
    <t>Odstranění textilních potahů stropu ostatních s podl. 3,8 m</t>
  </si>
  <si>
    <t xml:space="preserve">16, : </t>
  </si>
  <si>
    <t>Součet: : 0.60240</t>
  </si>
  <si>
    <t>Součet: : 5.42160</t>
  </si>
  <si>
    <t>Nařezání izolace na potřebný rouzměr. Vložení izolace do stěny bez dodávky tepelné izolace.</t>
  </si>
  <si>
    <t>612 40-1 Omítky malých ploch vnitřních stěn</t>
  </si>
  <si>
    <t>612401391RT2</t>
  </si>
  <si>
    <t>...přes 0,25 do 1 m2</t>
  </si>
  <si>
    <t xml:space="preserve">zapravení po elektroinstalaci : </t>
  </si>
  <si>
    <t>150,00</t>
  </si>
  <si>
    <t>Součet: : 5.67150</t>
  </si>
  <si>
    <t>783</t>
  </si>
  <si>
    <t>Nátěry</t>
  </si>
  <si>
    <t>783 81 Nátěry omítek a betonových povrchů olejové</t>
  </si>
  <si>
    <t>783811100R00</t>
  </si>
  <si>
    <t>...omítek stropů, dvojnásobné s 1x emailováním</t>
  </si>
  <si>
    <t>800-783</t>
  </si>
  <si>
    <t>barva šedá</t>
  </si>
  <si>
    <t>783811190R00</t>
  </si>
  <si>
    <t>...omítek stropů, napuštěním</t>
  </si>
  <si>
    <t>783812100R00</t>
  </si>
  <si>
    <t>...omítek stěn, dvojnásobné s 1x emailováním</t>
  </si>
  <si>
    <t>783812190R00</t>
  </si>
  <si>
    <t>...omítek stěn, napuštěním</t>
  </si>
  <si>
    <t>784</t>
  </si>
  <si>
    <t>Malby</t>
  </si>
  <si>
    <t>784 41 Příprava povrchu</t>
  </si>
  <si>
    <t>784 41-2 Penetrace (napouštění) podkladu</t>
  </si>
  <si>
    <t>784161501R00</t>
  </si>
  <si>
    <t>...disperzní, jednonásobná</t>
  </si>
  <si>
    <t>800-784</t>
  </si>
  <si>
    <t xml:space="preserve">suterén : </t>
  </si>
  <si>
    <t xml:space="preserve">strop : </t>
  </si>
  <si>
    <t>123,00</t>
  </si>
  <si>
    <t xml:space="preserve">stěny : </t>
  </si>
  <si>
    <t>435,00</t>
  </si>
  <si>
    <t xml:space="preserve">1.np : </t>
  </si>
  <si>
    <t>850,00</t>
  </si>
  <si>
    <t>39,80</t>
  </si>
  <si>
    <t>1670,00</t>
  </si>
  <si>
    <t xml:space="preserve">2.np : </t>
  </si>
  <si>
    <t>149,00</t>
  </si>
  <si>
    <t>585,00</t>
  </si>
  <si>
    <t>784 45 Malby z malířských směsí se začištěním</t>
  </si>
  <si>
    <t>784165612R00</t>
  </si>
  <si>
    <t>...otěruvzdorné,  , bělost 95 %, dvojnásobné</t>
  </si>
  <si>
    <t>784165622R00</t>
  </si>
  <si>
    <t>...disperzní,  , barevné, dvojnásobné</t>
  </si>
  <si>
    <t>784195612R00</t>
  </si>
  <si>
    <t>...protiplísňové,  , bílé, dvojnásobné</t>
  </si>
  <si>
    <t>781001</t>
  </si>
  <si>
    <t>Příplatek za tónovanou barvu s vyšší krycí schopností</t>
  </si>
  <si>
    <t>_01</t>
  </si>
  <si>
    <t>1 - Zemní práce</t>
  </si>
  <si>
    <t>132201110</t>
  </si>
  <si>
    <t>HLOUBENÍ RÝH ŠÍŘKY DO 60 CM V HOR. 3 STROJNĚ do 50 m3 ( ve stávající podlaze</t>
  </si>
  <si>
    <t>451573111</t>
  </si>
  <si>
    <t>LOŽE POD POTRUBÍ ze štěrkopísku do 63 mm ( výška 0,1m )</t>
  </si>
  <si>
    <t>175101101</t>
  </si>
  <si>
    <t>OBSYP POTRUBÍ bez proh.sypaniny s dodáním štěrkopísku 0-22 mm</t>
  </si>
  <si>
    <t>174101101</t>
  </si>
  <si>
    <t>ZÁSYP SYPANINOU  JAM, RÝH, ŠACHET se zhutněním</t>
  </si>
  <si>
    <t>162601102</t>
  </si>
  <si>
    <t>VODOROVNÉ PŘEMÍSTĚNÍ VÝKOPKU Z HOR. 1-4 do 5000 m</t>
  </si>
  <si>
    <t>171201101</t>
  </si>
  <si>
    <t>ULOŽENÍ SYPANINY NA SKLÁDKU do násypů nezhutněných</t>
  </si>
  <si>
    <t>979990002</t>
  </si>
  <si>
    <t>POPLATEK ZA SKLÁDKU horniny 1 - 4</t>
  </si>
  <si>
    <t>_02</t>
  </si>
  <si>
    <t>PŘESUN HMOT</t>
  </si>
  <si>
    <t>998276101</t>
  </si>
  <si>
    <t>trubní vedení plastové - otevřený výkop</t>
  </si>
  <si>
    <t>_03</t>
  </si>
  <si>
    <t>720 - Demontáže</t>
  </si>
  <si>
    <t>721210812</t>
  </si>
  <si>
    <t>DEMONTÁŽ KANALIZAČNÍCH VPUSTÍ Z KAMENINY DN 70</t>
  </si>
  <si>
    <t>ks</t>
  </si>
  <si>
    <t>725110811</t>
  </si>
  <si>
    <t>DEMONTÁŽ KLOZETŮ splachovacích s nádrží nebo tlakovým splachovačem</t>
  </si>
  <si>
    <t>soub</t>
  </si>
  <si>
    <t>725122817</t>
  </si>
  <si>
    <t>DEMONTÁŽ PISOÁRŮ BEZ NÁDRŽE s 1 záchodkem</t>
  </si>
  <si>
    <t>725810811</t>
  </si>
  <si>
    <t>DEMONTÁŽ VÝTOKOVÝCH VENTILŮ nástěnných</t>
  </si>
  <si>
    <t>725210821</t>
  </si>
  <si>
    <t>DEMONTÁŽ UMYVADEL bez výtokových armatur</t>
  </si>
  <si>
    <t>725330820</t>
  </si>
  <si>
    <t>DEMONTÁŽ VÝLEVEK BEZ VÝTOKOVÝCH ARMATUR A BEZ NÁDRŽE A SPLACHOVACÍHO POTRUBÍ diturvitových</t>
  </si>
  <si>
    <t>725820801</t>
  </si>
  <si>
    <t>DEMONTÁŽ BATERIÍ nástěnných do G 3/4</t>
  </si>
  <si>
    <t>725820811</t>
  </si>
  <si>
    <t>DEMONTÁŽ ZÁPACHOVÝCH UZÁVĚREK PRO ZAŘIZOVACÍ PŘEDMĚTY jednoduchých</t>
  </si>
  <si>
    <t>725530823</t>
  </si>
  <si>
    <t>DEMONTÁŽ ZÁPACHOVÝCH UZÁVĚREK PRO ZAŘIZOVACÍ PŘEDMĚTY tlakových od 50 do 200 l</t>
  </si>
  <si>
    <t>735111810</t>
  </si>
  <si>
    <t>DEMONTÁŽ OTOPNÝCH TĚLES LITINOVÝCH článkových ( 20/500/160 - 2 ks )</t>
  </si>
  <si>
    <t>735494811</t>
  </si>
  <si>
    <t>VYPUŠTĚNÍ VODY Z OTOPNÝCH SOUSTAV o výhř. ploše těles</t>
  </si>
  <si>
    <t>735291800</t>
  </si>
  <si>
    <t>DEMONTÁŽ KONZOL NEBO DRŽÁKŮ OTOPNÝCH TĚLES, REGISTRŮ, KONVEKTORŮ do odpadu</t>
  </si>
  <si>
    <t>Pol__23</t>
  </si>
  <si>
    <t>DEMONTÁŽE OSTATNÍ NESPECIFIKOVANÉ potrubí, izolace, armatury</t>
  </si>
  <si>
    <t>hod</t>
  </si>
  <si>
    <t>725590812</t>
  </si>
  <si>
    <t>VNITROSTAVENIŠTNÍ PŘEMÍSTĚNÍ VYBOURANÝCH (DEMONTOVANÝCH) HMOT ZAŘIZOVACÍCH PŘEDMĚTŮ VODOROVNĚ DO 100, m V OBJEKTECH VÝŠKY přes 6 do 12 m</t>
  </si>
  <si>
    <t>Pol__25</t>
  </si>
  <si>
    <t>ODVOZ SUTI A VYBOURANÝCH HMOT NA SKLÁDKU do 1 km</t>
  </si>
  <si>
    <t>Pol__26</t>
  </si>
  <si>
    <t>ODVOZ SUTI A VYBOURANÝCH HMOT NA SKLÁDKU příplatek za každý další 1 m ( + 9 km )</t>
  </si>
  <si>
    <t>Pol__27</t>
  </si>
  <si>
    <t>POPLATKY ZA SKLÁDKU směs betonu, cihel a dřeva</t>
  </si>
  <si>
    <t>_04</t>
  </si>
  <si>
    <t>721 - Vnitřní kanalizace</t>
  </si>
  <si>
    <t>721176222</t>
  </si>
  <si>
    <t>POTRUBÍ KANALIZAČNÍ Z PVC SN 4 KG SYSTÉM SVODNÉ V ZEMI D 110 x 3,2</t>
  </si>
  <si>
    <t>721176223</t>
  </si>
  <si>
    <t>POTRUBÍ KANALIZAČNÍ Z PVC SN 4 KG SYSTÉM SVODNÉ V ZEMI D 125 x 3,2</t>
  </si>
  <si>
    <t>721176224</t>
  </si>
  <si>
    <t>POTRUBÍ KANALIZAČNÍ Z PVC SN 4 KG SYSTÉM SVODNÉ V ZEMI D 160 x 4,0</t>
  </si>
  <si>
    <t>721176101</t>
  </si>
  <si>
    <t>POTRUBÍ POLYPROPYLENOVÉ (PP) HT SYSTÉM PŘIPOJOVACÍ D 32 x 1,8</t>
  </si>
  <si>
    <t>721176102</t>
  </si>
  <si>
    <t>POTRUBÍ POLYPROPYLENOVÉ (PP) HT SYSTÉM PŘIPOJOVACÍ D 40 x 1,8</t>
  </si>
  <si>
    <t>721176103</t>
  </si>
  <si>
    <t>POTRUBÍ POLYPROPYLENOVÉ (PP) HT SYSTÉM PŘIPOJOVACÍ D 50 x 1,8</t>
  </si>
  <si>
    <t>721176104</t>
  </si>
  <si>
    <t>POTRUBÍ POLYPROPYLENOVÉ (PP) HT SYSTÉM PŘIPOJOVACÍ D 75 x 1,9</t>
  </si>
  <si>
    <t>721176105</t>
  </si>
  <si>
    <t>POTRUBÍ POLYPROPYLENOVÉ (PP) HT SYSTÉM PŘIPOJOVACÍ D 110 x 2,7</t>
  </si>
  <si>
    <t>Pol__36</t>
  </si>
  <si>
    <t>HT - ČISTÍCÍ TVAROVKA DN 110</t>
  </si>
  <si>
    <t>721290111</t>
  </si>
  <si>
    <t>ZKOUŠKA KANALIZACE V OBJEKTECH PODLE ČSN 75 6760 DO DN 125</t>
  </si>
  <si>
    <t>721194104</t>
  </si>
  <si>
    <t>VYVEDENÍ A UPEVNĚNÍ ODPADNÍCH VÝPUSTEK D 40 x 1,8</t>
  </si>
  <si>
    <t>721194105</t>
  </si>
  <si>
    <t>VYVEDENÍ A UPEVNĚNÍ ODPADNÍCH VÝPUSTEK D 50 x 1,8</t>
  </si>
  <si>
    <t>721194109</t>
  </si>
  <si>
    <t>VYVEDENÍ A UPEVNĚNÍ ODPADNÍCH VÝPUSTEK D 110 x 2,3</t>
  </si>
  <si>
    <t>Pol__41</t>
  </si>
  <si>
    <t>PPV - PŘIVZDUŠŇOVACÍ VENTIL PODOMÍTKOVÝ VČ. KRYTU DN 50 - 75 pro zabudování do příčky, množství, vzduchu max. 12 l/s</t>
  </si>
  <si>
    <t>Pol__42</t>
  </si>
  <si>
    <t>MONTÁŽ VENTILU do DN 110</t>
  </si>
  <si>
    <t>Pol__43</t>
  </si>
  <si>
    <t>SFP - ZÁPACHOVÁ UZÁVĚRKA PRO ODVOD KONDENZÁTU PODOMÍTKOVÁ, S PŘÍDAVNOU MECHANICKOU ZÁP. UZÁVĚRKOU DN, 32, max. průtok 0,15 l/s</t>
  </si>
  <si>
    <t>Pol__44</t>
  </si>
  <si>
    <t>ON - ODTOKOVÁ NÁLEVKA SE ZÁPACHOVOU UZÁVĚRKOU DN 32, max. průtok 0,17 l/s</t>
  </si>
  <si>
    <t>725869218</t>
  </si>
  <si>
    <t>MONTÁŽ ZÁPACHOVÝCH UZÁVĚREK U-sifonů</t>
  </si>
  <si>
    <t>Pol__46</t>
  </si>
  <si>
    <t>REVIZNÍ DVÍŘKA PLASTOVÁ BÍLÁ 150 x 150 mm</t>
  </si>
  <si>
    <t>725989901</t>
  </si>
  <si>
    <t>MONTÁŽ DVÍŘEK plastových nebo ocelových</t>
  </si>
  <si>
    <t>721140914</t>
  </si>
  <si>
    <t>NAPOJENÍ PLASTOVÉHO POTRUBÍ DO HRDLA STÁVAJÍCÍHO HRDLA LITINOVÉHO POTRUBÍ DN 100</t>
  </si>
  <si>
    <t>721140915</t>
  </si>
  <si>
    <t>NAPOJENÍ PLASTOVÉHO POTRUBÍ DO HRDLA STÁVAJÍCÍHO HRDLA LITINOVÉHO POTRUBÍ DN 125</t>
  </si>
  <si>
    <t>721140916</t>
  </si>
  <si>
    <t>NAPOJENÍ PLASTOVÉHO POTRUBÍ DO HRDLA STÁVAJÍCÍHO HRDLA LITINOVÉHO POTRUBÍ DN 150</t>
  </si>
  <si>
    <t>Pol__51</t>
  </si>
  <si>
    <t>ZASLEPENÍ STÁVAJÍCÍHO LITINOVÉHO ODPADNÍHO POTRUBÍ DN 100</t>
  </si>
  <si>
    <t>Pol__52</t>
  </si>
  <si>
    <t>ZASLEPENÍ STÁVAJÍCÍHO LITINOVÉHO ODPADNÍHO POTRUBÍ DN 125</t>
  </si>
  <si>
    <t>Pol__53</t>
  </si>
  <si>
    <t>ZASLEPENÍ STÁVAJÍCÍHO LITINOVÉHO ODPADNÍHO POTRUBÍ DN 150</t>
  </si>
  <si>
    <t>Pol__54</t>
  </si>
  <si>
    <t>DVOJITÉ PŘIPOJOVACÍ KOLENO PRO MONTÁŽNÍ PRVKY WC DN 100/90/90</t>
  </si>
  <si>
    <t>Pol__55</t>
  </si>
  <si>
    <t>MONTÁŽ KOLENA DVOJITÉHO DN 100</t>
  </si>
  <si>
    <t>721721202</t>
  </si>
  <si>
    <t>PŘESUN HMOT PRO KANALIZACI V OBJEKTECH VÝŠKY přes 6 do 12 m</t>
  </si>
  <si>
    <t>_05</t>
  </si>
  <si>
    <t>722 - Vnitřní vodovod</t>
  </si>
  <si>
    <t>722172311</t>
  </si>
  <si>
    <t>POTRUBÍ Z TRUBEK CELOPLASTOVÝCH PPR S 3,2,  PN 16 SVAŘOVANÝCH POLYFUZNĚ D 20x2,8</t>
  </si>
  <si>
    <t>722172312</t>
  </si>
  <si>
    <t>POTRUBÍ Z TRUBEK CELOPLASTOVÝCH PPR S 3,2,  PN 16 SVAŘOVANÝCH POLYFUZNĚ D 25x3,5</t>
  </si>
  <si>
    <t>722172313</t>
  </si>
  <si>
    <t>POTRUBÍ Z TRUBEK CELOPLASTOVÝCH PPR S 3,2,  PN 16 SVAŘOVANÝCH POLYFUZNĚ D 32x4,4</t>
  </si>
  <si>
    <t>722172314</t>
  </si>
  <si>
    <t>POTRUBÍ Z TRUBEK CELOPLASTOVÝCH PPR S 3,2,  PN 16 SVAŘOVANÝCH POLYFUZNĚ D 40x5,5</t>
  </si>
  <si>
    <t>Pol__61</t>
  </si>
  <si>
    <t>POTRUBÍ Z TRUBEK PLASTOVÝCH TŘÍVRSTVÝCH PP-RCT + BF S 3,2, PN 16  S ČEDIČOVÝM VLÁKNEM VČ. TVAROVEK, SVAŘOVANÝ POLYFUZNĚ D 20x2,8</t>
  </si>
  <si>
    <t>Pol__62</t>
  </si>
  <si>
    <t>POTRUBÍ Z TRUBEK PLASTOVÝCH TŘÍVRSTVÝCH PP-RCT + BF S 3,2, PN 16  S ČEDIČOVÝM VLÁKNEM VČ. TVAROVEK, SVAŘOVANÝ POLYFUZNĚ D 25x3,5</t>
  </si>
  <si>
    <t>Pol__63</t>
  </si>
  <si>
    <t>POTRUBÍ Z TRUBEK PLASTOVÝCH TŘÍVRSTVÝCH PP-RCT + BF S 3,2, PN 16  S ČEDIČOVÝM VLÁKNEM VČ. TVAROVEK, SVAŘOVANÝ POLYFUZNĚ D 32x4,4</t>
  </si>
  <si>
    <t>722280106</t>
  </si>
  <si>
    <t>TLAKOVÉ ZKOUŠKY VODOVODNÍHO POTRUBÍ dle ČSN 75 5409 do DN 32</t>
  </si>
  <si>
    <t>72229234</t>
  </si>
  <si>
    <t>PROPLACH A DESINFEKCE POTRUBÍ dle ČSN 75 5409 do DN 80</t>
  </si>
  <si>
    <t>722190401</t>
  </si>
  <si>
    <t>VYVEDENÍ A UPEVNĚNÍ VÝPUSTEK DN 15</t>
  </si>
  <si>
    <t>722202213</t>
  </si>
  <si>
    <t>NÁSTĚNKY  PLASTOVÉ PPR PN 20 D 20 x G 1/2"</t>
  </si>
  <si>
    <t>Pol__68</t>
  </si>
  <si>
    <t>KULOVÝ KOHOUT VYPOUŠTĚCÍ A NAPOUŠTĚCÍ NA PITNOU VODU G 3/8"</t>
  </si>
  <si>
    <t>Pol__69</t>
  </si>
  <si>
    <t>KULOVÝ KOHOUT VYPOUŠTĚCÍ A NAPOUŠTĚCÍ NA PITNOU VODU G 1/2"</t>
  </si>
  <si>
    <t>Pol__70</t>
  </si>
  <si>
    <t>KULOVÝ KOHOUT UZAVÍRACÍ ZÁVITOVÝ S PÁKOU NA PITNOU VODU G 1"</t>
  </si>
  <si>
    <t>Pol__71</t>
  </si>
  <si>
    <t>KULOVÝ KOHOUT UZAVÍRACÍ ZÁVITOVÝ S PÁKOU NA PITNOU VODU G 5/4"</t>
  </si>
  <si>
    <t>Pol__72</t>
  </si>
  <si>
    <t>ZPĚTNÝ VENTIL ZÁVITOVÝ NA PITNOU VODU G 1"</t>
  </si>
  <si>
    <t>Pol__73</t>
  </si>
  <si>
    <t>POJISTNÝ VENTIL ZÁVITOVÝ PRO TUV G 3/4" otevírací přetlak 6 bar</t>
  </si>
  <si>
    <t>722229101</t>
  </si>
  <si>
    <t>MONTÁŽ VODOVODNÍCH ARMATUR S JEDNÍM ZÁVITEM 1/2"</t>
  </si>
  <si>
    <t>722239102</t>
  </si>
  <si>
    <t>MONTÁŽ VODOVODNÍCH ARMATUR SE DVĚMA ZÁVITY G 3/4</t>
  </si>
  <si>
    <t>722239103</t>
  </si>
  <si>
    <t>MONTÁŽ VODOVODNÍCH ARMATUR SE DVĚMA ZÁVITY G 1</t>
  </si>
  <si>
    <t>722239104</t>
  </si>
  <si>
    <t>MONTÁŽ VODOVODNÍCH ARMATUR SE DVĚMA ZÁVITY G 5/4</t>
  </si>
  <si>
    <t>Pol__78</t>
  </si>
  <si>
    <t>PŘERUŠENÍ STÁV. POZINKOVANÉHO POTRUBÍ VODOVODNÍHO A NAVÁZÁNÍ NOVÉHO PLASTOVÉHO DN 32 / D 40</t>
  </si>
  <si>
    <t>998722202</t>
  </si>
  <si>
    <t>PŘESUN HMOT PRO VNITŘNÍ VODOVOD V OBJEKTECH VÝŠKY přes 6 do 12 m</t>
  </si>
  <si>
    <t>_06</t>
  </si>
  <si>
    <t>725 - Zařizovací předměty</t>
  </si>
  <si>
    <t>Pol__80</t>
  </si>
  <si>
    <t>UMÝVADLO KERAMICKÉ ZÁPUSTNÉ rozměr 550 x 410 X 165 mm s otvorem pro baterii, bílé</t>
  </si>
  <si>
    <t>Pol__81</t>
  </si>
  <si>
    <t>PŘÍSLUŠENSTVÍ umývadlový sifon mosazný chromovaný hranatý 5/4"</t>
  </si>
  <si>
    <t>Pol__82</t>
  </si>
  <si>
    <t>STOJÁNKOVÁ UMÝVADLOVÁ BATERIE PÁKOVÁ CHROMOVANÁ se zátkou click - clack</t>
  </si>
  <si>
    <t>Pol__83</t>
  </si>
  <si>
    <t>ROHOVÝ VENTIL CHROMOVANÝ S FILTREM HRANATÝ G 1/2" x 3/8"  -  2 ks</t>
  </si>
  <si>
    <t>kpl</t>
  </si>
  <si>
    <t>725219102</t>
  </si>
  <si>
    <t>MONTÁŽ UMYVADEL na šrouby do zdi</t>
  </si>
  <si>
    <t>725829301</t>
  </si>
  <si>
    <t>MONTÁŽ BATERIÍ UMÝVADLOVÝCH A DŘEZOVÝCH stojánkových</t>
  </si>
  <si>
    <t>725819402</t>
  </si>
  <si>
    <t>MONTÁŽ VENTILŮ rohových bez připojovací trubičky G 1/2"</t>
  </si>
  <si>
    <t>Pol__87</t>
  </si>
  <si>
    <t>UMÝVADLO KERAMICKÉ PRO OSOBY TP v souladu s Vyhláškou 398/2009 Sb. bílé - s otvorem pro baterii</t>
  </si>
  <si>
    <t>Pol__88</t>
  </si>
  <si>
    <t>PŘÍSLUŠENSTVÍ instalační sada</t>
  </si>
  <si>
    <t>Pol__89</t>
  </si>
  <si>
    <t>PŘÍSLUŠENSTVÍ celokovová výpusť clisk/clack</t>
  </si>
  <si>
    <t>Pol__90</t>
  </si>
  <si>
    <t>PŘÍSLUŠENSTVÍ zápachová uzávěrka šetřící prostor 5/4" x 5/4"</t>
  </si>
  <si>
    <t>Pol__91</t>
  </si>
  <si>
    <t>STOJÁNKOVÁ UMÝVADLOVÁ BATERIE PÁKOVÁ chromovaná bez otvírání odpadu s prodouženou pákou</t>
  </si>
  <si>
    <t>Pol__92</t>
  </si>
  <si>
    <t>ROHOVÝ VENTIL CHROMOVANÝ S FILTREM G 1/2" x 3/8"</t>
  </si>
  <si>
    <t>Pol__93</t>
  </si>
  <si>
    <t>MADLO PEVNÉ K UMÝVADLU BÍLÉ l = 500 mm vč. montážní sady</t>
  </si>
  <si>
    <t>Pol__97</t>
  </si>
  <si>
    <t>MONTÁŽ KOUPELNOVÝCH DOPLŇKŮ madel</t>
  </si>
  <si>
    <t>Pol__98</t>
  </si>
  <si>
    <t>ZÁVĚSNÝ KLOZET KERAMICKÝ bílý, hluboké splachování</t>
  </si>
  <si>
    <t>Pol__99</t>
  </si>
  <si>
    <t>PŘÍSLUŠENSTVÍ instalační sada s chromovanými krytkami</t>
  </si>
  <si>
    <t>Pol__100</t>
  </si>
  <si>
    <t>PŘÍSLUŠENSTVÍ sedátko s poklopem s antibakteriální úpravou</t>
  </si>
  <si>
    <t>Pol__102</t>
  </si>
  <si>
    <t>PŘÍSLUŠENSTVÍ montážní prvek s izolovanou splachovací nádržkou ( 12 cm ), s ovládáním zepředu, dvě množství splachování nastavitelné</t>
  </si>
  <si>
    <t>Pol__103</t>
  </si>
  <si>
    <t>PŘÍSLUŠENSTVÍ podpěry pro stabilní montáž prvku vč. upevňovacího materiálu</t>
  </si>
  <si>
    <t>Pol__104</t>
  </si>
  <si>
    <t>PŘÍSLUŠENSTVÍ ovládací tlačítko na dvě množství - antivandal</t>
  </si>
  <si>
    <t>Pol__105</t>
  </si>
  <si>
    <t>PŘÍSLUŠENSTVÍ souprava pro tlumení hluku</t>
  </si>
  <si>
    <t>725119306</t>
  </si>
  <si>
    <t>MONTÁŽ KLOZETOVÝCH MÍS závěsných</t>
  </si>
  <si>
    <t>725119401</t>
  </si>
  <si>
    <t>MONTÁŽ PŘEDSTĚNOVÝCH SYSTÉMŮ pro zazdění</t>
  </si>
  <si>
    <t>Pol__108</t>
  </si>
  <si>
    <t>Pol__109</t>
  </si>
  <si>
    <t>Pol__110</t>
  </si>
  <si>
    <t>Pol__112</t>
  </si>
  <si>
    <t>PŘÍSLUŠENSTVÍ montážní prvek pro závěsné WC pro montáž do příčky 150 mm s izolovanou, splachovací nádržkou  s ovládáním zepředu</t>
  </si>
  <si>
    <t>Pol__113</t>
  </si>
  <si>
    <t>Pol__114</t>
  </si>
  <si>
    <t>Pol__117</t>
  </si>
  <si>
    <t>ZÁVĚSNÝ KLOZET KERAMICKÝ PROVEDENÍ PRO OSOBY TĚLESNĚ POSTIŽENÉ dle Vyhl. 398/2009 Sb. s hlubokým, splachováním</t>
  </si>
  <si>
    <t>Pol__118</t>
  </si>
  <si>
    <t>Pol__119</t>
  </si>
  <si>
    <t>PŘÍSLUŠENSTVÍ duraplastové sedátko bez poklopu s antibakteriální úpravou</t>
  </si>
  <si>
    <t>Pol__120</t>
  </si>
  <si>
    <t>PŘÍSLUŠENSTVÍ prodlužovací přívodní trubka D45 mm - 1 m</t>
  </si>
  <si>
    <t>Pol__122</t>
  </si>
  <si>
    <t>Pol__123</t>
  </si>
  <si>
    <t>PŘÍSLUŠENSTVÍ oddálené pneumatické ovládání</t>
  </si>
  <si>
    <t>Pol__124</t>
  </si>
  <si>
    <t>PŘÍSLUŠENSTVÍ krycí deska ovládacího panelu bílá</t>
  </si>
  <si>
    <t>Pol__125</t>
  </si>
  <si>
    <t>Pol__126</t>
  </si>
  <si>
    <t>SKLOPNÉ MADLO U  INVALIDNÍ 813 mm vč. montážní sady, bílé</t>
  </si>
  <si>
    <t>Pol__127</t>
  </si>
  <si>
    <t>PEVNÉ MADLO U INVALIDNÍ 813 mm vč. montážní sady, bílé</t>
  </si>
  <si>
    <t>Pol__130</t>
  </si>
  <si>
    <t>MONTÁŽ ODDÁLENÉHO SPLACHOVÁNÍ vč. příslušenství</t>
  </si>
  <si>
    <t>Pol__131</t>
  </si>
  <si>
    <t>madel</t>
  </si>
  <si>
    <t>Pol__132</t>
  </si>
  <si>
    <t>MONTÁŽ KOUPELNOVÝCH DOPLŇKŮ PISOÁR KERAMICKÝ S INTEGROVANOU RADAROVOU ELEKTRONIKOU, MONTÁŽNÍ, PLASTOVÁ KRABICE SE ŠROUBENÍM, ELMAG VENTILEM A KULOVÝM VENTILEM, INTEGROVANÝ NAPÁJECÍ ZDROJ vč.</t>
  </si>
  <si>
    <t>výtokové armatury s těsněním, sifonem, upevňovací sady</t>
  </si>
  <si>
    <t>725129201</t>
  </si>
  <si>
    <t>MONTÁŽ PISOÁROVÉHO ZÁCHODKU bez nádrže</t>
  </si>
  <si>
    <t>Pol__134</t>
  </si>
  <si>
    <t>VÝLEVKA KERAMICKÁ STACIONÁRNÍ s vodorovným odpadem se sklopnou odnímatelnou mřížkou</t>
  </si>
  <si>
    <t>Pol__135</t>
  </si>
  <si>
    <t>Pol__136</t>
  </si>
  <si>
    <t>PŘÍSLUŠENSTVÍ flexi manžeta napojení odpadní trubky</t>
  </si>
  <si>
    <t>Pol__137</t>
  </si>
  <si>
    <t>PÁKOVÁ DŘEZOVÁ NÁSTĚNNÁ BATERIE G 1/2" x 150 mm, chrom standard</t>
  </si>
  <si>
    <t>725339101</t>
  </si>
  <si>
    <t>MONTÁŽ VÝLEVKY DITURVITOVÉ bez nádrže a armatur</t>
  </si>
  <si>
    <t>725829202</t>
  </si>
  <si>
    <t>nástěnných</t>
  </si>
  <si>
    <t>Pol__141</t>
  </si>
  <si>
    <t>PODOMÍTKOVÁ ZÁPACHOVÁ UZÁVĚRKA DN40/50</t>
  </si>
  <si>
    <t>Pol__142</t>
  </si>
  <si>
    <t>PRAČKOVÝ VENTIL SE ZPĚTNÝM VENTILEM G 1/2"</t>
  </si>
  <si>
    <t>725869215</t>
  </si>
  <si>
    <t>725819201</t>
  </si>
  <si>
    <t>MONTÁŽ VENTILŮ nástěnných G 1/2"</t>
  </si>
  <si>
    <t>Pol__145</t>
  </si>
  <si>
    <t>ZÁVĚSNÝ ELEKTRICKÝ ZÁSOBNÍKOVÝ OHŘÍVAČ SVISLÝ OBJEM  50l vč. poj. ventilu, 230 V, 50 Hz, 2 kW, krytí, IP 45</t>
  </si>
  <si>
    <t>725539102</t>
  </si>
  <si>
    <t>MONTÁŽ ELEKTR. ZÁSOBNÍKOVÝCH OHŘÍVAČŮ ostatní typy 80 l</t>
  </si>
  <si>
    <t>998725202</t>
  </si>
  <si>
    <t>PŘESUN HMOT PRO ZAŘIZOVACÍ PŘEDMĚTY V OBJEKTECH VÝŠKY přes 6 do 12 m</t>
  </si>
  <si>
    <t>_07</t>
  </si>
  <si>
    <t>733 - Rozvod potrubí</t>
  </si>
  <si>
    <t>733111102</t>
  </si>
  <si>
    <t>POTRUBÍ Z TRUBEK OCELOVÝCH ZÁVITOVÝCH BEZEŠVÝCH BĚŽNÝCH NÍZKOTLAKÝCH DN 10</t>
  </si>
  <si>
    <t>733111103</t>
  </si>
  <si>
    <t>POTRUBÍ Z TRUBEK OCELOVÝCH ZÁVITOVÝCH BEZEŠVÝCH BĚŽNÝCH NÍZKOTLAKÝCH DN 15</t>
  </si>
  <si>
    <t>733111106</t>
  </si>
  <si>
    <t>POTRUBÍ Z TRUBEK OCELOVÝCH ZÁVITOVÝCH BEZEŠVÝCH BĚŽNÝCH NÍZKOTLAKÝCH DN 32</t>
  </si>
  <si>
    <t>733190106</t>
  </si>
  <si>
    <t>TLAKOVÉ ZKOUŠKY POTRUBÍ do DN 32</t>
  </si>
  <si>
    <t>732163103</t>
  </si>
  <si>
    <t>POTRUBÍ Z TRUBEK MĚDĚNÝCH SPOJOVANÝCH PÁJENÍM 18x1</t>
  </si>
  <si>
    <t>732291101</t>
  </si>
  <si>
    <t>ZKOUŠKY TĚSNOSTI POTRUBÍ MĚDĚNÉHO do D 35</t>
  </si>
  <si>
    <t>733113113</t>
  </si>
  <si>
    <t>PŘÍPLATEK ZA ZHOTOVENÍ PŘÍPOJKY DN 15</t>
  </si>
  <si>
    <t>733141102</t>
  </si>
  <si>
    <t>ODVZDUŠŇOVACÍ NÁDOBKY Z TRUBEK OCELOVÝCH do DN 50</t>
  </si>
  <si>
    <t>Pol__156</t>
  </si>
  <si>
    <t>PŘERUŠENÍ STÁVAJÍCÍHO OCELOVÉHO POTRUBÍ A NAVÁZÁNÍ NOVÝM DN 32</t>
  </si>
  <si>
    <t>732199100</t>
  </si>
  <si>
    <t>MONTÁŽ ŠTÍTKŮ orientačních vč.dodávky štítků</t>
  </si>
  <si>
    <t>998733202</t>
  </si>
  <si>
    <t>PŘESUN HMOT PRO POTRUBÍ V OBJEKTECH VÝŠKY přes 6 do 12 m</t>
  </si>
  <si>
    <t>_08</t>
  </si>
  <si>
    <t>734 - Armatury</t>
  </si>
  <si>
    <t>Pol__159</t>
  </si>
  <si>
    <t>TERMOSTATICKÁ HLAVICE s vestavěným čidlem pro veřejné prostory</t>
  </si>
  <si>
    <t>Pol__160</t>
  </si>
  <si>
    <t>RADIÁTOROVÝ VENTIL ROHOVÉ PROVEDENÍ G 1/2"</t>
  </si>
  <si>
    <t>Pol__161</t>
  </si>
  <si>
    <t>RADIÁTOROVÉ ŠROUBENÍ ROHOVÉ PROVEDENÍ UZAVÍRACÍ, REGULOVATELNÉ S VYPOUŠTĚNÍM G 1/2"</t>
  </si>
  <si>
    <t>Pol__162</t>
  </si>
  <si>
    <t>SVĚRNÉ SPOJKY PRO MĚDĚNÉ TRUBKY G 1/2"</t>
  </si>
  <si>
    <t>Pol__163</t>
  </si>
  <si>
    <t>KULOVÝ KOHOUT VYPOUŠTĚCÍ G 3/8"</t>
  </si>
  <si>
    <t>734209102</t>
  </si>
  <si>
    <t>MONTÁŽ ARMATUR ZÁVITOVÝCH S 1 ZÁVITEM 3/8"</t>
  </si>
  <si>
    <t>734209113</t>
  </si>
  <si>
    <t>MONTÁŽ ARMATUR ZÁVITOVÝCH SE 2 ZÁVITY 1/2"</t>
  </si>
  <si>
    <t>734291951</t>
  </si>
  <si>
    <t>MONTÁŽ hlavic ručního a termostatického ovládání</t>
  </si>
  <si>
    <t>735090912</t>
  </si>
  <si>
    <t>VYREGULOVÁNÍ HLAVIC s termostatickým ovládáním</t>
  </si>
  <si>
    <t>998734202</t>
  </si>
  <si>
    <t>PŘESUN HMOT PRO ARMATURY V OBJEKTECH VÝŠKY přes 6 do 12 m</t>
  </si>
  <si>
    <t>_09</t>
  </si>
  <si>
    <t>735 - Otopná tělesa</t>
  </si>
  <si>
    <t>Pol__169</t>
  </si>
  <si>
    <t>OTOPNÁ OCELOVÁ DESKOVÁ TĚLESA S BOČNÍM PŘIPOJENÍM, S HLADKOU ČELNÍ PLOCHOU VČ. PŘÍCHYTEK, UPEVNĚNÍ,, ODVZDUŠŇOVACÍ A ZASLEPOVACÍ ZÁTKY, HORNÍ MŘÍŽKY A BOČNÍCH KRYTŮ typ 22PLAN-600/1200 mm</t>
  </si>
  <si>
    <t>735159121</t>
  </si>
  <si>
    <t>MONTÁŽ PANELOVÝCH TĚLES RADIK do 1600 mm</t>
  </si>
  <si>
    <t>998735202</t>
  </si>
  <si>
    <t>PŘESUN HMOT PRO OTOPNÁ TĚLESA V OBJEKTECH VÝŠKY přes 6 do 12 m</t>
  </si>
  <si>
    <t>_10</t>
  </si>
  <si>
    <t>767 - Konstrukce zámečnícké</t>
  </si>
  <si>
    <t>Pol__172</t>
  </si>
  <si>
    <t>OBJÍMKA D 15 - 19 mm</t>
  </si>
  <si>
    <t>Pol__173</t>
  </si>
  <si>
    <t>OBJÍMKA D 20 - 25 mm</t>
  </si>
  <si>
    <t>Pol__174</t>
  </si>
  <si>
    <t>OBJÍMKA D 25 - 30 mm</t>
  </si>
  <si>
    <t>Pol__175</t>
  </si>
  <si>
    <t>OBJÍMKA D 32 - 37 mm</t>
  </si>
  <si>
    <t>Pol__176</t>
  </si>
  <si>
    <t>OBJÍMKA D 40 - 45 mm</t>
  </si>
  <si>
    <t>Pol__177</t>
  </si>
  <si>
    <t>MATICE  DIN 934 M   8</t>
  </si>
  <si>
    <t>Pol__178</t>
  </si>
  <si>
    <t>ZÁVITOVÁ TYČ č. 113639 M   8</t>
  </si>
  <si>
    <t>Pol__179</t>
  </si>
  <si>
    <t>HMOŽDINKA M   8/30</t>
  </si>
  <si>
    <t>Pol__180</t>
  </si>
  <si>
    <t>DOPLŇKOVĚ KONSTRUKCE z pozinkovaného materiálu pro uložení potrubí</t>
  </si>
  <si>
    <t>kg</t>
  </si>
  <si>
    <t>767995101</t>
  </si>
  <si>
    <t>MONTÁŽ OSTATNÍCH ATYPICKÝCHKOVOVÝCH STAVEBNÍCH DOPLŇKOVÝHKONSTRUKCÍ, HMOTNOSTI do 5 kg</t>
  </si>
  <si>
    <t>998767202</t>
  </si>
  <si>
    <t>PŘESUN HMOT PRO KOVOVÉ STAVEBNÍ A DOPLŇKOVÉ KONSTRUKCE přes 6 do 12 m</t>
  </si>
  <si>
    <t>_11</t>
  </si>
  <si>
    <t>783 - Nátěry</t>
  </si>
  <si>
    <t>783424140</t>
  </si>
  <si>
    <t>NÁTĚRY POTRUBÍ SYNTETICKÉ do DN 50 mm základní + 2x</t>
  </si>
  <si>
    <t>783424340</t>
  </si>
  <si>
    <t>NÁTĚRY POTRUBÍ SYNTETICKÉ do DN 50 mm základní + 2x + 1x email</t>
  </si>
  <si>
    <t>_12</t>
  </si>
  <si>
    <t>713 - Izolace tepelné</t>
  </si>
  <si>
    <t>Pol__185</t>
  </si>
  <si>
    <t>TERMOIZOLAČNÍ TRUBICE Z PĚNOVÉHO PE S UZAVŘENOU BUNĚČNOU STRUKTUROU V NELAMINOVANÉM PROVEDENÍ, S, PODÉLNÝM NÁŘEZEM - tl. 9 mm 20 mm - SV v konstrukcích</t>
  </si>
  <si>
    <t>bm</t>
  </si>
  <si>
    <t>Pol__186</t>
  </si>
  <si>
    <t>TERMOIZOLAČNÍ TRUBICE Z PĚNOVÉHO PE S UZAVŘENOU BUNĚČNOU STRUKTUROU V NELAMINOVANÉM PROVEDENÍ, S, PODÉLNÝM NÁŘEZEM - tl. 9 mm 25 mm</t>
  </si>
  <si>
    <t>Pol__187</t>
  </si>
  <si>
    <t>TERMOIZOLAČNÍ TRUBICE Z PĚNOVÉHO PE S UZAVŘENOU BUNĚČNOU STRUKTUROU V NELAMINOVANÉM PROVEDENÍ, S, PODÉLNÝM NÁŘEZEM - tl. 9 mm 32 mm</t>
  </si>
  <si>
    <t>Pol__188</t>
  </si>
  <si>
    <t>TERMOIZOLAČNÍ TRUBICE Z PĚNOVÉHO PE S UZAVŘENOU BUNĚČNOU STRUKTUROU V NELAMINOVANÉM PROVEDENÍ, S, PODÉLNÝM NÁŘEZEM - tl. 9 mm 35 mm</t>
  </si>
  <si>
    <t>Pol__189</t>
  </si>
  <si>
    <t>TERMOIZOLAČNÍ TRUBICE Z PĚNOVÉHO PE S UZAVŘENOU BUNĚČNOU STRUKTUROU V NELAMINOVANÉM PROVEDENÍ, S, PODÉLNÝM NÁŘEZEM - tl. 20 mm 18 mm - otopná voda v konstrukcích</t>
  </si>
  <si>
    <t>Pol__190</t>
  </si>
  <si>
    <t>TERMOIZOLAČNÍ TRUBICE Z PĚNOVÉHO PE S UZAVŘENOU BUNĚČNOU STRUKTUROU V NELAMINOVANÉM PROVEDENÍ, S, PODÉLNÝM NÁŘEZEM - tl. 20 mm 20 mm - TV v konstrukcích</t>
  </si>
  <si>
    <t>Pol__191</t>
  </si>
  <si>
    <t>TERMOIZOLAČNÍ TRUBICE Z PĚNOVÉHO PE S UZAVŘENOU BUNĚČNOU STRUKTUROU V NELAMINOVANÉM PROVEDENÍ, S, PODÉLNÝM NÁŘEZEM - tl. 20 mm 25 mm</t>
  </si>
  <si>
    <t>Pol__192</t>
  </si>
  <si>
    <t>TERMOIZOLAČNÍ TRUBÍCE Z PĚNOVÉHO PE S OCHRANNOU PE TKANINOU TL. 13 mm 20 mm - SV volně vedená</t>
  </si>
  <si>
    <t>Pol__193</t>
  </si>
  <si>
    <t>TERMOIZOLAČNÍ TRUBÍCE Z PĚNOVÉHO PE S OCHRANNOU PE TKANINOU TL. 13 mm 25 mm</t>
  </si>
  <si>
    <t>Pol__194</t>
  </si>
  <si>
    <t>TERMOIZOLAČNÍ TRUBÍCE Z PĚNOVÉHO PE S OCHRANNOU PE TKANINOU TL. 13 mm 32 mm</t>
  </si>
  <si>
    <t>Pol__195</t>
  </si>
  <si>
    <t>TERMOIZOLAČNÍ TRUBÍCE Z PĚNOVÉHO PE S OCHRANNOU PE TKANINOU TL. 13 mm 40 mm</t>
  </si>
  <si>
    <t>Pol__196</t>
  </si>
  <si>
    <t>MONTÁŽ IZOLAČNÍCH TRUBIC VČ.POMOCNÉHO MATERIÁLU montáž</t>
  </si>
  <si>
    <t>Pol__197</t>
  </si>
  <si>
    <t>POTRUBNÍ POUZDRA Z ČEDIČOVÉ VLNY S POLEPEM Z KAŠÍROVANÉ AL FÓLIE tl. 30 mm 22 - TV volně vedená</t>
  </si>
  <si>
    <t>Pol__198</t>
  </si>
  <si>
    <t>POTRUBNÍ POUZDRA Z ČEDIČOVÉ VLNY S POLEPEM Z KAŠÍROVANÉ AL FÓLIE tl. 30 mm 22 - otopná voda volně, vedená</t>
  </si>
  <si>
    <t>Pol__199</t>
  </si>
  <si>
    <t>POTRUBNÍ POUZDRA Z ČEDIČOVÉ VLNY S POLEPEM Z KAŠÍROVANÉ AL FÓLIE tl. 30 mm 28 - TV volně vedená</t>
  </si>
  <si>
    <t>Pol__200</t>
  </si>
  <si>
    <t>POTRUBNÍ POUZDRA Z ČEDIČOVÉ VLNY S POLEPEM Z KAŠÍROVANÉ AL FÓLIE tl. 30 mm 35 - TV volně vedená</t>
  </si>
  <si>
    <t>Pol__201</t>
  </si>
  <si>
    <t>POTRUBNÍ POUZDRA Z ČEDIČOVÉ VLNY S POLEPEM Z KAŠÍROVANÉ AL FÓLIE tl. 30 mm 42 - otopná voda volně, vedená</t>
  </si>
  <si>
    <t>Pol__202</t>
  </si>
  <si>
    <t>MONTÁŽ IZOLAČNÍCH POUZDER s povrchovou úpravou Al fóliíl</t>
  </si>
  <si>
    <t>998716202</t>
  </si>
  <si>
    <t>PŘESUN HMOT PRO IZOLACE TEPELNÉ přes 6 do 12 m</t>
  </si>
  <si>
    <t>_13</t>
  </si>
  <si>
    <t>789 - HZS</t>
  </si>
  <si>
    <t>Pol__204</t>
  </si>
  <si>
    <t>NEZMĚŘ. STAVEBNÍ PRÁCE sekací a vrtací práce, nespecifikované práce vyplývající z rekonstrukce</t>
  </si>
  <si>
    <t>Pol__205</t>
  </si>
  <si>
    <t>TOPNÁ ZKOUŠKA .. dle ČSN 060310</t>
  </si>
  <si>
    <t>Rozvaděč RH</t>
  </si>
  <si>
    <t>Pol__1</t>
  </si>
  <si>
    <t>AS206040-5 Rozvaděč skříňový AS,2000x600x400 jednokřídlé dveře, RAL 7035, včetně montážní desky</t>
  </si>
  <si>
    <t>Pol__2</t>
  </si>
  <si>
    <t>ASSW2004-5 Bočnice AS/IDS, 2000x400mm</t>
  </si>
  <si>
    <t>Pol__3</t>
  </si>
  <si>
    <t>ASCCI060-- Sada pro vnitřní spojování AS, IDS</t>
  </si>
  <si>
    <t>sada</t>
  </si>
  <si>
    <t>Pol__4</t>
  </si>
  <si>
    <t>ASSOT041-- Podstavec AS, díl 400/100-PS1040</t>
  </si>
  <si>
    <t>Pol__5</t>
  </si>
  <si>
    <t>ASSOB061-- Podstavec AS, díl 600/100-PF1060</t>
  </si>
  <si>
    <t>Pol__6</t>
  </si>
  <si>
    <t>Drobné příslušenství: lišty propojky, vodiče, spojky, lišty DIN, uzemňovací a nulové svorky, kryty a, pod.</t>
  </si>
  <si>
    <t>Pol__7</t>
  </si>
  <si>
    <t>BR583800CZ Jistič modulární B80/3, 20kA</t>
  </si>
  <si>
    <t>Pol__8</t>
  </si>
  <si>
    <t>BM018363-- Jistič modulární B63/3, 10kA</t>
  </si>
  <si>
    <t>Pol__9</t>
  </si>
  <si>
    <t>BM018116-- Jistič modulární B16/1, 10kA</t>
  </si>
  <si>
    <t>Pol__10</t>
  </si>
  <si>
    <t>BM018102-- Jistič modulární B2/1, 10kA</t>
  </si>
  <si>
    <t>Pol__11</t>
  </si>
  <si>
    <t>IS211340-- Svodič přepětí PROTEC BC TNS 275/25, TI + TII/B+C</t>
  </si>
  <si>
    <t>Pol__12</t>
  </si>
  <si>
    <t>IS506223-- Odpínač pojistkový VLO, 3P, 100A</t>
  </si>
  <si>
    <t>Pol__13</t>
  </si>
  <si>
    <t>ISZ22063-- Pojistka válcová, gG 22x58, 63A 500V</t>
  </si>
  <si>
    <t>Pol__14</t>
  </si>
  <si>
    <t>ELEKTROMĚR DZT 6252 0,25-80A CZ CEJCH, PŘÍMÉ MĚŘENÍ 0,25-80A</t>
  </si>
  <si>
    <t>Pol__15</t>
  </si>
  <si>
    <t>RSA 4 A Řadová svornice</t>
  </si>
  <si>
    <t>Pol__16</t>
  </si>
  <si>
    <t>RSA 35 A Řadová svornice</t>
  </si>
  <si>
    <t>Pol__17</t>
  </si>
  <si>
    <t>RSA 70 A Řadová svornice</t>
  </si>
  <si>
    <t>Pol__18</t>
  </si>
  <si>
    <t>Drobné montážní práce a úpravy</t>
  </si>
  <si>
    <t>Rozvaděč RM1</t>
  </si>
  <si>
    <t>Pol__19</t>
  </si>
  <si>
    <t>Pol__20</t>
  </si>
  <si>
    <t>Pol__21</t>
  </si>
  <si>
    <t>Pol__22</t>
  </si>
  <si>
    <t>Drobné příslušenství: lišty propojky, vodiče, spojky, lišty DIN, uzemňovaví a nulové svorky, kryty a, pod.</t>
  </si>
  <si>
    <t>Pol__24</t>
  </si>
  <si>
    <t>BZ900263-- Vypínač 3P, 63A na DIN lištu</t>
  </si>
  <si>
    <t>MGDIZ065-Z Elektroměr digitální, 3f., 65A, 3x230/400V, 2T</t>
  </si>
  <si>
    <t>BM018350-- Jistič modulární B50/3, 10kA</t>
  </si>
  <si>
    <t>Pol__28</t>
  </si>
  <si>
    <t>BM018332-- Jistič modulární B32/3, 10kA</t>
  </si>
  <si>
    <t>Pol__29</t>
  </si>
  <si>
    <t>BM018325-- Jistič modulární B25/3, 10kA</t>
  </si>
  <si>
    <t>Pol__30</t>
  </si>
  <si>
    <t>BM018316-- Jistič modulární B16/3, 10kA</t>
  </si>
  <si>
    <t>Pol__31</t>
  </si>
  <si>
    <t>BM018310-- Jistič modulární B10/3, 10kA</t>
  </si>
  <si>
    <t>Pol__32</t>
  </si>
  <si>
    <t>BM017340-- Jistič modulární C40/3, 10kA</t>
  </si>
  <si>
    <t>Pol__33</t>
  </si>
  <si>
    <t>BM018104-- Jistič modulární B4/1, 10kA</t>
  </si>
  <si>
    <t>Pol__34</t>
  </si>
  <si>
    <t>LSD36533-- Stykač 65A/30kW/400V, 3P/230VAC</t>
  </si>
  <si>
    <t>Pol__35</t>
  </si>
  <si>
    <t>RSA 6 A Řadová svornice</t>
  </si>
  <si>
    <t>RSA 10 A Řadová svornice</t>
  </si>
  <si>
    <t>Pol__37</t>
  </si>
  <si>
    <t>RSA 16 A Řadová svornice</t>
  </si>
  <si>
    <t>Pol__38</t>
  </si>
  <si>
    <t>Rozvaděč RS10</t>
  </si>
  <si>
    <t>Pol__39</t>
  </si>
  <si>
    <t>AS208040-5 Rozvaděč skříňový AS,2000x800x400 jednokřídlé dveře,RAL 7035, včetně montážní desky</t>
  </si>
  <si>
    <t>Pol__40</t>
  </si>
  <si>
    <t>ASSOB081-- Podstavec AS, díl 800/100-PF1080</t>
  </si>
  <si>
    <t>ASCCE060-- Sada pro vnější spojování AS, IDS</t>
  </si>
  <si>
    <t>Pol__45</t>
  </si>
  <si>
    <t>Pol__47</t>
  </si>
  <si>
    <t>Pol__48</t>
  </si>
  <si>
    <t>Pol__49</t>
  </si>
  <si>
    <t>BM018340-- Jistič modulární B40/3, 10kA</t>
  </si>
  <si>
    <t>Pol__50</t>
  </si>
  <si>
    <t>BM018110-- Jistič modulární B10/1, 10kA</t>
  </si>
  <si>
    <t>BM017110-- Jistič modulární C10/1, 10kA</t>
  </si>
  <si>
    <t>Pol__56</t>
  </si>
  <si>
    <t>BO618616-- Jistič modulární s chráničem B16-003/A, 10kA</t>
  </si>
  <si>
    <t>Pol__57</t>
  </si>
  <si>
    <t>LQ611230-- Relé impulzní 1Z/230VAC</t>
  </si>
  <si>
    <t>Pol__58</t>
  </si>
  <si>
    <t>DLS/3Ph-Bus Modul, Modul výpadku fází Eaton</t>
  </si>
  <si>
    <t>Pol__59</t>
  </si>
  <si>
    <t>BZ326437-- Stykač modulový 20A, 230VAC, 2Z, 1 modul</t>
  </si>
  <si>
    <t>Pol__60</t>
  </si>
  <si>
    <t>BZ326442-- Stykač modulový 40A, 230VAC, 4Z, 3 moduly</t>
  </si>
  <si>
    <t>ZR5R0011-- Relé časové zpožděný návrat 24-240VAC, 1P</t>
  </si>
  <si>
    <t>RSA 2,5A Řadová svornice</t>
  </si>
  <si>
    <t>Pol__64</t>
  </si>
  <si>
    <t>RSA 4 A Řadová svornice barevná</t>
  </si>
  <si>
    <t>Pol__65</t>
  </si>
  <si>
    <t>RSA 6 Řadová svornice</t>
  </si>
  <si>
    <t>Pol__66</t>
  </si>
  <si>
    <t>Pol__67</t>
  </si>
  <si>
    <t>Rozvaděč RMS2 - bufet</t>
  </si>
  <si>
    <t>BK080106-- Rozvodnice nástěnná 2x18 modulů, dveře průhledné</t>
  </si>
  <si>
    <t>DLS/3Ph-Bus Modul, Modul výpadku fází</t>
  </si>
  <si>
    <t>BM018320-- Jistič modulární B20/3, 10kA</t>
  </si>
  <si>
    <t>Pol__74</t>
  </si>
  <si>
    <t>IS211240-- Svodič přepětí COMBTEC BC TNS 275/12, 5</t>
  </si>
  <si>
    <t>Pol__75</t>
  </si>
  <si>
    <t>Drobný instalační materiál: propojky, bužírka, štítky, páska, a pod.</t>
  </si>
  <si>
    <t>Rozvaděč RMS4</t>
  </si>
  <si>
    <t>Pol__76</t>
  </si>
  <si>
    <t>IM088865-- Rozvaděč Minipol polyesterový, 3bod.uzávěr, 600x500x230mm</t>
  </si>
  <si>
    <t>Pol__77</t>
  </si>
  <si>
    <t>IMCH0065 Instalační rošt 600x500,3x23 modulů</t>
  </si>
  <si>
    <t>Pol__79</t>
  </si>
  <si>
    <t>Pol__84</t>
  </si>
  <si>
    <t>BC004130-- Chránič proudový 40-4-03/AC, 10kA</t>
  </si>
  <si>
    <t>Pol__85</t>
  </si>
  <si>
    <t>Pol__86</t>
  </si>
  <si>
    <t>IS010200-- Svodič přepětí modul VMG275, 3kA</t>
  </si>
  <si>
    <t>IK200002-C Svorka bezšroubová 2, 5mm, šedá</t>
  </si>
  <si>
    <t>IK201002-A Svorka bezšroubová 2, 5mm, modrá</t>
  </si>
  <si>
    <t>IK222002-- Svorka bezšroubová 2, 5mm, zeleno/žlutá</t>
  </si>
  <si>
    <t>Rozvaděč RMS5</t>
  </si>
  <si>
    <t>NÁSTĚNNÁ OCELOPLECH. SKŘÍŇ XCZ AWS30- 2/6-200- EI30-DP1</t>
  </si>
  <si>
    <t>Pol__94</t>
  </si>
  <si>
    <t>Pol__95</t>
  </si>
  <si>
    <t>Pol__96</t>
  </si>
  <si>
    <t>BM017302-- Jistič modulární C2/3, 10kA</t>
  </si>
  <si>
    <t>BC054103-- Chránič proudový 40-4-003/A, 10kA</t>
  </si>
  <si>
    <t>Pol__101</t>
  </si>
  <si>
    <t>BZ326461-- Stykač modulový 25A, 230VAC, 4Z, 2 moduly</t>
  </si>
  <si>
    <t>IK110004- Řadová svorka CBC šedá, 4mm2</t>
  </si>
  <si>
    <t>Skříňka OS1</t>
  </si>
  <si>
    <t>Pol__106</t>
  </si>
  <si>
    <t>BK080101-- Rozvodnice nástěnná 1x12 modulů, dveře průhledné</t>
  </si>
  <si>
    <t>Pol__107</t>
  </si>
  <si>
    <t>BZ117531-- Tlačítko+LED 1Z/1R, 230VACDC, na DIN lištu</t>
  </si>
  <si>
    <t>Skříňka D5 (D6)</t>
  </si>
  <si>
    <t>MM216594-- Tlačítko červené, nízké</t>
  </si>
  <si>
    <t>Pol__111</t>
  </si>
  <si>
    <t>MM216590-- Tlačítko černé, nízké</t>
  </si>
  <si>
    <t>MM216374-- Díl propojovací</t>
  </si>
  <si>
    <t>MM216378-- Kontakt 1R, zadní, svorka šroubová</t>
  </si>
  <si>
    <t>MM216376-- Kontakt 1Z, zadní, svorka šroubová</t>
  </si>
  <si>
    <t>Pol__115</t>
  </si>
  <si>
    <t>MM216400-- Adaptér na DIN lištu pro zadní díl</t>
  </si>
  <si>
    <t>Pol__116</t>
  </si>
  <si>
    <t>Dodávky</t>
  </si>
  <si>
    <t>UPS - CENTRÁLNÍ BATERIOVÝ ZDROJ Centrální nouzový bateriový zdroj. Naláejní 2x24V. Díky integrované, funkci SBU-Flash® je možné automaticky vyhledávat a adresovat   svítidla   v   jednotlivých</t>
  </si>
  <si>
    <t>okruzích   nouzových   svítidel.   Díky</t>
  </si>
  <si>
    <t>osvědčené  technologii  ILS  lze  každé  jednotlivé  svítidlo  nastavit  do kteréhokoli ze tří režimů: pohotovostní / trvalý / spínaný trvalý režim. Kompaktní rozměry centrály ( 250 x 479 x 129 )mm bez baterií. Provedení:</t>
  </si>
  <si>
    <t>Oceloplechová skříň, tmavá černá RAL 9005. Vstupní napětí: 230 V AC 50 Hz ± 10%,</t>
  </si>
  <si>
    <t>Výstupní napětí: 24 V DC ± 10%, Provoz: až 8 hodin podle typu baterie , Baterie: bezúdržbové uzavřené 24 V / 12 Ah (volitelněl 36 Ah s BS), Životnost baterií: v souladu s EUROBAT 10 let / 20° C, Provozní teplota okolí: 0</t>
  </si>
  <si>
    <t>... 35°C (ideálně 20°C), Max. rel. vlhkost: 85% bez kondenzace, Výstupní okruhy: 6 (max. 20 LED-svítidel na okruh), Max. proud okruhu: 2,5A, Spínací vstupy: 2, Volitelné vstupy: 3, Signalizační kontakty: 3, SU-Flash ® :</t>
  </si>
  <si>
    <t>automatické hledání a adresace svítidel, LAN připojení: Ano, TCP/IP (vč. Web Interface)</t>
  </si>
  <si>
    <t>Elektromontáže</t>
  </si>
  <si>
    <t>MONTÁŽ  ROZVADĚČŮ SKŘÍŇOVÝCH Do  300 kg</t>
  </si>
  <si>
    <t>MONTÁŽ  ROZVADĚČŮ SKŘÍŇOVÝCH Do  400 kg</t>
  </si>
  <si>
    <t>Pol__128</t>
  </si>
  <si>
    <t>MONTÁŽ ROZVODNIC Do 100 kg</t>
  </si>
  <si>
    <t>Pol__129</t>
  </si>
  <si>
    <t>MONTÁŽ ROZVODNIC Do 150 kg</t>
  </si>
  <si>
    <t>MONTÁŽ PLASTOVÝCH SKŘÍNÍ Do 100 kg</t>
  </si>
  <si>
    <t>UKONČENÍ KABELŮ SMRŠŤOVACÍ ZÁKLOPKOU 4x50  mm2</t>
  </si>
  <si>
    <t>UKONČENÍ KABELŮ SMRŠŤOVACÍ ZÁKLOPKOU 4x25  mm2</t>
  </si>
  <si>
    <t>Pol__133</t>
  </si>
  <si>
    <t>UKONČENÍ KABELŮ SMRŠŤOVACÍ ZÁKLOPKOU 5x4   mm2</t>
  </si>
  <si>
    <t>UKONČENÍ  VODIČŮ V ROZVADĚČÍCH Do   2,5 mm2</t>
  </si>
  <si>
    <t>UKONČENÍ  VODIČŮ V ROZVADĚČÍCH Do   6   mm2</t>
  </si>
  <si>
    <t>UKONČENÍ  VODIČŮ V ROZVADĚČÍCH Do  16   mm2</t>
  </si>
  <si>
    <t>UKONČENÍ  VODIČŮ V ROZVADĚČÍCH Do  50   mm2</t>
  </si>
  <si>
    <t>Pol__138</t>
  </si>
  <si>
    <t>UKONČENÍ A ZAPOJENÍ STÍNĚNÍ Pláště kabelu</t>
  </si>
  <si>
    <t>Pol__139</t>
  </si>
  <si>
    <t>ELEKTROINSTALAČNÍ KRABICE KRABICE ODBOČNÁ se svorkovnicí a víčkem</t>
  </si>
  <si>
    <t>Pol__140</t>
  </si>
  <si>
    <t>ELEKTROINSTALAČNÍ KRABICE KRABICE PŘÍSTROJOVÁ</t>
  </si>
  <si>
    <t>ELEKTROINSTALAČNÍ KRABICE KRABICE S KRYTÍM IP54 POŽÁRNÍ</t>
  </si>
  <si>
    <t>SVORKOVNICE KABICOVÁ 3x1-2,5mm2</t>
  </si>
  <si>
    <t>Pol__143</t>
  </si>
  <si>
    <t>SVORKOVNICE KABICOVÁ 4x1-2,5mm2</t>
  </si>
  <si>
    <t>Pol__144</t>
  </si>
  <si>
    <t>SVORKOVNICE KABICOVÁ 5x1-2,5mm2</t>
  </si>
  <si>
    <t>TRUBKY INSTALAČNÍ 2325/LPE-2 TRUBKA OHEBNÁ EN LPE 125N</t>
  </si>
  <si>
    <t>Pol__146</t>
  </si>
  <si>
    <t>TRUBKY INSTALAČNÍ 2332/LPE-2 TRUBKA OHEBNÁ EN LPE 125N</t>
  </si>
  <si>
    <t>Pol__147</t>
  </si>
  <si>
    <t>TRUBKY INSTALAČNÍ TRUBKA OHEBNÁ - MONOFLEX</t>
  </si>
  <si>
    <t>Pol__148</t>
  </si>
  <si>
    <t>Pol__149</t>
  </si>
  <si>
    <t>KABELOVÉ ŽLABY KZ 60x50x0.75 kabelový žlab</t>
  </si>
  <si>
    <t>Pol__150</t>
  </si>
  <si>
    <t>KABELOVÉ ŽLABY KZ 60x100x1.00 kabelový žlab</t>
  </si>
  <si>
    <t>Pol__151</t>
  </si>
  <si>
    <t>KABELOVÉ ŽLABY KZ 60x150x1.00 kabelový žlab</t>
  </si>
  <si>
    <t>Pol__152</t>
  </si>
  <si>
    <t>PŘÍSLUŠENSTVÍ KABELOVÝCH ŽLABŮ Držáky, podpěry, propojky, uchycovací materiál a pod.</t>
  </si>
  <si>
    <t>Pol__153</t>
  </si>
  <si>
    <t>PŘÍSLUŠENSTVÍ KABELOVÝCH ŽLABŮ V 50 víko</t>
  </si>
  <si>
    <t>Pol__154</t>
  </si>
  <si>
    <t>PŘÍSLUŠENSTVÍ KABELOVÝCH ŽLABŮ V 100 víko</t>
  </si>
  <si>
    <t>Pol__155</t>
  </si>
  <si>
    <t>PŘÍSLUŠENSTVÍ KABELOVÝCH ŽLABŮ V 150 víko</t>
  </si>
  <si>
    <t>DRŽÁK KABELŮ POŽÁRNĚ ODOLNÉ TRASY Skupinový držák kabelů SD2</t>
  </si>
  <si>
    <t>Pol__157</t>
  </si>
  <si>
    <t>DRŽÁK KABELŮ POŽÁRNĚ ODOLNÉ TRASY PŘÍCHYTKA JEDNOSTRANNÁ</t>
  </si>
  <si>
    <t>Pol__158</t>
  </si>
  <si>
    <t>DRŽÁK KABELŮ POŽÁRNĚ ODOLNÉ TRASY Uchycovací materiál pro trasy PO</t>
  </si>
  <si>
    <t>PODLAHOVÝ SYSTÉM UNIVERZÁLNÍ PODLAHOVÁ KRABICE DO BETONOVÉ PODLAHY ROZMĚR: 332x250x80mm</t>
  </si>
  <si>
    <t>PODLAHOVÝ SYSTÉM RÁM PODLAHOVÝ LB VČETNĚ VÍKA (pro nalepení koberce)</t>
  </si>
  <si>
    <t>KABEL SILOVÝ,IZOLACE PVC S ODOLNOSTÍ PŘI POŽÁRU 1-CSKH-V-J 3x1,5 FE180/P60-R B2s1d0</t>
  </si>
  <si>
    <t>KABEL SILOVÝ,IZOLACE PVC S ODOLNOSTÍ PŘI POŽÁRU 1-CSKH-V-O 2x1,5 FE180/P60-R B2s1d0</t>
  </si>
  <si>
    <t>KABEL SILOVÝ,IZOLACE PVC S ODOLNOSTÍ PŘI POŽÁRU CXKH-V-J 3x1,5 FE180/P60-R B2s1d0</t>
  </si>
  <si>
    <t>Pol__164</t>
  </si>
  <si>
    <t>KABEL SILOVÝ,IZOLACE PVC S ODOLNOSTÍ PŘI POŽÁRU CXKH-V-J 3x2,5 FE180/P60-R B2s1d0</t>
  </si>
  <si>
    <t>Pol__165</t>
  </si>
  <si>
    <t>KABEL SILOVÝ,IZOLACE PVC S ODOLNOSTÍ PŘI POŽÁRU CXKH-V-J 4x1,5 FE180/P60-R B2s1d0</t>
  </si>
  <si>
    <t>Pol__166</t>
  </si>
  <si>
    <t>KABEL SILOVÝ,IZOLACE PVC S ODOLNOSTÍ PŘI POŽÁRU CXKH-V-J 5X1,5 FE180/P60-R B2s1d0</t>
  </si>
  <si>
    <t>Pol__167</t>
  </si>
  <si>
    <t>KABEL SILOVÝ,IZOLACE PVC S ODOLNOSTÍ PŘI POŽÁRU CXKH-V-J 5x4 FE180/P60-R B2s1d0</t>
  </si>
  <si>
    <t>Pol__168</t>
  </si>
  <si>
    <t>KABEL SILOVÝ,IZOLACE PVC S ODOLNOSTÍ PŘI POŽÁRU CXKH-V-J 5x6 FE180/P60-R B2s1d0</t>
  </si>
  <si>
    <t>KABEL SILOVÝ,IZOLACE PVC S ODOLNOSTÍ PŘI POŽÁRU CXKH-V-J 5x10 FE180/P60-R B2s1d0</t>
  </si>
  <si>
    <t>Pol__170</t>
  </si>
  <si>
    <t>KABEL SILOVÝ,IZOLACE PVC S ODOLNOSTÍ PŘI POŽÁRU CXKH-V-J 7x1,5 FE180/P60-R B2s1d0</t>
  </si>
  <si>
    <t>Pol__171</t>
  </si>
  <si>
    <t>KABEL SILOVÝ,IZOLACE PVC S ODOLNOSTÍ PŘI POŽÁRU CXKH-V-O 2x1,5 FE180/P60-R B2s1d0</t>
  </si>
  <si>
    <t>KABEL SILOVÝ,IZOLACE PVC S ODOLNOSTÍ PŘI POŽÁRU CXKH-V-O 3x1,5 FE180/P60-R B2s1d0</t>
  </si>
  <si>
    <t>KABEL SILOVÝ,IZOLACE PVC S ODOLNOSTÍ PŘI POŽÁRU CXKH-V-O 4x1,5 FE180/P60-R B2s1d0</t>
  </si>
  <si>
    <t>KABEL SILOVÝ,IZOLACE PVC CYKY-O 2x1.5 , pevně</t>
  </si>
  <si>
    <t>KABEL SILOVÝ,IZOLACE PVC CYKY-O 3x1.5 , pevně</t>
  </si>
  <si>
    <t>KABEL SILOVÝ,IZOLACE PVC CYKY-O 5x1.5 , pevně</t>
  </si>
  <si>
    <t>KABEL SILOVÝ,IZOLACE PVC CYKY-J 3x1.5 , pevně</t>
  </si>
  <si>
    <t>KABEL SILOVÝ,IZOLACE PVC CYKY-J 3x2.5 , pevně</t>
  </si>
  <si>
    <t>KABEL SILOVÝ,IZOLACE PVC CYKY-J 5x2.5 , pevně</t>
  </si>
  <si>
    <t>KABEL SILOVÝ,IZOLACE PVC CYKY-J 5x6 , pevně</t>
  </si>
  <si>
    <t>Pol__181</t>
  </si>
  <si>
    <t>KABEL SILOVÝ,IZOLACE PVC CYKY-J 5x16 , pevně</t>
  </si>
  <si>
    <t>Pol__182</t>
  </si>
  <si>
    <t>KABEL SILOVÝ,IZOLACE PVC CYKY-O 5x25</t>
  </si>
  <si>
    <t>Pol__183</t>
  </si>
  <si>
    <t>SDĚLOVACÍ KABEL J-Y(St)Y 4x2x0,8 , pevně</t>
  </si>
  <si>
    <t>Pol__184</t>
  </si>
  <si>
    <t>KABEL STÍNĚNÝ JYTY-O 2x1 mm , pevně</t>
  </si>
  <si>
    <t>VODIČ JEDNOŽILOVÝ, IZOLACE PVC CY 4 mm2,ZŽ, pevně</t>
  </si>
  <si>
    <t>VODIČ JEDNOŽILOVÝ, IZOLACE PVC CY 6 mm2,ZŽ, pevně</t>
  </si>
  <si>
    <t>VODIČ JEDNOŽILOVÝ, IZOLACE PVC CY 15mm2, ZŽ , pevně</t>
  </si>
  <si>
    <t>VODIČ JEDNOŽILOVÝ, IZOLACE PVC CY 25 mm2, ZŽ , pevně</t>
  </si>
  <si>
    <t>EKVIPOTENCIONÁLNÍ SVORKOVNICE EPS1 s krytem</t>
  </si>
  <si>
    <t>Pol__1899</t>
  </si>
  <si>
    <t>PPV 6,00% z montáže: materiál + práce</t>
  </si>
  <si>
    <t>SVÍTIDLA A PŘÍSLUŠENSTVÍ</t>
  </si>
  <si>
    <t>Korpus přisazeného liniového svítidla je vyroben z pasivního chladiče ( 20x15,4)mm., Optická část je tvořena z opálového plexy s maximální účinností. Výkon led zdroje 4000lm/m, 42W/m.</t>
  </si>
  <si>
    <t>Teplota chromatičnosti 3 000K,</t>
  </si>
  <si>
    <t>CRI+80. Svítidlo je regulovatelné protokolem DALI. Celková délka 2,8m. Přesný rozměr nutné zaměřit na stavbě. Lokálně je systém připojen na rozhraní DALI.</t>
  </si>
  <si>
    <t>LM-BVS35 - Napáječ sběrnice</t>
  </si>
  <si>
    <t>adresace a nastavení systému</t>
  </si>
  <si>
    <t>LM-SxED B59 - Čtyřnásobný vstup (spínací, spínací-stmívací, spínací-výměnné) vestavba</t>
  </si>
  <si>
    <t>komunikátor USB/DALI</t>
  </si>
  <si>
    <t>Svítidlo B: Korpus přisazeného zářivkového kruhové svítidla je vyroben z taženého hliníkového, profilu ošetřeného bílou barvou. Optická část je tvořena z opálového plexy. Příkon svítidla 144W,</t>
  </si>
  <si>
    <t>3000K, Ra+80. Rozměry ( 650x70 )mm, IP40.</t>
  </si>
  <si>
    <t>Svítidlo C: Korpus závěsného kruhové svítidla led je vyroben z bíle lakovaného plechu. Optická část, je vyrobena z třívrstvého triplex opálového skla. Příkon svítidla 22W+40W, 3000K, Ra+80. Rozměry (</t>
  </si>
  <si>
    <t>500x100 )mm, IP20.</t>
  </si>
  <si>
    <t>Svítidlo D,K: Základna hranatého svítidla led vyrobena z ocelového bíle lakovaného plechu. Svítidlo, osazeno led zdroji o příkonu 62W, 6 450lm, 3000K, CRI+80. Optická část vyrobena z lepeného</t>
  </si>
  <si>
    <t>opálového difuzoru. Rozměr ( 600x600x65 )mm. Nepohledová základna</t>
  </si>
  <si>
    <t>Vestavné svítidlo kruhového průřezu vyrobené z polykarbonátového plastu a pasivního chladiče. Pohledový rámeček barvy bílé. Optický systém z naprašované hliníkové vrstvy. Optický systém chráněn opálovým plexy v</t>
  </si>
  <si>
    <t>krytí IP44/20. Elektronický předřadník je umístěn mimo svítidlo. Svítidlo osazeno světelným zdrojem LED 13W, 3 000K, 1 130lm, Ra80+, rozměr ( 172x92 )mm.</t>
  </si>
  <si>
    <t>Svítidlo E1: Vestavné svítidlo kruhového průřezu vyrobené z polykarbonátového plastu, a pasivního chladiče. Pohledový rámeček barvy bílé. Optický systém z naprašované hliníkové vrstvy.</t>
  </si>
  <si>
    <t>Pol__1981</t>
  </si>
  <si>
    <t>Svítidlo E2: Vestavné svítidlo kruhového průřezu vyrobené z polykarbonátového plastu a, pasivního chladiče. Pohledový rámeček barvy bílé. Optický systém z naprašované hliníkové vrstvy.</t>
  </si>
  <si>
    <t>Optický systém chráněn opálovým plexy v</t>
  </si>
  <si>
    <t>krytí IP44/20. Elektronický předřadník je umístěn mimo svítidlo. Svítidlo osazeno světelným zdrojem LED 18W, 3 000K, 1 950lm, Ra80+, rozměr ( 172x92 )mm</t>
  </si>
  <si>
    <t>Svítidlo G: Základna hranatého svítidla led vyrobena z ocelového bíle lakovaného plechu. Svítidla, osazena led zdroji o příkonu 42W, 3 500lm, 3000K, CRI+80. Optická část vyrobena z lepeného opálového</t>
  </si>
  <si>
    <t>difuzoru. Svítidlo je</t>
  </si>
  <si>
    <t>stmívatelné protokolem DALI, rozměr ( 300x300x65 )mm. Nepohledová základna.</t>
  </si>
  <si>
    <t>Svítidlo H: Svítidlo je vyrobeno z nerez oceli. Podsvícení v barvě červené. Rozměr 100x100 mm., Svítidlo je stmívatelné přes rozhraní DALI. Font číslice nutné odsouhlasit s architektem.</t>
  </si>
  <si>
    <t>Svítidlo I: Svítidlo je vyrobeno kombinací tlakově odlévaného hliníku a nerez oceli. Podsvícení v, barvě bílé. Svítidlo je stmívatelné přes rozhraní DALI. IP67, příkon 3,4W, napájení 24Vdc, 3000K,</t>
  </si>
  <si>
    <t>RA80+. Svítící pouze do spodního poloprostoru.</t>
  </si>
  <si>
    <t>Svítidlo L: Vestavné svítidlo kruhového průřezu vyrobené z polykarbonátového plastu a pasivního, chladiče. Pohledový rámeček barvy bílé. Optický systém z naprašované hliníkové vrstvy. Optický</t>
  </si>
  <si>
    <t>systém chráněn opálovým plexy v</t>
  </si>
  <si>
    <t>krytí IP44/20. Elektronický předřadník je umístěn mimo svítidlo. Svítidlo osazeno světelným zdrojem LED 30W, 3 000K, 2 980lm, Ra80+, stmívatelné přes rozhraní DALI, rozměr ( 172x92 )mm.</t>
  </si>
  <si>
    <t>Pol__203</t>
  </si>
  <si>
    <t>Svítidlo L1: Korpus přisazeného liniového svítidla je vyroben z pasivního chladiče ( 20x15,4)mm, Optická část je tovřena z opálového plexi s maximální účinností. Výkon led zdroje 3100lm/m, 30W/m.</t>
  </si>
  <si>
    <t>CRI+80. Svítidlo je regulovatelné protokolem DALI. Celková délka 2,6m. Přesný rozměr nutné zaměřit na stavbě.</t>
  </si>
  <si>
    <t>Svítidlo L2: Korpus přisazeného liniového svítidla je vyroben z pasivního chladiče ( 20x15,4)mm, Optická část je tovřena z opálového plexi s maximální účinností. Výkon led zdroje 3100lm/m, 30W/m.</t>
  </si>
  <si>
    <t>Svítidlo L3: Korpus přisazeného liniového svítidla je vyroben z pasivního chladiče ( 20x15,4)mm, Optická část je tovřena z opálového plexi s maximální účinností. Výkon led zdroje 3100lm/m, 30W/m.</t>
  </si>
  <si>
    <t>Pol__206</t>
  </si>
  <si>
    <t>Svítidlo NB1: Bezpečnostní nouzové svítidlo na CNZ, stropní, LED 3W, IP40, 1 x adresný člen</t>
  </si>
  <si>
    <t>Pol__207</t>
  </si>
  <si>
    <t>Svítidlo NB2: Bezpečnostní nouzové svítidlo na CNZ, stropní, 2x LED, IP40, 2 x adresný člen</t>
  </si>
  <si>
    <t>Pol__208</t>
  </si>
  <si>
    <t>Svítidlo NB3: Bezpečnostní nouzové svítidlo na CNZ, stropní, LED 1W, IP40, 1 x adresný člen</t>
  </si>
  <si>
    <t>Pol__209</t>
  </si>
  <si>
    <t>Svítidlo NB4: Bezpečnostní nouzové svítidlo na CNZ, přisazené, LED 1W, IP65, 1 x adresný člen</t>
  </si>
  <si>
    <t>Pol__210</t>
  </si>
  <si>
    <t>Svítidlo NP1: Nouzové svítidlo piktogram nástěnný na CNZ, LED, IP40, 20m, 1 x adresný člen</t>
  </si>
  <si>
    <t>Pol__211</t>
  </si>
  <si>
    <t>Svítidlo NP2: Nouzové svítidlo piktogram nástěnný na CNZ, 2x LED, IP40, 20m, 2 x adresný člen</t>
  </si>
  <si>
    <t>Pol__212</t>
  </si>
  <si>
    <t>Svítidlo NP3: Nouzové svítidlo piktogram nástěnný na CNZ, LED 1W, IP65, 17m, 1 x adresný člen</t>
  </si>
  <si>
    <t>Pol__213</t>
  </si>
  <si>
    <t>Svítidlo O, S2, S4: Svítidlo je vyrobeno v provedení k montáži na strop, nebo stěnu. Je vybaveno, pryžovým těsněním zaručujícím krytí IP 65.Těleso svítidla vyrobeno z plastového polykarbonátového</t>
  </si>
  <si>
    <t>výlisku bílé barvy nesoucí montážní</t>
  </si>
  <si>
    <t>plech s komponenty, chráněné opálový PMMA difuzor. Osazeno halogenovou žárovkou 2x60W. Rozměry ( 385x145)mm</t>
  </si>
  <si>
    <t>Pol__214</t>
  </si>
  <si>
    <t>Svítidlo P: Svítidlo je vyrobeno k montáži na strop a lze je použít i jako závěsné. Elektrické, komponenty jsou osazeny na tělese svítidla, leštěný hliníkový reflektor je standardním vybavením</t>
  </si>
  <si>
    <t>svítidla. Těleso svítidla z polyesteru</t>
  </si>
  <si>
    <t>plněného skelným vláknem. Optická část z PMMA difuzoru Svítidlo obsahuje závěsná oka, průchodku a ucpávku. Svítidlo je vybaveno nestmívatelným elektornický předřadníkem 2x36W, IP65</t>
  </si>
  <si>
    <t>Pol__215</t>
  </si>
  <si>
    <t>Svítidlo RP: Repas stávajícího svítidla - nová elektronická výzbroj pro světelné zdroje LED 3 000K,, příkon 40W. CRI80+</t>
  </si>
  <si>
    <t>Pol__216</t>
  </si>
  <si>
    <t>Svítidlo S1, S3: Svítidlo je vyrobeno v provedení k montáži na strop a lze jej použít i jako, závěsné. Těleso svítidla vyrobeno z bíle lakovaného ocelového plechu RAL 9003. Optická část z</t>
  </si>
  <si>
    <t>prizmatického opálového PMMA difuzor. Svítidlo</t>
  </si>
  <si>
    <t>je vybaveno nestmívatelným elektornický předřadníkem 2x36W, IP40.</t>
  </si>
  <si>
    <t>Pol__217</t>
  </si>
  <si>
    <t>Svítidlo U: Svítidlo RGB hlavice ovládaná pomocí DMX512 signálu. Příkon 42W 245x350 mm. Sočástí, svítidla je ovládací pult.</t>
  </si>
  <si>
    <t>Pol__218</t>
  </si>
  <si>
    <t>Svítidlo U: Ovládací DMX512 pult</t>
  </si>
  <si>
    <t>Pol__219</t>
  </si>
  <si>
    <t>Svítidlo VO1: Svítidlo vyrobeno z tlakově odlévaného hliníku. Osazeno led zdrojem 18W, 3000K, IP65., Povrchová úprava aluminium.</t>
  </si>
  <si>
    <t>Pol__220</t>
  </si>
  <si>
    <t>Svítidlo VO2: Svítidlo vyrobeno z tlakově odlévaného hliníku. Osazeno led zdrojem 30W, 3000K, IP65., Povrchová úprava aluminium.</t>
  </si>
  <si>
    <t>Pol__221</t>
  </si>
  <si>
    <t>Příslušenství a ovládací prvky: SUP24VDC/1,5A - napaječ ovládacích prvků</t>
  </si>
  <si>
    <t>Pol__222</t>
  </si>
  <si>
    <t>Příslušenství a ovládací prvky: APDS-1000 - fázový stmívač</t>
  </si>
  <si>
    <t>Pol__223</t>
  </si>
  <si>
    <t>Příslušenství a ovládací prvky: LM-3DLIS - Řídící jednotka DALI (LM-Bus, tlačítka)</t>
  </si>
  <si>
    <t>Pol__224</t>
  </si>
  <si>
    <t>Příslušenství a ovládací prvky: LM-BVS35 - Napáječ sběrnice</t>
  </si>
  <si>
    <t>Pol__225</t>
  </si>
  <si>
    <t>Příslušenství a ovládací prvky: SW konfigurace</t>
  </si>
  <si>
    <t>Pol__226</t>
  </si>
  <si>
    <t>Příslušenství a ovládací prvky: adresace a nastavení systému</t>
  </si>
  <si>
    <t>Pol__227</t>
  </si>
  <si>
    <t>Příslušenství a ovládací prvky: LITECOM CCD - LITECOM regulátor</t>
  </si>
  <si>
    <t>Pol__228</t>
  </si>
  <si>
    <t>Příslušenství a ovládací prvky: LM-SxED B59 - Čtyřnásobný vstup (spínací, spínací-stmívací,, spínací-výměnné) vestavba</t>
  </si>
  <si>
    <t>Pol__229</t>
  </si>
  <si>
    <t>Příslušenství a ovládací prvky: LM-Cxx (V) - Ovládací přístroj LM Circle hranatý, montáž do stěny</t>
  </si>
  <si>
    <t>OSTATNÍ</t>
  </si>
  <si>
    <t>Pol__230</t>
  </si>
  <si>
    <t>PROSTOROVÝ TERMOSTAT, NÁSTĚNNÝ, rozsah regulace teploty: 5 °C - 30 °C, hystereze 0,5 °C, spínač, zapnuto/vypnuto, rozměry (D x Š x V) 75x75x26 mm, Imax: 10 A</t>
  </si>
  <si>
    <t>Pol__231</t>
  </si>
  <si>
    <t>SPÍNAČ AUTOMATICKÝ Spínač automatický, s rovinným snímáním pohybu 180°, relé; b. bílá</t>
  </si>
  <si>
    <t>Pol__232</t>
  </si>
  <si>
    <t>RÁMEČEK Rámeček pro elektroinstalační přístroje, jednonásobný; b. bílá</t>
  </si>
  <si>
    <t>Pol__233</t>
  </si>
  <si>
    <t>SNÍMAČ POHYBU SPECIÁLNÍ, BASICLINE, KOMPLETNÍ Snímač pohybu pro automatické spínání svítidel; b., bílá; oblast zachycení d24m/v=2,5m, montáž do podhledu, prahové osvětlení 10-2000lx, zpoždění</t>
  </si>
  <si>
    <t>vypnutí 10s-30min, 230V, spínací prvek relé/3 vodičové připojení/2000W, IP40</t>
  </si>
  <si>
    <t>Pol__234</t>
  </si>
  <si>
    <t>SPÍNAČ, PŘEPÍNAČ KOMPLETNÍ, Spínač jednopólový; řazení 1; pod omítku. jasně bílá</t>
  </si>
  <si>
    <t>Pol__235</t>
  </si>
  <si>
    <t>SPÍNAČ, PŘEPÍNAČ KOMPLETNÍ, Spínač jednopólový IP 54; řazení 1; plastová skříňka; b. bílá</t>
  </si>
  <si>
    <t>Pol__236</t>
  </si>
  <si>
    <t>SPÍNAČ, PŘEPÍNAČ KOMPLETNÍ, Přepínač sériový; řazení 5; opd omítku, jasně bílá</t>
  </si>
  <si>
    <t>Pol__237</t>
  </si>
  <si>
    <t>SPÍNAČ, PŘEPÍNAČ KOMPLETNÍ, Přepínač střídavý,  řazení 6; pod omítku, b. jasně bílá</t>
  </si>
  <si>
    <t>Pol__238</t>
  </si>
  <si>
    <t>OVLÁDAČ KOMPLETNÍ, Ovládač zapínací; řazení 1/0; pod omítku. jasně bílá</t>
  </si>
  <si>
    <t>Pol__239</t>
  </si>
  <si>
    <t>ZÁSUVKA NN Zásuvka dvojnásobná (bezšroubové svorky), s ochrannými kolíky, s natočenou dutinou, s, clonkami; řazení 2x(2P+PE); b. bílá</t>
  </si>
  <si>
    <t>Pol__240</t>
  </si>
  <si>
    <t>ZÁSUVKA NN, IP 44 (PLAST) Zásuvka jednonásobná IP 54, s ochranným kolíkem, s víčkem; řazení 2P+PE;, b. bílá, plastová skříňka</t>
  </si>
  <si>
    <t>Pol__241</t>
  </si>
  <si>
    <t>ZÁSUVKA PRŮMYSLOVÁ ZAPUŠTĚNÁ, IP 44 Zásuvka průmyslová, zapuštěná, s víčkem a instalační krabicí;, řazení 3P+N+PE; b. bílá (RAL 1013), IP 44, 16 A</t>
  </si>
  <si>
    <t>Pol__242</t>
  </si>
  <si>
    <t>ZÁSUVKA PRŮMYSLOVÁ, IP 44, IP 67 Zásuvka průmyslová, nástěnná montáž; řazení 3P+N+PE; b. IP 44, 16 A</t>
  </si>
  <si>
    <t>Pol__243</t>
  </si>
  <si>
    <t>DROBNÝ INSTALAČNÍ MATERIÁL BUŽÍRKY, PÁSKY, ŠROUBY, SPOJKY, PŘÍCHYTKY, a pod.</t>
  </si>
  <si>
    <t>Pol__244</t>
  </si>
  <si>
    <t>DROBNÝ INSTALAČNÍ MATERIÁL KRABICE PROTAHOVACÍ DO PODLAHY</t>
  </si>
  <si>
    <t>Pol__245</t>
  </si>
  <si>
    <t>PROTIPOŽÁRNÍ UCPÁVKA EI 60 Kabel. přepážka</t>
  </si>
  <si>
    <t>Pol__246</t>
  </si>
  <si>
    <t>HODINOVE ZUCTOVACI SAZBY Vyhledani pripojovaciho mista</t>
  </si>
  <si>
    <t>Pol__247</t>
  </si>
  <si>
    <t>HODINOVE ZUCTOVACI SAZBY Napojeni na stavajici zarizeni</t>
  </si>
  <si>
    <t>Pol__248</t>
  </si>
  <si>
    <t>HODINOVE ZUCTOVACI SAZBY Priprava ke komplexni zkousce</t>
  </si>
  <si>
    <t>Pol__249</t>
  </si>
  <si>
    <t>HODINOVE ZUCTOVACI SAZBY Zkusebni provoz</t>
  </si>
  <si>
    <t>Pol__250</t>
  </si>
  <si>
    <t>HODINOVE ZUCTOVACI SAZBY Zauceni obsluhy</t>
  </si>
  <si>
    <t>Pol__251</t>
  </si>
  <si>
    <t>HODINOVE ZUCTOVACI SAZBY Zabezpeceni pracoviste</t>
  </si>
  <si>
    <t>Pol__252</t>
  </si>
  <si>
    <t>HODINOVE ZUCTOVACI SAZBY Montaz a drobné doplňkové práce</t>
  </si>
  <si>
    <t>Pol__253</t>
  </si>
  <si>
    <t>SPOLUPRACE S DODAVATELEM PRI zapojovani a zkouskach</t>
  </si>
  <si>
    <t>Pol__254</t>
  </si>
  <si>
    <t>KOORDINACE POSTUPU PRACI S ostatnimi profesemi</t>
  </si>
  <si>
    <t>Pol__255</t>
  </si>
  <si>
    <t>PROVEDENI REVIZNICH ZKOUSEK DLE CSN 331500 Revizni technik</t>
  </si>
  <si>
    <t>Pol__256</t>
  </si>
  <si>
    <t>PROVEDENI REVIZNICH ZKOUSEK DLE CSN 331500 Spoluprace s reviz.technikem</t>
  </si>
  <si>
    <t>Pol__257</t>
  </si>
  <si>
    <t>Podružný materiál</t>
  </si>
  <si>
    <t>_1</t>
  </si>
  <si>
    <t>Ústředna EPS</t>
  </si>
  <si>
    <t>ÚSTŘEDNA EPS - čtyři linky, zdroj, skříň, kompletní</t>
  </si>
  <si>
    <t>Čelní ovl. panel</t>
  </si>
  <si>
    <t>Čelní ovl. panel - externí</t>
  </si>
  <si>
    <t>Aku12V/24Ah</t>
  </si>
  <si>
    <t>Periferní modul pro OPPO</t>
  </si>
  <si>
    <t>Drobný materiál - propoj. kabely, šrouby, atd</t>
  </si>
  <si>
    <t>Linková karta</t>
  </si>
  <si>
    <t>Periferní modul</t>
  </si>
  <si>
    <t>Napěťový konvertor 12V/12V DC</t>
  </si>
  <si>
    <t>Převodník 12V/24V DC</t>
  </si>
  <si>
    <t>Hlavní relé</t>
  </si>
  <si>
    <t>_2</t>
  </si>
  <si>
    <t>OPPO, KTPO</t>
  </si>
  <si>
    <t>Obslužné pole požární ochrany</t>
  </si>
  <si>
    <t>SET KLÍČOVÉHO TREZORU PO, motýlkový klíč</t>
  </si>
  <si>
    <t>_3</t>
  </si>
  <si>
    <t>Hlásiče</t>
  </si>
  <si>
    <t>Multisenzorový  hlásič</t>
  </si>
  <si>
    <t>Optickokouřový  hlásič</t>
  </si>
  <si>
    <t>Sokl hlásiče</t>
  </si>
  <si>
    <t>Přídavná vývodková patice</t>
  </si>
  <si>
    <t>Tlačítkový  hlásič</t>
  </si>
  <si>
    <t>V/V modul pro sirény</t>
  </si>
  <si>
    <t>V/V modul 4/4</t>
  </si>
  <si>
    <t>Skříň pro moduly</t>
  </si>
  <si>
    <t>Siréna Alarm</t>
  </si>
  <si>
    <t>Maják Alarm</t>
  </si>
  <si>
    <t>Drobný materiál - těsnění, šrouby, průchodky, atd</t>
  </si>
  <si>
    <t>_4</t>
  </si>
  <si>
    <t>Uvedení do provozu</t>
  </si>
  <si>
    <t>Uvedení do provozu, zaškolení obsluhy</t>
  </si>
  <si>
    <t>_5</t>
  </si>
  <si>
    <t>Sdělovací kabely určené pro EPS</t>
  </si>
  <si>
    <t>Kabel P90-R B2 ca s1d0  3Cx1,5 - napájení ústředny</t>
  </si>
  <si>
    <t>Kabel P90-R B2 ca s1d0 4x2x0,8 - sirény</t>
  </si>
  <si>
    <t>Kabel P90-R B2 ca s1d0 10x2x0,8 - KTPO, OPPO, ZDP</t>
  </si>
  <si>
    <t>Kabel B2 ca s1d0 2x2x0,8 - linka</t>
  </si>
  <si>
    <t>Vodič CY 6mm2, zž</t>
  </si>
  <si>
    <t>Zdroj 24V/6A, zálohovaný, monitor.Výstup, IP44</t>
  </si>
  <si>
    <t>Akumulátory 27Ah/12V</t>
  </si>
  <si>
    <t>Zařízení dálkového přenosu, schválené k připojení HZS KV, kompletní, vč, antény, propojení</t>
  </si>
  <si>
    <t>Nástěnná rozvodnice s odvětráním pro ústřednu EPS, EI 90DP1 s dveřmi EW 30DP1, 1078x795x519, IP54,, větrací systém, kompletní, vč. vývodek</t>
  </si>
  <si>
    <t>keramická svorka</t>
  </si>
  <si>
    <t>Popisné štítky na kabely, žíly, svorky</t>
  </si>
  <si>
    <t>Svorka keramická</t>
  </si>
  <si>
    <t>Svorka řadová 2,5 rozpojovací</t>
  </si>
  <si>
    <t>popisné štítky ke svorkám</t>
  </si>
  <si>
    <t>Příslušenství ke svorkám</t>
  </si>
  <si>
    <t>set</t>
  </si>
  <si>
    <t>popisné návlečky na žíly</t>
  </si>
  <si>
    <t>DIN lišta</t>
  </si>
  <si>
    <t>Spojovací materiál</t>
  </si>
  <si>
    <t>bal.</t>
  </si>
  <si>
    <t>Nehořlavá krabice s vývodkami</t>
  </si>
  <si>
    <t>Kovová hmoždinka o8</t>
  </si>
  <si>
    <t>Elektroinstalační trubka ohebná D20, střední mech. odolnost, pod omítku</t>
  </si>
  <si>
    <t>Elektroinstalační trubka ohebná D25, střední mech. odolnost, pod omítku</t>
  </si>
  <si>
    <t>Bezhalogegnová trubka elektroinstalační o20mm PC-ABS, 1250N/5cm, , vč. příslušenství</t>
  </si>
  <si>
    <t>Přep.ochrana pro 2 páry dat.vedení</t>
  </si>
  <si>
    <t>Přep.ochrana pro 2 páry napáj.vedení</t>
  </si>
  <si>
    <t>Příchytky pro nehořlavé kabely kompl.</t>
  </si>
  <si>
    <t>Protipožární tmel, 310ml</t>
  </si>
  <si>
    <t>_6</t>
  </si>
  <si>
    <t>Montážní práce</t>
  </si>
  <si>
    <t>Značení a upřesnění  trasy vedení</t>
  </si>
  <si>
    <t>Trubka pod omítku</t>
  </si>
  <si>
    <t>Trubka  na povrch</t>
  </si>
  <si>
    <t>Montáž nehořlavých příchytek</t>
  </si>
  <si>
    <t>Konstrukce ocel. pro přístroje do 5 kg</t>
  </si>
  <si>
    <t>Zhotovení protipožár.ucpávky E60 vč.mat. D40 mm</t>
  </si>
  <si>
    <t>Osazení hmoždinky, resp. příchytky</t>
  </si>
  <si>
    <t>Montáž kabelu 4 žilového</t>
  </si>
  <si>
    <t>Montáž kabelu  nehořlavého</t>
  </si>
  <si>
    <t>Montáž CY</t>
  </si>
  <si>
    <t>Montáž napájení</t>
  </si>
  <si>
    <t>Štítek kabelový</t>
  </si>
  <si>
    <t>Označení žil kabelu, vč. zakreslení</t>
  </si>
  <si>
    <t>Uzemnění nosných konstrukcí na stávající uzemnění</t>
  </si>
  <si>
    <t>Montáž přep. ochran</t>
  </si>
  <si>
    <t>Montáž tlačít. hlásiče</t>
  </si>
  <si>
    <t>Montáž čidla automatického hlásiče</t>
  </si>
  <si>
    <t>Montáž sirény, majáčku</t>
  </si>
  <si>
    <t>Montáž skříně ústředny</t>
  </si>
  <si>
    <t>Montáž ústředny EPS</t>
  </si>
  <si>
    <t>Montáž linkových modulů</t>
  </si>
  <si>
    <t>Montáž - přípl.za práci ve výškách</t>
  </si>
  <si>
    <t>Měření 1 úseku smyčky</t>
  </si>
  <si>
    <t>Měření izolačního stavu vedení, vč.záznamu</t>
  </si>
  <si>
    <t>Kontrola funkceschopnosti systému EPS</t>
  </si>
  <si>
    <t>Montáž OPPO</t>
  </si>
  <si>
    <t>Montáž KTPO</t>
  </si>
  <si>
    <t>Montáž dálkového přenosu</t>
  </si>
  <si>
    <t>Nastavení  ZDP, multisenzorových hlásičů</t>
  </si>
  <si>
    <t>Dopracování dokumentace na vybraný typ zapřízení,</t>
  </si>
  <si>
    <t>_7</t>
  </si>
  <si>
    <t>Lešení</t>
  </si>
  <si>
    <t>Mobilní lešení - plošina do 4m</t>
  </si>
  <si>
    <t>Pevné lešení</t>
  </si>
  <si>
    <t>Sekání drážky 50x50mm v cihelném zdivu</t>
  </si>
  <si>
    <t>Sekání drážky 50x50mm ve stropě</t>
  </si>
  <si>
    <t>Hrubé zapravení drážky</t>
  </si>
  <si>
    <t>Stavební výpomoc - průrazy, nespec. Pomocné práce</t>
  </si>
  <si>
    <t>Zařízení č. 1 - Větrání hygienických zařízení a WC a větrání elektrorozvodny</t>
  </si>
  <si>
    <t>101</t>
  </si>
  <si>
    <t>Větrací jednotka s rekuperací</t>
  </si>
  <si>
    <t>účinnst rekuperace 80 %, rozměry: 1250 x 665 x 292</t>
  </si>
  <si>
    <t>včetně řídicího systému umožňujícího programování jednotky s možností ovládání pomocí senzoru</t>
  </si>
  <si>
    <t>pohybu</t>
  </si>
  <si>
    <t>.senzor pohybu</t>
  </si>
  <si>
    <t>.kabeláž a propojení prvků regulace</t>
  </si>
  <si>
    <t>102</t>
  </si>
  <si>
    <t>Zvukově izolovaný diagonální ventilátor do kruhového potrubí   D 200/568 mm</t>
  </si>
  <si>
    <t>včetně:</t>
  </si>
  <si>
    <t>.spojovací manžeta   D 200</t>
  </si>
  <si>
    <t>.zpětná klapka   D 200</t>
  </si>
  <si>
    <t>.termostat prostorový s vypínačem</t>
  </si>
  <si>
    <t>103</t>
  </si>
  <si>
    <t>Protidešťová žaluzie - sání vzduchu, vel. 400 x 250, komfortní, vč. síťky proti hmyzu</t>
  </si>
  <si>
    <t>104</t>
  </si>
  <si>
    <t>Protidešťová žaluzie - výfuk vzduchu, vel. 400 x 250, komfortní, vč. síťky proti hmyzu</t>
  </si>
  <si>
    <t>105</t>
  </si>
  <si>
    <t>Přívodní anemostat   vel. 400</t>
  </si>
  <si>
    <t>106</t>
  </si>
  <si>
    <t>Plastový talířový ventil odvodní   D 160, včetně zděře</t>
  </si>
  <si>
    <t>107</t>
  </si>
  <si>
    <t>Ohebná zvukově izolační hadice   D 160</t>
  </si>
  <si>
    <t>108</t>
  </si>
  <si>
    <t>Dveřní mřížka   vel. 445 x 82</t>
  </si>
  <si>
    <t>110</t>
  </si>
  <si>
    <t>odbočka jednostranná 90° OBJ 160-160</t>
  </si>
  <si>
    <t>111</t>
  </si>
  <si>
    <t>rovné potrubí D 160</t>
  </si>
  <si>
    <t>oblouk segmentový 90° OBS 160</t>
  </si>
  <si>
    <t>rovné potrubí D 200</t>
  </si>
  <si>
    <t>odbočka jednostranná 90° OBJ 200-160</t>
  </si>
  <si>
    <t>spojka vnitřní D 160</t>
  </si>
  <si>
    <t>spojka vnitřní D 200</t>
  </si>
  <si>
    <t>koncový kryt D 160</t>
  </si>
  <si>
    <t>koncový kryt D 200</t>
  </si>
  <si>
    <t>přívodní - čtyřhranné do obv. 1500     50 % tvar.</t>
  </si>
  <si>
    <t>odsávací - čtyřhranné do obv. 1500     50 % tvar.</t>
  </si>
  <si>
    <t>Zařízení č. 2 - Klimatizace místnosti záložního zdroje ve 2. NP</t>
  </si>
  <si>
    <t>201</t>
  </si>
  <si>
    <t>Venkovní kondenzační jednotka s celoroční úpravou pro chlazení</t>
  </si>
  <si>
    <t>QCH = 2,5 kW, QT = 3,2 kW, Ni = 0,73 kW/230 V-50 Hz</t>
  </si>
  <si>
    <t>rozměry: 535 x 663 x 293 mm (v x š x h)</t>
  </si>
  <si>
    <t>úchytné konzoly a závěsný materiál</t>
  </si>
  <si>
    <t>202</t>
  </si>
  <si>
    <t>Vnitřní nástěnná klimatizační jednotka</t>
  </si>
  <si>
    <t>vč. dálkového infraovladače</t>
  </si>
  <si>
    <t>rozměry: 268 x 840 x 203 mm</t>
  </si>
  <si>
    <t>zajistit odvod kondenzátu (d = 13,8 mm)</t>
  </si>
  <si>
    <t>203</t>
  </si>
  <si>
    <t>Tepelně izolované chladicí Cu potrubí</t>
  </si>
  <si>
    <t>Zařízení č. 4 - Možnosti úpravy a zefektivnění provozu stávající vzduchotechniky</t>
  </si>
  <si>
    <t>.doplnění frekvenčních měničů k elektrickým motorům ventilátorů vzduchotechnických jednotek</t>
  </si>
  <si>
    <t>.el. motor jednotky pro přívod vzduchu do hlediště   Ni = 7,5 kW/3 x 400 V-50 Hz</t>
  </si>
  <si>
    <t>.el. motor jednotky pro přívod vzduchu do předsálí   Ni = 2,2 kW/3 x 400 V-50 Hz</t>
  </si>
  <si>
    <t>.el. motor jednotky pro společné odsávání vzduchu Ni = 7,5 kW/3 x 400 V-50 Hz</t>
  </si>
  <si>
    <t>.zprovoznění stávající automatické regulace, revize a repase stávajících jednotek</t>
  </si>
  <si>
    <t>.větrací jednotka pro přívod vzduchu do hlediště   V = 18 000 m3/h, QT = 215 kW</t>
  </si>
  <si>
    <t>.větrací jednotka pro přívod vzduchu do předsálí   V = 5 430 m3/h, QT = 66 kW</t>
  </si>
  <si>
    <t>.větrací jednotka pro společné odsávání vzduchu V = 21 715 m3/h</t>
  </si>
  <si>
    <t>.průzkum potrubních tras a čištění rozvodů vzduchu</t>
  </si>
  <si>
    <t>průzkum</t>
  </si>
  <si>
    <t>čištění potrubí do obvodu:</t>
  </si>
  <si>
    <t xml:space="preserve"> do obv. 1050	bm	35</t>
  </si>
  <si>
    <t xml:space="preserve"> do obv. 1500	bm	100</t>
  </si>
  <si>
    <t xml:space="preserve"> do obv. 1890	bm	120</t>
  </si>
  <si>
    <t xml:space="preserve"> do obv. 2630	bm	10</t>
  </si>
  <si>
    <t xml:space="preserve"> do obv. 3500	bm	35</t>
  </si>
  <si>
    <t>.výměna koncových distribučních prvků</t>
  </si>
  <si>
    <t xml:space="preserve"> přívodní vyústka   vel. 600 x 300	ks	30</t>
  </si>
  <si>
    <t xml:space="preserve"> přívodní vyústka   vel. 400 x 200	ks	13</t>
  </si>
  <si>
    <t xml:space="preserve"> přívodní vyústka   vel. 300 x 250	ks	2</t>
  </si>
  <si>
    <t xml:space="preserve"> přívodní vyústka   vel. 300 x 225	ks	4</t>
  </si>
  <si>
    <t xml:space="preserve"> přívodní anemostat   D 600	ks	3</t>
  </si>
  <si>
    <t xml:space="preserve"> odsávací vyústka   vel. 600 x 300	ks	7</t>
  </si>
  <si>
    <t xml:space="preserve"> odsávací vyústka   vel. 500 x 300	ks	12</t>
  </si>
  <si>
    <t xml:space="preserve"> odsávací vyústka   vel. 450 x 300	ks	6</t>
  </si>
  <si>
    <t xml:space="preserve"> odsávací vyústka   vel. 400 x 200	ks	4</t>
  </si>
  <si>
    <t>Montážní, spojovací a těsnicí materiál</t>
  </si>
  <si>
    <t>Materiál pro zhotovení závěsů na montáži se skládá:</t>
  </si>
  <si>
    <t>.lišty závěsné ZL 40x40</t>
  </si>
  <si>
    <t>.závěsy ZL 8</t>
  </si>
  <si>
    <t>.závěsy kruhové s tlumicí gumou</t>
  </si>
  <si>
    <t>Zhotovení závěsů - nařezání profilů a závitových tyčí</t>
  </si>
  <si>
    <t>Montáž závěsů - instalace závěsů na stavbě</t>
  </si>
  <si>
    <t>Spojovací materiál se skládá:</t>
  </si>
  <si>
    <t>.šroub se šestihrannou hlavou M 8x30 Zn</t>
  </si>
  <si>
    <t>.matice šestihranná M 8 Zn</t>
  </si>
  <si>
    <t>.podložka plochá střední 8,4 Zn</t>
  </si>
  <si>
    <t>Těsnicí materiál - samolepicí pěnové těsnění</t>
  </si>
  <si>
    <t>PSV nátěry</t>
  </si>
  <si>
    <t>odmaštění chemickými rozpouštědly</t>
  </si>
  <si>
    <t>základní nátěr na pozin. plech reaktivní 1 x S 2008</t>
  </si>
  <si>
    <t>nátěry syntetické dvojnásobné s 1x emailováním</t>
  </si>
  <si>
    <t>PSV tepelné izolace</t>
  </si>
  <si>
    <t>tepelná izolace vzduchotechnického potrubí rohožemi z čedičové plsti 4 cm,</t>
  </si>
  <si>
    <t>včetně úchytné konstrukce, povrchová úprava - obalení alfolem</t>
  </si>
  <si>
    <t>HSV lešení</t>
  </si>
  <si>
    <t>lehké pracovní pomocné (do 3,5 m)</t>
  </si>
  <si>
    <t>_8</t>
  </si>
  <si>
    <t>Hodinová zúčtovací sazba</t>
  </si>
  <si>
    <t>Montážní práce - náklady na úpravu a přizpůsobení vzduchotechnického potrubí na stavbě</t>
  </si>
  <si>
    <t>Stavební výpomoci - úprava prostupů ve stavebních konstrukcích (stěně, stropě a střeše)</t>
  </si>
  <si>
    <t>Hodinová zúčtovací sazba, doprava</t>
  </si>
  <si>
    <t>V = 480 m3/h, pext = 100 Pa, Ni = 2 x 0,17 kW/230 V-50 Hz</t>
  </si>
  <si>
    <t>V = 500 m3/h   pc = 180 Pa   Ni = 0,07 kW/230 V-50 Hz</t>
  </si>
  <si>
    <t>QCH = 2,5 kW   QT = 3,2 kW</t>
  </si>
  <si>
    <t>1.1.2006</t>
  </si>
  <si>
    <t>Wc muži  - předsíňka</t>
  </si>
  <si>
    <t>INT24b</t>
  </si>
  <si>
    <t>Deska pod umyvadla, 2400x550x490</t>
  </si>
  <si>
    <t>Nosná skrytá konstrukce tvaru obdélník jakl 40x40 komaxit RAL 9006</t>
  </si>
  <si>
    <t>Deska OSB tl. 28mm, na desce vrstva umělý kámen tl.10 mm např. Technistone -</t>
  </si>
  <si>
    <t>odstín světle šedý cca RAL 7044, s předním nosem 100mm s hranou R5mm, vzadu u stěny sokl 100mm, se spojem vnitřní poloměr R15mm, umyvadla budou vložená   do desky.</t>
  </si>
  <si>
    <t>W12</t>
  </si>
  <si>
    <t>Zrcadlo, 2400x880</t>
  </si>
  <si>
    <t>Zrcadlo nalepené na obklad, s fazetou 20mm</t>
  </si>
  <si>
    <t>1.1.2010</t>
  </si>
  <si>
    <t>Wc ženy  - předsíňka</t>
  </si>
  <si>
    <t>INT24a</t>
  </si>
  <si>
    <t>Deska pod umyvadla, 2300x600x400</t>
  </si>
  <si>
    <t>W11</t>
  </si>
  <si>
    <t>Zrcadlo, 3674x880</t>
  </si>
  <si>
    <t>Demontáž ostatního stáv. vybavení</t>
  </si>
  <si>
    <t>Montáž ostatního vybavení</t>
  </si>
  <si>
    <t>1.1.2015</t>
  </si>
  <si>
    <t>Předsálí</t>
  </si>
  <si>
    <t>INT07</t>
  </si>
  <si>
    <t>Výstavní panel, a/1500x2200</t>
  </si>
  <si>
    <t>Lem 125x100mm - MDF+folie bílá lesk, např. Senosan odstín 801. Zadní plocha - podklad pro plakáty -, LTD bílá mat. Pevná montáž na stěnu s odsazením - montáž na podkladové terče z důvodu vyrovnání na</t>
  </si>
  <si>
    <t>obloukové stěně. b/ 1000x2200</t>
  </si>
  <si>
    <t>INT08</t>
  </si>
  <si>
    <t>Obslužní pult šatny-oblouk-úprava, 5700x600x900</t>
  </si>
  <si>
    <t>Výměna horní desky a čelní plochy, nosná konstrukce a korpus zůstávají. Horní deska ve stávajícím tvaru v provedení s koženkou na MDF, v odstínu kamenná šedá. Přední ohýbané čelo bude v materiálu HPL např.Fundermax- dezén 0659 ( odstín béžové blízký k výmalbě ).  Sokl plech patinovaná mosaz.</t>
  </si>
  <si>
    <t>INT09</t>
  </si>
  <si>
    <t>Závěs, 5300x1400</t>
  </si>
  <si>
    <t>Hustá režná dekorační textilie/ gramáž cca 490g/bm. Složení 20% len, 80% viskoza. Nehořlavá úprava. Suché šamponování. Odstín cca dle odstínu výmalby - odstín Paulín 809. Řasení 100%. Včetně skryté vodící kolejnice - kovový profil 25x25mm v bílé barvě + sada háčků. Řasící páska.</t>
  </si>
  <si>
    <t>1.1.2002</t>
  </si>
  <si>
    <t>Foyer</t>
  </si>
  <si>
    <t>INT10</t>
  </si>
  <si>
    <t>Obslužní pult šatny - rovný, 2750x500x900</t>
  </si>
  <si>
    <t>Výměna horní desky a čelní plochy, nosná konstrukce a korpus zůstávají. Horní deska ve stávajícím tvaru v provedení s koženkou na MDF, v odstínu kamenná šedá. Přední čelo bude v materiálu HPL např.Fundermax - dezén 0659(odstín béžové blízký k výmalbě).  Sokl plech patinovaná mosaz.</t>
  </si>
  <si>
    <t>INT11</t>
  </si>
  <si>
    <t>Závěs, a/ 2750x1400</t>
  </si>
  <si>
    <t>Hustá režná dekorační textili/ gramáž cca 490g/bm. Složení 20% len, 80% viskoza. Nehořlavá úprava., Suché amponování.Odstín cca dle odstínu výmalby - odstín Paulín 809. Řasení 100%. Včetně skryté</t>
  </si>
  <si>
    <t>vodící kolejnice - kovový profil 25x25mm v bílé barvě + sada háčků. Řasící páska. b/ 2750x2400</t>
  </si>
  <si>
    <t>INT12</t>
  </si>
  <si>
    <t>Kryt topení, 2750x230x800</t>
  </si>
  <si>
    <t>Nosná kovová konstrukce jakl 25x40mm,  p.ú komaxit RAL 7044. Čelo MDF s akrylátovou folií, odstín bílá lesk, např. Senosan odst.801. Horní deska tl.2cm - povrch např.Technistone, odstín bílá, s větrací mřížkou - nerez matnou.</t>
  </si>
  <si>
    <t>INT13</t>
  </si>
  <si>
    <t>Vitrina na plakáty, 2750x130x1200</t>
  </si>
  <si>
    <t>Korpus MDF s akrylátovou folií v lesklé bílé barvě- např. Senosan ,odst. 801. Zadní deska LTD bílá mat. Posuvná dvířka sklo čiré. Nahoře a z boku LED-pásek v profilu s difusorem, odstín světla studená bílá.</t>
  </si>
  <si>
    <t>INT14</t>
  </si>
  <si>
    <t>Kryt roletové mříže, 7545x525x525</t>
  </si>
  <si>
    <t>sdk , výmalba bílá</t>
  </si>
  <si>
    <t>INT15</t>
  </si>
  <si>
    <t>Roletová mříž vč.motoru, 5700x3300</t>
  </si>
  <si>
    <t>Ocelová rolovací mříž s motorovým navíjením. Typ např. Microforata, pozinkovaná ocel s p.ú práškovou barvou RAL 9010 .Bezpečnostní trída 2, centrální zámek, ovládání tlačítkem na stěně.Včetně montáže.</t>
  </si>
  <si>
    <t>INT16</t>
  </si>
  <si>
    <t>Závěs , vč. vodícího profilu, 1250x3000</t>
  </si>
  <si>
    <t>Hustá režná dekorační textili/ gramáž cca 490g/bm. Složení 20% len, 80% viskoza. Nehořlavá úprava. Suché amponování.Odstín cca dle odstínu výmalby - odstín Paulín 809. Řasení 70%. Včetně skryté vodící kolejnice - kovový profil 25x25mm v bílé barvě + sada háčků. Řasící páska.</t>
  </si>
  <si>
    <t>INT17</t>
  </si>
  <si>
    <t>1-křeslo, 580x640x840</t>
  </si>
  <si>
    <t>Subtilní kovová podnož - matný chrom.Řezaná PUR - pěna.              Potahová textilie - 100% polyester, 482 g/m2. Barevná kombinace : plochy - šedá, boky - žlutá.                                          Otěruvzdornost: 80 000 cyklů Martindale BS EN ISO 12947 - 2.                                Nehořlavost: cigaretový test (BS EN 1021 – 1 : 1994) sirkový test (BS EN 1021 – 2 : 1994)Pravidelné čištění vysavačem. Větší znečištění otřít vlhkou látkou nebo doporučenými prostředky</t>
  </si>
  <si>
    <t>pro čištění čalounění.</t>
  </si>
  <si>
    <t>INT18</t>
  </si>
  <si>
    <t>Lavice 2-místná, 1120x640x840</t>
  </si>
  <si>
    <t>INT19</t>
  </si>
  <si>
    <t>Lavice 3-místná, 1660x640x840</t>
  </si>
  <si>
    <t>INT20</t>
  </si>
  <si>
    <t>Stolek kavárenský kulatý, prům.500v.650</t>
  </si>
  <si>
    <t>Subtilní kovová podnož - matný chrom. Deska kompaktní deska tl.12mm,  dezén např. Fundermax/exteriér - Colour odstín 0026NT - Prado Alu Grey</t>
  </si>
  <si>
    <t>INT21</t>
  </si>
  <si>
    <t>Stolek kavárenský obdélník, 550x1100x650</t>
  </si>
  <si>
    <t>Subtilní kovová podnož - 2 nohy - matný chrom. Deska kompaktní deska tl.12mm,  dezén např. Fundermax/exteriér - Colour odstín 0026NT - Prado Alu Grey</t>
  </si>
  <si>
    <t>INT22</t>
  </si>
  <si>
    <t>Květináč, 500x500x950</t>
  </si>
  <si>
    <t>Typ např.Lechuza Cubico 50, odstín Antracit. Obal plast, vyjímatelná vložka, samozavlažovací set.</t>
  </si>
  <si>
    <t>INT23</t>
  </si>
  <si>
    <t>Renovace dveří do šaten</t>
  </si>
  <si>
    <t>Renovace povrchové úpravy , výměna kliky : typ např.MT-kliky - Lusy - povrch titan braun mat, okopový plech mosaz patina</t>
  </si>
  <si>
    <t>INT25</t>
  </si>
  <si>
    <t>Koberec do dětského koutku, 5500x6200</t>
  </si>
  <si>
    <t>Všívaný smyčkový zátěžový koberec, gramáž celková 1970g/m2, reakce na oheň CflS1, v.vlasu 3,6m, složení 100% pA, Aquafil Econyl,  CE - EN 14041,              třída zátěže 33.</t>
  </si>
  <si>
    <t>INT26</t>
  </si>
  <si>
    <t>Koš odpadkový, 660x295</t>
  </si>
  <si>
    <t>Nerezový nášlapný odpakový koš, matný, nášlapný, objem 30l</t>
  </si>
  <si>
    <t>INT27</t>
  </si>
  <si>
    <t>Žaluzie vertikální, 2750x2100</t>
  </si>
  <si>
    <t>Lamelová vertikální žaluzie, šířka textilní lamely 127mm, textilie nehořlavost M1, 100% polyester - 210g/m2, světle šedý odstín. Kovová kolelejnice bílé barvy, manuální ovládání.</t>
  </si>
  <si>
    <t>Demontáž stávajícího nábytku</t>
  </si>
  <si>
    <t>demontáž obslužného pultu šatny</t>
  </si>
  <si>
    <t>demontáž krytu topení</t>
  </si>
  <si>
    <t>demontáž vitriny na plakáty</t>
  </si>
  <si>
    <t>Montáž vestavěného nábytku</t>
  </si>
  <si>
    <t>montáž pultu šatny rovného</t>
  </si>
  <si>
    <t>montáž pultu šatny obloukového</t>
  </si>
  <si>
    <t>montáž výstavného panelu</t>
  </si>
  <si>
    <t>montáž krytu topení</t>
  </si>
  <si>
    <t>montáž vitriny na plakáty</t>
  </si>
  <si>
    <t>MN</t>
  </si>
  <si>
    <t>Montáž volného nábytku</t>
  </si>
  <si>
    <t>montáž židlí</t>
  </si>
  <si>
    <t>montáž stolků</t>
  </si>
  <si>
    <t>MD</t>
  </si>
  <si>
    <t>Montáž doplňků</t>
  </si>
  <si>
    <t>montáž závěsů</t>
  </si>
  <si>
    <t>montáž žaluzie</t>
  </si>
  <si>
    <t>Interiér</t>
  </si>
  <si>
    <t>001</t>
  </si>
  <si>
    <t>WC SOUPRAVA(štětka)</t>
  </si>
  <si>
    <t>Jedná se o nerezovou závěsnou soupravu na údržbu WC o rozměrech 106x407mm, která bude umístěna v každé WC kabině. Souprava je složena ze štětky a závěsné nádoby.  Závěsný systém byl zvolen proto, aby nedocházelo k odcizení a aby souprava nezavazela při úklidu.</t>
  </si>
  <si>
    <t>002</t>
  </si>
  <si>
    <t>W2    ZÁSOBNÍK NA TOALETNÍ PAPÍR</t>
  </si>
  <si>
    <t>Jedná se o nerezový zásobník na toaletní papír se zámkem o rozměrech 115x270x271mm , na 1 roli toaletního papíru Jumbo 200-240mm, který bude umístěn v každé WC kabině.</t>
  </si>
  <si>
    <t>003</t>
  </si>
  <si>
    <t>W3    ZÁSOBNÍK NA PAPÍROVÉ RUČNÍKY</t>
  </si>
  <si>
    <t>Jedná se o nerezový zásobník na papírové ručníky o rozměrech 100x275x355mm na 525ks papírových ručníků „Z“, se zámkem, který bude umístěn v předsíňkách WC, kabinách WC imobilních.</t>
  </si>
  <si>
    <t>004</t>
  </si>
  <si>
    <t>W4    ZÁSOBNÍK NA HYGIENICKÉ SÁČKY</t>
  </si>
  <si>
    <t>Jedná se o nerezový zásobník na hygienické sáčky o rozměrech 30x97x145mm, na 25ks plastových sáčků v krabičce, který bude umístěn v každé kabině WC žen a WC imobilních.</t>
  </si>
  <si>
    <t>005</t>
  </si>
  <si>
    <t>W5    NEREZOVÝ HÁČEK</t>
  </si>
  <si>
    <t>Jedná se o nerezový háček o rozměrech 60x55mm, který bude umístěn po 2ks v každé WC kabině.</t>
  </si>
  <si>
    <t>006</t>
  </si>
  <si>
    <t>W6    ODPADKOVÝ KOŠ ZÁVĚSNÝ</t>
  </si>
  <si>
    <t>Jedná se o kulatý nerezový závěsný 3l hygienický koš s plastovou vložkou o rozměrech 250x170x230mm, který bude umístěn v každé WC kabině žen a WC imobilních. Závěsný systém byl zvolen proto, aby nedocházelo k odcizení a aby nezavazel při úklidu.</t>
  </si>
  <si>
    <t>007</t>
  </si>
  <si>
    <t>W7    KOŠ NA PAPÍROVÉ RUČNÍKY</t>
  </si>
  <si>
    <t>Jedná se o nerezový velkokapacitní 25l koš na papírové ručníky o rozměrech 155x355x460mm, který bude umístěn v předsíňkách WC, kabinách WC imobilních a ve vybraných technických místnostech.</t>
  </si>
  <si>
    <t>008</t>
  </si>
  <si>
    <t>W8    DÁVKOVAČ MÝDLA</t>
  </si>
  <si>
    <t>Jedná se o nerezový dávkovač tekutého mýdla na 820ml o rozměrech 91x105x160mm, který bude umístěn nad každým umyvadlem.</t>
  </si>
  <si>
    <t>009</t>
  </si>
  <si>
    <t>W9   ELEKTRICKÝ OSUŠOVAČ RUKOU BEZDOTYKOVÝ</t>
  </si>
  <si>
    <t>Materiál : chromovaný ABS plast v úpravě „ satin“ , odstín šedý.</t>
  </si>
  <si>
    <t>Vybaven senzorem na automatické spuštění – bezdotykové spuštění ihned po vložení rukou. Bez topného tělesa – sušení rukou se provádí silným proudem vzduchu.  Velmi vysoká rychlost proudění vzduchu, nízká hlučnost. Doba sušení 8-15s.</t>
  </si>
  <si>
    <t>Obsahuje H13 HEPA-filtr a vyjímatelná zásobník na odpadovou vodu .</t>
  </si>
  <si>
    <t xml:space="preserve"> Např. Dualflow Plus M-14 ACS / Mediclinics, rozměry : šířka 32 cm, výška 65,6 cm,</t>
  </si>
  <si>
    <t>010</t>
  </si>
  <si>
    <t>W10    PŘEBALOVACÍ   PULT  NÁSTĚNNÝ</t>
  </si>
  <si>
    <t>Jedná se o výklopný plastový přebalovací pult, umístěný na wc imobilních.</t>
  </si>
  <si>
    <t>Materiál : vysoce odolný plast v bílošedé barvě, s antimikrobiální ochranou Microban</t>
  </si>
  <si>
    <t>a bezpečnostními popruhy.</t>
  </si>
  <si>
    <t>Rozměry ve složením stavu 133x559x902 mm, v rozloženém stavu .</t>
  </si>
  <si>
    <t>Např. Koala Bear BKB 101-05/ Koala Kare</t>
  </si>
  <si>
    <t>011</t>
  </si>
  <si>
    <t>W13    VÝKLOPNÉ ZRCADLO  pro  WC-imobilní</t>
  </si>
  <si>
    <t>Zrcadlo o rozměru 40 x 60 cm upevněné v nerezovém rámečku uchycené na zdi pomocí páru kyvných nerezových držáků. Zrcadlo je od zdi odsazeno cca 80 mm a rozsah naklopení umožňuje přizpůsobit zrcadlo sedící i stojící osobě. Provedení kartáčovaná nerez.</t>
  </si>
  <si>
    <t>Rozměry 600x400x125 mm .</t>
  </si>
  <si>
    <t>012</t>
  </si>
  <si>
    <t>Montáž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</si>
</sst>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sz val="10"/>
      <color indexed="9"/>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328">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44" xfId="0" applyBorder="1"/>
    <xf numFmtId="0" fontId="0" fillId="0" borderId="44" xfId="0" applyBorder="1" applyAlignment="1"/>
    <xf numFmtId="0" fontId="0" fillId="0" borderId="45" xfId="0" applyBorder="1" applyAlignment="1"/>
    <xf numFmtId="0" fontId="0" fillId="0" borderId="38" xfId="0" applyBorder="1" applyAlignment="1"/>
    <xf numFmtId="0" fontId="0" fillId="0" borderId="40" xfId="0" applyBorder="1" applyAlignment="1"/>
    <xf numFmtId="0" fontId="0" fillId="0" borderId="47" xfId="0" applyBorder="1"/>
    <xf numFmtId="0" fontId="0" fillId="0" borderId="46" xfId="0" applyBorder="1"/>
    <xf numFmtId="0" fontId="0" fillId="0" borderId="48" xfId="0" applyBorder="1"/>
    <xf numFmtId="4" fontId="0" fillId="0" borderId="50" xfId="0" applyNumberFormat="1" applyBorder="1" applyAlignment="1">
      <alignment shrinkToFit="1"/>
    </xf>
    <xf numFmtId="4" fontId="0" fillId="0" borderId="49" xfId="0" applyNumberFormat="1" applyBorder="1" applyAlignment="1">
      <alignment shrinkToFit="1"/>
    </xf>
    <xf numFmtId="0" fontId="0" fillId="4" borderId="51" xfId="0" applyFill="1" applyBorder="1"/>
    <xf numFmtId="0" fontId="14" fillId="4" borderId="52" xfId="0" applyFont="1" applyFill="1" applyBorder="1"/>
    <xf numFmtId="0" fontId="0" fillId="4" borderId="52" xfId="0" applyFill="1" applyBorder="1"/>
    <xf numFmtId="0" fontId="0" fillId="4" borderId="53" xfId="0" applyFill="1" applyBorder="1" applyAlignment="1"/>
    <xf numFmtId="0" fontId="0" fillId="4" borderId="52" xfId="0" applyFill="1" applyBorder="1" applyAlignment="1"/>
    <xf numFmtId="4" fontId="15" fillId="4" borderId="54" xfId="0" applyNumberFormat="1" applyFont="1" applyFill="1" applyBorder="1" applyAlignment="1">
      <alignment horizontal="center" shrinkToFit="1"/>
    </xf>
    <xf numFmtId="0" fontId="16" fillId="4" borderId="23" xfId="0" applyFont="1" applyFill="1" applyBorder="1" applyAlignment="1">
      <alignment vertical="center"/>
    </xf>
    <xf numFmtId="0" fontId="13" fillId="4" borderId="25" xfId="0" applyFont="1" applyFill="1" applyBorder="1" applyAlignment="1">
      <alignment vertical="center"/>
    </xf>
    <xf numFmtId="0" fontId="16" fillId="4" borderId="25" xfId="0" applyFont="1" applyFill="1" applyBorder="1" applyAlignment="1">
      <alignment vertical="center"/>
    </xf>
    <xf numFmtId="0" fontId="16" fillId="4" borderId="59" xfId="0" applyFont="1" applyFill="1" applyBorder="1" applyAlignment="1">
      <alignment vertical="center"/>
    </xf>
    <xf numFmtId="0" fontId="16" fillId="4" borderId="60" xfId="0" applyFont="1" applyFill="1" applyBorder="1" applyAlignment="1">
      <alignment vertical="center"/>
    </xf>
    <xf numFmtId="4" fontId="13" fillId="4" borderId="61" xfId="0" applyNumberFormat="1" applyFont="1" applyFill="1" applyBorder="1" applyAlignment="1">
      <alignment vertical="center" shrinkToFit="1"/>
    </xf>
    <xf numFmtId="0" fontId="17" fillId="0" borderId="0" xfId="0" applyNumberFormat="1" applyFont="1" applyAlignment="1">
      <alignment wrapText="1"/>
    </xf>
    <xf numFmtId="49" fontId="12" fillId="0" borderId="7" xfId="0" applyNumberFormat="1" applyFont="1" applyBorder="1"/>
    <xf numFmtId="0" fontId="16" fillId="0" borderId="0" xfId="0" applyFont="1" applyAlignment="1">
      <alignment vertical="top"/>
    </xf>
    <xf numFmtId="0" fontId="18" fillId="0" borderId="0" xfId="0" applyFont="1" applyAlignment="1">
      <alignment vertical="top"/>
    </xf>
    <xf numFmtId="164" fontId="18"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2" xfId="0" applyNumberFormat="1" applyFont="1" applyBorder="1"/>
    <xf numFmtId="164" fontId="7" fillId="0" borderId="29" xfId="0" applyNumberFormat="1" applyFont="1" applyBorder="1"/>
    <xf numFmtId="0" fontId="7" fillId="4" borderId="63" xfId="0" applyFont="1" applyFill="1" applyBorder="1"/>
    <xf numFmtId="0" fontId="7" fillId="4" borderId="64" xfId="0" applyFont="1" applyFill="1" applyBorder="1"/>
    <xf numFmtId="0" fontId="7" fillId="4" borderId="65" xfId="0" applyFont="1" applyFill="1" applyBorder="1"/>
    <xf numFmtId="0" fontId="7" fillId="4" borderId="66" xfId="0" applyFont="1" applyFill="1" applyBorder="1"/>
    <xf numFmtId="164" fontId="7" fillId="4" borderId="67" xfId="0" applyNumberFormat="1" applyFont="1" applyFill="1" applyBorder="1"/>
    <xf numFmtId="0" fontId="7" fillId="4" borderId="56" xfId="0" applyFont="1" applyFill="1" applyBorder="1"/>
    <xf numFmtId="0" fontId="7" fillId="4" borderId="68" xfId="0" applyFont="1" applyFill="1" applyBorder="1"/>
    <xf numFmtId="0" fontId="7" fillId="4" borderId="57" xfId="0" applyFont="1" applyFill="1" applyBorder="1"/>
    <xf numFmtId="49" fontId="7" fillId="4" borderId="57" xfId="0" applyNumberFormat="1" applyFont="1" applyFill="1" applyBorder="1"/>
    <xf numFmtId="0" fontId="7" fillId="4" borderId="69" xfId="0" applyFont="1" applyFill="1" applyBorder="1"/>
    <xf numFmtId="164" fontId="7" fillId="4" borderId="58" xfId="0" applyNumberFormat="1" applyFont="1" applyFill="1" applyBorder="1"/>
    <xf numFmtId="4" fontId="7" fillId="0" borderId="0" xfId="0" applyNumberFormat="1" applyFont="1"/>
    <xf numFmtId="0" fontId="7" fillId="0" borderId="44" xfId="0" applyFont="1" applyBorder="1"/>
    <xf numFmtId="0" fontId="7" fillId="0" borderId="45" xfId="0" applyFont="1" applyBorder="1"/>
    <xf numFmtId="0" fontId="7" fillId="0" borderId="38" xfId="0" applyFont="1" applyBorder="1"/>
    <xf numFmtId="0" fontId="7" fillId="0" borderId="40" xfId="0" applyFont="1" applyBorder="1"/>
    <xf numFmtId="0" fontId="7" fillId="0" borderId="47" xfId="0" applyFont="1" applyBorder="1"/>
    <xf numFmtId="0" fontId="7" fillId="0" borderId="46" xfId="0" applyFont="1" applyBorder="1"/>
    <xf numFmtId="0" fontId="7" fillId="0" borderId="48" xfId="0" applyFont="1" applyBorder="1"/>
    <xf numFmtId="4" fontId="7" fillId="0" borderId="50" xfId="0" applyNumberFormat="1" applyFont="1" applyBorder="1"/>
    <xf numFmtId="4" fontId="7" fillId="0" borderId="49" xfId="0" applyNumberFormat="1" applyFont="1" applyBorder="1"/>
    <xf numFmtId="0" fontId="7" fillId="4" borderId="51" xfId="0" applyFont="1" applyFill="1" applyBorder="1"/>
    <xf numFmtId="0" fontId="7" fillId="4" borderId="52" xfId="0" applyFont="1" applyFill="1" applyBorder="1"/>
    <xf numFmtId="0" fontId="7" fillId="4" borderId="53" xfId="0" applyFont="1" applyFill="1" applyBorder="1"/>
    <xf numFmtId="4" fontId="15" fillId="4" borderId="54" xfId="0" applyNumberFormat="1" applyFont="1" applyFill="1" applyBorder="1" applyAlignment="1">
      <alignment horizontal="right"/>
    </xf>
    <xf numFmtId="0" fontId="13" fillId="4" borderId="23" xfId="0" applyFont="1" applyFill="1" applyBorder="1" applyAlignment="1">
      <alignment vertical="center"/>
    </xf>
    <xf numFmtId="0" fontId="18" fillId="4" borderId="25" xfId="0" applyFont="1" applyFill="1" applyBorder="1" applyAlignment="1">
      <alignment vertical="center"/>
    </xf>
    <xf numFmtId="0" fontId="18" fillId="4" borderId="59" xfId="0" applyFont="1" applyFill="1" applyBorder="1" applyAlignment="1">
      <alignment vertical="center"/>
    </xf>
    <xf numFmtId="0" fontId="18" fillId="4" borderId="60" xfId="0" applyFont="1" applyFill="1" applyBorder="1" applyAlignment="1">
      <alignment vertical="center"/>
    </xf>
    <xf numFmtId="4" fontId="13" fillId="4" borderId="61" xfId="0" applyNumberFormat="1" applyFont="1" applyFill="1" applyBorder="1" applyAlignment="1">
      <alignment vertical="center"/>
    </xf>
    <xf numFmtId="0" fontId="0" fillId="4" borderId="17" xfId="0" applyFill="1" applyBorder="1" applyAlignment="1">
      <alignment vertical="top"/>
    </xf>
    <xf numFmtId="49" fontId="0" fillId="4" borderId="18" xfId="0" applyNumberFormat="1" applyFill="1" applyBorder="1" applyAlignment="1">
      <alignment vertical="top"/>
    </xf>
    <xf numFmtId="0" fontId="0" fillId="4" borderId="70" xfId="0" applyFill="1" applyBorder="1" applyAlignment="1">
      <alignment vertical="top"/>
    </xf>
    <xf numFmtId="0" fontId="0" fillId="4" borderId="71" xfId="0" applyFill="1" applyBorder="1" applyAlignment="1">
      <alignment horizontal="center" vertical="top" shrinkToFit="1"/>
    </xf>
    <xf numFmtId="165" fontId="0" fillId="4" borderId="71" xfId="0" applyNumberFormat="1" applyFill="1" applyBorder="1" applyAlignment="1">
      <alignment vertical="top"/>
    </xf>
    <xf numFmtId="49" fontId="0" fillId="4" borderId="71" xfId="0" applyNumberFormat="1" applyFill="1" applyBorder="1" applyAlignment="1">
      <alignment vertical="top"/>
    </xf>
    <xf numFmtId="49" fontId="0" fillId="4" borderId="71" xfId="0" applyNumberFormat="1" applyFill="1" applyBorder="1" applyAlignment="1">
      <alignment horizontal="left" vertical="top" wrapText="1"/>
    </xf>
    <xf numFmtId="4" fontId="0" fillId="4" borderId="73" xfId="0" applyNumberFormat="1" applyFill="1" applyBorder="1" applyAlignment="1">
      <alignment vertical="top"/>
    </xf>
    <xf numFmtId="0" fontId="19" fillId="0" borderId="0" xfId="0" applyFont="1" applyAlignment="1">
      <alignment vertical="top"/>
    </xf>
    <xf numFmtId="0" fontId="19" fillId="0" borderId="0" xfId="0" applyFont="1"/>
    <xf numFmtId="0" fontId="21" fillId="0" borderId="0" xfId="0" applyNumberFormat="1" applyFont="1" applyAlignment="1">
      <alignment wrapText="1"/>
    </xf>
    <xf numFmtId="0" fontId="0" fillId="4" borderId="72" xfId="0" applyFill="1" applyBorder="1" applyAlignment="1">
      <alignment vertical="top" wrapText="1"/>
    </xf>
    <xf numFmtId="0" fontId="0" fillId="4" borderId="39" xfId="0" applyNumberFormat="1" applyFill="1" applyBorder="1" applyAlignment="1">
      <alignment vertical="top"/>
    </xf>
    <xf numFmtId="0" fontId="19" fillId="0" borderId="37" xfId="0" applyNumberFormat="1" applyFont="1" applyBorder="1" applyAlignment="1">
      <alignment vertical="top"/>
    </xf>
    <xf numFmtId="0" fontId="0" fillId="4" borderId="42" xfId="0" applyFill="1" applyBorder="1" applyAlignment="1">
      <alignment vertical="top" shrinkToFit="1"/>
    </xf>
    <xf numFmtId="0" fontId="19" fillId="0" borderId="41" xfId="0" applyFont="1" applyBorder="1" applyAlignment="1">
      <alignment vertical="top" shrinkToFit="1"/>
    </xf>
    <xf numFmtId="165" fontId="0" fillId="4" borderId="42" xfId="0" applyNumberFormat="1" applyFill="1" applyBorder="1" applyAlignment="1">
      <alignment vertical="top" shrinkToFit="1"/>
    </xf>
    <xf numFmtId="165" fontId="19" fillId="0" borderId="41" xfId="0" applyNumberFormat="1" applyFont="1" applyBorder="1" applyAlignment="1">
      <alignment vertical="top" shrinkToFit="1"/>
    </xf>
    <xf numFmtId="4" fontId="0" fillId="4" borderId="39" xfId="0" applyNumberFormat="1" applyFill="1" applyBorder="1" applyAlignment="1">
      <alignment vertical="top" shrinkToFit="1"/>
    </xf>
    <xf numFmtId="4" fontId="19" fillId="0" borderId="37" xfId="0" applyNumberFormat="1" applyFont="1" applyBorder="1" applyAlignment="1">
      <alignment vertical="top" shrinkToFit="1"/>
    </xf>
    <xf numFmtId="4" fontId="19" fillId="0" borderId="41" xfId="0" applyNumberFormat="1" applyFont="1" applyBorder="1" applyAlignment="1">
      <alignment vertical="top" shrinkToFit="1"/>
    </xf>
    <xf numFmtId="4" fontId="19" fillId="5" borderId="41" xfId="0" applyNumberFormat="1" applyFont="1" applyFill="1" applyBorder="1" applyAlignment="1" applyProtection="1">
      <alignment vertical="top" shrinkToFit="1"/>
      <protection locked="0"/>
    </xf>
    <xf numFmtId="0" fontId="0" fillId="4" borderId="48" xfId="0" applyFill="1" applyBorder="1" applyAlignment="1">
      <alignment vertical="top"/>
    </xf>
    <xf numFmtId="0" fontId="19" fillId="0" borderId="46" xfId="0" applyFont="1" applyBorder="1" applyAlignment="1">
      <alignment vertical="top"/>
    </xf>
    <xf numFmtId="4" fontId="0" fillId="4" borderId="74" xfId="0" applyNumberFormat="1" applyFill="1" applyBorder="1" applyAlignment="1">
      <alignment vertical="top" shrinkToFit="1"/>
    </xf>
    <xf numFmtId="4" fontId="19" fillId="0" borderId="75" xfId="0" applyNumberFormat="1" applyFont="1" applyBorder="1" applyAlignment="1">
      <alignment vertical="top" shrinkToFit="1"/>
    </xf>
    <xf numFmtId="4" fontId="0" fillId="4" borderId="70" xfId="0" applyNumberFormat="1" applyFill="1" applyBorder="1" applyAlignment="1">
      <alignment vertical="top"/>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4" fontId="0" fillId="0" borderId="76" xfId="0" applyNumberFormat="1" applyBorder="1" applyAlignment="1">
      <alignment vertical="top"/>
    </xf>
    <xf numFmtId="4" fontId="0" fillId="0" borderId="77"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4" fontId="19" fillId="0" borderId="24" xfId="0" applyNumberFormat="1" applyFont="1" applyBorder="1" applyAlignment="1">
      <alignment vertical="top" shrinkToFit="1"/>
    </xf>
    <xf numFmtId="4" fontId="19" fillId="0" borderId="78" xfId="0" applyNumberFormat="1" applyFont="1" applyBorder="1" applyAlignment="1">
      <alignment vertical="top" shrinkToFit="1"/>
    </xf>
    <xf numFmtId="0" fontId="16" fillId="4" borderId="59" xfId="0" applyFont="1" applyFill="1" applyBorder="1" applyAlignment="1">
      <alignment vertical="top"/>
    </xf>
    <xf numFmtId="49" fontId="16" fillId="4" borderId="60" xfId="0" applyNumberFormat="1" applyFont="1" applyFill="1" applyBorder="1" applyAlignment="1">
      <alignment vertical="top"/>
    </xf>
    <xf numFmtId="0" fontId="16" fillId="4" borderId="60" xfId="0" applyFont="1" applyFill="1" applyBorder="1" applyAlignment="1">
      <alignment vertical="top"/>
    </xf>
    <xf numFmtId="4" fontId="16" fillId="4" borderId="61" xfId="0" applyNumberFormat="1" applyFont="1" applyFill="1" applyBorder="1" applyAlignment="1">
      <alignment vertical="top"/>
    </xf>
    <xf numFmtId="0" fontId="0" fillId="4" borderId="42" xfId="0" applyNumberFormat="1" applyFill="1" applyBorder="1" applyAlignment="1">
      <alignment horizontal="left" vertical="top" wrapText="1"/>
    </xf>
    <xf numFmtId="0" fontId="19"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16" fillId="4" borderId="60" xfId="0" applyNumberFormat="1" applyFont="1" applyFill="1" applyBorder="1" applyAlignment="1">
      <alignment horizontal="left" vertical="top" wrapText="1"/>
    </xf>
    <xf numFmtId="49" fontId="7" fillId="0" borderId="9" xfId="0" applyNumberFormat="1" applyFont="1" applyBorder="1"/>
    <xf numFmtId="0" fontId="22" fillId="0" borderId="41" xfId="0" applyNumberFormat="1" applyFont="1" applyBorder="1" applyAlignment="1">
      <alignment vertical="top" wrapText="1" shrinkToFit="1"/>
    </xf>
    <xf numFmtId="165" fontId="22" fillId="0" borderId="41" xfId="0" applyNumberFormat="1" applyFont="1" applyBorder="1" applyAlignment="1">
      <alignment vertical="top" wrapText="1" shrinkToFit="1"/>
    </xf>
    <xf numFmtId="0" fontId="22" fillId="0" borderId="79" xfId="0" applyNumberFormat="1" applyFont="1" applyBorder="1" applyAlignment="1">
      <alignment vertical="top" wrapText="1" shrinkToFit="1"/>
    </xf>
    <xf numFmtId="165" fontId="22" fillId="0" borderId="79" xfId="0" applyNumberFormat="1" applyFont="1" applyBorder="1" applyAlignment="1">
      <alignment vertical="top" wrapText="1" shrinkToFit="1"/>
    </xf>
    <xf numFmtId="4" fontId="19" fillId="0" borderId="79" xfId="0" applyNumberFormat="1" applyFont="1" applyBorder="1" applyAlignment="1">
      <alignment vertical="top" shrinkToFit="1"/>
    </xf>
    <xf numFmtId="0" fontId="16" fillId="4" borderId="59" xfId="0" applyFont="1" applyFill="1" applyBorder="1"/>
    <xf numFmtId="49" fontId="16" fillId="4" borderId="60" xfId="0" applyNumberFormat="1" applyFont="1" applyFill="1" applyBorder="1"/>
    <xf numFmtId="0" fontId="16" fillId="4" borderId="60" xfId="0" applyFont="1" applyFill="1" applyBorder="1"/>
    <xf numFmtId="4" fontId="16" fillId="4" borderId="61" xfId="0" applyNumberFormat="1" applyFont="1" applyFill="1" applyBorder="1"/>
    <xf numFmtId="0" fontId="22" fillId="0" borderId="41" xfId="0" quotePrefix="1" applyNumberFormat="1" applyFont="1" applyBorder="1" applyAlignment="1">
      <alignment horizontal="left" vertical="top" wrapText="1"/>
    </xf>
    <xf numFmtId="0" fontId="22" fillId="0" borderId="79" xfId="0" quotePrefix="1" applyNumberFormat="1" applyFont="1" applyBorder="1" applyAlignment="1">
      <alignment horizontal="left" vertical="top" wrapText="1"/>
    </xf>
    <xf numFmtId="49" fontId="16" fillId="4" borderId="60" xfId="0" applyNumberFormat="1" applyFont="1" applyFill="1" applyBorder="1" applyAlignment="1">
      <alignment horizontal="left"/>
    </xf>
    <xf numFmtId="0" fontId="0" fillId="4" borderId="40" xfId="0" applyFill="1" applyBorder="1" applyAlignment="1">
      <alignment vertical="top" shrinkToFit="1"/>
    </xf>
    <xf numFmtId="0" fontId="19" fillId="0" borderId="38" xfId="0" applyFont="1" applyBorder="1" applyAlignment="1">
      <alignment vertical="top" shrinkToFit="1"/>
    </xf>
    <xf numFmtId="0" fontId="19" fillId="0" borderId="55" xfId="0" applyFont="1" applyBorder="1" applyAlignment="1">
      <alignment vertical="top" shrinkToFit="1"/>
    </xf>
    <xf numFmtId="165" fontId="19" fillId="0" borderId="79" xfId="0" applyNumberFormat="1" applyFont="1" applyBorder="1" applyAlignment="1">
      <alignment vertical="top" shrinkToFit="1"/>
    </xf>
    <xf numFmtId="4" fontId="19" fillId="5" borderId="79" xfId="0" applyNumberFormat="1" applyFont="1" applyFill="1" applyBorder="1" applyAlignment="1" applyProtection="1">
      <alignment vertical="top" shrinkToFit="1"/>
      <protection locked="0"/>
    </xf>
    <xf numFmtId="0" fontId="19" fillId="0" borderId="79" xfId="0" applyNumberFormat="1" applyFont="1" applyBorder="1" applyAlignment="1">
      <alignment horizontal="left" vertical="top" wrapText="1"/>
    </xf>
    <xf numFmtId="0" fontId="23" fillId="0" borderId="41" xfId="0" applyNumberFormat="1" applyFont="1" applyBorder="1" applyAlignment="1">
      <alignment vertical="top" wrapText="1" shrinkToFit="1"/>
    </xf>
    <xf numFmtId="0" fontId="24" fillId="0" borderId="41" xfId="0" applyNumberFormat="1" applyFont="1" applyBorder="1" applyAlignment="1">
      <alignment vertical="top" wrapText="1" shrinkToFit="1"/>
    </xf>
    <xf numFmtId="165" fontId="23" fillId="0" borderId="41" xfId="0" applyNumberFormat="1" applyFont="1" applyBorder="1" applyAlignment="1">
      <alignment vertical="top" wrapText="1" shrinkToFit="1"/>
    </xf>
    <xf numFmtId="165" fontId="24" fillId="0" borderId="41" xfId="0" applyNumberFormat="1" applyFont="1" applyBorder="1" applyAlignment="1">
      <alignment vertical="top" wrapText="1" shrinkToFit="1"/>
    </xf>
    <xf numFmtId="0" fontId="23" fillId="0" borderId="41" xfId="0" applyNumberFormat="1" applyFont="1" applyBorder="1" applyAlignment="1">
      <alignment horizontal="left" vertical="top" wrapText="1"/>
    </xf>
    <xf numFmtId="0" fontId="23" fillId="0" borderId="41" xfId="0" quotePrefix="1" applyNumberFormat="1" applyFont="1" applyBorder="1" applyAlignment="1">
      <alignment horizontal="left" vertical="top" wrapText="1"/>
    </xf>
    <xf numFmtId="0" fontId="24" fillId="0" borderId="41" xfId="0" quotePrefix="1" applyNumberFormat="1" applyFont="1" applyBorder="1" applyAlignment="1">
      <alignment horizontal="left" vertical="top" wrapText="1"/>
    </xf>
    <xf numFmtId="0" fontId="19" fillId="0" borderId="79" xfId="0" applyFont="1" applyBorder="1" applyAlignment="1">
      <alignment vertical="top" shrinkToFit="1"/>
    </xf>
    <xf numFmtId="0" fontId="0" fillId="0" borderId="0" xfId="0"/>
    <xf numFmtId="4" fontId="0" fillId="0" borderId="37" xfId="0" applyNumberFormat="1" applyBorder="1"/>
    <xf numFmtId="0" fontId="0" fillId="0" borderId="0" xfId="0"/>
    <xf numFmtId="4" fontId="0" fillId="0" borderId="37" xfId="0" applyNumberFormat="1" applyBorder="1"/>
    <xf numFmtId="4" fontId="0" fillId="0" borderId="0" xfId="0" applyNumberFormat="1" applyBorder="1"/>
    <xf numFmtId="4" fontId="0" fillId="0" borderId="0" xfId="0" applyNumberFormat="1" applyBorder="1" applyAlignment="1"/>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9" fontId="0" fillId="0" borderId="37" xfId="0" applyNumberFormat="1" applyBorder="1" applyAlignment="1">
      <alignment horizontal="right"/>
    </xf>
    <xf numFmtId="4" fontId="0" fillId="0" borderId="0" xfId="0" applyNumberFormat="1" applyBorder="1"/>
    <xf numFmtId="4" fontId="0" fillId="0" borderId="0" xfId="0" applyNumberFormat="1" applyBorder="1" applyAlignment="1"/>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19" fillId="5" borderId="41" xfId="0" applyNumberFormat="1" applyFont="1" applyFill="1" applyBorder="1" applyAlignment="1" applyProtection="1">
      <alignment vertical="top" shrinkToFit="1"/>
      <protection locked="0"/>
    </xf>
    <xf numFmtId="49" fontId="0" fillId="0" borderId="37" xfId="0" applyNumberFormat="1" applyBorder="1" applyAlignment="1">
      <alignment horizontal="right"/>
    </xf>
    <xf numFmtId="4" fontId="16" fillId="0" borderId="37" xfId="0" applyNumberFormat="1" applyFont="1" applyBorder="1"/>
    <xf numFmtId="4" fontId="16" fillId="0" borderId="0" xfId="0" applyNumberFormat="1" applyFont="1" applyBorder="1"/>
    <xf numFmtId="4" fontId="16" fillId="0" borderId="0" xfId="0" applyNumberFormat="1" applyFont="1" applyBorder="1" applyAlignment="1"/>
    <xf numFmtId="4" fontId="16" fillId="0" borderId="41" xfId="0" applyNumberFormat="1" applyFont="1" applyBorder="1"/>
    <xf numFmtId="4" fontId="16" fillId="0" borderId="41" xfId="0" applyNumberFormat="1" applyFont="1" applyBorder="1" applyAlignment="1"/>
    <xf numFmtId="4" fontId="16" fillId="0" borderId="41" xfId="0" applyNumberFormat="1" applyFont="1" applyBorder="1" applyAlignment="1">
      <alignment shrinkToFit="1"/>
    </xf>
    <xf numFmtId="4" fontId="16" fillId="0" borderId="27" xfId="0" applyNumberFormat="1" applyFont="1" applyBorder="1" applyAlignment="1">
      <alignment shrinkToFit="1"/>
    </xf>
    <xf numFmtId="4" fontId="0" fillId="4" borderId="39" xfId="0" applyNumberFormat="1" applyFill="1" applyBorder="1" applyAlignment="1">
      <alignment vertical="top" shrinkToFi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13" fillId="0" borderId="11" xfId="0" applyNumberFormat="1" applyFont="1" applyBorder="1"/>
    <xf numFmtId="4" fontId="13"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32" xfId="0" applyNumberFormat="1" applyFill="1" applyBorder="1" applyAlignment="1">
      <alignment horizontal="left" vertical="top" wrapText="1"/>
    </xf>
    <xf numFmtId="165"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0" fontId="19" fillId="0" borderId="37" xfId="0" applyNumberFormat="1" applyFont="1" applyBorder="1" applyAlignment="1">
      <alignment vertical="top" wrapText="1"/>
    </xf>
    <xf numFmtId="0" fontId="19" fillId="0" borderId="37" xfId="0" applyNumberFormat="1" applyFont="1" applyBorder="1" applyAlignment="1">
      <alignment horizontal="left" vertical="top" wrapText="1"/>
    </xf>
    <xf numFmtId="0" fontId="19" fillId="0" borderId="0" xfId="0" applyNumberFormat="1" applyFont="1" applyBorder="1" applyAlignment="1">
      <alignment vertical="top" wrapText="1" shrinkToFit="1"/>
    </xf>
    <xf numFmtId="165"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19" fillId="0" borderId="38" xfId="0" applyNumberFormat="1" applyFont="1" applyBorder="1" applyAlignment="1">
      <alignment vertical="top" wrapText="1" shrinkToFit="1"/>
    </xf>
    <xf numFmtId="0" fontId="19" fillId="0" borderId="43" xfId="0" applyNumberFormat="1" applyFont="1" applyBorder="1" applyAlignment="1">
      <alignment vertical="top" wrapText="1"/>
    </xf>
    <xf numFmtId="0" fontId="19" fillId="0" borderId="43" xfId="0" applyNumberFormat="1" applyFont="1" applyBorder="1" applyAlignment="1">
      <alignment horizontal="left" vertical="top" wrapText="1"/>
    </xf>
    <xf numFmtId="0" fontId="19" fillId="0" borderId="44" xfId="0" applyNumberFormat="1" applyFont="1" applyBorder="1" applyAlignment="1">
      <alignment vertical="top" wrapText="1" shrinkToFit="1"/>
    </xf>
    <xf numFmtId="165" fontId="19" fillId="0" borderId="44" xfId="0" applyNumberFormat="1" applyFont="1" applyBorder="1" applyAlignment="1">
      <alignment vertical="top" wrapText="1" shrinkToFit="1"/>
    </xf>
    <xf numFmtId="4" fontId="19" fillId="0" borderId="44" xfId="0" applyNumberFormat="1" applyFont="1" applyBorder="1" applyAlignment="1">
      <alignment vertical="top" wrapText="1" shrinkToFit="1"/>
    </xf>
    <xf numFmtId="4" fontId="19" fillId="0" borderId="45" xfId="0" applyNumberFormat="1" applyFont="1" applyBorder="1" applyAlignment="1">
      <alignment vertical="top" wrapText="1" shrinkToFit="1"/>
    </xf>
    <xf numFmtId="0" fontId="20" fillId="0" borderId="37" xfId="0" applyNumberFormat="1" applyFont="1" applyBorder="1" applyAlignment="1">
      <alignment horizontal="left" vertical="top" wrapText="1"/>
    </xf>
    <xf numFmtId="0" fontId="20" fillId="0" borderId="0" xfId="0" applyNumberFormat="1" applyFont="1" applyBorder="1" applyAlignment="1">
      <alignment vertical="top" wrapText="1" shrinkToFit="1"/>
    </xf>
    <xf numFmtId="165" fontId="20" fillId="0" borderId="0" xfId="0" applyNumberFormat="1" applyFont="1" applyBorder="1" applyAlignment="1">
      <alignment vertical="top" wrapText="1"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0" fillId="4" borderId="66" xfId="0" applyNumberFormat="1" applyFill="1" applyBorder="1" applyAlignment="1">
      <alignment horizontal="left" vertical="top" wrapText="1"/>
    </xf>
    <xf numFmtId="0" fontId="20" fillId="0" borderId="24" xfId="0" applyNumberFormat="1" applyFont="1" applyBorder="1" applyAlignment="1">
      <alignment horizontal="left" vertical="top" wrapText="1"/>
    </xf>
    <xf numFmtId="0" fontId="20" fillId="0" borderId="25" xfId="0" applyNumberFormat="1" applyFont="1" applyBorder="1" applyAlignment="1">
      <alignment vertical="top" wrapText="1" shrinkToFit="1"/>
    </xf>
    <xf numFmtId="165" fontId="20" fillId="0" borderId="25" xfId="0" applyNumberFormat="1" applyFont="1" applyBorder="1" applyAlignment="1">
      <alignment vertical="top" wrapText="1" shrinkToFit="1"/>
    </xf>
    <xf numFmtId="4" fontId="20" fillId="0" borderId="25" xfId="0" applyNumberFormat="1" applyFont="1" applyBorder="1" applyAlignment="1">
      <alignment vertical="top" wrapText="1" shrinkToFit="1"/>
    </xf>
    <xf numFmtId="4" fontId="20" fillId="0" borderId="55" xfId="0" applyNumberFormat="1" applyFont="1" applyBorder="1" applyAlignment="1">
      <alignment vertical="top" wrapText="1"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273" t="s">
        <v>0</v>
      </c>
      <c r="C5" s="273"/>
      <c r="D5" s="273"/>
      <c r="E5" s="273"/>
      <c r="F5" s="273"/>
      <c r="G5" s="274"/>
      <c r="H5" s="15"/>
    </row>
    <row r="6" spans="1:8" x14ac:dyDescent="0.2">
      <c r="A6" s="20" t="s">
        <v>6</v>
      </c>
      <c r="B6" s="275"/>
      <c r="C6" s="275"/>
      <c r="D6" s="275"/>
      <c r="E6" s="275"/>
      <c r="F6" s="275"/>
      <c r="G6" s="276"/>
      <c r="H6" s="15"/>
    </row>
    <row r="7" spans="1:8" x14ac:dyDescent="0.2">
      <c r="A7" s="20" t="s">
        <v>7</v>
      </c>
      <c r="B7" s="275"/>
      <c r="C7" s="275"/>
      <c r="D7" s="275"/>
      <c r="E7" s="275"/>
      <c r="F7" s="275"/>
      <c r="G7" s="276"/>
      <c r="H7" s="15"/>
    </row>
    <row r="8" spans="1:8" x14ac:dyDescent="0.2">
      <c r="A8" s="20" t="s">
        <v>8</v>
      </c>
      <c r="B8" s="275"/>
      <c r="C8" s="275"/>
      <c r="D8" s="275"/>
      <c r="E8" s="275"/>
      <c r="F8" s="275"/>
      <c r="G8" s="276"/>
      <c r="H8" s="15"/>
    </row>
    <row r="9" spans="1:8" x14ac:dyDescent="0.2">
      <c r="A9" s="20" t="s">
        <v>9</v>
      </c>
      <c r="B9" s="275"/>
      <c r="C9" s="275"/>
      <c r="D9" s="275"/>
      <c r="E9" s="275"/>
      <c r="F9" s="275"/>
      <c r="G9" s="276"/>
      <c r="H9" s="15"/>
    </row>
    <row r="10" spans="1:8" x14ac:dyDescent="0.2">
      <c r="A10" s="20" t="s">
        <v>10</v>
      </c>
      <c r="B10" s="275"/>
      <c r="C10" s="275"/>
      <c r="D10" s="275"/>
      <c r="E10" s="275"/>
      <c r="F10" s="275"/>
      <c r="G10" s="276"/>
      <c r="H10" s="15"/>
    </row>
    <row r="11" spans="1:8" x14ac:dyDescent="0.2">
      <c r="A11" s="20" t="s">
        <v>11</v>
      </c>
      <c r="B11" s="265"/>
      <c r="C11" s="265"/>
      <c r="D11" s="265"/>
      <c r="E11" s="265"/>
      <c r="F11" s="265"/>
      <c r="G11" s="266"/>
      <c r="H11" s="15"/>
    </row>
    <row r="12" spans="1:8" x14ac:dyDescent="0.2">
      <c r="A12" s="20" t="s">
        <v>12</v>
      </c>
      <c r="B12" s="267"/>
      <c r="C12" s="268"/>
      <c r="D12" s="268"/>
      <c r="E12" s="268"/>
      <c r="F12" s="268"/>
      <c r="G12" s="269"/>
      <c r="H12" s="15"/>
    </row>
    <row r="13" spans="1:8" ht="13.5" thickBot="1" x14ac:dyDescent="0.25">
      <c r="A13" s="21" t="s">
        <v>13</v>
      </c>
      <c r="B13" s="270"/>
      <c r="C13" s="270"/>
      <c r="D13" s="270"/>
      <c r="E13" s="270"/>
      <c r="F13" s="270"/>
      <c r="G13" s="271"/>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272" t="s">
        <v>41</v>
      </c>
      <c r="B17" s="272"/>
      <c r="C17" s="272"/>
      <c r="D17" s="272"/>
      <c r="E17" s="272"/>
      <c r="F17" s="272"/>
      <c r="G17" s="272"/>
      <c r="H17" s="15"/>
    </row>
  </sheetData>
  <sheetProtection password="C71F"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21"/>
  <sheetViews>
    <sheetView showGridLines="0" tabSelected="1" topLeftCell="B1" zoomScaleNormal="100" zoomScaleSheetLayoutView="75" workbookViewId="0">
      <selection activeCell="D48" sqref="D48"/>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42</v>
      </c>
      <c r="F5" s="10"/>
      <c r="G5" s="11"/>
      <c r="I5" s="11"/>
    </row>
    <row r="6" spans="1:14" ht="13.5" customHeight="1" x14ac:dyDescent="0.25">
      <c r="B6" s="10"/>
      <c r="C6" s="37"/>
      <c r="D6" s="79" t="s">
        <v>43</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t="s">
        <v>27</v>
      </c>
      <c r="D8" s="47">
        <f>J42</f>
        <v>0</v>
      </c>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80" t="s">
        <v>44</v>
      </c>
      <c r="H11" s="13" t="s">
        <v>2</v>
      </c>
      <c r="I11" s="82" t="s">
        <v>54</v>
      </c>
      <c r="J11" s="51"/>
    </row>
    <row r="12" spans="1:14" x14ac:dyDescent="0.2">
      <c r="D12" s="80" t="s">
        <v>45</v>
      </c>
      <c r="H12" s="13" t="s">
        <v>3</v>
      </c>
      <c r="I12" s="82" t="s">
        <v>55</v>
      </c>
      <c r="J12" s="51"/>
    </row>
    <row r="13" spans="1:14" ht="12" customHeight="1" x14ac:dyDescent="0.2">
      <c r="C13" s="81" t="s">
        <v>47</v>
      </c>
      <c r="D13" s="80" t="s">
        <v>46</v>
      </c>
      <c r="J13" s="52"/>
    </row>
    <row r="14" spans="1:14" ht="12" customHeight="1" x14ac:dyDescent="0.2">
      <c r="C14" s="13"/>
      <c r="D14" s="12"/>
      <c r="J14" s="52"/>
    </row>
    <row r="15" spans="1:14" ht="12" customHeight="1" x14ac:dyDescent="0.2">
      <c r="B15" s="44" t="s">
        <v>18</v>
      </c>
      <c r="D15" s="80" t="s">
        <v>48</v>
      </c>
      <c r="H15" s="13" t="s">
        <v>2</v>
      </c>
      <c r="I15" s="82" t="s">
        <v>52</v>
      </c>
      <c r="J15" s="52"/>
    </row>
    <row r="16" spans="1:14" ht="12" customHeight="1" x14ac:dyDescent="0.2">
      <c r="C16" s="13"/>
      <c r="D16" s="80" t="s">
        <v>49</v>
      </c>
      <c r="H16" s="13" t="s">
        <v>3</v>
      </c>
      <c r="I16" s="82" t="s">
        <v>53</v>
      </c>
      <c r="J16" s="52"/>
    </row>
    <row r="17" spans="1:16" ht="12" customHeight="1" x14ac:dyDescent="0.2">
      <c r="C17" s="81" t="s">
        <v>51</v>
      </c>
      <c r="D17" s="80" t="s">
        <v>50</v>
      </c>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83"/>
      <c r="B21" s="84" t="s">
        <v>20</v>
      </c>
      <c r="C21" s="85"/>
      <c r="D21" s="85"/>
      <c r="E21" s="86"/>
      <c r="F21" s="87"/>
      <c r="G21" s="87"/>
      <c r="H21" s="92" t="s">
        <v>21</v>
      </c>
      <c r="I21" s="93" t="s">
        <v>22</v>
      </c>
      <c r="J21" s="94" t="s">
        <v>23</v>
      </c>
    </row>
    <row r="22" spans="1:16" x14ac:dyDescent="0.2">
      <c r="A22" s="89"/>
      <c r="B22" s="89" t="s">
        <v>56</v>
      </c>
      <c r="C22" s="90"/>
      <c r="D22" s="90"/>
      <c r="E22" s="90"/>
      <c r="F22" s="90"/>
      <c r="G22" s="91"/>
      <c r="H22" s="95"/>
      <c r="I22" s="96">
        <v>1</v>
      </c>
      <c r="J22" s="97"/>
    </row>
    <row r="23" spans="1:16" x14ac:dyDescent="0.2">
      <c r="A23" s="89"/>
      <c r="B23" s="257" t="s">
        <v>57</v>
      </c>
      <c r="C23" s="258" t="s">
        <v>58</v>
      </c>
      <c r="D23" s="258"/>
      <c r="E23" s="258"/>
      <c r="F23" s="258"/>
      <c r="G23" s="259"/>
      <c r="H23" s="260"/>
      <c r="I23" s="261">
        <v>1</v>
      </c>
      <c r="J23" s="262">
        <f>'Rekapitulace Objekt 00'!H19</f>
        <v>0</v>
      </c>
      <c r="O23">
        <f>'Rekapitulace Objekt 00'!O21</f>
        <v>0</v>
      </c>
      <c r="P23">
        <f>'Rekapitulace Objekt 00'!P21</f>
        <v>0</v>
      </c>
    </row>
    <row r="24" spans="1:16" x14ac:dyDescent="0.2">
      <c r="A24" s="89"/>
      <c r="B24" s="89" t="s">
        <v>59</v>
      </c>
      <c r="C24" s="90"/>
      <c r="D24" s="90"/>
      <c r="E24" s="90"/>
      <c r="F24" s="90"/>
      <c r="G24" s="91"/>
      <c r="H24" s="95"/>
      <c r="I24" s="96">
        <v>2</v>
      </c>
      <c r="J24" s="97"/>
    </row>
    <row r="25" spans="1:16" x14ac:dyDescent="0.2">
      <c r="A25" s="89"/>
      <c r="B25" s="257" t="s">
        <v>60</v>
      </c>
      <c r="C25" s="258" t="s">
        <v>61</v>
      </c>
      <c r="D25" s="258"/>
      <c r="E25" s="258"/>
      <c r="F25" s="258"/>
      <c r="G25" s="259"/>
      <c r="H25" s="260" t="s">
        <v>62</v>
      </c>
      <c r="I25" s="261">
        <v>2</v>
      </c>
      <c r="J25" s="262">
        <f>'Rekapitulace Objekt SO 01A'!H23</f>
        <v>0</v>
      </c>
      <c r="O25">
        <f>'Rekapitulace Objekt SO 01A'!O25</f>
        <v>0</v>
      </c>
      <c r="P25">
        <f>'Rekapitulace Objekt SO 01A'!P25</f>
        <v>0</v>
      </c>
    </row>
    <row r="26" spans="1:16" s="240" customFormat="1" x14ac:dyDescent="0.2">
      <c r="A26" s="241"/>
      <c r="B26" s="249" t="s">
        <v>119</v>
      </c>
      <c r="C26" s="244" t="s">
        <v>185</v>
      </c>
      <c r="D26" s="244"/>
      <c r="E26" s="244"/>
      <c r="F26" s="244"/>
      <c r="G26" s="245"/>
      <c r="H26" s="246"/>
      <c r="I26" s="247">
        <v>1</v>
      </c>
      <c r="J26" s="248">
        <f>'Rekapitulace Objekt SO 01A'!H21</f>
        <v>0</v>
      </c>
      <c r="O26" s="240">
        <f>'Rekapitulace Objekt SO 01B'!O35</f>
        <v>0</v>
      </c>
      <c r="P26" s="240">
        <f>'Rekapitulace Objekt SO 01B'!P35</f>
        <v>0</v>
      </c>
    </row>
    <row r="27" spans="1:16" s="240" customFormat="1" x14ac:dyDescent="0.2">
      <c r="A27" s="241"/>
      <c r="B27" s="249" t="s">
        <v>186</v>
      </c>
      <c r="C27" s="244" t="s">
        <v>187</v>
      </c>
      <c r="D27" s="244"/>
      <c r="E27" s="244"/>
      <c r="F27" s="244"/>
      <c r="G27" s="245"/>
      <c r="H27" s="246"/>
      <c r="I27" s="247">
        <v>1</v>
      </c>
      <c r="J27" s="248">
        <f>'Rekapitulace Objekt SO 01A'!H22</f>
        <v>0</v>
      </c>
      <c r="O27" s="240">
        <f>'Rekapitulace Objekt SO 01B'!O36</f>
        <v>0</v>
      </c>
      <c r="P27" s="240">
        <f>'Rekapitulace Objekt SO 01B'!P36</f>
        <v>0</v>
      </c>
    </row>
    <row r="28" spans="1:16" x14ac:dyDescent="0.2">
      <c r="A28" s="89"/>
      <c r="B28" s="257" t="s">
        <v>63</v>
      </c>
      <c r="C28" s="258" t="s">
        <v>43</v>
      </c>
      <c r="D28" s="258"/>
      <c r="E28" s="258"/>
      <c r="F28" s="258"/>
      <c r="G28" s="259"/>
      <c r="H28" s="260" t="s">
        <v>64</v>
      </c>
      <c r="I28" s="261">
        <v>13</v>
      </c>
      <c r="J28" s="262">
        <f>'Rekapitulace Objekt SO 01B'!H34</f>
        <v>0</v>
      </c>
      <c r="O28">
        <f>'Rekapitulace Objekt SO 01B'!O36</f>
        <v>0</v>
      </c>
      <c r="P28">
        <f>'Rekapitulace Objekt SO 01B'!P36</f>
        <v>0</v>
      </c>
    </row>
    <row r="29" spans="1:16" s="242" customFormat="1" x14ac:dyDescent="0.2">
      <c r="A29" s="243"/>
      <c r="B29" s="256" t="s">
        <v>119</v>
      </c>
      <c r="C29" s="250" t="s">
        <v>314</v>
      </c>
      <c r="D29" s="250"/>
      <c r="E29" s="250"/>
      <c r="F29" s="250"/>
      <c r="G29" s="251"/>
      <c r="H29" s="252"/>
      <c r="I29" s="253">
        <v>1</v>
      </c>
      <c r="J29" s="254">
        <f>'Rekapitulace Objekt SO 01B'!H21</f>
        <v>0</v>
      </c>
      <c r="O29" s="242">
        <f>'Rekapitulace Objekt SO 01B'!O38</f>
        <v>0</v>
      </c>
      <c r="P29" s="242">
        <f>'Rekapitulace Objekt SO 01B'!P38</f>
        <v>0</v>
      </c>
    </row>
    <row r="30" spans="1:16" s="242" customFormat="1" x14ac:dyDescent="0.2">
      <c r="A30" s="243"/>
      <c r="B30" s="256" t="s">
        <v>186</v>
      </c>
      <c r="C30" s="250" t="s">
        <v>315</v>
      </c>
      <c r="D30" s="250"/>
      <c r="E30" s="250"/>
      <c r="F30" s="250"/>
      <c r="G30" s="251"/>
      <c r="H30" s="252"/>
      <c r="I30" s="253">
        <v>1</v>
      </c>
      <c r="J30" s="254">
        <f>'Rekapitulace Objekt SO 01B'!H22</f>
        <v>0</v>
      </c>
      <c r="O30" s="242">
        <f>'Rekapitulace Objekt SO 01B'!O39</f>
        <v>0</v>
      </c>
      <c r="P30" s="242">
        <f>'Rekapitulace Objekt SO 01B'!P39</f>
        <v>0</v>
      </c>
    </row>
    <row r="31" spans="1:16" s="242" customFormat="1" x14ac:dyDescent="0.2">
      <c r="A31" s="243"/>
      <c r="B31" s="256" t="s">
        <v>316</v>
      </c>
      <c r="C31" s="250" t="s">
        <v>317</v>
      </c>
      <c r="D31" s="250"/>
      <c r="E31" s="250"/>
      <c r="F31" s="250"/>
      <c r="G31" s="251"/>
      <c r="H31" s="252"/>
      <c r="I31" s="253">
        <v>1</v>
      </c>
      <c r="J31" s="254">
        <f>'Rekapitulace Objekt SO 01B'!H23</f>
        <v>0</v>
      </c>
      <c r="O31" s="242">
        <f>'Rekapitulace Objekt SO 01B'!O40</f>
        <v>0</v>
      </c>
      <c r="P31" s="242">
        <f>'Rekapitulace Objekt SO 01B'!P40</f>
        <v>0</v>
      </c>
    </row>
    <row r="32" spans="1:16" s="242" customFormat="1" x14ac:dyDescent="0.2">
      <c r="A32" s="243"/>
      <c r="B32" s="256" t="s">
        <v>318</v>
      </c>
      <c r="C32" s="250" t="s">
        <v>185</v>
      </c>
      <c r="D32" s="250"/>
      <c r="E32" s="250"/>
      <c r="F32" s="250"/>
      <c r="G32" s="251"/>
      <c r="H32" s="252"/>
      <c r="I32" s="253">
        <v>1</v>
      </c>
      <c r="J32" s="254">
        <f>'Rekapitulace Objekt SO 01B'!H24</f>
        <v>0</v>
      </c>
      <c r="O32" s="242">
        <f>'Rekapitulace Objekt SO 01B'!O41</f>
        <v>0</v>
      </c>
      <c r="P32" s="242">
        <f>'Rekapitulace Objekt SO 01B'!P41</f>
        <v>0</v>
      </c>
    </row>
    <row r="33" spans="1:16" s="242" customFormat="1" x14ac:dyDescent="0.2">
      <c r="A33" s="243"/>
      <c r="B33" s="256" t="s">
        <v>319</v>
      </c>
      <c r="C33" s="250" t="s">
        <v>320</v>
      </c>
      <c r="D33" s="250"/>
      <c r="E33" s="250"/>
      <c r="F33" s="250"/>
      <c r="G33" s="251"/>
      <c r="H33" s="252"/>
      <c r="I33" s="253">
        <v>1</v>
      </c>
      <c r="J33" s="254">
        <f>'Rekapitulace Objekt SO 01B'!H25</f>
        <v>0</v>
      </c>
      <c r="O33" s="242">
        <f>'Rekapitulace Objekt SO 01B'!O42</f>
        <v>0</v>
      </c>
      <c r="P33" s="242">
        <f>'Rekapitulace Objekt SO 01B'!P42</f>
        <v>0</v>
      </c>
    </row>
    <row r="34" spans="1:16" s="242" customFormat="1" x14ac:dyDescent="0.2">
      <c r="A34" s="243"/>
      <c r="B34" s="256" t="s">
        <v>321</v>
      </c>
      <c r="C34" s="250" t="s">
        <v>322</v>
      </c>
      <c r="D34" s="250"/>
      <c r="E34" s="250"/>
      <c r="F34" s="250"/>
      <c r="G34" s="251"/>
      <c r="H34" s="252"/>
      <c r="I34" s="253">
        <v>1</v>
      </c>
      <c r="J34" s="254">
        <f>'Rekapitulace Objekt SO 01B'!H26</f>
        <v>0</v>
      </c>
      <c r="O34" s="242">
        <f>'Rekapitulace Objekt SO 01B'!O43</f>
        <v>0</v>
      </c>
      <c r="P34" s="242">
        <f>'Rekapitulace Objekt SO 01B'!P43</f>
        <v>0</v>
      </c>
    </row>
    <row r="35" spans="1:16" s="242" customFormat="1" x14ac:dyDescent="0.2">
      <c r="A35" s="243"/>
      <c r="B35" s="256" t="s">
        <v>323</v>
      </c>
      <c r="C35" s="250" t="s">
        <v>324</v>
      </c>
      <c r="D35" s="250"/>
      <c r="E35" s="250"/>
      <c r="F35" s="250"/>
      <c r="G35" s="251"/>
      <c r="H35" s="252"/>
      <c r="I35" s="253">
        <v>1</v>
      </c>
      <c r="J35" s="254">
        <f>'Rekapitulace Objekt SO 01B'!H27</f>
        <v>0</v>
      </c>
      <c r="O35" s="242">
        <f>'Rekapitulace Objekt SO 01B'!O44</f>
        <v>0</v>
      </c>
      <c r="P35" s="242">
        <f>'Rekapitulace Objekt SO 01B'!P44</f>
        <v>0</v>
      </c>
    </row>
    <row r="36" spans="1:16" s="242" customFormat="1" x14ac:dyDescent="0.2">
      <c r="A36" s="243"/>
      <c r="B36" s="256" t="s">
        <v>325</v>
      </c>
      <c r="C36" s="250" t="s">
        <v>326</v>
      </c>
      <c r="D36" s="250"/>
      <c r="E36" s="250"/>
      <c r="F36" s="250"/>
      <c r="G36" s="251"/>
      <c r="H36" s="252"/>
      <c r="I36" s="253">
        <v>1</v>
      </c>
      <c r="J36" s="254">
        <f>'Rekapitulace Objekt SO 01B'!H28</f>
        <v>0</v>
      </c>
      <c r="O36" s="242">
        <f>'Rekapitulace Objekt SO 01B'!O45</f>
        <v>0</v>
      </c>
      <c r="P36" s="242">
        <f>'Rekapitulace Objekt SO 01B'!P45</f>
        <v>0</v>
      </c>
    </row>
    <row r="37" spans="1:16" s="242" customFormat="1" x14ac:dyDescent="0.2">
      <c r="A37" s="243"/>
      <c r="B37" s="256" t="s">
        <v>327</v>
      </c>
      <c r="C37" s="250" t="s">
        <v>328</v>
      </c>
      <c r="D37" s="250"/>
      <c r="E37" s="250"/>
      <c r="F37" s="250"/>
      <c r="G37" s="251"/>
      <c r="H37" s="252"/>
      <c r="I37" s="253">
        <v>1</v>
      </c>
      <c r="J37" s="254">
        <f>'Rekapitulace Objekt SO 01B'!H29</f>
        <v>0</v>
      </c>
      <c r="O37" s="242">
        <f>'Rekapitulace Objekt SO 01B'!O46</f>
        <v>0</v>
      </c>
      <c r="P37" s="242">
        <f>'Rekapitulace Objekt SO 01B'!P46</f>
        <v>0</v>
      </c>
    </row>
    <row r="38" spans="1:16" s="242" customFormat="1" x14ac:dyDescent="0.2">
      <c r="A38" s="243"/>
      <c r="B38" s="256" t="s">
        <v>329</v>
      </c>
      <c r="C38" s="250" t="s">
        <v>330</v>
      </c>
      <c r="D38" s="250"/>
      <c r="E38" s="250"/>
      <c r="F38" s="250"/>
      <c r="G38" s="251"/>
      <c r="H38" s="252"/>
      <c r="I38" s="253">
        <v>1</v>
      </c>
      <c r="J38" s="254">
        <f>'Rekapitulace Objekt SO 01B'!H30</f>
        <v>0</v>
      </c>
      <c r="O38" s="242">
        <f>'Rekapitulace Objekt SO 01B'!O47</f>
        <v>0</v>
      </c>
      <c r="P38" s="242">
        <f>'Rekapitulace Objekt SO 01B'!P47</f>
        <v>0</v>
      </c>
    </row>
    <row r="39" spans="1:16" s="242" customFormat="1" x14ac:dyDescent="0.2">
      <c r="A39" s="243"/>
      <c r="B39" s="256" t="s">
        <v>331</v>
      </c>
      <c r="C39" s="250" t="s">
        <v>332</v>
      </c>
      <c r="D39" s="250"/>
      <c r="E39" s="250"/>
      <c r="F39" s="250"/>
      <c r="G39" s="251"/>
      <c r="H39" s="252"/>
      <c r="I39" s="253">
        <v>1</v>
      </c>
      <c r="J39" s="254">
        <f>'Rekapitulace Objekt SO 01B'!H31</f>
        <v>0</v>
      </c>
      <c r="O39" s="242">
        <f>'Rekapitulace Objekt SO 01B'!O48</f>
        <v>0</v>
      </c>
      <c r="P39" s="242">
        <f>'Rekapitulace Objekt SO 01B'!P48</f>
        <v>0</v>
      </c>
    </row>
    <row r="40" spans="1:16" s="242" customFormat="1" x14ac:dyDescent="0.2">
      <c r="A40" s="243"/>
      <c r="B40" s="256" t="s">
        <v>333</v>
      </c>
      <c r="C40" s="250" t="s">
        <v>334</v>
      </c>
      <c r="D40" s="250"/>
      <c r="E40" s="250"/>
      <c r="F40" s="250"/>
      <c r="G40" s="251"/>
      <c r="H40" s="252"/>
      <c r="I40" s="253">
        <v>1</v>
      </c>
      <c r="J40" s="254">
        <f>'Rekapitulace Objekt SO 01B'!H32</f>
        <v>0</v>
      </c>
      <c r="O40" s="242">
        <f>'Rekapitulace Objekt SO 01B'!O49</f>
        <v>0</v>
      </c>
      <c r="P40" s="242">
        <f>'Rekapitulace Objekt SO 01B'!P49</f>
        <v>0</v>
      </c>
    </row>
    <row r="41" spans="1:16" s="242" customFormat="1" x14ac:dyDescent="0.2">
      <c r="A41" s="243"/>
      <c r="B41" s="256" t="s">
        <v>335</v>
      </c>
      <c r="C41" s="250" t="s">
        <v>336</v>
      </c>
      <c r="D41" s="250"/>
      <c r="E41" s="250"/>
      <c r="F41" s="250"/>
      <c r="G41" s="251"/>
      <c r="H41" s="252"/>
      <c r="I41" s="253">
        <v>1</v>
      </c>
      <c r="J41" s="254">
        <f>'Rekapitulace Objekt SO 01B'!H33</f>
        <v>0</v>
      </c>
      <c r="O41" s="242">
        <f>'Rekapitulace Objekt SO 01B'!O50</f>
        <v>0</v>
      </c>
      <c r="P41" s="242">
        <f>'Rekapitulace Objekt SO 01B'!P50</f>
        <v>0</v>
      </c>
    </row>
    <row r="42" spans="1:16" ht="25.5" customHeight="1" x14ac:dyDescent="0.25">
      <c r="A42" s="98"/>
      <c r="B42" s="278" t="s">
        <v>65</v>
      </c>
      <c r="C42" s="279"/>
      <c r="D42" s="279"/>
      <c r="E42" s="279"/>
      <c r="F42" s="99"/>
      <c r="G42" s="100"/>
      <c r="H42" s="101"/>
      <c r="I42" s="102"/>
      <c r="J42" s="263">
        <f>J23+J25+J28</f>
        <v>0</v>
      </c>
    </row>
    <row r="43" spans="1:16" ht="13.5" thickBot="1" x14ac:dyDescent="0.25">
      <c r="J43" s="88"/>
    </row>
    <row r="44" spans="1:16" x14ac:dyDescent="0.2">
      <c r="A44" s="114"/>
      <c r="B44" s="115" t="s">
        <v>66</v>
      </c>
      <c r="C44" s="116"/>
      <c r="D44" s="116"/>
      <c r="E44" s="116"/>
      <c r="F44" s="116"/>
      <c r="G44" s="117"/>
      <c r="H44" s="116"/>
      <c r="I44" s="118"/>
      <c r="J44" s="119" t="s">
        <v>23</v>
      </c>
    </row>
    <row r="45" spans="1:16" x14ac:dyDescent="0.2">
      <c r="A45" s="109"/>
      <c r="B45" s="104" t="s">
        <v>67</v>
      </c>
      <c r="C45" s="104"/>
      <c r="D45" s="104"/>
      <c r="E45" s="104">
        <v>15</v>
      </c>
      <c r="F45" s="104" t="s">
        <v>68</v>
      </c>
      <c r="G45" s="106"/>
      <c r="H45" s="104"/>
      <c r="I45" s="105"/>
      <c r="J45" s="112">
        <f>SUM(O23:O28)</f>
        <v>0</v>
      </c>
    </row>
    <row r="46" spans="1:16" x14ac:dyDescent="0.2">
      <c r="A46" s="110"/>
      <c r="B46" s="46" t="s">
        <v>69</v>
      </c>
      <c r="C46" s="46"/>
      <c r="D46" s="46"/>
      <c r="E46" s="46">
        <v>15</v>
      </c>
      <c r="F46" s="46" t="s">
        <v>68</v>
      </c>
      <c r="G46" s="107"/>
      <c r="H46" s="46"/>
      <c r="I46" s="103"/>
      <c r="J46" s="113">
        <f>J45*(E46/100)</f>
        <v>0</v>
      </c>
    </row>
    <row r="47" spans="1:16" x14ac:dyDescent="0.2">
      <c r="A47" s="110"/>
      <c r="B47" s="46" t="s">
        <v>67</v>
      </c>
      <c r="C47" s="46"/>
      <c r="D47" s="46"/>
      <c r="E47" s="46">
        <v>21</v>
      </c>
      <c r="F47" s="46" t="s">
        <v>68</v>
      </c>
      <c r="G47" s="107"/>
      <c r="H47" s="46"/>
      <c r="I47" s="103"/>
      <c r="J47" s="113">
        <f>SUM(P23:P28)</f>
        <v>0</v>
      </c>
    </row>
    <row r="48" spans="1:16" ht="13.5" thickBot="1" x14ac:dyDescent="0.25">
      <c r="A48" s="111"/>
      <c r="B48" s="39" t="s">
        <v>69</v>
      </c>
      <c r="C48" s="39"/>
      <c r="D48" s="39"/>
      <c r="E48" s="39">
        <v>21</v>
      </c>
      <c r="F48" s="39" t="s">
        <v>68</v>
      </c>
      <c r="G48" s="108"/>
      <c r="H48" s="46"/>
      <c r="I48" s="103"/>
      <c r="J48" s="113">
        <f>J47*(E48/100)</f>
        <v>0</v>
      </c>
    </row>
    <row r="49" spans="1:52" ht="16.5" thickBot="1" x14ac:dyDescent="0.25">
      <c r="A49" s="120"/>
      <c r="B49" s="121" t="s">
        <v>70</v>
      </c>
      <c r="C49" s="122"/>
      <c r="D49" s="122"/>
      <c r="E49" s="122"/>
      <c r="F49" s="122"/>
      <c r="G49" s="122"/>
      <c r="H49" s="123"/>
      <c r="I49" s="124"/>
      <c r="J49" s="125">
        <f>SUM(J45:J48)</f>
        <v>0</v>
      </c>
    </row>
    <row r="51" spans="1:52" x14ac:dyDescent="0.2">
      <c r="B51" s="277" t="s">
        <v>71</v>
      </c>
      <c r="C51" s="277"/>
      <c r="D51" s="277"/>
      <c r="E51" s="277"/>
      <c r="F51" s="277"/>
      <c r="G51" s="277"/>
      <c r="H51" s="277"/>
      <c r="I51" s="277"/>
      <c r="J51" s="277"/>
      <c r="AZ51" s="126" t="str">
        <f>B51</f>
        <v>1. PODMÍNKY PRO ZPRACOVÁNÍ NABÍDKOVÉ CENY</v>
      </c>
    </row>
    <row r="53" spans="1:52" x14ac:dyDescent="0.2">
      <c r="B53" s="277" t="s">
        <v>72</v>
      </c>
      <c r="C53" s="277"/>
      <c r="D53" s="277"/>
      <c r="E53" s="277"/>
      <c r="F53" s="277"/>
      <c r="G53" s="277"/>
      <c r="H53" s="277"/>
      <c r="I53" s="277"/>
      <c r="J53" s="277"/>
      <c r="AZ53" s="126" t="str">
        <f>B53</f>
        <v xml:space="preserve">        Preambule</v>
      </c>
    </row>
    <row r="55" spans="1:52" ht="51" x14ac:dyDescent="0.2">
      <c r="B55" s="277" t="s">
        <v>73</v>
      </c>
      <c r="C55" s="277"/>
      <c r="D55" s="277"/>
      <c r="E55" s="277"/>
      <c r="F55" s="277"/>
      <c r="G55" s="277"/>
      <c r="H55" s="277"/>
      <c r="I55" s="277"/>
      <c r="J55" s="277"/>
      <c r="AZ55" s="126" t="str">
        <f>B55</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6" spans="1:52" ht="51" x14ac:dyDescent="0.2">
      <c r="B56" s="277" t="s">
        <v>74</v>
      </c>
      <c r="C56" s="277"/>
      <c r="D56" s="277"/>
      <c r="E56" s="277"/>
      <c r="F56" s="277"/>
      <c r="G56" s="277"/>
      <c r="H56" s="277"/>
      <c r="I56" s="277"/>
      <c r="J56" s="277"/>
      <c r="AZ56" s="126" t="str">
        <f>B56</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8" spans="1:52" x14ac:dyDescent="0.2">
      <c r="B58" s="277" t="s">
        <v>75</v>
      </c>
      <c r="C58" s="277"/>
      <c r="D58" s="277"/>
      <c r="E58" s="277"/>
      <c r="F58" s="277"/>
      <c r="G58" s="277"/>
      <c r="H58" s="277"/>
      <c r="I58" s="277"/>
      <c r="J58" s="277"/>
      <c r="AZ58" s="126" t="str">
        <f>B58</f>
        <v xml:space="preserve">        Vymezení některých pojmů</v>
      </c>
    </row>
    <row r="61" spans="1:52" x14ac:dyDescent="0.2">
      <c r="B61" s="277" t="s">
        <v>76</v>
      </c>
      <c r="C61" s="277"/>
      <c r="D61" s="277"/>
      <c r="E61" s="277"/>
      <c r="F61" s="277"/>
      <c r="G61" s="277"/>
      <c r="H61" s="277"/>
      <c r="I61" s="277"/>
      <c r="J61" s="277"/>
      <c r="AZ61" s="126" t="str">
        <f t="shared" ref="AZ61:AZ66" si="0">B61</f>
        <v>Pro účely zpracování nabídkové ceny se jsou použity některé pojmy, pod kterými se rozumí:</v>
      </c>
    </row>
    <row r="62" spans="1:52" ht="38.25" x14ac:dyDescent="0.2">
      <c r="B62" s="277" t="s">
        <v>77</v>
      </c>
      <c r="C62" s="277"/>
      <c r="D62" s="277"/>
      <c r="E62" s="277"/>
      <c r="F62" s="277"/>
      <c r="G62" s="277"/>
      <c r="H62" s="277"/>
      <c r="I62" s="277"/>
      <c r="J62" s="277"/>
      <c r="AZ62" s="126"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3" spans="1:52" ht="38.25" x14ac:dyDescent="0.2">
      <c r="B63" s="277" t="s">
        <v>78</v>
      </c>
      <c r="C63" s="277"/>
      <c r="D63" s="277"/>
      <c r="E63" s="277"/>
      <c r="F63" s="277"/>
      <c r="G63" s="277"/>
      <c r="H63" s="277"/>
      <c r="I63" s="277"/>
      <c r="J63" s="277"/>
      <c r="AZ63" s="126"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4" spans="1:52" ht="51" x14ac:dyDescent="0.2">
      <c r="B64" s="277" t="s">
        <v>79</v>
      </c>
      <c r="C64" s="277"/>
      <c r="D64" s="277"/>
      <c r="E64" s="277"/>
      <c r="F64" s="277"/>
      <c r="G64" s="277"/>
      <c r="H64" s="277"/>
      <c r="I64" s="277"/>
      <c r="J64" s="277"/>
      <c r="AZ64" s="126"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5" spans="2:52" ht="63.75" x14ac:dyDescent="0.2">
      <c r="B65" s="277" t="s">
        <v>80</v>
      </c>
      <c r="C65" s="277"/>
      <c r="D65" s="277"/>
      <c r="E65" s="277"/>
      <c r="F65" s="277"/>
      <c r="G65" s="277"/>
      <c r="H65" s="277"/>
      <c r="I65" s="277"/>
      <c r="J65" s="277"/>
      <c r="AZ65" s="126"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6" spans="2:52" ht="38.25" x14ac:dyDescent="0.2">
      <c r="B66" s="277" t="s">
        <v>81</v>
      </c>
      <c r="C66" s="277"/>
      <c r="D66" s="277"/>
      <c r="E66" s="277"/>
      <c r="F66" s="277"/>
      <c r="G66" s="277"/>
      <c r="H66" s="277"/>
      <c r="I66" s="277"/>
      <c r="J66" s="277"/>
      <c r="AZ66" s="126"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8" spans="2:52" x14ac:dyDescent="0.2">
      <c r="B68" s="277" t="s">
        <v>82</v>
      </c>
      <c r="C68" s="277"/>
      <c r="D68" s="277"/>
      <c r="E68" s="277"/>
      <c r="F68" s="277"/>
      <c r="G68" s="277"/>
      <c r="H68" s="277"/>
      <c r="I68" s="277"/>
      <c r="J68" s="277"/>
      <c r="AZ68" s="126" t="str">
        <f>B68</f>
        <v xml:space="preserve">        Cenová soustava</v>
      </c>
    </row>
    <row r="70" spans="2:52" x14ac:dyDescent="0.2">
      <c r="B70" s="277" t="s">
        <v>83</v>
      </c>
      <c r="C70" s="277"/>
      <c r="D70" s="277"/>
      <c r="E70" s="277"/>
      <c r="F70" s="277"/>
      <c r="G70" s="277"/>
      <c r="H70" s="277"/>
      <c r="I70" s="277"/>
      <c r="J70" s="277"/>
      <c r="AZ70" s="126" t="str">
        <f>B70</f>
        <v xml:space="preserve">        Použitá cenová soustava</v>
      </c>
    </row>
    <row r="71" spans="2:52" ht="25.5" x14ac:dyDescent="0.2">
      <c r="B71" s="277" t="s">
        <v>84</v>
      </c>
      <c r="C71" s="277"/>
      <c r="D71" s="277"/>
      <c r="E71" s="277"/>
      <c r="F71" s="277"/>
      <c r="G71" s="277"/>
      <c r="H71" s="277"/>
      <c r="I71" s="277"/>
      <c r="J71" s="277"/>
      <c r="AZ71" s="126" t="str">
        <f>B71</f>
        <v>Soupisy stavebních prací, dodávek a služeb jsou zpracovány s použitím cenové soustavy zpracované společností RTS, a.s.. Položky z cenové soustavy mají uveden odkaz na cenovou soustavu včetně označení příslušného ceníku.</v>
      </c>
    </row>
    <row r="73" spans="2:52" x14ac:dyDescent="0.2">
      <c r="B73" s="277" t="s">
        <v>85</v>
      </c>
      <c r="C73" s="277"/>
      <c r="D73" s="277"/>
      <c r="E73" s="277"/>
      <c r="F73" s="277"/>
      <c r="G73" s="277"/>
      <c r="H73" s="277"/>
      <c r="I73" s="277"/>
      <c r="J73" s="277"/>
      <c r="AZ73" s="126" t="str">
        <f>B73</f>
        <v xml:space="preserve">        Technické podmínky</v>
      </c>
    </row>
    <row r="74" spans="2:52" ht="38.25" x14ac:dyDescent="0.2">
      <c r="B74" s="277" t="s">
        <v>86</v>
      </c>
      <c r="C74" s="277"/>
      <c r="D74" s="277"/>
      <c r="E74" s="277"/>
      <c r="F74" s="277"/>
      <c r="G74" s="277"/>
      <c r="H74" s="277"/>
      <c r="I74" s="277"/>
      <c r="J74" s="277"/>
      <c r="AZ74" s="126" t="str">
        <f>B74</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6" spans="2:52" x14ac:dyDescent="0.2">
      <c r="B76" s="277" t="s">
        <v>87</v>
      </c>
      <c r="C76" s="277"/>
      <c r="D76" s="277"/>
      <c r="E76" s="277"/>
      <c r="F76" s="277"/>
      <c r="G76" s="277"/>
      <c r="H76" s="277"/>
      <c r="I76" s="277"/>
      <c r="J76" s="277"/>
      <c r="AZ76" s="126" t="str">
        <f>B76</f>
        <v>Individuální položky</v>
      </c>
    </row>
    <row r="77" spans="2:52" ht="25.5" x14ac:dyDescent="0.2">
      <c r="B77" s="277" t="s">
        <v>88</v>
      </c>
      <c r="C77" s="277"/>
      <c r="D77" s="277"/>
      <c r="E77" s="277"/>
      <c r="F77" s="277"/>
      <c r="G77" s="277"/>
      <c r="H77" s="277"/>
      <c r="I77" s="277"/>
      <c r="J77" s="277"/>
      <c r="AZ77" s="126" t="str">
        <f>B77</f>
        <v>Položky soupisu prací, které cenová soustava neobsahuje, jsou označeny popisem „vlastní“. Pro tyto položky jsou cenové a technické podmínky definovány jejich popisem, případně odkazem na konkrétní část příslušné dokumentace.</v>
      </c>
    </row>
    <row r="79" spans="2:52" x14ac:dyDescent="0.2">
      <c r="B79" s="277" t="s">
        <v>89</v>
      </c>
      <c r="C79" s="277"/>
      <c r="D79" s="277"/>
      <c r="E79" s="277"/>
      <c r="F79" s="277"/>
      <c r="G79" s="277"/>
      <c r="H79" s="277"/>
      <c r="I79" s="277"/>
      <c r="J79" s="277"/>
      <c r="AZ79" s="126" t="str">
        <f>B79</f>
        <v xml:space="preserve">        Závaznost a změna soupisu</v>
      </c>
    </row>
    <row r="81" spans="2:52" x14ac:dyDescent="0.2">
      <c r="B81" s="277" t="s">
        <v>90</v>
      </c>
      <c r="C81" s="277"/>
      <c r="D81" s="277"/>
      <c r="E81" s="277"/>
      <c r="F81" s="277"/>
      <c r="G81" s="277"/>
      <c r="H81" s="277"/>
      <c r="I81" s="277"/>
      <c r="J81" s="277"/>
      <c r="AZ81" s="126" t="str">
        <f>B81</f>
        <v xml:space="preserve">        Závaznost soupisu</v>
      </c>
    </row>
    <row r="82" spans="2:52" ht="38.25" x14ac:dyDescent="0.2">
      <c r="B82" s="277" t="s">
        <v>91</v>
      </c>
      <c r="C82" s="277"/>
      <c r="D82" s="277"/>
      <c r="E82" s="277"/>
      <c r="F82" s="277"/>
      <c r="G82" s="277"/>
      <c r="H82" s="277"/>
      <c r="I82" s="277"/>
      <c r="J82" s="277"/>
      <c r="AZ82" s="126" t="str">
        <f>B82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4" spans="2:52" x14ac:dyDescent="0.2">
      <c r="B84" s="277" t="s">
        <v>92</v>
      </c>
      <c r="C84" s="277"/>
      <c r="D84" s="277"/>
      <c r="E84" s="277"/>
      <c r="F84" s="277"/>
      <c r="G84" s="277"/>
      <c r="H84" s="277"/>
      <c r="I84" s="277"/>
      <c r="J84" s="277"/>
      <c r="AZ84" s="126" t="str">
        <f>B84</f>
        <v xml:space="preserve">        Zvláštní podmínky pro stanovení nabídkové ceny</v>
      </c>
    </row>
    <row r="86" spans="2:52" x14ac:dyDescent="0.2">
      <c r="B86" s="277" t="s">
        <v>93</v>
      </c>
      <c r="C86" s="277"/>
      <c r="D86" s="277"/>
      <c r="E86" s="277"/>
      <c r="F86" s="277"/>
      <c r="G86" s="277"/>
      <c r="H86" s="277"/>
      <c r="I86" s="277"/>
      <c r="J86" s="277"/>
      <c r="AZ86" s="126" t="str">
        <f>B86</f>
        <v xml:space="preserve">        Přeprava vybouraných hmot, suti a vytěžené zeminy</v>
      </c>
    </row>
    <row r="87" spans="2:52" ht="63.75" x14ac:dyDescent="0.2">
      <c r="B87" s="277" t="s">
        <v>94</v>
      </c>
      <c r="C87" s="277"/>
      <c r="D87" s="277"/>
      <c r="E87" s="277"/>
      <c r="F87" s="277"/>
      <c r="G87" s="277"/>
      <c r="H87" s="277"/>
      <c r="I87" s="277"/>
      <c r="J87" s="277"/>
      <c r="AZ87" s="126" t="str">
        <f>B87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9" spans="2:52" x14ac:dyDescent="0.2">
      <c r="B89" s="277" t="s">
        <v>95</v>
      </c>
      <c r="C89" s="277"/>
      <c r="D89" s="277"/>
      <c r="E89" s="277"/>
      <c r="F89" s="277"/>
      <c r="G89" s="277"/>
      <c r="H89" s="277"/>
      <c r="I89" s="277"/>
      <c r="J89" s="277"/>
      <c r="AZ89" s="126" t="str">
        <f>B89</f>
        <v xml:space="preserve">        Vnitrostaveništní přesun stavebního materiálu</v>
      </c>
    </row>
    <row r="90" spans="2:52" ht="51" x14ac:dyDescent="0.2">
      <c r="B90" s="277" t="s">
        <v>96</v>
      </c>
      <c r="C90" s="277"/>
      <c r="D90" s="277"/>
      <c r="E90" s="277"/>
      <c r="F90" s="277"/>
      <c r="G90" s="277"/>
      <c r="H90" s="277"/>
      <c r="I90" s="277"/>
      <c r="J90" s="277"/>
      <c r="AZ90" s="126" t="str">
        <f>B90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1" spans="2:52" ht="51" x14ac:dyDescent="0.2">
      <c r="B91" s="277" t="s">
        <v>97</v>
      </c>
      <c r="C91" s="277"/>
      <c r="D91" s="277"/>
      <c r="E91" s="277"/>
      <c r="F91" s="277"/>
      <c r="G91" s="277"/>
      <c r="H91" s="277"/>
      <c r="I91" s="277"/>
      <c r="J91" s="277"/>
      <c r="AZ91" s="126" t="str">
        <f>B91</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3" spans="2:52" x14ac:dyDescent="0.2">
      <c r="B93" s="277" t="s">
        <v>98</v>
      </c>
      <c r="C93" s="277"/>
      <c r="D93" s="277"/>
      <c r="E93" s="277"/>
      <c r="F93" s="277"/>
      <c r="G93" s="277"/>
      <c r="H93" s="277"/>
      <c r="I93" s="277"/>
      <c r="J93" s="277"/>
      <c r="AZ93" s="126" t="str">
        <f>B93</f>
        <v xml:space="preserve">        Příplatky za ztížené podmínky prací</v>
      </c>
    </row>
    <row r="94" spans="2:52" ht="25.5" x14ac:dyDescent="0.2">
      <c r="B94" s="277" t="s">
        <v>99</v>
      </c>
      <c r="C94" s="277"/>
      <c r="D94" s="277"/>
      <c r="E94" s="277"/>
      <c r="F94" s="277"/>
      <c r="G94" s="277"/>
      <c r="H94" s="277"/>
      <c r="I94" s="277"/>
      <c r="J94" s="277"/>
      <c r="AZ94" s="126" t="str">
        <f>B94</f>
        <v>Pokud soupis položku příplatku za ztížené podmínky obsahuje, je dodavatel povinen ji ocenit bez ohledu na to, že tento příplatek dodavatel standardně neuplatňuje.</v>
      </c>
    </row>
    <row r="96" spans="2:52" x14ac:dyDescent="0.2">
      <c r="B96" s="277" t="s">
        <v>100</v>
      </c>
      <c r="C96" s="277"/>
      <c r="D96" s="277"/>
      <c r="E96" s="277"/>
      <c r="F96" s="277"/>
      <c r="G96" s="277"/>
      <c r="H96" s="277"/>
      <c r="I96" s="277"/>
      <c r="J96" s="277"/>
      <c r="AZ96" s="126" t="str">
        <f>B96</f>
        <v xml:space="preserve">        Vedlejší a ostatní náklady</v>
      </c>
    </row>
    <row r="97" spans="2:52" ht="25.5" x14ac:dyDescent="0.2">
      <c r="B97" s="277" t="s">
        <v>101</v>
      </c>
      <c r="C97" s="277"/>
      <c r="D97" s="277"/>
      <c r="E97" s="277"/>
      <c r="F97" s="277"/>
      <c r="G97" s="277"/>
      <c r="H97" s="277"/>
      <c r="I97" s="277"/>
      <c r="J97" s="277"/>
      <c r="AZ97" s="126" t="str">
        <f>B97</f>
        <v>Tyto náklady jsou popsány v samostatném soupisu stavebních prací, dodávek a služeb s tím, že dodavatel je povinen v rámci těchto nákladů ocenit všechny definované náklady souhrnně pro celou stavbu.</v>
      </c>
    </row>
    <row r="101" spans="2:52" x14ac:dyDescent="0.2">
      <c r="B101" s="277" t="s">
        <v>102</v>
      </c>
      <c r="C101" s="277"/>
      <c r="D101" s="277"/>
      <c r="E101" s="277"/>
      <c r="F101" s="277"/>
      <c r="G101" s="277"/>
      <c r="H101" s="277"/>
      <c r="I101" s="277"/>
      <c r="J101" s="277"/>
      <c r="AZ101" s="126" t="str">
        <f>B101</f>
        <v>2. SPECIFICKÉ PODMÍNKY PRO ZPRACOVÁNÍ NABÍDKOVÉ CENY</v>
      </c>
    </row>
    <row r="103" spans="2:52" x14ac:dyDescent="0.2">
      <c r="B103" s="277" t="s">
        <v>103</v>
      </c>
      <c r="C103" s="277"/>
      <c r="D103" s="277"/>
      <c r="E103" s="277"/>
      <c r="F103" s="277"/>
      <c r="G103" s="277"/>
      <c r="H103" s="277"/>
      <c r="I103" s="277"/>
      <c r="J103" s="277"/>
      <c r="AZ103" s="126" t="str">
        <f>B103</f>
        <v>Zde doplní zpracovatel soupisu  případná specifika týkající se konkrétní zakázky.</v>
      </c>
    </row>
    <row r="106" spans="2:52" x14ac:dyDescent="0.2">
      <c r="B106" s="277" t="s">
        <v>104</v>
      </c>
      <c r="C106" s="277"/>
      <c r="D106" s="277"/>
      <c r="E106" s="277"/>
      <c r="F106" s="277"/>
      <c r="G106" s="277"/>
      <c r="H106" s="277"/>
      <c r="I106" s="277"/>
      <c r="J106" s="277"/>
      <c r="AZ106" s="126" t="str">
        <f>B106</f>
        <v>3. ELEKTRONICKÁ PODOBA SOUPISU</v>
      </c>
    </row>
    <row r="108" spans="2:52" x14ac:dyDescent="0.2">
      <c r="B108" s="277" t="s">
        <v>105</v>
      </c>
      <c r="C108" s="277"/>
      <c r="D108" s="277"/>
      <c r="E108" s="277"/>
      <c r="F108" s="277"/>
      <c r="G108" s="277"/>
      <c r="H108" s="277"/>
      <c r="I108" s="277"/>
      <c r="J108" s="277"/>
      <c r="AZ108" s="126" t="str">
        <f>B108</f>
        <v xml:space="preserve">        Elektronická podoba soupisu</v>
      </c>
    </row>
    <row r="109" spans="2:52" ht="25.5" x14ac:dyDescent="0.2">
      <c r="B109" s="277" t="s">
        <v>106</v>
      </c>
      <c r="C109" s="277"/>
      <c r="D109" s="277"/>
      <c r="E109" s="277"/>
      <c r="F109" s="277"/>
      <c r="G109" s="277"/>
      <c r="H109" s="277"/>
      <c r="I109" s="277"/>
      <c r="J109" s="277"/>
      <c r="AZ109" s="126" t="str">
        <f>B109</f>
        <v>V souladu se zákonem jsou předložené soupisy zpracovány i v elektronické podobě.  Elektronickou podobou soupisu stavebních prací, dodávek a služeb je formát MS EXCEL.</v>
      </c>
    </row>
    <row r="110" spans="2:52" x14ac:dyDescent="0.2">
      <c r="B110" s="277" t="s">
        <v>107</v>
      </c>
      <c r="C110" s="277"/>
      <c r="D110" s="277"/>
      <c r="E110" s="277"/>
      <c r="F110" s="277"/>
      <c r="G110" s="277"/>
      <c r="H110" s="277"/>
      <c r="I110" s="277"/>
      <c r="J110" s="277"/>
      <c r="AZ110" s="126" t="str">
        <f>B110</f>
        <v>Popis formátu soupisu odpovídá svou strukturou vzorovému soupisu volně dostupnému na internetové adrese:</v>
      </c>
    </row>
    <row r="112" spans="2:52" x14ac:dyDescent="0.2">
      <c r="B112" s="277" t="s">
        <v>108</v>
      </c>
      <c r="C112" s="277"/>
      <c r="D112" s="277"/>
      <c r="E112" s="277"/>
      <c r="F112" s="277"/>
      <c r="G112" s="277"/>
      <c r="H112" s="277"/>
      <c r="I112" s="277"/>
      <c r="J112" s="277"/>
      <c r="AZ112" s="126" t="str">
        <f>B112</f>
        <v>www.stavebnionline.cz/soupis</v>
      </c>
    </row>
    <row r="114" spans="2:52" x14ac:dyDescent="0.2">
      <c r="B114" s="277" t="s">
        <v>109</v>
      </c>
      <c r="C114" s="277"/>
      <c r="D114" s="277"/>
      <c r="E114" s="277"/>
      <c r="F114" s="277"/>
      <c r="G114" s="277"/>
      <c r="H114" s="277"/>
      <c r="I114" s="277"/>
      <c r="J114" s="277"/>
      <c r="AZ114" s="126" t="str">
        <f>B114</f>
        <v xml:space="preserve">        Zpracování elektronické podoby soupisu</v>
      </c>
    </row>
    <row r="115" spans="2:52" ht="51" x14ac:dyDescent="0.2">
      <c r="B115" s="277" t="s">
        <v>110</v>
      </c>
      <c r="C115" s="277"/>
      <c r="D115" s="277"/>
      <c r="E115" s="277"/>
      <c r="F115" s="277"/>
      <c r="G115" s="277"/>
      <c r="H115" s="277"/>
      <c r="I115" s="277"/>
      <c r="J115" s="277"/>
      <c r="AZ115" s="126" t="str">
        <f>B115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7" spans="2:52" x14ac:dyDescent="0.2">
      <c r="B117" s="277" t="s">
        <v>111</v>
      </c>
      <c r="C117" s="277"/>
      <c r="D117" s="277"/>
      <c r="E117" s="277"/>
      <c r="F117" s="277"/>
      <c r="G117" s="277"/>
      <c r="H117" s="277"/>
      <c r="I117" s="277"/>
      <c r="J117" s="277"/>
      <c r="AZ117" s="126" t="str">
        <f>B117</f>
        <v xml:space="preserve">        Jiný formát soupisu</v>
      </c>
    </row>
    <row r="118" spans="2:52" ht="38.25" x14ac:dyDescent="0.2">
      <c r="B118" s="277" t="s">
        <v>112</v>
      </c>
      <c r="C118" s="277"/>
      <c r="D118" s="277"/>
      <c r="E118" s="277"/>
      <c r="F118" s="277"/>
      <c r="G118" s="277"/>
      <c r="H118" s="277"/>
      <c r="I118" s="277"/>
      <c r="J118" s="277"/>
      <c r="AZ118" s="126" t="str">
        <f>B118</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0" spans="2:52" x14ac:dyDescent="0.2">
      <c r="B120" s="277" t="s">
        <v>113</v>
      </c>
      <c r="C120" s="277"/>
      <c r="D120" s="277"/>
      <c r="E120" s="277"/>
      <c r="F120" s="277"/>
      <c r="G120" s="277"/>
      <c r="H120" s="277"/>
      <c r="I120" s="277"/>
      <c r="J120" s="277"/>
      <c r="AZ120" s="126" t="str">
        <f>B120</f>
        <v xml:space="preserve">        Závěrečné ustanovení</v>
      </c>
    </row>
    <row r="121" spans="2:52" x14ac:dyDescent="0.2">
      <c r="B121" s="277" t="s">
        <v>114</v>
      </c>
      <c r="C121" s="277"/>
      <c r="D121" s="277"/>
      <c r="E121" s="277"/>
      <c r="F121" s="277"/>
      <c r="G121" s="277"/>
      <c r="H121" s="277"/>
      <c r="I121" s="277"/>
      <c r="J121" s="277"/>
      <c r="AZ121" s="126" t="str">
        <f>B121</f>
        <v>Ostatní podmínky vztahující se ke zpracování nabídkové ceny jsou uvedeny v zadávací dokumentaci.</v>
      </c>
    </row>
  </sheetData>
  <sheetProtection password="C71F"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5">
    <mergeCell ref="B118:J118"/>
    <mergeCell ref="B120:J120"/>
    <mergeCell ref="B121:J121"/>
    <mergeCell ref="B109:J109"/>
    <mergeCell ref="B110:J110"/>
    <mergeCell ref="B112:J112"/>
    <mergeCell ref="B114:J114"/>
    <mergeCell ref="B115:J115"/>
    <mergeCell ref="B117:J117"/>
    <mergeCell ref="B108:J108"/>
    <mergeCell ref="B87:J87"/>
    <mergeCell ref="B89:J89"/>
    <mergeCell ref="B90:J90"/>
    <mergeCell ref="B91:J91"/>
    <mergeCell ref="B93:J93"/>
    <mergeCell ref="B94:J94"/>
    <mergeCell ref="B96:J96"/>
    <mergeCell ref="B97:J97"/>
    <mergeCell ref="B101:J101"/>
    <mergeCell ref="B103:J103"/>
    <mergeCell ref="B106:J106"/>
    <mergeCell ref="B86:J86"/>
    <mergeCell ref="B68:J68"/>
    <mergeCell ref="B70:J70"/>
    <mergeCell ref="B71:J71"/>
    <mergeCell ref="B73:J73"/>
    <mergeCell ref="B74:J74"/>
    <mergeCell ref="B76:J76"/>
    <mergeCell ref="B77:J77"/>
    <mergeCell ref="B79:J79"/>
    <mergeCell ref="B81:J81"/>
    <mergeCell ref="B82:J82"/>
    <mergeCell ref="B84:J84"/>
    <mergeCell ref="B66:J66"/>
    <mergeCell ref="B42:E42"/>
    <mergeCell ref="B51:J51"/>
    <mergeCell ref="B53:J53"/>
    <mergeCell ref="B55:J55"/>
    <mergeCell ref="B56:J56"/>
    <mergeCell ref="B58:J58"/>
    <mergeCell ref="B61:J61"/>
    <mergeCell ref="B62:J62"/>
    <mergeCell ref="B63:J63"/>
    <mergeCell ref="B64:J64"/>
    <mergeCell ref="B65:J65"/>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x14ac:dyDescent="0.2">
      <c r="A1" s="23" t="s">
        <v>1</v>
      </c>
      <c r="B1" s="28" t="str">
        <f>Stavba!CisloStavby</f>
        <v>16062</v>
      </c>
      <c r="C1" s="31" t="str">
        <f>Stavba!NazevStavby</f>
        <v>Rekonstrukce vnitřních prostor Kina Vysočina, 1.etapa</v>
      </c>
      <c r="D1" s="31"/>
      <c r="E1" s="31"/>
      <c r="F1" s="31"/>
      <c r="G1" s="24"/>
      <c r="H1" s="33"/>
    </row>
    <row r="2" spans="1:8" ht="13.5" thickBot="1" x14ac:dyDescent="0.25">
      <c r="A2" s="25" t="s">
        <v>29</v>
      </c>
      <c r="B2" s="30"/>
      <c r="C2" s="281"/>
      <c r="D2" s="281"/>
      <c r="E2" s="281"/>
      <c r="F2" s="281"/>
      <c r="G2" s="26" t="s">
        <v>15</v>
      </c>
      <c r="H2" s="34" t="s">
        <v>16</v>
      </c>
    </row>
    <row r="3" spans="1:8" ht="13.5" thickTop="1" x14ac:dyDescent="0.2"/>
    <row r="4" spans="1:8" ht="18" x14ac:dyDescent="0.25">
      <c r="A4" s="280" t="s">
        <v>17</v>
      </c>
      <c r="B4" s="280"/>
      <c r="C4" s="280"/>
      <c r="D4" s="280"/>
      <c r="E4" s="280"/>
      <c r="F4" s="280"/>
      <c r="G4" s="280"/>
      <c r="H4" s="280"/>
    </row>
    <row r="6" spans="1:8" ht="15.75" x14ac:dyDescent="0.25">
      <c r="A6" s="32" t="s">
        <v>25</v>
      </c>
      <c r="B6" s="29">
        <f>B2</f>
        <v>0</v>
      </c>
    </row>
    <row r="7" spans="1:8" ht="15.75" x14ac:dyDescent="0.25">
      <c r="B7" s="282">
        <f>C2</f>
        <v>0</v>
      </c>
      <c r="C7" s="283"/>
      <c r="D7" s="283"/>
      <c r="E7" s="283"/>
      <c r="F7" s="283"/>
      <c r="G7" s="283"/>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C71F"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ColWidth="9.140625"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284" t="s">
        <v>30</v>
      </c>
      <c r="B1" s="284"/>
      <c r="C1" s="285"/>
      <c r="D1" s="284"/>
      <c r="E1" s="284"/>
      <c r="F1" s="284"/>
      <c r="G1" s="284"/>
    </row>
    <row r="2" spans="1:7" ht="13.5" thickTop="1" x14ac:dyDescent="0.2">
      <c r="A2" s="55" t="s">
        <v>31</v>
      </c>
      <c r="B2" s="56"/>
      <c r="C2" s="286"/>
      <c r="D2" s="286"/>
      <c r="E2" s="286"/>
      <c r="F2" s="286"/>
      <c r="G2" s="287"/>
    </row>
    <row r="3" spans="1:7" x14ac:dyDescent="0.2">
      <c r="A3" s="57" t="s">
        <v>32</v>
      </c>
      <c r="B3" s="58"/>
      <c r="C3" s="288"/>
      <c r="D3" s="288"/>
      <c r="E3" s="288"/>
      <c r="F3" s="288"/>
      <c r="G3" s="289"/>
    </row>
    <row r="4" spans="1:7" ht="13.5" thickBot="1" x14ac:dyDescent="0.25">
      <c r="A4" s="59" t="s">
        <v>33</v>
      </c>
      <c r="B4" s="60"/>
      <c r="C4" s="290"/>
      <c r="D4" s="290"/>
      <c r="E4" s="290"/>
      <c r="F4" s="290"/>
      <c r="G4" s="291"/>
    </row>
    <row r="5" spans="1:7" ht="14.25" thickTop="1" thickBot="1" x14ac:dyDescent="0.25">
      <c r="B5" s="61"/>
      <c r="C5" s="62"/>
      <c r="D5" s="63"/>
    </row>
    <row r="6" spans="1:7" ht="13.5" thickBot="1" x14ac:dyDescent="0.25">
      <c r="A6" s="64" t="s">
        <v>34</v>
      </c>
      <c r="B6" s="65" t="s">
        <v>35</v>
      </c>
      <c r="C6" s="66" t="s">
        <v>36</v>
      </c>
      <c r="D6" s="67" t="s">
        <v>37</v>
      </c>
      <c r="E6" s="68" t="s">
        <v>38</v>
      </c>
      <c r="F6" s="69" t="s">
        <v>39</v>
      </c>
      <c r="G6" s="70" t="s">
        <v>40</v>
      </c>
    </row>
    <row r="7" spans="1:7" ht="14.25" thickTop="1" thickBot="1" x14ac:dyDescent="0.25">
      <c r="A7" s="71"/>
      <c r="B7" s="72"/>
      <c r="C7" s="73"/>
      <c r="D7" s="74"/>
      <c r="E7" s="75"/>
      <c r="F7" s="76"/>
      <c r="G7" s="77"/>
    </row>
  </sheetData>
  <sheetProtection password="C71F"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9" customHeight="1" thickTop="1" x14ac:dyDescent="0.2">
      <c r="A1" s="23" t="s">
        <v>1</v>
      </c>
      <c r="B1" s="28" t="str">
        <f>Stavba!CisloStavby</f>
        <v>16062</v>
      </c>
      <c r="C1" s="31" t="str">
        <f>Stavba!NazevStavby</f>
        <v>Rekonstrukce vnitřních prostor Kina Vysočina, 1.etapa</v>
      </c>
      <c r="D1" s="31"/>
      <c r="E1" s="31"/>
      <c r="F1" s="31"/>
      <c r="G1" s="24"/>
      <c r="H1" s="33"/>
    </row>
    <row r="2" spans="1:10" ht="13.9" customHeight="1" thickBot="1" x14ac:dyDescent="0.25">
      <c r="A2" s="25" t="s">
        <v>29</v>
      </c>
      <c r="B2" s="127" t="s">
        <v>57</v>
      </c>
      <c r="C2" s="292" t="s">
        <v>58</v>
      </c>
      <c r="D2" s="281"/>
      <c r="E2" s="281"/>
      <c r="F2" s="281"/>
      <c r="G2" s="26" t="s">
        <v>15</v>
      </c>
      <c r="H2" s="34" t="s">
        <v>16</v>
      </c>
    </row>
    <row r="3" spans="1:10" ht="13.9" customHeight="1" thickTop="1" x14ac:dyDescent="0.2">
      <c r="H3" s="35"/>
    </row>
    <row r="4" spans="1:10" ht="17.45" customHeight="1" x14ac:dyDescent="0.25">
      <c r="A4" s="280" t="s">
        <v>17</v>
      </c>
      <c r="B4" s="280"/>
      <c r="C4" s="280"/>
      <c r="D4" s="280"/>
      <c r="E4" s="280"/>
      <c r="F4" s="280"/>
      <c r="G4" s="280"/>
      <c r="H4" s="280"/>
    </row>
    <row r="5" spans="1:10" ht="13.15" customHeight="1" x14ac:dyDescent="0.2">
      <c r="H5" s="35"/>
    </row>
    <row r="6" spans="1:10" ht="15.6" customHeight="1" x14ac:dyDescent="0.25">
      <c r="A6" s="32" t="s">
        <v>25</v>
      </c>
      <c r="B6" s="29" t="str">
        <f>B2</f>
        <v>00</v>
      </c>
      <c r="H6" s="35"/>
    </row>
    <row r="7" spans="1:10" ht="15.6" customHeight="1" x14ac:dyDescent="0.25">
      <c r="B7" s="282" t="str">
        <f>C2</f>
        <v>Vedlejší a ostatní náklady</v>
      </c>
      <c r="C7" s="283"/>
      <c r="D7" s="283"/>
      <c r="E7" s="283"/>
      <c r="F7" s="283"/>
      <c r="G7" s="283"/>
      <c r="H7" s="35"/>
    </row>
    <row r="8" spans="1:10" ht="13.1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115</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28" t="s">
        <v>116</v>
      </c>
      <c r="B16" s="129"/>
      <c r="C16" s="129"/>
      <c r="D16" s="129"/>
      <c r="E16" s="129"/>
      <c r="F16" s="129"/>
      <c r="G16" s="129"/>
      <c r="H16" s="130"/>
      <c r="I16" s="32"/>
      <c r="J16" s="32"/>
    </row>
    <row r="17" spans="1:16" ht="12.75" customHeight="1" x14ac:dyDescent="0.2">
      <c r="A17" s="139" t="s">
        <v>117</v>
      </c>
      <c r="B17" s="140"/>
      <c r="C17" s="141"/>
      <c r="D17" s="141"/>
      <c r="E17" s="141"/>
      <c r="F17" s="141"/>
      <c r="G17" s="142"/>
      <c r="H17" s="143" t="s">
        <v>118</v>
      </c>
      <c r="I17" s="32"/>
      <c r="J17" s="32"/>
    </row>
    <row r="18" spans="1:16" ht="12.75" customHeight="1" x14ac:dyDescent="0.2">
      <c r="A18" s="137" t="s">
        <v>119</v>
      </c>
      <c r="B18" s="135" t="s">
        <v>58</v>
      </c>
      <c r="C18" s="134"/>
      <c r="D18" s="134"/>
      <c r="E18" s="134"/>
      <c r="F18" s="134"/>
      <c r="G18" s="136"/>
      <c r="H18" s="138">
        <f>'00 01 Naklady'!G41</f>
        <v>0</v>
      </c>
      <c r="I18" s="32"/>
      <c r="J18" s="32"/>
      <c r="O18">
        <f>'00 01 Naklady'!AN41</f>
        <v>0</v>
      </c>
      <c r="P18">
        <f>'00 01 Naklady'!AO41</f>
        <v>0</v>
      </c>
    </row>
    <row r="19" spans="1:16" ht="12.75" customHeight="1" thickBot="1" x14ac:dyDescent="0.25">
      <c r="A19" s="144"/>
      <c r="B19" s="145" t="s">
        <v>120</v>
      </c>
      <c r="C19" s="146"/>
      <c r="D19" s="147" t="str">
        <f>B2</f>
        <v>00</v>
      </c>
      <c r="E19" s="146"/>
      <c r="F19" s="146"/>
      <c r="G19" s="148"/>
      <c r="H19" s="149">
        <f>SUM(H18:H18)</f>
        <v>0</v>
      </c>
      <c r="I19" s="32"/>
      <c r="J19" s="32"/>
    </row>
    <row r="20" spans="1:16" ht="12.75" customHeight="1" thickBot="1" x14ac:dyDescent="0.25">
      <c r="A20" s="32"/>
      <c r="B20" s="32"/>
      <c r="C20" s="32"/>
      <c r="D20" s="32"/>
      <c r="E20" s="32"/>
      <c r="F20" s="32"/>
      <c r="G20" s="32"/>
      <c r="H20" s="150"/>
      <c r="I20" s="32"/>
      <c r="J20" s="32"/>
    </row>
    <row r="21" spans="1:16" ht="12.75" customHeight="1" x14ac:dyDescent="0.2">
      <c r="A21" s="160"/>
      <c r="B21" s="161"/>
      <c r="C21" s="161"/>
      <c r="D21" s="161"/>
      <c r="E21" s="162"/>
      <c r="F21" s="161"/>
      <c r="G21" s="161"/>
      <c r="H21" s="163" t="s">
        <v>66</v>
      </c>
      <c r="I21" s="32"/>
      <c r="J21" s="32"/>
      <c r="O21" s="35">
        <f>H22</f>
        <v>0</v>
      </c>
      <c r="P21" s="35">
        <f>H24</f>
        <v>0</v>
      </c>
    </row>
    <row r="22" spans="1:16" ht="12.75" customHeight="1" x14ac:dyDescent="0.2">
      <c r="A22" s="155" t="s">
        <v>67</v>
      </c>
      <c r="B22" s="151"/>
      <c r="C22" s="151"/>
      <c r="D22" s="151">
        <v>15</v>
      </c>
      <c r="E22" s="152" t="s">
        <v>68</v>
      </c>
      <c r="F22" s="151"/>
      <c r="G22" s="151"/>
      <c r="H22" s="158">
        <f>SUM(O17:O18)</f>
        <v>0</v>
      </c>
      <c r="I22" s="32"/>
      <c r="J22" s="32"/>
    </row>
    <row r="23" spans="1:16" ht="12.75" customHeight="1" x14ac:dyDescent="0.2">
      <c r="A23" s="156" t="s">
        <v>69</v>
      </c>
      <c r="B23" s="132"/>
      <c r="C23" s="132"/>
      <c r="D23" s="132">
        <v>15</v>
      </c>
      <c r="E23" s="153" t="s">
        <v>68</v>
      </c>
      <c r="F23" s="132"/>
      <c r="G23" s="132"/>
      <c r="H23" s="159">
        <f>H22*(D23/100)</f>
        <v>0</v>
      </c>
      <c r="I23" s="32"/>
      <c r="J23" s="32"/>
    </row>
    <row r="24" spans="1:16" ht="12.75" customHeight="1" x14ac:dyDescent="0.2">
      <c r="A24" s="156" t="s">
        <v>67</v>
      </c>
      <c r="B24" s="132"/>
      <c r="C24" s="132"/>
      <c r="D24" s="132">
        <v>21</v>
      </c>
      <c r="E24" s="153" t="s">
        <v>68</v>
      </c>
      <c r="F24" s="132"/>
      <c r="G24" s="132"/>
      <c r="H24" s="159">
        <f>SUM(P17:P18)</f>
        <v>0</v>
      </c>
      <c r="I24" s="32"/>
      <c r="J24" s="32"/>
    </row>
    <row r="25" spans="1:16" ht="12.75" customHeight="1" thickBot="1" x14ac:dyDescent="0.25">
      <c r="A25" s="157" t="s">
        <v>69</v>
      </c>
      <c r="B25" s="133"/>
      <c r="C25" s="133"/>
      <c r="D25" s="133">
        <v>21</v>
      </c>
      <c r="E25" s="154" t="s">
        <v>68</v>
      </c>
      <c r="F25" s="132"/>
      <c r="G25" s="132"/>
      <c r="H25" s="159">
        <f>H24*(D25/100)</f>
        <v>0</v>
      </c>
      <c r="I25" s="32"/>
      <c r="J25" s="32"/>
    </row>
    <row r="26" spans="1:16" ht="12.75" customHeight="1" thickBot="1" x14ac:dyDescent="0.25">
      <c r="A26" s="164" t="s">
        <v>121</v>
      </c>
      <c r="B26" s="165"/>
      <c r="C26" s="165"/>
      <c r="D26" s="165"/>
      <c r="E26" s="165"/>
      <c r="F26" s="166"/>
      <c r="G26" s="167"/>
      <c r="H26" s="168">
        <f>SUM(H22:H25)</f>
        <v>0</v>
      </c>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C71F" sheet="1"/>
  <mergeCells count="3">
    <mergeCell ref="C2:F2"/>
    <mergeCell ref="A4:H4"/>
    <mergeCell ref="B7:G7"/>
  </mergeCells>
  <pageMargins left="0.7" right="0.7" top="0.78740157499999996" bottom="0.78740157499999996"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46"/>
  <sheetViews>
    <sheetView showGridLines="0" workbookViewId="0">
      <selection activeCell="C27" sqref="C27:G27"/>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28515625" customWidth="1"/>
    <col min="53" max="53" width="98.5703125" customWidth="1"/>
  </cols>
  <sheetData>
    <row r="1" spans="1:60" ht="16.5" thickBot="1" x14ac:dyDescent="0.25">
      <c r="A1" s="284" t="s">
        <v>122</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57</v>
      </c>
      <c r="C3" s="296" t="s">
        <v>58</v>
      </c>
      <c r="D3" s="288"/>
      <c r="E3" s="288"/>
      <c r="F3" s="288"/>
      <c r="G3" s="289"/>
      <c r="H3" s="54"/>
      <c r="I3" s="54"/>
      <c r="J3" s="54"/>
    </row>
    <row r="4" spans="1:60" ht="13.5" thickBot="1" x14ac:dyDescent="0.25">
      <c r="A4" s="169" t="s">
        <v>33</v>
      </c>
      <c r="B4" s="170" t="s">
        <v>119</v>
      </c>
      <c r="C4" s="297" t="s">
        <v>58</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128</v>
      </c>
      <c r="C8" s="209" t="s">
        <v>129</v>
      </c>
      <c r="D8" s="183"/>
      <c r="E8" s="185"/>
      <c r="F8" s="293">
        <f>SUM(G9:G18)</f>
        <v>0</v>
      </c>
      <c r="G8" s="294"/>
      <c r="H8" s="264"/>
      <c r="I8" s="193"/>
      <c r="J8" s="54"/>
    </row>
    <row r="9" spans="1:60" outlineLevel="1" x14ac:dyDescent="0.2">
      <c r="A9" s="192"/>
      <c r="B9" s="309" t="s">
        <v>130</v>
      </c>
      <c r="C9" s="310"/>
      <c r="D9" s="311"/>
      <c r="E9" s="312"/>
      <c r="F9" s="313"/>
      <c r="G9" s="314"/>
      <c r="H9" s="188"/>
      <c r="I9" s="194"/>
      <c r="J9" s="177"/>
      <c r="K9" s="178">
        <v>1</v>
      </c>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v>1</v>
      </c>
      <c r="B10" s="182" t="s">
        <v>131</v>
      </c>
      <c r="C10" s="210" t="s">
        <v>132</v>
      </c>
      <c r="D10" s="184" t="s">
        <v>133</v>
      </c>
      <c r="E10" s="186">
        <v>1</v>
      </c>
      <c r="F10" s="255"/>
      <c r="G10" s="189">
        <f>E10*F10</f>
        <v>0</v>
      </c>
      <c r="H10" s="188" t="s">
        <v>134</v>
      </c>
      <c r="I10" s="194" t="s">
        <v>135</v>
      </c>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v>21</v>
      </c>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ht="33.75" outlineLevel="1" x14ac:dyDescent="0.2">
      <c r="A11" s="192"/>
      <c r="B11" s="182"/>
      <c r="C11" s="315" t="s">
        <v>136</v>
      </c>
      <c r="D11" s="316"/>
      <c r="E11" s="317"/>
      <c r="F11" s="318"/>
      <c r="G11" s="319"/>
      <c r="H11" s="188"/>
      <c r="I11" s="194"/>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9" t="str">
        <f>C11</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pokud nebude investorem dohodnuto jinak.</v>
      </c>
      <c r="BB11" s="178"/>
      <c r="BC11" s="178"/>
      <c r="BD11" s="178"/>
      <c r="BE11" s="178"/>
      <c r="BF11" s="178"/>
      <c r="BG11" s="178"/>
      <c r="BH11" s="178"/>
    </row>
    <row r="12" spans="1:60" outlineLevel="1" x14ac:dyDescent="0.2">
      <c r="A12" s="192">
        <v>2</v>
      </c>
      <c r="B12" s="182" t="s">
        <v>137</v>
      </c>
      <c r="C12" s="210" t="s">
        <v>138</v>
      </c>
      <c r="D12" s="184" t="s">
        <v>133</v>
      </c>
      <c r="E12" s="186">
        <v>1</v>
      </c>
      <c r="F12" s="255"/>
      <c r="G12" s="189">
        <f>E12*F12</f>
        <v>0</v>
      </c>
      <c r="H12" s="188" t="s">
        <v>134</v>
      </c>
      <c r="I12" s="194" t="s">
        <v>135</v>
      </c>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v>21</v>
      </c>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ht="22.5" outlineLevel="1" x14ac:dyDescent="0.2">
      <c r="A13" s="192"/>
      <c r="B13" s="182"/>
      <c r="C13" s="315" t="s">
        <v>139</v>
      </c>
      <c r="D13" s="316"/>
      <c r="E13" s="317"/>
      <c r="F13" s="318"/>
      <c r="G13" s="319"/>
      <c r="H13" s="188"/>
      <c r="I13" s="194"/>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9" t="str">
        <f>C13</f>
        <v>Náklady na vybavení objektů zařízení staveniště, ostraha staveniště,  náklady na energie spotřebované dodavatelem v rámci provozu zařízení staveniště, náklady na úklid údržbu v objektech zařízení staveniště.</v>
      </c>
      <c r="BB13" s="178"/>
      <c r="BC13" s="178"/>
      <c r="BD13" s="178"/>
      <c r="BE13" s="178"/>
      <c r="BF13" s="178"/>
      <c r="BG13" s="178"/>
      <c r="BH13" s="178"/>
    </row>
    <row r="14" spans="1:60" outlineLevel="1" x14ac:dyDescent="0.2">
      <c r="A14" s="192">
        <v>3</v>
      </c>
      <c r="B14" s="182" t="s">
        <v>140</v>
      </c>
      <c r="C14" s="210" t="s">
        <v>141</v>
      </c>
      <c r="D14" s="184" t="s">
        <v>133</v>
      </c>
      <c r="E14" s="186">
        <v>1</v>
      </c>
      <c r="F14" s="255"/>
      <c r="G14" s="189">
        <f>E14*F14</f>
        <v>0</v>
      </c>
      <c r="H14" s="188" t="s">
        <v>134</v>
      </c>
      <c r="I14" s="194" t="s">
        <v>135</v>
      </c>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v>21</v>
      </c>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ht="22.5" outlineLevel="1" x14ac:dyDescent="0.2">
      <c r="A15" s="192"/>
      <c r="B15" s="182"/>
      <c r="C15" s="315" t="s">
        <v>142</v>
      </c>
      <c r="D15" s="316"/>
      <c r="E15" s="317"/>
      <c r="F15" s="318"/>
      <c r="G15" s="319"/>
      <c r="H15" s="188"/>
      <c r="I15" s="194"/>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9" t="str">
        <f>C15</f>
        <v>Odstranění objektů zařízení staveniště včetně přípojek energií a jejich odvoz. Položka zahrnuje i náklady na úpravu povrchů po odstranění zařízení staveniště a úklid ploch, na kterých bylo zařízení staveniště provozováno.</v>
      </c>
      <c r="BB15" s="178"/>
      <c r="BC15" s="178"/>
      <c r="BD15" s="178"/>
      <c r="BE15" s="178"/>
      <c r="BF15" s="178"/>
      <c r="BG15" s="178"/>
      <c r="BH15" s="178"/>
    </row>
    <row r="16" spans="1:60" outlineLevel="1" x14ac:dyDescent="0.2">
      <c r="A16" s="192"/>
      <c r="B16" s="303" t="s">
        <v>143</v>
      </c>
      <c r="C16" s="304"/>
      <c r="D16" s="305"/>
      <c r="E16" s="306"/>
      <c r="F16" s="307"/>
      <c r="G16" s="308"/>
      <c r="H16" s="188"/>
      <c r="I16" s="194"/>
      <c r="J16" s="177"/>
      <c r="K16" s="178">
        <v>1</v>
      </c>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v>4</v>
      </c>
      <c r="B17" s="182" t="s">
        <v>144</v>
      </c>
      <c r="C17" s="210" t="s">
        <v>145</v>
      </c>
      <c r="D17" s="184" t="s">
        <v>133</v>
      </c>
      <c r="E17" s="186">
        <v>1</v>
      </c>
      <c r="F17" s="255"/>
      <c r="G17" s="189">
        <f>E17*F17</f>
        <v>0</v>
      </c>
      <c r="H17" s="188" t="s">
        <v>134</v>
      </c>
      <c r="I17" s="194" t="s">
        <v>135</v>
      </c>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v>21</v>
      </c>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c r="B18" s="182"/>
      <c r="C18" s="315" t="s">
        <v>146</v>
      </c>
      <c r="D18" s="316"/>
      <c r="E18" s="317"/>
      <c r="F18" s="318"/>
      <c r="G18" s="319"/>
      <c r="H18" s="188"/>
      <c r="I18" s="194"/>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9" t="str">
        <f>C18</f>
        <v>Koordinace stavebních a technologických dodávek stavby.</v>
      </c>
      <c r="BB18" s="178"/>
      <c r="BC18" s="178"/>
      <c r="BD18" s="178"/>
      <c r="BE18" s="178"/>
      <c r="BF18" s="178"/>
      <c r="BG18" s="178"/>
      <c r="BH18" s="178"/>
    </row>
    <row r="19" spans="1:60" x14ac:dyDescent="0.2">
      <c r="A19" s="191" t="s">
        <v>127</v>
      </c>
      <c r="B19" s="181" t="s">
        <v>147</v>
      </c>
      <c r="C19" s="209" t="s">
        <v>148</v>
      </c>
      <c r="D19" s="183"/>
      <c r="E19" s="185"/>
      <c r="F19" s="320">
        <f>SUM(G20:G39)</f>
        <v>0</v>
      </c>
      <c r="G19" s="321"/>
      <c r="H19" s="264"/>
      <c r="I19" s="193"/>
      <c r="J19" s="54"/>
    </row>
    <row r="20" spans="1:60" outlineLevel="1" x14ac:dyDescent="0.2">
      <c r="A20" s="192"/>
      <c r="B20" s="309" t="s">
        <v>149</v>
      </c>
      <c r="C20" s="310"/>
      <c r="D20" s="311"/>
      <c r="E20" s="312"/>
      <c r="F20" s="313"/>
      <c r="G20" s="314"/>
      <c r="H20" s="188"/>
      <c r="I20" s="194"/>
      <c r="J20" s="177"/>
      <c r="K20" s="178">
        <v>1</v>
      </c>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ht="22.5" outlineLevel="1" x14ac:dyDescent="0.2">
      <c r="A21" s="192"/>
      <c r="B21" s="303" t="s">
        <v>150</v>
      </c>
      <c r="C21" s="304"/>
      <c r="D21" s="305"/>
      <c r="E21" s="306"/>
      <c r="F21" s="307"/>
      <c r="G21" s="308"/>
      <c r="H21" s="188"/>
      <c r="I21" s="194"/>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t="str">
        <f>B21</f>
        <v>Náklady dodavatele vyplývající z povinností dodavatele stanovených obchodními podmínkami před zahájením stavebních prací. Tato skupina zahrnuje zejména náklady na přípravné činnosti.</v>
      </c>
      <c r="BA21" s="178"/>
      <c r="BB21" s="178"/>
      <c r="BC21" s="178"/>
      <c r="BD21" s="178"/>
      <c r="BE21" s="178"/>
      <c r="BF21" s="178"/>
      <c r="BG21" s="178"/>
      <c r="BH21" s="178"/>
    </row>
    <row r="22" spans="1:60" outlineLevel="1" x14ac:dyDescent="0.2">
      <c r="A22" s="192">
        <v>5</v>
      </c>
      <c r="B22" s="182" t="s">
        <v>151</v>
      </c>
      <c r="C22" s="210" t="s">
        <v>152</v>
      </c>
      <c r="D22" s="184" t="s">
        <v>133</v>
      </c>
      <c r="E22" s="186">
        <v>1</v>
      </c>
      <c r="F22" s="255"/>
      <c r="G22" s="189">
        <f>E22*F22</f>
        <v>0</v>
      </c>
      <c r="H22" s="188" t="s">
        <v>134</v>
      </c>
      <c r="I22" s="194" t="s">
        <v>135</v>
      </c>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v>21</v>
      </c>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ht="22.5" outlineLevel="1" x14ac:dyDescent="0.2">
      <c r="A23" s="192"/>
      <c r="B23" s="182"/>
      <c r="C23" s="315" t="s">
        <v>153</v>
      </c>
      <c r="D23" s="316"/>
      <c r="E23" s="317"/>
      <c r="F23" s="318"/>
      <c r="G23" s="319"/>
      <c r="H23" s="188"/>
      <c r="I23" s="194"/>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9" t="str">
        <f>C23</f>
        <v>Náklady na provedení průzkumů a doplnění stávajících průzkumů. Jedná se zejména o stavební průzkum, stavebně statický i technický průzkum stáv.instalací  (EL, ZTI, UT, VZT) a případný průzkum výskytu nebezpečných látek – odpadu / munice / výbušnin apod.</v>
      </c>
      <c r="BB23" s="178"/>
      <c r="BC23" s="178"/>
      <c r="BD23" s="178"/>
      <c r="BE23" s="178"/>
      <c r="BF23" s="178"/>
      <c r="BG23" s="178"/>
      <c r="BH23" s="178"/>
    </row>
    <row r="24" spans="1:60" outlineLevel="1" x14ac:dyDescent="0.2">
      <c r="A24" s="192"/>
      <c r="B24" s="303" t="s">
        <v>154</v>
      </c>
      <c r="C24" s="304"/>
      <c r="D24" s="305"/>
      <c r="E24" s="306"/>
      <c r="F24" s="307"/>
      <c r="G24" s="308"/>
      <c r="H24" s="188"/>
      <c r="I24" s="194"/>
      <c r="J24" s="177"/>
      <c r="K24" s="178">
        <v>1</v>
      </c>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c r="B25" s="303" t="s">
        <v>155</v>
      </c>
      <c r="C25" s="304"/>
      <c r="D25" s="305"/>
      <c r="E25" s="306"/>
      <c r="F25" s="307"/>
      <c r="G25" s="308"/>
      <c r="H25" s="188"/>
      <c r="I25" s="194"/>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v>6</v>
      </c>
      <c r="B26" s="182" t="s">
        <v>156</v>
      </c>
      <c r="C26" s="210" t="s">
        <v>157</v>
      </c>
      <c r="D26" s="184" t="s">
        <v>133</v>
      </c>
      <c r="E26" s="186">
        <v>1</v>
      </c>
      <c r="F26" s="255"/>
      <c r="G26" s="189">
        <f>E26*F26</f>
        <v>0</v>
      </c>
      <c r="H26" s="188" t="s">
        <v>134</v>
      </c>
      <c r="I26" s="194" t="s">
        <v>135</v>
      </c>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v>21</v>
      </c>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ht="22.5" outlineLevel="1" x14ac:dyDescent="0.2">
      <c r="A27" s="192"/>
      <c r="B27" s="182"/>
      <c r="C27" s="315" t="s">
        <v>158</v>
      </c>
      <c r="D27" s="316"/>
      <c r="E27" s="317"/>
      <c r="F27" s="318"/>
      <c r="G27" s="319"/>
      <c r="H27" s="188"/>
      <c r="I27" s="194"/>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9" t="str">
        <f>C27</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7" s="178"/>
      <c r="BC27" s="178"/>
      <c r="BD27" s="178"/>
      <c r="BE27" s="178"/>
      <c r="BF27" s="178"/>
      <c r="BG27" s="178"/>
      <c r="BH27" s="178"/>
    </row>
    <row r="28" spans="1:60" outlineLevel="1" x14ac:dyDescent="0.2">
      <c r="A28" s="192">
        <v>7</v>
      </c>
      <c r="B28" s="182" t="s">
        <v>159</v>
      </c>
      <c r="C28" s="210" t="s">
        <v>160</v>
      </c>
      <c r="D28" s="184" t="s">
        <v>133</v>
      </c>
      <c r="E28" s="186">
        <v>1</v>
      </c>
      <c r="F28" s="255"/>
      <c r="G28" s="189">
        <f>E28*F28</f>
        <v>0</v>
      </c>
      <c r="H28" s="188" t="s">
        <v>134</v>
      </c>
      <c r="I28" s="194" t="s">
        <v>135</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ht="22.5" outlineLevel="1" x14ac:dyDescent="0.2">
      <c r="A29" s="192"/>
      <c r="B29" s="182"/>
      <c r="C29" s="315" t="s">
        <v>161</v>
      </c>
      <c r="D29" s="316"/>
      <c r="E29" s="317"/>
      <c r="F29" s="318"/>
      <c r="G29" s="319"/>
      <c r="H29" s="188"/>
      <c r="I29" s="194"/>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9" t="str">
        <f>C29</f>
        <v>Náklady a poplatky spojené s užíváním veřejných ploch a prostranství, pokud jsou stavebními pracemi nebo souvisejícími činnostmi dotčeny, a to včetně užívání ploch v souvislosti s uložením stavebního materiálu nebo stavebního odpadu.</v>
      </c>
      <c r="BB29" s="178"/>
      <c r="BC29" s="178"/>
      <c r="BD29" s="178"/>
      <c r="BE29" s="178"/>
      <c r="BF29" s="178"/>
      <c r="BG29" s="178"/>
      <c r="BH29" s="178"/>
    </row>
    <row r="30" spans="1:60" outlineLevel="1" x14ac:dyDescent="0.2">
      <c r="A30" s="192"/>
      <c r="B30" s="303" t="s">
        <v>162</v>
      </c>
      <c r="C30" s="304"/>
      <c r="D30" s="305"/>
      <c r="E30" s="306"/>
      <c r="F30" s="307"/>
      <c r="G30" s="308"/>
      <c r="H30" s="188"/>
      <c r="I30" s="194"/>
      <c r="J30" s="177"/>
      <c r="K30" s="178">
        <v>1</v>
      </c>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ht="22.5" outlineLevel="1" x14ac:dyDescent="0.2">
      <c r="A31" s="192"/>
      <c r="B31" s="303" t="s">
        <v>163</v>
      </c>
      <c r="C31" s="304"/>
      <c r="D31" s="305"/>
      <c r="E31" s="306"/>
      <c r="F31" s="307"/>
      <c r="G31" s="308"/>
      <c r="H31" s="188"/>
      <c r="I31" s="194"/>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9" t="str">
        <f>B31</f>
        <v>Náklady zhotovitele, související s prováděním zkoušek a revizí předepsaných technickými normami nebo objednatelem a které jsou pro provedení díla nezbytné.</v>
      </c>
      <c r="BA31" s="178"/>
      <c r="BB31" s="178"/>
      <c r="BC31" s="178"/>
      <c r="BD31" s="178"/>
      <c r="BE31" s="178"/>
      <c r="BF31" s="178"/>
      <c r="BG31" s="178"/>
      <c r="BH31" s="178"/>
    </row>
    <row r="32" spans="1:60" outlineLevel="1" x14ac:dyDescent="0.2">
      <c r="A32" s="192">
        <v>8</v>
      </c>
      <c r="B32" s="182" t="s">
        <v>164</v>
      </c>
      <c r="C32" s="210" t="s">
        <v>165</v>
      </c>
      <c r="D32" s="184" t="s">
        <v>133</v>
      </c>
      <c r="E32" s="186">
        <v>1</v>
      </c>
      <c r="F32" s="255"/>
      <c r="G32" s="189">
        <f>E32*F32</f>
        <v>0</v>
      </c>
      <c r="H32" s="188" t="s">
        <v>134</v>
      </c>
      <c r="I32" s="194" t="s">
        <v>135</v>
      </c>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v>21</v>
      </c>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c r="B33" s="182"/>
      <c r="C33" s="315" t="s">
        <v>166</v>
      </c>
      <c r="D33" s="316"/>
      <c r="E33" s="317"/>
      <c r="F33" s="318"/>
      <c r="G33" s="319"/>
      <c r="H33" s="188"/>
      <c r="I33" s="194"/>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9" t="str">
        <f>C33</f>
        <v>náklady spojené s provedením všech technickými normami předepsaných zkoušek a revizí stavebních konstrukcí nebo stavebních prací.</v>
      </c>
      <c r="BB33" s="178"/>
      <c r="BC33" s="178"/>
      <c r="BD33" s="178"/>
      <c r="BE33" s="178"/>
      <c r="BF33" s="178"/>
      <c r="BG33" s="178"/>
      <c r="BH33" s="178"/>
    </row>
    <row r="34" spans="1:60" outlineLevel="1" x14ac:dyDescent="0.2">
      <c r="A34" s="192">
        <v>9</v>
      </c>
      <c r="B34" s="182" t="s">
        <v>167</v>
      </c>
      <c r="C34" s="210" t="s">
        <v>168</v>
      </c>
      <c r="D34" s="184" t="s">
        <v>133</v>
      </c>
      <c r="E34" s="186">
        <v>1</v>
      </c>
      <c r="F34" s="255"/>
      <c r="G34" s="189">
        <f>E34*F34</f>
        <v>0</v>
      </c>
      <c r="H34" s="188" t="s">
        <v>134</v>
      </c>
      <c r="I34" s="194" t="s">
        <v>135</v>
      </c>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v>21</v>
      </c>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ht="22.5" outlineLevel="1" x14ac:dyDescent="0.2">
      <c r="A35" s="192"/>
      <c r="B35" s="182"/>
      <c r="C35" s="315" t="s">
        <v>169</v>
      </c>
      <c r="D35" s="316"/>
      <c r="E35" s="317"/>
      <c r="F35" s="318"/>
      <c r="G35" s="319"/>
      <c r="H35" s="188"/>
      <c r="I35" s="194"/>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9" t="str">
        <f>C35</f>
        <v>Náklady zhotovitele na vypracování provozních řádů pro zkušební či trvalý provoz včetně nákladů na předání všech návodů k obsluze a údržbě pro technologická zařízení a včetně zaškolení obsluhy objednatele.</v>
      </c>
      <c r="BB35" s="178"/>
      <c r="BC35" s="178"/>
      <c r="BD35" s="178"/>
      <c r="BE35" s="178"/>
      <c r="BF35" s="178"/>
      <c r="BG35" s="178"/>
      <c r="BH35" s="178"/>
    </row>
    <row r="36" spans="1:60" outlineLevel="1" x14ac:dyDescent="0.2">
      <c r="A36" s="192"/>
      <c r="B36" s="303" t="s">
        <v>170</v>
      </c>
      <c r="C36" s="304"/>
      <c r="D36" s="305"/>
      <c r="E36" s="306"/>
      <c r="F36" s="307"/>
      <c r="G36" s="308"/>
      <c r="H36" s="188"/>
      <c r="I36" s="194"/>
      <c r="J36" s="177"/>
      <c r="K36" s="178">
        <v>1</v>
      </c>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outlineLevel="1" x14ac:dyDescent="0.2">
      <c r="A37" s="192"/>
      <c r="B37" s="303" t="s">
        <v>171</v>
      </c>
      <c r="C37" s="304"/>
      <c r="D37" s="305"/>
      <c r="E37" s="306"/>
      <c r="F37" s="307"/>
      <c r="G37" s="308"/>
      <c r="H37" s="188"/>
      <c r="I37" s="194"/>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v>10</v>
      </c>
      <c r="B38" s="182" t="s">
        <v>172</v>
      </c>
      <c r="C38" s="210" t="s">
        <v>173</v>
      </c>
      <c r="D38" s="184" t="s">
        <v>133</v>
      </c>
      <c r="E38" s="186">
        <v>1</v>
      </c>
      <c r="F38" s="255"/>
      <c r="G38" s="189">
        <f>E38*F38</f>
        <v>0</v>
      </c>
      <c r="H38" s="188" t="s">
        <v>134</v>
      </c>
      <c r="I38" s="194" t="s">
        <v>135</v>
      </c>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v>21</v>
      </c>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ht="13.5" outlineLevel="1" thickBot="1" x14ac:dyDescent="0.25">
      <c r="A39" s="201"/>
      <c r="B39" s="202"/>
      <c r="C39" s="323" t="s">
        <v>174</v>
      </c>
      <c r="D39" s="324"/>
      <c r="E39" s="325"/>
      <c r="F39" s="326"/>
      <c r="G39" s="327"/>
      <c r="H39" s="203"/>
      <c r="I39" s="204"/>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9" t="str">
        <f>C39</f>
        <v>Náklady na vyhotovení dokumentace skutečného provedení stavby a její předání objednateli v požadované formě a požadovaném počtu.</v>
      </c>
      <c r="BB39" s="178"/>
      <c r="BC39" s="178"/>
      <c r="BD39" s="178"/>
      <c r="BE39" s="178"/>
      <c r="BF39" s="178"/>
      <c r="BG39" s="178"/>
      <c r="BH39" s="178"/>
    </row>
    <row r="40" spans="1:60" ht="13.15" hidden="1" customHeight="1" x14ac:dyDescent="0.2">
      <c r="A40" s="54"/>
      <c r="B40" s="61"/>
      <c r="C40" s="211"/>
      <c r="D40" s="54"/>
      <c r="E40" s="54"/>
      <c r="F40" s="54"/>
      <c r="G40" s="54"/>
      <c r="H40" s="54"/>
      <c r="I40" s="54"/>
      <c r="J40" s="54"/>
      <c r="AK40">
        <f>SUM(AK1:AK39)</f>
        <v>0</v>
      </c>
      <c r="AL40">
        <f>SUM(AL1:AL39)</f>
        <v>0</v>
      </c>
      <c r="AN40">
        <v>15</v>
      </c>
      <c r="AO40">
        <v>21</v>
      </c>
    </row>
    <row r="41" spans="1:60" ht="13.15" hidden="1" customHeight="1" x14ac:dyDescent="0.2">
      <c r="A41" s="205"/>
      <c r="B41" s="206" t="s">
        <v>175</v>
      </c>
      <c r="C41" s="212"/>
      <c r="D41" s="207"/>
      <c r="E41" s="207"/>
      <c r="F41" s="207"/>
      <c r="G41" s="208">
        <f>F8+F19</f>
        <v>0</v>
      </c>
      <c r="H41" s="54"/>
      <c r="I41" s="54"/>
      <c r="J41" s="54"/>
      <c r="AN41">
        <f>SUMIF(AM8:AM40,AN40,G8:G40)</f>
        <v>0</v>
      </c>
      <c r="AO41">
        <f>SUMIF(AM8:AM40,AO40,G8:G40)</f>
        <v>0</v>
      </c>
    </row>
    <row r="42" spans="1:60" ht="13.15" customHeight="1" x14ac:dyDescent="0.2">
      <c r="A42" s="54"/>
      <c r="B42" s="61"/>
      <c r="C42" s="62"/>
      <c r="D42" s="54"/>
      <c r="E42" s="54"/>
      <c r="F42" s="54"/>
      <c r="G42" s="54"/>
      <c r="H42" s="54"/>
      <c r="I42" s="54"/>
      <c r="J42" s="54"/>
    </row>
    <row r="43" spans="1:60" ht="13.15" customHeight="1" x14ac:dyDescent="0.2">
      <c r="A43" s="54"/>
      <c r="B43" s="61"/>
      <c r="C43" s="62"/>
      <c r="D43" s="54"/>
      <c r="E43" s="54"/>
      <c r="F43" s="54"/>
      <c r="G43" s="54"/>
      <c r="H43" s="54"/>
      <c r="I43" s="54"/>
      <c r="J43" s="54"/>
    </row>
    <row r="44" spans="1:60" ht="13.15" customHeight="1" x14ac:dyDescent="0.2">
      <c r="A44" s="54"/>
      <c r="B44" s="61"/>
      <c r="C44" s="62"/>
      <c r="D44" s="54"/>
      <c r="E44" s="54"/>
      <c r="F44" s="54"/>
      <c r="G44" s="54"/>
      <c r="H44" s="54"/>
      <c r="I44" s="54"/>
      <c r="J44" s="54"/>
    </row>
    <row r="45" spans="1:60" ht="13.15" customHeight="1" x14ac:dyDescent="0.2">
      <c r="A45" s="54"/>
      <c r="B45" s="61"/>
      <c r="C45" s="62"/>
      <c r="D45" s="54"/>
      <c r="E45" s="54"/>
      <c r="F45" s="54"/>
      <c r="G45" s="54"/>
      <c r="H45" s="54"/>
      <c r="I45" s="54"/>
      <c r="J45" s="54"/>
    </row>
    <row r="46" spans="1:60" ht="13.15" customHeight="1" x14ac:dyDescent="0.2">
      <c r="A46" s="54"/>
      <c r="B46" s="61"/>
      <c r="C46" s="62"/>
      <c r="D46" s="54"/>
      <c r="E46" s="54"/>
      <c r="F46" s="54"/>
      <c r="G46" s="54"/>
      <c r="H46" s="54"/>
      <c r="I46" s="54"/>
      <c r="J46" s="54"/>
    </row>
  </sheetData>
  <sheetProtection password="C71F" sheet="1" objects="1" scenarios="1"/>
  <mergeCells count="27">
    <mergeCell ref="C35:G35"/>
    <mergeCell ref="B36:G36"/>
    <mergeCell ref="B37:G37"/>
    <mergeCell ref="C39:G39"/>
    <mergeCell ref="C27:G27"/>
    <mergeCell ref="C29:G29"/>
    <mergeCell ref="B30:G30"/>
    <mergeCell ref="B31:G31"/>
    <mergeCell ref="C33:G33"/>
    <mergeCell ref="B25:G25"/>
    <mergeCell ref="B9:G9"/>
    <mergeCell ref="C11:G11"/>
    <mergeCell ref="C13:G13"/>
    <mergeCell ref="C15:G15"/>
    <mergeCell ref="B16:G16"/>
    <mergeCell ref="C18:G18"/>
    <mergeCell ref="F19:G19"/>
    <mergeCell ref="B20:G20"/>
    <mergeCell ref="B21:G21"/>
    <mergeCell ref="C23:G23"/>
    <mergeCell ref="B24:G24"/>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Normal="10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9" customHeight="1" thickTop="1" x14ac:dyDescent="0.2">
      <c r="A1" s="23" t="s">
        <v>1</v>
      </c>
      <c r="B1" s="28" t="str">
        <f>Stavba!CisloStavby</f>
        <v>16062</v>
      </c>
      <c r="C1" s="31" t="str">
        <f>Stavba!NazevStavby</f>
        <v>Rekonstrukce vnitřních prostor Kina Vysočina, 1.etapa</v>
      </c>
      <c r="D1" s="31"/>
      <c r="E1" s="31"/>
      <c r="F1" s="31"/>
      <c r="G1" s="24"/>
      <c r="H1" s="33"/>
    </row>
    <row r="2" spans="1:10" ht="13.9" customHeight="1" thickBot="1" x14ac:dyDescent="0.25">
      <c r="A2" s="25" t="s">
        <v>29</v>
      </c>
      <c r="B2" s="127" t="s">
        <v>60</v>
      </c>
      <c r="C2" s="292" t="s">
        <v>61</v>
      </c>
      <c r="D2" s="281"/>
      <c r="E2" s="281"/>
      <c r="F2" s="281"/>
      <c r="G2" s="26" t="s">
        <v>15</v>
      </c>
      <c r="H2" s="213" t="s">
        <v>62</v>
      </c>
    </row>
    <row r="3" spans="1:10" ht="13.9" customHeight="1" thickTop="1" x14ac:dyDescent="0.2">
      <c r="H3" s="35"/>
    </row>
    <row r="4" spans="1:10" ht="17.45" customHeight="1" x14ac:dyDescent="0.25">
      <c r="A4" s="280" t="s">
        <v>17</v>
      </c>
      <c r="B4" s="280"/>
      <c r="C4" s="280"/>
      <c r="D4" s="280"/>
      <c r="E4" s="280"/>
      <c r="F4" s="280"/>
      <c r="G4" s="280"/>
      <c r="H4" s="280"/>
    </row>
    <row r="5" spans="1:10" ht="13.15" customHeight="1" x14ac:dyDescent="0.2">
      <c r="H5" s="35"/>
    </row>
    <row r="6" spans="1:10" ht="15.6" customHeight="1" x14ac:dyDescent="0.25">
      <c r="A6" s="32" t="s">
        <v>25</v>
      </c>
      <c r="B6" s="29" t="str">
        <f>B2</f>
        <v>SO 01A</v>
      </c>
      <c r="H6" s="35"/>
    </row>
    <row r="7" spans="1:10" ht="15.6" customHeight="1" x14ac:dyDescent="0.25">
      <c r="B7" s="282" t="str">
        <f>C2</f>
        <v>Výměna sedaček v kinosále</v>
      </c>
      <c r="C7" s="283"/>
      <c r="D7" s="283"/>
      <c r="E7" s="283"/>
      <c r="F7" s="283"/>
      <c r="G7" s="283"/>
      <c r="H7" s="35"/>
    </row>
    <row r="8" spans="1:10" ht="13.15" customHeight="1" x14ac:dyDescent="0.2">
      <c r="H8" s="35"/>
    </row>
    <row r="9" spans="1:10" ht="12.75" customHeight="1" x14ac:dyDescent="0.2">
      <c r="A9" s="32" t="s">
        <v>28</v>
      </c>
      <c r="B9" s="131" t="s">
        <v>176</v>
      </c>
      <c r="C9" s="131" t="s">
        <v>177</v>
      </c>
      <c r="D9" s="32"/>
      <c r="E9" s="32"/>
      <c r="F9" s="32"/>
      <c r="G9" s="32"/>
      <c r="H9" s="36"/>
      <c r="I9" s="32"/>
      <c r="J9" s="32"/>
    </row>
    <row r="10" spans="1:10" ht="12.75" customHeight="1" x14ac:dyDescent="0.2">
      <c r="A10" s="32"/>
      <c r="B10" s="131" t="s">
        <v>178</v>
      </c>
      <c r="C10" s="131" t="s">
        <v>179</v>
      </c>
      <c r="D10" s="32"/>
      <c r="E10" s="32"/>
      <c r="F10" s="32"/>
      <c r="G10" s="32"/>
      <c r="H10" s="36"/>
      <c r="I10" s="32"/>
      <c r="J10" s="32"/>
    </row>
    <row r="11" spans="1:10" ht="12.75" customHeight="1" x14ac:dyDescent="0.2">
      <c r="A11" s="32"/>
      <c r="B11" s="131" t="s">
        <v>180</v>
      </c>
      <c r="C11" s="131" t="s">
        <v>181</v>
      </c>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131" t="s">
        <v>182</v>
      </c>
      <c r="C13" s="131" t="s">
        <v>183</v>
      </c>
      <c r="D13" s="32"/>
      <c r="E13" s="32"/>
      <c r="F13" s="32"/>
      <c r="G13" s="32"/>
      <c r="H13" s="36"/>
      <c r="I13" s="32"/>
      <c r="J13" s="32"/>
    </row>
    <row r="14" spans="1:10" ht="12.75" customHeight="1" x14ac:dyDescent="0.2">
      <c r="A14" s="32"/>
      <c r="B14" s="32"/>
      <c r="C14" s="32"/>
      <c r="D14" s="32"/>
      <c r="E14" s="32"/>
      <c r="F14" s="32"/>
      <c r="G14" s="32"/>
      <c r="H14" s="36"/>
      <c r="I14" s="32"/>
      <c r="J14" s="32"/>
    </row>
    <row r="15" spans="1:10" ht="12.75" customHeight="1" x14ac:dyDescent="0.2">
      <c r="A15" s="32"/>
      <c r="B15" s="131" t="s">
        <v>62</v>
      </c>
      <c r="C15" s="32"/>
      <c r="D15" s="32"/>
      <c r="E15" s="32"/>
      <c r="F15" s="32"/>
      <c r="G15" s="32"/>
      <c r="H15" s="36"/>
      <c r="I15" s="32"/>
      <c r="J15" s="32"/>
    </row>
    <row r="16" spans="1:10" ht="12.75" customHeight="1" x14ac:dyDescent="0.2">
      <c r="A16" s="32"/>
      <c r="B16" s="32"/>
      <c r="C16" s="32"/>
      <c r="D16" s="32"/>
      <c r="E16" s="32"/>
      <c r="F16" s="32"/>
      <c r="G16" s="32"/>
      <c r="H16" s="36"/>
      <c r="I16" s="32"/>
      <c r="J16" s="32"/>
    </row>
    <row r="17" spans="1:16" ht="12.75" customHeight="1" x14ac:dyDescent="0.2">
      <c r="A17" s="32" t="s">
        <v>115</v>
      </c>
      <c r="B17" s="150">
        <v>1692</v>
      </c>
      <c r="C17" s="131" t="s">
        <v>184</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28" t="s">
        <v>116</v>
      </c>
      <c r="B19" s="129"/>
      <c r="C19" s="129"/>
      <c r="D19" s="129"/>
      <c r="E19" s="129"/>
      <c r="F19" s="129"/>
      <c r="G19" s="129"/>
      <c r="H19" s="130"/>
      <c r="I19" s="32"/>
      <c r="J19" s="32"/>
    </row>
    <row r="20" spans="1:16" ht="12.75" customHeight="1" x14ac:dyDescent="0.2">
      <c r="A20" s="139" t="s">
        <v>117</v>
      </c>
      <c r="B20" s="140"/>
      <c r="C20" s="141"/>
      <c r="D20" s="141"/>
      <c r="E20" s="141"/>
      <c r="F20" s="141"/>
      <c r="G20" s="142"/>
      <c r="H20" s="143" t="s">
        <v>118</v>
      </c>
      <c r="I20" s="32"/>
      <c r="J20" s="32"/>
    </row>
    <row r="21" spans="1:16" ht="12.75" customHeight="1" x14ac:dyDescent="0.2">
      <c r="A21" s="137" t="s">
        <v>119</v>
      </c>
      <c r="B21" s="135" t="s">
        <v>185</v>
      </c>
      <c r="C21" s="134"/>
      <c r="D21" s="134"/>
      <c r="E21" s="134"/>
      <c r="F21" s="134"/>
      <c r="G21" s="136"/>
      <c r="H21" s="138">
        <f>'SO 01A 01 Pol'!G105</f>
        <v>0</v>
      </c>
      <c r="I21" s="32"/>
      <c r="J21" s="32"/>
      <c r="O21">
        <f>'SO 01A 01 Pol'!AN105</f>
        <v>0</v>
      </c>
      <c r="P21">
        <f>'SO 01A 01 Pol'!AO105</f>
        <v>0</v>
      </c>
    </row>
    <row r="22" spans="1:16" ht="12.75" customHeight="1" x14ac:dyDescent="0.2">
      <c r="A22" s="137" t="s">
        <v>186</v>
      </c>
      <c r="B22" s="135" t="s">
        <v>187</v>
      </c>
      <c r="C22" s="134"/>
      <c r="D22" s="134"/>
      <c r="E22" s="134"/>
      <c r="F22" s="134"/>
      <c r="G22" s="136"/>
      <c r="H22" s="138">
        <f>'SO 01A 02 Pol'!G17</f>
        <v>0</v>
      </c>
      <c r="I22" s="32"/>
      <c r="J22" s="32"/>
      <c r="O22">
        <f>'SO 01A 02 Pol'!AN17</f>
        <v>0</v>
      </c>
      <c r="P22">
        <f>'SO 01A 02 Pol'!AO17</f>
        <v>0</v>
      </c>
    </row>
    <row r="23" spans="1:16" ht="12.75" customHeight="1" thickBot="1" x14ac:dyDescent="0.25">
      <c r="A23" s="144"/>
      <c r="B23" s="145" t="s">
        <v>120</v>
      </c>
      <c r="C23" s="146"/>
      <c r="D23" s="147" t="str">
        <f>B2</f>
        <v>SO 01A</v>
      </c>
      <c r="E23" s="146"/>
      <c r="F23" s="146"/>
      <c r="G23" s="148"/>
      <c r="H23" s="149">
        <f>SUM(H21:H22)</f>
        <v>0</v>
      </c>
      <c r="I23" s="32"/>
      <c r="J23" s="32"/>
    </row>
    <row r="24" spans="1:16" ht="12.75" customHeight="1" thickBot="1" x14ac:dyDescent="0.25">
      <c r="A24" s="32"/>
      <c r="B24" s="32"/>
      <c r="C24" s="32"/>
      <c r="D24" s="32"/>
      <c r="E24" s="32"/>
      <c r="F24" s="32"/>
      <c r="G24" s="32"/>
      <c r="H24" s="150"/>
      <c r="I24" s="32"/>
      <c r="J24" s="32"/>
    </row>
    <row r="25" spans="1:16" ht="12.75" customHeight="1" x14ac:dyDescent="0.2">
      <c r="A25" s="160"/>
      <c r="B25" s="161"/>
      <c r="C25" s="161"/>
      <c r="D25" s="161"/>
      <c r="E25" s="162"/>
      <c r="F25" s="161"/>
      <c r="G25" s="161"/>
      <c r="H25" s="163" t="s">
        <v>66</v>
      </c>
      <c r="I25" s="32"/>
      <c r="J25" s="32"/>
      <c r="O25" s="35">
        <f>H26</f>
        <v>0</v>
      </c>
      <c r="P25" s="35">
        <f>H28</f>
        <v>0</v>
      </c>
    </row>
    <row r="26" spans="1:16" ht="12.75" customHeight="1" x14ac:dyDescent="0.2">
      <c r="A26" s="155" t="s">
        <v>67</v>
      </c>
      <c r="B26" s="151"/>
      <c r="C26" s="151"/>
      <c r="D26" s="151">
        <v>15</v>
      </c>
      <c r="E26" s="152" t="s">
        <v>68</v>
      </c>
      <c r="F26" s="151"/>
      <c r="G26" s="151"/>
      <c r="H26" s="158">
        <f>SUM(O20:O22)</f>
        <v>0</v>
      </c>
      <c r="I26" s="32"/>
      <c r="J26" s="32"/>
    </row>
    <row r="27" spans="1:16" ht="12.75" customHeight="1" x14ac:dyDescent="0.2">
      <c r="A27" s="156" t="s">
        <v>69</v>
      </c>
      <c r="B27" s="132"/>
      <c r="C27" s="132"/>
      <c r="D27" s="132">
        <v>15</v>
      </c>
      <c r="E27" s="153" t="s">
        <v>68</v>
      </c>
      <c r="F27" s="132"/>
      <c r="G27" s="132"/>
      <c r="H27" s="159">
        <f>H26*(D27/100)</f>
        <v>0</v>
      </c>
      <c r="I27" s="32"/>
      <c r="J27" s="32"/>
    </row>
    <row r="28" spans="1:16" ht="12.75" customHeight="1" x14ac:dyDescent="0.2">
      <c r="A28" s="156" t="s">
        <v>67</v>
      </c>
      <c r="B28" s="132"/>
      <c r="C28" s="132"/>
      <c r="D28" s="132">
        <v>21</v>
      </c>
      <c r="E28" s="153" t="s">
        <v>68</v>
      </c>
      <c r="F28" s="132"/>
      <c r="G28" s="132"/>
      <c r="H28" s="159">
        <f>SUM(P20:P22)</f>
        <v>0</v>
      </c>
      <c r="I28" s="32"/>
      <c r="J28" s="32"/>
    </row>
    <row r="29" spans="1:16" ht="12.75" customHeight="1" thickBot="1" x14ac:dyDescent="0.25">
      <c r="A29" s="157" t="s">
        <v>69</v>
      </c>
      <c r="B29" s="133"/>
      <c r="C29" s="133"/>
      <c r="D29" s="133">
        <v>21</v>
      </c>
      <c r="E29" s="154" t="s">
        <v>68</v>
      </c>
      <c r="F29" s="132"/>
      <c r="G29" s="132"/>
      <c r="H29" s="159">
        <f>H28*(D29/100)</f>
        <v>0</v>
      </c>
      <c r="I29" s="32"/>
      <c r="J29" s="32"/>
    </row>
    <row r="30" spans="1:16" ht="12.75" customHeight="1" thickBot="1" x14ac:dyDescent="0.25">
      <c r="A30" s="164" t="s">
        <v>121</v>
      </c>
      <c r="B30" s="165"/>
      <c r="C30" s="165"/>
      <c r="D30" s="165"/>
      <c r="E30" s="165"/>
      <c r="F30" s="166"/>
      <c r="G30" s="167"/>
      <c r="H30" s="168">
        <f>SUM(H26:H29)</f>
        <v>0</v>
      </c>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C71F" sheet="1"/>
  <mergeCells count="3">
    <mergeCell ref="C2:F2"/>
    <mergeCell ref="A4:H4"/>
    <mergeCell ref="B7:G7"/>
  </mergeCells>
  <pageMargins left="0.7" right="0.7" top="0.78740157499999996" bottom="0.78740157499999996" header="0.3" footer="0.3"/>
  <pageSetup paperSize="9" scale="95"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05"/>
  <sheetViews>
    <sheetView showGridLines="0" workbookViewId="0">
      <selection activeCell="C61" sqref="C6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60</v>
      </c>
      <c r="C3" s="296" t="s">
        <v>61</v>
      </c>
      <c r="D3" s="288"/>
      <c r="E3" s="288"/>
      <c r="F3" s="288"/>
      <c r="G3" s="289"/>
      <c r="H3" s="54"/>
      <c r="I3" s="54"/>
      <c r="J3" s="54"/>
    </row>
    <row r="4" spans="1:60" ht="13.5" thickBot="1" x14ac:dyDescent="0.25">
      <c r="A4" s="169" t="s">
        <v>33</v>
      </c>
      <c r="B4" s="170" t="s">
        <v>119</v>
      </c>
      <c r="C4" s="297" t="s">
        <v>185</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189</v>
      </c>
      <c r="C8" s="209" t="s">
        <v>190</v>
      </c>
      <c r="D8" s="183"/>
      <c r="E8" s="185"/>
      <c r="F8" s="293">
        <f>SUM(G9:G30)</f>
        <v>0</v>
      </c>
      <c r="G8" s="294"/>
      <c r="H8" s="187"/>
      <c r="I8" s="193"/>
      <c r="J8" s="54"/>
    </row>
    <row r="9" spans="1:60" outlineLevel="1" x14ac:dyDescent="0.2">
      <c r="A9" s="192"/>
      <c r="B9" s="309" t="s">
        <v>191</v>
      </c>
      <c r="C9" s="310"/>
      <c r="D9" s="311"/>
      <c r="E9" s="312"/>
      <c r="F9" s="313"/>
      <c r="G9" s="314"/>
      <c r="H9" s="188"/>
      <c r="I9" s="194"/>
      <c r="J9" s="177"/>
      <c r="K9" s="178">
        <v>1</v>
      </c>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c r="B10" s="303" t="s">
        <v>192</v>
      </c>
      <c r="C10" s="304"/>
      <c r="D10" s="305"/>
      <c r="E10" s="306"/>
      <c r="F10" s="307"/>
      <c r="G10" s="308"/>
      <c r="H10" s="188"/>
      <c r="I10" s="194"/>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outlineLevel="1" x14ac:dyDescent="0.2">
      <c r="A11" s="192"/>
      <c r="B11" s="303" t="s">
        <v>193</v>
      </c>
      <c r="C11" s="304"/>
      <c r="D11" s="305"/>
      <c r="E11" s="306"/>
      <c r="F11" s="307"/>
      <c r="G11" s="308"/>
      <c r="H11" s="188"/>
      <c r="I11" s="194"/>
      <c r="J11" s="177"/>
      <c r="K11" s="178">
        <v>2</v>
      </c>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outlineLevel="1" x14ac:dyDescent="0.2">
      <c r="A12" s="192">
        <v>1</v>
      </c>
      <c r="B12" s="182" t="s">
        <v>194</v>
      </c>
      <c r="C12" s="210" t="s">
        <v>195</v>
      </c>
      <c r="D12" s="184" t="s">
        <v>184</v>
      </c>
      <c r="E12" s="186">
        <v>35.950000000000003</v>
      </c>
      <c r="F12" s="190"/>
      <c r="G12" s="189">
        <f>E12*F12</f>
        <v>0</v>
      </c>
      <c r="H12" s="188" t="s">
        <v>196</v>
      </c>
      <c r="I12" s="194" t="s">
        <v>135</v>
      </c>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v>21</v>
      </c>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c r="B13" s="182"/>
      <c r="C13" s="315" t="s">
        <v>197</v>
      </c>
      <c r="D13" s="316"/>
      <c r="E13" s="317"/>
      <c r="F13" s="318"/>
      <c r="G13" s="319"/>
      <c r="H13" s="188"/>
      <c r="I13" s="194"/>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9" t="str">
        <f>C13</f>
        <v>Včetně vytvoření dilatačních spár, bez zaplnění.</v>
      </c>
      <c r="BB13" s="178"/>
      <c r="BC13" s="178"/>
      <c r="BD13" s="178"/>
      <c r="BE13" s="178"/>
      <c r="BF13" s="178"/>
      <c r="BG13" s="178"/>
      <c r="BH13" s="178"/>
    </row>
    <row r="14" spans="1:60" outlineLevel="1" x14ac:dyDescent="0.2">
      <c r="A14" s="192"/>
      <c r="B14" s="182"/>
      <c r="C14" s="223" t="s">
        <v>198</v>
      </c>
      <c r="D14" s="214"/>
      <c r="E14" s="215"/>
      <c r="F14" s="189"/>
      <c r="G14" s="189"/>
      <c r="H14" s="188"/>
      <c r="I14" s="194"/>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outlineLevel="1" x14ac:dyDescent="0.2">
      <c r="A15" s="192"/>
      <c r="B15" s="182"/>
      <c r="C15" s="223" t="s">
        <v>199</v>
      </c>
      <c r="D15" s="214"/>
      <c r="E15" s="215">
        <v>28.8</v>
      </c>
      <c r="F15" s="189"/>
      <c r="G15" s="189"/>
      <c r="H15" s="188"/>
      <c r="I15" s="194"/>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outlineLevel="1" x14ac:dyDescent="0.2">
      <c r="A16" s="192"/>
      <c r="B16" s="182"/>
      <c r="C16" s="223" t="s">
        <v>200</v>
      </c>
      <c r="D16" s="214"/>
      <c r="E16" s="215"/>
      <c r="F16" s="189"/>
      <c r="G16" s="189"/>
      <c r="H16" s="188"/>
      <c r="I16" s="194"/>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c r="B17" s="182"/>
      <c r="C17" s="223" t="s">
        <v>201</v>
      </c>
      <c r="D17" s="214"/>
      <c r="E17" s="215">
        <v>7.15</v>
      </c>
      <c r="F17" s="189"/>
      <c r="G17" s="189"/>
      <c r="H17" s="188"/>
      <c r="I17" s="19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c r="B18" s="303" t="s">
        <v>202</v>
      </c>
      <c r="C18" s="304"/>
      <c r="D18" s="305"/>
      <c r="E18" s="306"/>
      <c r="F18" s="307"/>
      <c r="G18" s="308"/>
      <c r="H18" s="188"/>
      <c r="I18" s="194"/>
      <c r="J18" s="177"/>
      <c r="K18" s="178">
        <v>2</v>
      </c>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0" outlineLevel="1" x14ac:dyDescent="0.2">
      <c r="A19" s="192">
        <v>2</v>
      </c>
      <c r="B19" s="182" t="s">
        <v>203</v>
      </c>
      <c r="C19" s="210" t="s">
        <v>204</v>
      </c>
      <c r="D19" s="184" t="s">
        <v>205</v>
      </c>
      <c r="E19" s="186">
        <v>215</v>
      </c>
      <c r="F19" s="190"/>
      <c r="G19" s="189">
        <f>E19*F19</f>
        <v>0</v>
      </c>
      <c r="H19" s="188" t="s">
        <v>196</v>
      </c>
      <c r="I19" s="194" t="s">
        <v>135</v>
      </c>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v>21</v>
      </c>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c r="B20" s="182"/>
      <c r="C20" s="223" t="s">
        <v>198</v>
      </c>
      <c r="D20" s="214"/>
      <c r="E20" s="215"/>
      <c r="F20" s="189"/>
      <c r="G20" s="189"/>
      <c r="H20" s="188"/>
      <c r="I20" s="194"/>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c r="B21" s="182"/>
      <c r="C21" s="223" t="s">
        <v>206</v>
      </c>
      <c r="D21" s="214"/>
      <c r="E21" s="215">
        <v>160</v>
      </c>
      <c r="F21" s="189"/>
      <c r="G21" s="189"/>
      <c r="H21" s="188"/>
      <c r="I21" s="194"/>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outlineLevel="1" x14ac:dyDescent="0.2">
      <c r="A22" s="192"/>
      <c r="B22" s="182"/>
      <c r="C22" s="223" t="s">
        <v>200</v>
      </c>
      <c r="D22" s="214"/>
      <c r="E22" s="215"/>
      <c r="F22" s="189"/>
      <c r="G22" s="189"/>
      <c r="H22" s="188"/>
      <c r="I22" s="194"/>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outlineLevel="1" x14ac:dyDescent="0.2">
      <c r="A23" s="192"/>
      <c r="B23" s="182"/>
      <c r="C23" s="223" t="s">
        <v>207</v>
      </c>
      <c r="D23" s="214"/>
      <c r="E23" s="215">
        <v>55</v>
      </c>
      <c r="F23" s="189"/>
      <c r="G23" s="189"/>
      <c r="H23" s="188"/>
      <c r="I23" s="194"/>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c r="B24" s="303" t="s">
        <v>208</v>
      </c>
      <c r="C24" s="304"/>
      <c r="D24" s="305"/>
      <c r="E24" s="306"/>
      <c r="F24" s="307"/>
      <c r="G24" s="308"/>
      <c r="H24" s="188"/>
      <c r="I24" s="194"/>
      <c r="J24" s="177"/>
      <c r="K24" s="178">
        <v>1</v>
      </c>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c r="B25" s="303" t="s">
        <v>209</v>
      </c>
      <c r="C25" s="304"/>
      <c r="D25" s="305"/>
      <c r="E25" s="306"/>
      <c r="F25" s="307"/>
      <c r="G25" s="308"/>
      <c r="H25" s="188"/>
      <c r="I25" s="194"/>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v>3</v>
      </c>
      <c r="B26" s="182" t="s">
        <v>210</v>
      </c>
      <c r="C26" s="210" t="s">
        <v>211</v>
      </c>
      <c r="D26" s="184" t="s">
        <v>184</v>
      </c>
      <c r="E26" s="186">
        <v>35.950000000000003</v>
      </c>
      <c r="F26" s="190"/>
      <c r="G26" s="189">
        <f>E26*F26</f>
        <v>0</v>
      </c>
      <c r="H26" s="188" t="s">
        <v>196</v>
      </c>
      <c r="I26" s="194" t="s">
        <v>135</v>
      </c>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v>21</v>
      </c>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outlineLevel="1" x14ac:dyDescent="0.2">
      <c r="A27" s="192"/>
      <c r="B27" s="303" t="s">
        <v>212</v>
      </c>
      <c r="C27" s="304"/>
      <c r="D27" s="305"/>
      <c r="E27" s="306"/>
      <c r="F27" s="307"/>
      <c r="G27" s="308"/>
      <c r="H27" s="188"/>
      <c r="I27" s="194"/>
      <c r="J27" s="177"/>
      <c r="K27" s="178">
        <v>1</v>
      </c>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v>4</v>
      </c>
      <c r="B28" s="182" t="s">
        <v>213</v>
      </c>
      <c r="C28" s="210" t="s">
        <v>214</v>
      </c>
      <c r="D28" s="184" t="s">
        <v>205</v>
      </c>
      <c r="E28" s="186">
        <v>37.4</v>
      </c>
      <c r="F28" s="190"/>
      <c r="G28" s="189">
        <f>E28*F28</f>
        <v>0</v>
      </c>
      <c r="H28" s="188" t="s">
        <v>196</v>
      </c>
      <c r="I28" s="194" t="s">
        <v>135</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c r="B29" s="182"/>
      <c r="C29" s="223" t="s">
        <v>215</v>
      </c>
      <c r="D29" s="214"/>
      <c r="E29" s="215">
        <v>37.4</v>
      </c>
      <c r="F29" s="189"/>
      <c r="G29" s="189"/>
      <c r="H29" s="188"/>
      <c r="I29" s="194"/>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v>5</v>
      </c>
      <c r="B30" s="182" t="s">
        <v>216</v>
      </c>
      <c r="C30" s="210" t="s">
        <v>217</v>
      </c>
      <c r="D30" s="184" t="s">
        <v>205</v>
      </c>
      <c r="E30" s="186">
        <v>37.4</v>
      </c>
      <c r="F30" s="190"/>
      <c r="G30" s="189">
        <f>E30*F30</f>
        <v>0</v>
      </c>
      <c r="H30" s="188" t="s">
        <v>196</v>
      </c>
      <c r="I30" s="194" t="s">
        <v>135</v>
      </c>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v>21</v>
      </c>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x14ac:dyDescent="0.2">
      <c r="A31" s="191" t="s">
        <v>127</v>
      </c>
      <c r="B31" s="181" t="s">
        <v>218</v>
      </c>
      <c r="C31" s="209" t="s">
        <v>219</v>
      </c>
      <c r="D31" s="183"/>
      <c r="E31" s="185"/>
      <c r="F31" s="320">
        <f>SUM(G32:G35)</f>
        <v>0</v>
      </c>
      <c r="G31" s="321"/>
      <c r="H31" s="187"/>
      <c r="I31" s="193"/>
      <c r="J31" s="54"/>
    </row>
    <row r="32" spans="1:60" outlineLevel="1" x14ac:dyDescent="0.2">
      <c r="A32" s="192"/>
      <c r="B32" s="309" t="s">
        <v>220</v>
      </c>
      <c r="C32" s="310"/>
      <c r="D32" s="311"/>
      <c r="E32" s="312"/>
      <c r="F32" s="313"/>
      <c r="G32" s="314"/>
      <c r="H32" s="188"/>
      <c r="I32" s="194"/>
      <c r="J32" s="177"/>
      <c r="K32" s="178">
        <v>1</v>
      </c>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v>6</v>
      </c>
      <c r="B33" s="182" t="s">
        <v>221</v>
      </c>
      <c r="C33" s="210" t="s">
        <v>222</v>
      </c>
      <c r="D33" s="184" t="s">
        <v>184</v>
      </c>
      <c r="E33" s="186">
        <v>0.99750000000000005</v>
      </c>
      <c r="F33" s="190"/>
      <c r="G33" s="189">
        <f>E33*F33</f>
        <v>0</v>
      </c>
      <c r="H33" s="188" t="s">
        <v>223</v>
      </c>
      <c r="I33" s="194" t="s">
        <v>135</v>
      </c>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v>21</v>
      </c>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outlineLevel="1" x14ac:dyDescent="0.2">
      <c r="A34" s="192"/>
      <c r="B34" s="182"/>
      <c r="C34" s="223" t="s">
        <v>224</v>
      </c>
      <c r="D34" s="214"/>
      <c r="E34" s="215"/>
      <c r="F34" s="189"/>
      <c r="G34" s="189"/>
      <c r="H34" s="188"/>
      <c r="I34" s="194"/>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outlineLevel="1" x14ac:dyDescent="0.2">
      <c r="A35" s="192"/>
      <c r="B35" s="182"/>
      <c r="C35" s="223" t="s">
        <v>225</v>
      </c>
      <c r="D35" s="214"/>
      <c r="E35" s="215">
        <v>0.99750000000000005</v>
      </c>
      <c r="F35" s="189"/>
      <c r="G35" s="189"/>
      <c r="H35" s="188"/>
      <c r="I35" s="194"/>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x14ac:dyDescent="0.2">
      <c r="A36" s="191" t="s">
        <v>127</v>
      </c>
      <c r="B36" s="181" t="s">
        <v>226</v>
      </c>
      <c r="C36" s="209" t="s">
        <v>227</v>
      </c>
      <c r="D36" s="183"/>
      <c r="E36" s="185"/>
      <c r="F36" s="320">
        <f>SUM(G37:G43)</f>
        <v>0</v>
      </c>
      <c r="G36" s="321"/>
      <c r="H36" s="187"/>
      <c r="I36" s="193"/>
      <c r="J36" s="54"/>
    </row>
    <row r="37" spans="1:60" outlineLevel="1" x14ac:dyDescent="0.2">
      <c r="A37" s="192"/>
      <c r="B37" s="309" t="s">
        <v>228</v>
      </c>
      <c r="C37" s="310"/>
      <c r="D37" s="311"/>
      <c r="E37" s="312"/>
      <c r="F37" s="313"/>
      <c r="G37" s="314"/>
      <c r="H37" s="188"/>
      <c r="I37" s="194"/>
      <c r="J37" s="177"/>
      <c r="K37" s="178">
        <v>1</v>
      </c>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c r="B38" s="303" t="s">
        <v>229</v>
      </c>
      <c r="C38" s="304"/>
      <c r="D38" s="305"/>
      <c r="E38" s="306"/>
      <c r="F38" s="307"/>
      <c r="G38" s="308"/>
      <c r="H38" s="188"/>
      <c r="I38" s="194"/>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c r="B39" s="303" t="s">
        <v>230</v>
      </c>
      <c r="C39" s="304"/>
      <c r="D39" s="305"/>
      <c r="E39" s="306"/>
      <c r="F39" s="307"/>
      <c r="G39" s="308"/>
      <c r="H39" s="188"/>
      <c r="I39" s="194"/>
      <c r="J39" s="177"/>
      <c r="K39" s="178">
        <v>2</v>
      </c>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outlineLevel="1" x14ac:dyDescent="0.2">
      <c r="A40" s="192">
        <v>7</v>
      </c>
      <c r="B40" s="182" t="s">
        <v>231</v>
      </c>
      <c r="C40" s="210" t="s">
        <v>232</v>
      </c>
      <c r="D40" s="184" t="s">
        <v>233</v>
      </c>
      <c r="E40" s="186">
        <v>91.348389999999995</v>
      </c>
      <c r="F40" s="190"/>
      <c r="G40" s="189">
        <f>E40*F40</f>
        <v>0</v>
      </c>
      <c r="H40" s="188" t="s">
        <v>234</v>
      </c>
      <c r="I40" s="194" t="s">
        <v>135</v>
      </c>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v>21</v>
      </c>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c r="B41" s="182"/>
      <c r="C41" s="223" t="s">
        <v>235</v>
      </c>
      <c r="D41" s="214"/>
      <c r="E41" s="215"/>
      <c r="F41" s="189"/>
      <c r="G41" s="189"/>
      <c r="H41" s="188"/>
      <c r="I41" s="194"/>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outlineLevel="1" x14ac:dyDescent="0.2">
      <c r="A42" s="192"/>
      <c r="B42" s="182"/>
      <c r="C42" s="223" t="s">
        <v>236</v>
      </c>
      <c r="D42" s="214"/>
      <c r="E42" s="215"/>
      <c r="F42" s="189"/>
      <c r="G42" s="189"/>
      <c r="H42" s="188"/>
      <c r="I42" s="194"/>
      <c r="J42" s="177"/>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row>
    <row r="43" spans="1:60" outlineLevel="1" x14ac:dyDescent="0.2">
      <c r="A43" s="192"/>
      <c r="B43" s="182"/>
      <c r="C43" s="223" t="s">
        <v>237</v>
      </c>
      <c r="D43" s="214"/>
      <c r="E43" s="215">
        <v>91.348399999999998</v>
      </c>
      <c r="F43" s="189"/>
      <c r="G43" s="189"/>
      <c r="H43" s="188"/>
      <c r="I43" s="194"/>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x14ac:dyDescent="0.2">
      <c r="A44" s="191" t="s">
        <v>127</v>
      </c>
      <c r="B44" s="181" t="s">
        <v>238</v>
      </c>
      <c r="C44" s="209" t="s">
        <v>239</v>
      </c>
      <c r="D44" s="183"/>
      <c r="E44" s="185"/>
      <c r="F44" s="320">
        <f>SUM(G45:G72)</f>
        <v>0</v>
      </c>
      <c r="G44" s="321"/>
      <c r="H44" s="187"/>
      <c r="I44" s="193"/>
      <c r="J44" s="54"/>
    </row>
    <row r="45" spans="1:60" outlineLevel="1" x14ac:dyDescent="0.2">
      <c r="A45" s="192"/>
      <c r="B45" s="309" t="s">
        <v>240</v>
      </c>
      <c r="C45" s="310"/>
      <c r="D45" s="311"/>
      <c r="E45" s="312"/>
      <c r="F45" s="313"/>
      <c r="G45" s="314"/>
      <c r="H45" s="188"/>
      <c r="I45" s="194"/>
      <c r="J45" s="177"/>
      <c r="K45" s="178">
        <v>1</v>
      </c>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c r="B46" s="303" t="s">
        <v>241</v>
      </c>
      <c r="C46" s="304"/>
      <c r="D46" s="305"/>
      <c r="E46" s="306"/>
      <c r="F46" s="307"/>
      <c r="G46" s="308"/>
      <c r="H46" s="188"/>
      <c r="I46" s="194"/>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outlineLevel="1" x14ac:dyDescent="0.2">
      <c r="A47" s="192">
        <v>8</v>
      </c>
      <c r="B47" s="182" t="s">
        <v>242</v>
      </c>
      <c r="C47" s="210" t="s">
        <v>243</v>
      </c>
      <c r="D47" s="184" t="s">
        <v>205</v>
      </c>
      <c r="E47" s="186">
        <v>420</v>
      </c>
      <c r="F47" s="190"/>
      <c r="G47" s="189">
        <f>E47*F47</f>
        <v>0</v>
      </c>
      <c r="H47" s="188" t="s">
        <v>244</v>
      </c>
      <c r="I47" s="194" t="s">
        <v>135</v>
      </c>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v>21</v>
      </c>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outlineLevel="1" x14ac:dyDescent="0.2">
      <c r="A48" s="192"/>
      <c r="B48" s="182"/>
      <c r="C48" s="223" t="s">
        <v>198</v>
      </c>
      <c r="D48" s="214"/>
      <c r="E48" s="215"/>
      <c r="F48" s="189"/>
      <c r="G48" s="189"/>
      <c r="H48" s="188"/>
      <c r="I48" s="194"/>
      <c r="J48" s="177"/>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row>
    <row r="49" spans="1:60" outlineLevel="1" x14ac:dyDescent="0.2">
      <c r="A49" s="192"/>
      <c r="B49" s="182"/>
      <c r="C49" s="223" t="s">
        <v>245</v>
      </c>
      <c r="D49" s="214"/>
      <c r="E49" s="215">
        <v>420</v>
      </c>
      <c r="F49" s="189"/>
      <c r="G49" s="189"/>
      <c r="H49" s="188"/>
      <c r="I49" s="194"/>
      <c r="J49" s="177"/>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outlineLevel="1" x14ac:dyDescent="0.2">
      <c r="A50" s="192">
        <v>9</v>
      </c>
      <c r="B50" s="182" t="s">
        <v>246</v>
      </c>
      <c r="C50" s="210" t="s">
        <v>247</v>
      </c>
      <c r="D50" s="184" t="s">
        <v>205</v>
      </c>
      <c r="E50" s="186">
        <v>420</v>
      </c>
      <c r="F50" s="190"/>
      <c r="G50" s="189">
        <f>E50*F50</f>
        <v>0</v>
      </c>
      <c r="H50" s="188" t="s">
        <v>244</v>
      </c>
      <c r="I50" s="194" t="s">
        <v>135</v>
      </c>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v>21</v>
      </c>
      <c r="AN50" s="178"/>
      <c r="AO50" s="178"/>
      <c r="AP50" s="178"/>
      <c r="AQ50" s="178"/>
      <c r="AR50" s="178"/>
      <c r="AS50" s="178"/>
      <c r="AT50" s="178"/>
      <c r="AU50" s="178"/>
      <c r="AV50" s="178"/>
      <c r="AW50" s="178"/>
      <c r="AX50" s="178"/>
      <c r="AY50" s="178"/>
      <c r="AZ50" s="178"/>
      <c r="BA50" s="178"/>
      <c r="BB50" s="178"/>
      <c r="BC50" s="178"/>
      <c r="BD50" s="178"/>
      <c r="BE50" s="178"/>
      <c r="BF50" s="178"/>
      <c r="BG50" s="178"/>
      <c r="BH50" s="178"/>
    </row>
    <row r="51" spans="1:60" outlineLevel="1" x14ac:dyDescent="0.2">
      <c r="A51" s="192"/>
      <c r="B51" s="303" t="s">
        <v>248</v>
      </c>
      <c r="C51" s="304"/>
      <c r="D51" s="305"/>
      <c r="E51" s="306"/>
      <c r="F51" s="307"/>
      <c r="G51" s="308"/>
      <c r="H51" s="188"/>
      <c r="I51" s="194"/>
      <c r="J51" s="178"/>
      <c r="K51" s="178">
        <v>1</v>
      </c>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v>10</v>
      </c>
      <c r="B52" s="182" t="s">
        <v>249</v>
      </c>
      <c r="C52" s="210" t="s">
        <v>250</v>
      </c>
      <c r="D52" s="184" t="s">
        <v>205</v>
      </c>
      <c r="E52" s="186">
        <v>494.2</v>
      </c>
      <c r="F52" s="190"/>
      <c r="G52" s="189">
        <f>E52*F52</f>
        <v>0</v>
      </c>
      <c r="H52" s="188" t="s">
        <v>244</v>
      </c>
      <c r="I52" s="194" t="s">
        <v>135</v>
      </c>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v>21</v>
      </c>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outlineLevel="1" x14ac:dyDescent="0.2">
      <c r="A53" s="192"/>
      <c r="B53" s="182"/>
      <c r="C53" s="315" t="s">
        <v>251</v>
      </c>
      <c r="D53" s="316"/>
      <c r="E53" s="317"/>
      <c r="F53" s="318"/>
      <c r="G53" s="319"/>
      <c r="H53" s="188"/>
      <c r="I53" s="194"/>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9" t="str">
        <f>C53</f>
        <v>vč.lišt</v>
      </c>
      <c r="BB53" s="178"/>
      <c r="BC53" s="178"/>
      <c r="BD53" s="178"/>
      <c r="BE53" s="178"/>
      <c r="BF53" s="178"/>
      <c r="BG53" s="178"/>
      <c r="BH53" s="178"/>
    </row>
    <row r="54" spans="1:60" outlineLevel="1" x14ac:dyDescent="0.2">
      <c r="A54" s="192"/>
      <c r="B54" s="182"/>
      <c r="C54" s="223" t="s">
        <v>198</v>
      </c>
      <c r="D54" s="214"/>
      <c r="E54" s="215"/>
      <c r="F54" s="189"/>
      <c r="G54" s="189"/>
      <c r="H54" s="188"/>
      <c r="I54" s="194"/>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row>
    <row r="55" spans="1:60" outlineLevel="1" x14ac:dyDescent="0.2">
      <c r="A55" s="192"/>
      <c r="B55" s="182"/>
      <c r="C55" s="223" t="s">
        <v>252</v>
      </c>
      <c r="D55" s="214"/>
      <c r="E55" s="215">
        <v>475</v>
      </c>
      <c r="F55" s="189"/>
      <c r="G55" s="189"/>
      <c r="H55" s="188"/>
      <c r="I55" s="194"/>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c r="B56" s="182"/>
      <c r="C56" s="223" t="s">
        <v>253</v>
      </c>
      <c r="D56" s="214"/>
      <c r="E56" s="215"/>
      <c r="F56" s="189"/>
      <c r="G56" s="189"/>
      <c r="H56" s="188"/>
      <c r="I56" s="194"/>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outlineLevel="1" x14ac:dyDescent="0.2">
      <c r="A57" s="192"/>
      <c r="B57" s="182"/>
      <c r="C57" s="223" t="s">
        <v>254</v>
      </c>
      <c r="D57" s="214"/>
      <c r="E57" s="215">
        <v>19.2</v>
      </c>
      <c r="F57" s="189"/>
      <c r="G57" s="189"/>
      <c r="H57" s="188"/>
      <c r="I57" s="194"/>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outlineLevel="1" x14ac:dyDescent="0.2">
      <c r="A58" s="192"/>
      <c r="B58" s="303" t="s">
        <v>255</v>
      </c>
      <c r="C58" s="304"/>
      <c r="D58" s="305"/>
      <c r="E58" s="306"/>
      <c r="F58" s="307"/>
      <c r="G58" s="308"/>
      <c r="H58" s="188"/>
      <c r="I58" s="194"/>
      <c r="J58" s="178"/>
      <c r="K58" s="178">
        <v>1</v>
      </c>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outlineLevel="1" x14ac:dyDescent="0.2">
      <c r="A59" s="192"/>
      <c r="B59" s="303" t="s">
        <v>256</v>
      </c>
      <c r="C59" s="304"/>
      <c r="D59" s="305"/>
      <c r="E59" s="306"/>
      <c r="F59" s="307"/>
      <c r="G59" s="308"/>
      <c r="H59" s="188"/>
      <c r="I59" s="194"/>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c r="B60" s="303" t="s">
        <v>257</v>
      </c>
      <c r="C60" s="304"/>
      <c r="D60" s="305"/>
      <c r="E60" s="306"/>
      <c r="F60" s="307"/>
      <c r="G60" s="308"/>
      <c r="H60" s="188"/>
      <c r="I60" s="194"/>
      <c r="J60" s="178"/>
      <c r="K60" s="178">
        <v>2</v>
      </c>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v>11</v>
      </c>
      <c r="B61" s="182" t="s">
        <v>258</v>
      </c>
      <c r="C61" s="210" t="s">
        <v>259</v>
      </c>
      <c r="D61" s="184" t="s">
        <v>205</v>
      </c>
      <c r="E61" s="186">
        <v>495</v>
      </c>
      <c r="F61" s="190"/>
      <c r="G61" s="189">
        <f>E61*F61</f>
        <v>0</v>
      </c>
      <c r="H61" s="188" t="s">
        <v>244</v>
      </c>
      <c r="I61" s="194" t="s">
        <v>135</v>
      </c>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v>21</v>
      </c>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c r="B62" s="182"/>
      <c r="C62" s="315" t="s">
        <v>251</v>
      </c>
      <c r="D62" s="316"/>
      <c r="E62" s="317"/>
      <c r="F62" s="318"/>
      <c r="G62" s="319"/>
      <c r="H62" s="188"/>
      <c r="I62" s="194"/>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9" t="str">
        <f>C62</f>
        <v>vč.lišt</v>
      </c>
      <c r="BB62" s="178"/>
      <c r="BC62" s="178"/>
      <c r="BD62" s="178"/>
      <c r="BE62" s="178"/>
      <c r="BF62" s="178"/>
      <c r="BG62" s="178"/>
      <c r="BH62" s="178"/>
    </row>
    <row r="63" spans="1:60" outlineLevel="1" x14ac:dyDescent="0.2">
      <c r="A63" s="192"/>
      <c r="B63" s="182"/>
      <c r="C63" s="223" t="s">
        <v>198</v>
      </c>
      <c r="D63" s="214"/>
      <c r="E63" s="215"/>
      <c r="F63" s="189"/>
      <c r="G63" s="189"/>
      <c r="H63" s="188"/>
      <c r="I63" s="194"/>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outlineLevel="1" x14ac:dyDescent="0.2">
      <c r="A64" s="192"/>
      <c r="B64" s="182"/>
      <c r="C64" s="223" t="s">
        <v>260</v>
      </c>
      <c r="D64" s="214"/>
      <c r="E64" s="215">
        <v>495</v>
      </c>
      <c r="F64" s="189"/>
      <c r="G64" s="189"/>
      <c r="H64" s="188"/>
      <c r="I64" s="194"/>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outlineLevel="1" x14ac:dyDescent="0.2">
      <c r="A65" s="192">
        <v>12</v>
      </c>
      <c r="B65" s="182" t="s">
        <v>261</v>
      </c>
      <c r="C65" s="210" t="s">
        <v>262</v>
      </c>
      <c r="D65" s="184" t="s">
        <v>263</v>
      </c>
      <c r="E65" s="186">
        <v>509.85</v>
      </c>
      <c r="F65" s="190"/>
      <c r="G65" s="189">
        <f>E65*F65</f>
        <v>0</v>
      </c>
      <c r="H65" s="188"/>
      <c r="I65" s="194" t="s">
        <v>264</v>
      </c>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v>21</v>
      </c>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outlineLevel="1" x14ac:dyDescent="0.2">
      <c r="A66" s="192"/>
      <c r="B66" s="182"/>
      <c r="C66" s="223" t="s">
        <v>265</v>
      </c>
      <c r="D66" s="214"/>
      <c r="E66" s="215">
        <v>509.85</v>
      </c>
      <c r="F66" s="189"/>
      <c r="G66" s="189"/>
      <c r="H66" s="188"/>
      <c r="I66" s="194"/>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outlineLevel="1" x14ac:dyDescent="0.2">
      <c r="A67" s="192"/>
      <c r="B67" s="303" t="s">
        <v>266</v>
      </c>
      <c r="C67" s="304"/>
      <c r="D67" s="305"/>
      <c r="E67" s="306"/>
      <c r="F67" s="307"/>
      <c r="G67" s="308"/>
      <c r="H67" s="188"/>
      <c r="I67" s="194"/>
      <c r="J67" s="178"/>
      <c r="K67" s="178">
        <v>1</v>
      </c>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c r="B68" s="303" t="s">
        <v>267</v>
      </c>
      <c r="C68" s="304"/>
      <c r="D68" s="305"/>
      <c r="E68" s="306"/>
      <c r="F68" s="307"/>
      <c r="G68" s="308"/>
      <c r="H68" s="188"/>
      <c r="I68" s="194"/>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outlineLevel="1" x14ac:dyDescent="0.2">
      <c r="A69" s="192">
        <v>13</v>
      </c>
      <c r="B69" s="182" t="s">
        <v>268</v>
      </c>
      <c r="C69" s="210" t="s">
        <v>269</v>
      </c>
      <c r="D69" s="184" t="s">
        <v>68</v>
      </c>
      <c r="E69" s="255"/>
      <c r="F69" s="190"/>
      <c r="G69" s="189">
        <f>E69*F69</f>
        <v>0</v>
      </c>
      <c r="H69" s="188" t="s">
        <v>244</v>
      </c>
      <c r="I69" s="194" t="s">
        <v>135</v>
      </c>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v>21</v>
      </c>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outlineLevel="1" x14ac:dyDescent="0.2">
      <c r="A70" s="192"/>
      <c r="B70" s="182"/>
      <c r="C70" s="223" t="s">
        <v>270</v>
      </c>
      <c r="D70" s="214"/>
      <c r="E70" s="215"/>
      <c r="F70" s="189"/>
      <c r="G70" s="189"/>
      <c r="H70" s="188"/>
      <c r="I70" s="194"/>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outlineLevel="1" x14ac:dyDescent="0.2">
      <c r="A71" s="192"/>
      <c r="B71" s="182"/>
      <c r="C71" s="223" t="s">
        <v>271</v>
      </c>
      <c r="D71" s="214"/>
      <c r="E71" s="215"/>
      <c r="F71" s="189"/>
      <c r="G71" s="189"/>
      <c r="H71" s="188"/>
      <c r="I71" s="194"/>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outlineLevel="1" x14ac:dyDescent="0.2">
      <c r="A72" s="192"/>
      <c r="B72" s="182"/>
      <c r="C72" s="223"/>
      <c r="D72" s="214"/>
      <c r="E72" s="215"/>
      <c r="F72" s="189"/>
      <c r="G72" s="189"/>
      <c r="H72" s="188"/>
      <c r="I72" s="194"/>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row>
    <row r="73" spans="1:60" x14ac:dyDescent="0.2">
      <c r="A73" s="191" t="s">
        <v>127</v>
      </c>
      <c r="B73" s="181" t="s">
        <v>272</v>
      </c>
      <c r="C73" s="209" t="s">
        <v>273</v>
      </c>
      <c r="D73" s="183"/>
      <c r="E73" s="185"/>
      <c r="F73" s="320">
        <f>SUM(G74:G103)</f>
        <v>0</v>
      </c>
      <c r="G73" s="321"/>
      <c r="H73" s="187"/>
      <c r="I73" s="193"/>
    </row>
    <row r="74" spans="1:60" outlineLevel="1" x14ac:dyDescent="0.2">
      <c r="A74" s="192"/>
      <c r="B74" s="309" t="s">
        <v>274</v>
      </c>
      <c r="C74" s="310"/>
      <c r="D74" s="311"/>
      <c r="E74" s="312"/>
      <c r="F74" s="313"/>
      <c r="G74" s="314"/>
      <c r="H74" s="188"/>
      <c r="I74" s="194"/>
      <c r="J74" s="178"/>
      <c r="K74" s="178">
        <v>1</v>
      </c>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row>
    <row r="75" spans="1:60" outlineLevel="1" x14ac:dyDescent="0.2">
      <c r="A75" s="192">
        <v>14</v>
      </c>
      <c r="B75" s="182" t="s">
        <v>275</v>
      </c>
      <c r="C75" s="210" t="s">
        <v>276</v>
      </c>
      <c r="D75" s="184" t="s">
        <v>233</v>
      </c>
      <c r="E75" s="186">
        <v>2.6886999999999999</v>
      </c>
      <c r="F75" s="190"/>
      <c r="G75" s="189">
        <f>E75*F75</f>
        <v>0</v>
      </c>
      <c r="H75" s="188" t="s">
        <v>223</v>
      </c>
      <c r="I75" s="194" t="s">
        <v>135</v>
      </c>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v>21</v>
      </c>
      <c r="AN75" s="178"/>
      <c r="AO75" s="178"/>
      <c r="AP75" s="178"/>
      <c r="AQ75" s="178"/>
      <c r="AR75" s="178"/>
      <c r="AS75" s="178"/>
      <c r="AT75" s="178"/>
      <c r="AU75" s="178"/>
      <c r="AV75" s="178"/>
      <c r="AW75" s="178"/>
      <c r="AX75" s="178"/>
      <c r="AY75" s="178"/>
      <c r="AZ75" s="178"/>
      <c r="BA75" s="178"/>
      <c r="BB75" s="178"/>
      <c r="BC75" s="178"/>
      <c r="BD75" s="178"/>
      <c r="BE75" s="178"/>
      <c r="BF75" s="178"/>
      <c r="BG75" s="178"/>
      <c r="BH75" s="178"/>
    </row>
    <row r="76" spans="1:60" outlineLevel="1" x14ac:dyDescent="0.2">
      <c r="A76" s="192"/>
      <c r="B76" s="182"/>
      <c r="C76" s="223" t="s">
        <v>277</v>
      </c>
      <c r="D76" s="214"/>
      <c r="E76" s="215"/>
      <c r="F76" s="189"/>
      <c r="G76" s="189"/>
      <c r="H76" s="188"/>
      <c r="I76" s="194"/>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row>
    <row r="77" spans="1:60" outlineLevel="1" x14ac:dyDescent="0.2">
      <c r="A77" s="192"/>
      <c r="B77" s="182"/>
      <c r="C77" s="223" t="s">
        <v>278</v>
      </c>
      <c r="D77" s="214"/>
      <c r="E77" s="215"/>
      <c r="F77" s="189"/>
      <c r="G77" s="189"/>
      <c r="H77" s="188"/>
      <c r="I77" s="194"/>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row>
    <row r="78" spans="1:60" outlineLevel="1" x14ac:dyDescent="0.2">
      <c r="A78" s="192"/>
      <c r="B78" s="182"/>
      <c r="C78" s="223" t="s">
        <v>279</v>
      </c>
      <c r="D78" s="214"/>
      <c r="E78" s="215">
        <v>2.6886999999999999</v>
      </c>
      <c r="F78" s="189"/>
      <c r="G78" s="189"/>
      <c r="H78" s="188"/>
      <c r="I78" s="194"/>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row>
    <row r="79" spans="1:60" outlineLevel="1" x14ac:dyDescent="0.2">
      <c r="A79" s="192"/>
      <c r="B79" s="303" t="s">
        <v>280</v>
      </c>
      <c r="C79" s="304"/>
      <c r="D79" s="305"/>
      <c r="E79" s="306"/>
      <c r="F79" s="307"/>
      <c r="G79" s="308"/>
      <c r="H79" s="188"/>
      <c r="I79" s="194"/>
      <c r="J79" s="178"/>
      <c r="K79" s="178">
        <v>1</v>
      </c>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row>
    <row r="80" spans="1:60" outlineLevel="1" x14ac:dyDescent="0.2">
      <c r="A80" s="192"/>
      <c r="B80" s="303" t="s">
        <v>281</v>
      </c>
      <c r="C80" s="304"/>
      <c r="D80" s="305"/>
      <c r="E80" s="306"/>
      <c r="F80" s="307"/>
      <c r="G80" s="308"/>
      <c r="H80" s="188"/>
      <c r="I80" s="194"/>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row>
    <row r="81" spans="1:60" outlineLevel="1" x14ac:dyDescent="0.2">
      <c r="A81" s="192">
        <v>15</v>
      </c>
      <c r="B81" s="182" t="s">
        <v>282</v>
      </c>
      <c r="C81" s="210" t="s">
        <v>283</v>
      </c>
      <c r="D81" s="184" t="s">
        <v>233</v>
      </c>
      <c r="E81" s="186">
        <v>2.6886999999999999</v>
      </c>
      <c r="F81" s="190"/>
      <c r="G81" s="189">
        <f>E81*F81</f>
        <v>0</v>
      </c>
      <c r="H81" s="188" t="s">
        <v>284</v>
      </c>
      <c r="I81" s="194" t="s">
        <v>135</v>
      </c>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v>21</v>
      </c>
      <c r="AN81" s="178"/>
      <c r="AO81" s="178"/>
      <c r="AP81" s="178"/>
      <c r="AQ81" s="178"/>
      <c r="AR81" s="178"/>
      <c r="AS81" s="178"/>
      <c r="AT81" s="178"/>
      <c r="AU81" s="178"/>
      <c r="AV81" s="178"/>
      <c r="AW81" s="178"/>
      <c r="AX81" s="178"/>
      <c r="AY81" s="178"/>
      <c r="AZ81" s="178"/>
      <c r="BA81" s="178"/>
      <c r="BB81" s="178"/>
      <c r="BC81" s="178"/>
      <c r="BD81" s="178"/>
      <c r="BE81" s="178"/>
      <c r="BF81" s="178"/>
      <c r="BG81" s="178"/>
      <c r="BH81" s="178"/>
    </row>
    <row r="82" spans="1:60" outlineLevel="1" x14ac:dyDescent="0.2">
      <c r="A82" s="192"/>
      <c r="B82" s="182"/>
      <c r="C82" s="223" t="s">
        <v>277</v>
      </c>
      <c r="D82" s="214"/>
      <c r="E82" s="215"/>
      <c r="F82" s="189"/>
      <c r="G82" s="189"/>
      <c r="H82" s="188"/>
      <c r="I82" s="194"/>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row>
    <row r="83" spans="1:60" outlineLevel="1" x14ac:dyDescent="0.2">
      <c r="A83" s="192"/>
      <c r="B83" s="182"/>
      <c r="C83" s="223" t="s">
        <v>278</v>
      </c>
      <c r="D83" s="214"/>
      <c r="E83" s="215"/>
      <c r="F83" s="189"/>
      <c r="G83" s="189"/>
      <c r="H83" s="188"/>
      <c r="I83" s="194"/>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row>
    <row r="84" spans="1:60" outlineLevel="1" x14ac:dyDescent="0.2">
      <c r="A84" s="192"/>
      <c r="B84" s="182"/>
      <c r="C84" s="223" t="s">
        <v>279</v>
      </c>
      <c r="D84" s="214"/>
      <c r="E84" s="215">
        <v>2.6886999999999999</v>
      </c>
      <c r="F84" s="189"/>
      <c r="G84" s="189"/>
      <c r="H84" s="188"/>
      <c r="I84" s="194"/>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row>
    <row r="85" spans="1:60" outlineLevel="1" x14ac:dyDescent="0.2">
      <c r="A85" s="192"/>
      <c r="B85" s="303" t="s">
        <v>285</v>
      </c>
      <c r="C85" s="304"/>
      <c r="D85" s="305"/>
      <c r="E85" s="306"/>
      <c r="F85" s="307"/>
      <c r="G85" s="308"/>
      <c r="H85" s="188"/>
      <c r="I85" s="194"/>
      <c r="J85" s="178"/>
      <c r="K85" s="178">
        <v>1</v>
      </c>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row>
    <row r="86" spans="1:60" outlineLevel="1" x14ac:dyDescent="0.2">
      <c r="A86" s="192">
        <v>16</v>
      </c>
      <c r="B86" s="182" t="s">
        <v>286</v>
      </c>
      <c r="C86" s="210" t="s">
        <v>287</v>
      </c>
      <c r="D86" s="184" t="s">
        <v>233</v>
      </c>
      <c r="E86" s="186">
        <v>2.6886999999999999</v>
      </c>
      <c r="F86" s="190"/>
      <c r="G86" s="189">
        <f>E86*F86</f>
        <v>0</v>
      </c>
      <c r="H86" s="188" t="s">
        <v>223</v>
      </c>
      <c r="I86" s="194" t="s">
        <v>135</v>
      </c>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v>21</v>
      </c>
      <c r="AN86" s="178"/>
      <c r="AO86" s="178"/>
      <c r="AP86" s="178"/>
      <c r="AQ86" s="178"/>
      <c r="AR86" s="178"/>
      <c r="AS86" s="178"/>
      <c r="AT86" s="178"/>
      <c r="AU86" s="178"/>
      <c r="AV86" s="178"/>
      <c r="AW86" s="178"/>
      <c r="AX86" s="178"/>
      <c r="AY86" s="178"/>
      <c r="AZ86" s="178"/>
      <c r="BA86" s="178"/>
      <c r="BB86" s="178"/>
      <c r="BC86" s="178"/>
      <c r="BD86" s="178"/>
      <c r="BE86" s="178"/>
      <c r="BF86" s="178"/>
      <c r="BG86" s="178"/>
      <c r="BH86" s="178"/>
    </row>
    <row r="87" spans="1:60" outlineLevel="1" x14ac:dyDescent="0.2">
      <c r="A87" s="192"/>
      <c r="B87" s="182"/>
      <c r="C87" s="315" t="s">
        <v>288</v>
      </c>
      <c r="D87" s="316"/>
      <c r="E87" s="317"/>
      <c r="F87" s="318"/>
      <c r="G87" s="319"/>
      <c r="H87" s="188"/>
      <c r="I87" s="194"/>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9" t="str">
        <f>C87</f>
        <v>Včetně naložení na dopravní prostředek a složení na skládku, bez poplatku za skládku.</v>
      </c>
      <c r="BB87" s="178"/>
      <c r="BC87" s="178"/>
      <c r="BD87" s="178"/>
      <c r="BE87" s="178"/>
      <c r="BF87" s="178"/>
      <c r="BG87" s="178"/>
      <c r="BH87" s="178"/>
    </row>
    <row r="88" spans="1:60" outlineLevel="1" x14ac:dyDescent="0.2">
      <c r="A88" s="192"/>
      <c r="B88" s="182"/>
      <c r="C88" s="223" t="s">
        <v>277</v>
      </c>
      <c r="D88" s="214"/>
      <c r="E88" s="215"/>
      <c r="F88" s="189"/>
      <c r="G88" s="189"/>
      <c r="H88" s="188"/>
      <c r="I88" s="194"/>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row>
    <row r="89" spans="1:60" outlineLevel="1" x14ac:dyDescent="0.2">
      <c r="A89" s="192"/>
      <c r="B89" s="182"/>
      <c r="C89" s="223" t="s">
        <v>278</v>
      </c>
      <c r="D89" s="214"/>
      <c r="E89" s="215"/>
      <c r="F89" s="189"/>
      <c r="G89" s="189"/>
      <c r="H89" s="188"/>
      <c r="I89" s="194"/>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row>
    <row r="90" spans="1:60" outlineLevel="1" x14ac:dyDescent="0.2">
      <c r="A90" s="192"/>
      <c r="B90" s="182"/>
      <c r="C90" s="223" t="s">
        <v>279</v>
      </c>
      <c r="D90" s="214"/>
      <c r="E90" s="215">
        <v>2.6886999999999999</v>
      </c>
      <c r="F90" s="189"/>
      <c r="G90" s="189"/>
      <c r="H90" s="188"/>
      <c r="I90" s="194"/>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row>
    <row r="91" spans="1:60" outlineLevel="1" x14ac:dyDescent="0.2">
      <c r="A91" s="192">
        <v>17</v>
      </c>
      <c r="B91" s="182" t="s">
        <v>289</v>
      </c>
      <c r="C91" s="210" t="s">
        <v>290</v>
      </c>
      <c r="D91" s="184" t="s">
        <v>233</v>
      </c>
      <c r="E91" s="186">
        <v>24.1983</v>
      </c>
      <c r="F91" s="190"/>
      <c r="G91" s="189">
        <f>E91*F91</f>
        <v>0</v>
      </c>
      <c r="H91" s="188" t="s">
        <v>223</v>
      </c>
      <c r="I91" s="194" t="s">
        <v>135</v>
      </c>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v>21</v>
      </c>
      <c r="AN91" s="178"/>
      <c r="AO91" s="178"/>
      <c r="AP91" s="178"/>
      <c r="AQ91" s="178"/>
      <c r="AR91" s="178"/>
      <c r="AS91" s="178"/>
      <c r="AT91" s="178"/>
      <c r="AU91" s="178"/>
      <c r="AV91" s="178"/>
      <c r="AW91" s="178"/>
      <c r="AX91" s="178"/>
      <c r="AY91" s="178"/>
      <c r="AZ91" s="178"/>
      <c r="BA91" s="178"/>
      <c r="BB91" s="178"/>
      <c r="BC91" s="178"/>
      <c r="BD91" s="178"/>
      <c r="BE91" s="178"/>
      <c r="BF91" s="178"/>
      <c r="BG91" s="178"/>
      <c r="BH91" s="178"/>
    </row>
    <row r="92" spans="1:60" outlineLevel="1" x14ac:dyDescent="0.2">
      <c r="A92" s="192"/>
      <c r="B92" s="182"/>
      <c r="C92" s="223" t="s">
        <v>277</v>
      </c>
      <c r="D92" s="214"/>
      <c r="E92" s="215"/>
      <c r="F92" s="189"/>
      <c r="G92" s="189"/>
      <c r="H92" s="188"/>
      <c r="I92" s="194"/>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row>
    <row r="93" spans="1:60" outlineLevel="1" x14ac:dyDescent="0.2">
      <c r="A93" s="192"/>
      <c r="B93" s="182"/>
      <c r="C93" s="223" t="s">
        <v>278</v>
      </c>
      <c r="D93" s="214"/>
      <c r="E93" s="215"/>
      <c r="F93" s="189"/>
      <c r="G93" s="189"/>
      <c r="H93" s="188"/>
      <c r="I93" s="194"/>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row>
    <row r="94" spans="1:60" outlineLevel="1" x14ac:dyDescent="0.2">
      <c r="A94" s="192"/>
      <c r="B94" s="182"/>
      <c r="C94" s="223" t="s">
        <v>291</v>
      </c>
      <c r="D94" s="214"/>
      <c r="E94" s="215">
        <v>24.1983</v>
      </c>
      <c r="F94" s="189"/>
      <c r="G94" s="189"/>
      <c r="H94" s="188"/>
      <c r="I94" s="194"/>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row>
    <row r="95" spans="1:60" outlineLevel="1" x14ac:dyDescent="0.2">
      <c r="A95" s="192"/>
      <c r="B95" s="303" t="s">
        <v>292</v>
      </c>
      <c r="C95" s="304"/>
      <c r="D95" s="305"/>
      <c r="E95" s="306"/>
      <c r="F95" s="307"/>
      <c r="G95" s="308"/>
      <c r="H95" s="188"/>
      <c r="I95" s="194"/>
      <c r="J95" s="178"/>
      <c r="K95" s="178">
        <v>1</v>
      </c>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row>
    <row r="96" spans="1:60" outlineLevel="1" x14ac:dyDescent="0.2">
      <c r="A96" s="192">
        <v>18</v>
      </c>
      <c r="B96" s="182" t="s">
        <v>293</v>
      </c>
      <c r="C96" s="210" t="s">
        <v>294</v>
      </c>
      <c r="D96" s="184" t="s">
        <v>233</v>
      </c>
      <c r="E96" s="186">
        <v>2.6886999999999999</v>
      </c>
      <c r="F96" s="190"/>
      <c r="G96" s="189">
        <f>E96*F96</f>
        <v>0</v>
      </c>
      <c r="H96" s="188" t="s">
        <v>223</v>
      </c>
      <c r="I96" s="194" t="s">
        <v>135</v>
      </c>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v>21</v>
      </c>
      <c r="AN96" s="178"/>
      <c r="AO96" s="178"/>
      <c r="AP96" s="178"/>
      <c r="AQ96" s="178"/>
      <c r="AR96" s="178"/>
      <c r="AS96" s="178"/>
      <c r="AT96" s="178"/>
      <c r="AU96" s="178"/>
      <c r="AV96" s="178"/>
      <c r="AW96" s="178"/>
      <c r="AX96" s="178"/>
      <c r="AY96" s="178"/>
      <c r="AZ96" s="178"/>
      <c r="BA96" s="178"/>
      <c r="BB96" s="178"/>
      <c r="BC96" s="178"/>
      <c r="BD96" s="178"/>
      <c r="BE96" s="178"/>
      <c r="BF96" s="178"/>
      <c r="BG96" s="178"/>
      <c r="BH96" s="178"/>
    </row>
    <row r="97" spans="1:60" outlineLevel="1" x14ac:dyDescent="0.2">
      <c r="A97" s="192"/>
      <c r="B97" s="182"/>
      <c r="C97" s="223" t="s">
        <v>277</v>
      </c>
      <c r="D97" s="214"/>
      <c r="E97" s="215"/>
      <c r="F97" s="189"/>
      <c r="G97" s="189"/>
      <c r="H97" s="188"/>
      <c r="I97" s="194"/>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row>
    <row r="98" spans="1:60" outlineLevel="1" x14ac:dyDescent="0.2">
      <c r="A98" s="192"/>
      <c r="B98" s="182"/>
      <c r="C98" s="223" t="s">
        <v>278</v>
      </c>
      <c r="D98" s="214"/>
      <c r="E98" s="215"/>
      <c r="F98" s="189"/>
      <c r="G98" s="189"/>
      <c r="H98" s="188"/>
      <c r="I98" s="194"/>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row>
    <row r="99" spans="1:60" outlineLevel="1" x14ac:dyDescent="0.2">
      <c r="A99" s="192"/>
      <c r="B99" s="182"/>
      <c r="C99" s="223" t="s">
        <v>279</v>
      </c>
      <c r="D99" s="214"/>
      <c r="E99" s="215">
        <v>2.6886999999999999</v>
      </c>
      <c r="F99" s="189"/>
      <c r="G99" s="189"/>
      <c r="H99" s="188"/>
      <c r="I99" s="194"/>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row>
    <row r="100" spans="1:60" outlineLevel="1" x14ac:dyDescent="0.2">
      <c r="A100" s="192">
        <v>19</v>
      </c>
      <c r="B100" s="182" t="s">
        <v>295</v>
      </c>
      <c r="C100" s="210" t="s">
        <v>296</v>
      </c>
      <c r="D100" s="184" t="s">
        <v>233</v>
      </c>
      <c r="E100" s="186">
        <v>2.6886999999999999</v>
      </c>
      <c r="F100" s="190"/>
      <c r="G100" s="189">
        <f>E100*F100</f>
        <v>0</v>
      </c>
      <c r="H100" s="188" t="s">
        <v>223</v>
      </c>
      <c r="I100" s="194" t="s">
        <v>135</v>
      </c>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v>21</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row>
    <row r="101" spans="1:60" outlineLevel="1" x14ac:dyDescent="0.2">
      <c r="A101" s="192"/>
      <c r="B101" s="182"/>
      <c r="C101" s="223" t="s">
        <v>277</v>
      </c>
      <c r="D101" s="214"/>
      <c r="E101" s="215"/>
      <c r="F101" s="189"/>
      <c r="G101" s="189"/>
      <c r="H101" s="188"/>
      <c r="I101" s="194"/>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row>
    <row r="102" spans="1:60" outlineLevel="1" x14ac:dyDescent="0.2">
      <c r="A102" s="192"/>
      <c r="B102" s="182"/>
      <c r="C102" s="223" t="s">
        <v>278</v>
      </c>
      <c r="D102" s="214"/>
      <c r="E102" s="215"/>
      <c r="F102" s="189"/>
      <c r="G102" s="189"/>
      <c r="H102" s="188"/>
      <c r="I102" s="194"/>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row>
    <row r="103" spans="1:60" ht="13.5" outlineLevel="1" thickBot="1" x14ac:dyDescent="0.25">
      <c r="A103" s="201"/>
      <c r="B103" s="202"/>
      <c r="C103" s="224" t="s">
        <v>279</v>
      </c>
      <c r="D103" s="216"/>
      <c r="E103" s="217">
        <v>2.6886999999999999</v>
      </c>
      <c r="F103" s="218"/>
      <c r="G103" s="218"/>
      <c r="H103" s="203"/>
      <c r="I103" s="204"/>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row>
    <row r="104" spans="1:60" hidden="1" x14ac:dyDescent="0.2">
      <c r="C104" s="80"/>
      <c r="AK104">
        <f>SUM(AK1:AK103)</f>
        <v>0</v>
      </c>
      <c r="AL104">
        <f>SUM(AL1:AL103)</f>
        <v>0</v>
      </c>
      <c r="AN104">
        <v>15</v>
      </c>
      <c r="AO104">
        <v>21</v>
      </c>
    </row>
    <row r="105" spans="1:60" ht="13.5" hidden="1" thickBot="1" x14ac:dyDescent="0.25">
      <c r="A105" s="219"/>
      <c r="B105" s="220" t="s">
        <v>175</v>
      </c>
      <c r="C105" s="225"/>
      <c r="D105" s="221"/>
      <c r="E105" s="221"/>
      <c r="F105" s="221"/>
      <c r="G105" s="222">
        <f>F8+F31+F36+F44+F73</f>
        <v>0</v>
      </c>
      <c r="AN105">
        <f>SUMIF(AM8:AM104,AN104,G8:G104)</f>
        <v>0</v>
      </c>
      <c r="AO105">
        <f>SUMIF(AM8:AM104,AO104,G8:G104)</f>
        <v>0</v>
      </c>
    </row>
  </sheetData>
  <sheetProtection password="C71F" sheet="1"/>
  <mergeCells count="38">
    <mergeCell ref="C87:G87"/>
    <mergeCell ref="B95:G95"/>
    <mergeCell ref="B68:G68"/>
    <mergeCell ref="F73:G73"/>
    <mergeCell ref="B74:G74"/>
    <mergeCell ref="B79:G79"/>
    <mergeCell ref="B80:G80"/>
    <mergeCell ref="B85:G85"/>
    <mergeCell ref="B67:G67"/>
    <mergeCell ref="B38:G38"/>
    <mergeCell ref="B39:G39"/>
    <mergeCell ref="F44:G44"/>
    <mergeCell ref="B45:G45"/>
    <mergeCell ref="B46:G46"/>
    <mergeCell ref="B51:G51"/>
    <mergeCell ref="C53:G53"/>
    <mergeCell ref="B58:G58"/>
    <mergeCell ref="B59:G59"/>
    <mergeCell ref="B60:G60"/>
    <mergeCell ref="C62:G62"/>
    <mergeCell ref="B37:G37"/>
    <mergeCell ref="B9:G9"/>
    <mergeCell ref="B10:G10"/>
    <mergeCell ref="B11:G11"/>
    <mergeCell ref="C13:G13"/>
    <mergeCell ref="B18:G18"/>
    <mergeCell ref="B24:G24"/>
    <mergeCell ref="B25:G25"/>
    <mergeCell ref="B27:G27"/>
    <mergeCell ref="F31:G31"/>
    <mergeCell ref="B32:G32"/>
    <mergeCell ref="F36:G36"/>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activeCell="D15" sqref="D15"/>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60</v>
      </c>
      <c r="C3" s="296" t="s">
        <v>61</v>
      </c>
      <c r="D3" s="288"/>
      <c r="E3" s="288"/>
      <c r="F3" s="288"/>
      <c r="G3" s="289"/>
      <c r="H3" s="54"/>
      <c r="I3" s="54"/>
      <c r="J3" s="54"/>
    </row>
    <row r="4" spans="1:60" ht="13.5" thickBot="1" x14ac:dyDescent="0.25">
      <c r="A4" s="169" t="s">
        <v>33</v>
      </c>
      <c r="B4" s="170" t="s">
        <v>186</v>
      </c>
      <c r="C4" s="297" t="s">
        <v>187</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22"/>
      <c r="E7" s="301"/>
      <c r="F7" s="302"/>
      <c r="G7" s="302"/>
      <c r="H7" s="199"/>
      <c r="I7" s="200"/>
      <c r="J7" s="54"/>
    </row>
    <row r="8" spans="1:60" x14ac:dyDescent="0.2">
      <c r="A8" s="191" t="s">
        <v>127</v>
      </c>
      <c r="B8" s="181" t="s">
        <v>119</v>
      </c>
      <c r="C8" s="209" t="s">
        <v>297</v>
      </c>
      <c r="D8" s="226"/>
      <c r="E8" s="185"/>
      <c r="F8" s="293">
        <f>SUM(G9:G15)</f>
        <v>0</v>
      </c>
      <c r="G8" s="294"/>
      <c r="H8" s="187"/>
      <c r="I8" s="193"/>
      <c r="J8" s="54"/>
    </row>
    <row r="9" spans="1:60" outlineLevel="1" x14ac:dyDescent="0.2">
      <c r="A9" s="192">
        <v>1</v>
      </c>
      <c r="B9" s="182" t="s">
        <v>298</v>
      </c>
      <c r="C9" s="210" t="s">
        <v>299</v>
      </c>
      <c r="D9" s="227" t="s">
        <v>300</v>
      </c>
      <c r="E9" s="186">
        <v>161</v>
      </c>
      <c r="F9" s="190"/>
      <c r="G9" s="189">
        <f t="shared" ref="G9:G15" si="0">E9*F9</f>
        <v>0</v>
      </c>
      <c r="H9" s="188"/>
      <c r="I9" s="194" t="s">
        <v>264</v>
      </c>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v>21</v>
      </c>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v>2</v>
      </c>
      <c r="B10" s="182" t="s">
        <v>301</v>
      </c>
      <c r="C10" s="210" t="s">
        <v>302</v>
      </c>
      <c r="D10" s="227" t="s">
        <v>300</v>
      </c>
      <c r="E10" s="186">
        <v>5</v>
      </c>
      <c r="F10" s="190"/>
      <c r="G10" s="189">
        <f t="shared" si="0"/>
        <v>0</v>
      </c>
      <c r="H10" s="188"/>
      <c r="I10" s="194" t="s">
        <v>264</v>
      </c>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v>21</v>
      </c>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outlineLevel="1" x14ac:dyDescent="0.2">
      <c r="A11" s="192">
        <v>3</v>
      </c>
      <c r="B11" s="182" t="s">
        <v>303</v>
      </c>
      <c r="C11" s="210" t="s">
        <v>304</v>
      </c>
      <c r="D11" s="227" t="s">
        <v>300</v>
      </c>
      <c r="E11" s="186">
        <v>11</v>
      </c>
      <c r="F11" s="190"/>
      <c r="G11" s="189">
        <f t="shared" si="0"/>
        <v>0</v>
      </c>
      <c r="H11" s="188"/>
      <c r="I11" s="194" t="s">
        <v>264</v>
      </c>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v>21</v>
      </c>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outlineLevel="1" x14ac:dyDescent="0.2">
      <c r="A12" s="192">
        <v>4</v>
      </c>
      <c r="B12" s="182" t="s">
        <v>305</v>
      </c>
      <c r="C12" s="210" t="s">
        <v>306</v>
      </c>
      <c r="D12" s="227" t="s">
        <v>300</v>
      </c>
      <c r="E12" s="186">
        <v>15</v>
      </c>
      <c r="F12" s="190"/>
      <c r="G12" s="189">
        <f t="shared" si="0"/>
        <v>0</v>
      </c>
      <c r="H12" s="188"/>
      <c r="I12" s="194" t="s">
        <v>264</v>
      </c>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v>21</v>
      </c>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v>5</v>
      </c>
      <c r="B13" s="182" t="s">
        <v>307</v>
      </c>
      <c r="C13" s="210" t="s">
        <v>308</v>
      </c>
      <c r="D13" s="227" t="s">
        <v>300</v>
      </c>
      <c r="E13" s="186">
        <v>15</v>
      </c>
      <c r="F13" s="190"/>
      <c r="G13" s="189">
        <f t="shared" si="0"/>
        <v>0</v>
      </c>
      <c r="H13" s="188"/>
      <c r="I13" s="194" t="s">
        <v>264</v>
      </c>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v>21</v>
      </c>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outlineLevel="1" x14ac:dyDescent="0.2">
      <c r="A14" s="192">
        <v>6</v>
      </c>
      <c r="B14" s="182" t="s">
        <v>309</v>
      </c>
      <c r="C14" s="210" t="s">
        <v>310</v>
      </c>
      <c r="D14" s="227" t="s">
        <v>300</v>
      </c>
      <c r="E14" s="186">
        <v>1</v>
      </c>
      <c r="F14" s="190"/>
      <c r="G14" s="189">
        <f t="shared" si="0"/>
        <v>0</v>
      </c>
      <c r="H14" s="188"/>
      <c r="I14" s="194" t="s">
        <v>264</v>
      </c>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v>21</v>
      </c>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ht="13.5" outlineLevel="1" thickBot="1" x14ac:dyDescent="0.25">
      <c r="A15" s="201">
        <v>7</v>
      </c>
      <c r="B15" s="202" t="s">
        <v>311</v>
      </c>
      <c r="C15" s="231" t="s">
        <v>312</v>
      </c>
      <c r="D15" s="228" t="s">
        <v>1337</v>
      </c>
      <c r="E15" s="229">
        <v>1</v>
      </c>
      <c r="F15" s="230"/>
      <c r="G15" s="218">
        <f t="shared" si="0"/>
        <v>0</v>
      </c>
      <c r="H15" s="203"/>
      <c r="I15" s="204" t="s">
        <v>264</v>
      </c>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v>21</v>
      </c>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ht="13.15" hidden="1" customHeight="1" x14ac:dyDescent="0.2">
      <c r="A16" s="54"/>
      <c r="B16" s="61"/>
      <c r="C16" s="211"/>
      <c r="D16" s="54"/>
      <c r="E16" s="54"/>
      <c r="F16" s="54"/>
      <c r="G16" s="54"/>
      <c r="H16" s="54"/>
      <c r="I16" s="54"/>
      <c r="J16" s="54"/>
      <c r="AK16">
        <f>SUM(AK1:AK15)</f>
        <v>0</v>
      </c>
      <c r="AL16">
        <f>SUM(AL1:AL15)</f>
        <v>0</v>
      </c>
      <c r="AN16">
        <v>15</v>
      </c>
      <c r="AO16">
        <v>21</v>
      </c>
    </row>
    <row r="17" spans="1:41" ht="13.15" hidden="1" customHeight="1" x14ac:dyDescent="0.2">
      <c r="A17" s="205"/>
      <c r="B17" s="206" t="s">
        <v>175</v>
      </c>
      <c r="C17" s="212"/>
      <c r="D17" s="207"/>
      <c r="E17" s="207"/>
      <c r="F17" s="207"/>
      <c r="G17" s="208">
        <f>F8</f>
        <v>0</v>
      </c>
      <c r="H17" s="54"/>
      <c r="I17" s="54"/>
      <c r="J17" s="54"/>
      <c r="AN17">
        <f>SUMIF(AM8:AM16,AN16,G8:G16)</f>
        <v>0</v>
      </c>
      <c r="AO17">
        <f>SUMIF(AM8:AM16,AO16,G8:G16)</f>
        <v>0</v>
      </c>
    </row>
    <row r="18" spans="1:41" ht="13.15" customHeight="1" x14ac:dyDescent="0.2">
      <c r="A18" s="54"/>
      <c r="B18" s="61"/>
      <c r="C18" s="62"/>
      <c r="D18" s="54"/>
      <c r="E18" s="54"/>
      <c r="F18" s="54"/>
      <c r="G18" s="54"/>
      <c r="H18" s="54"/>
      <c r="I18" s="54"/>
      <c r="J18" s="54"/>
    </row>
    <row r="19" spans="1:41" ht="13.15" customHeight="1" x14ac:dyDescent="0.2">
      <c r="A19" s="54"/>
      <c r="B19" s="61"/>
      <c r="C19" s="62"/>
      <c r="D19" s="54"/>
      <c r="E19" s="54"/>
      <c r="F19" s="54"/>
      <c r="G19" s="54"/>
      <c r="H19" s="54"/>
      <c r="I19" s="54"/>
      <c r="J19" s="54"/>
    </row>
    <row r="20" spans="1:41" ht="13.15" customHeight="1" x14ac:dyDescent="0.2">
      <c r="A20" s="54"/>
      <c r="B20" s="61"/>
      <c r="C20" s="62"/>
      <c r="D20" s="54"/>
      <c r="E20" s="54"/>
      <c r="F20" s="54"/>
      <c r="G20" s="54"/>
      <c r="H20" s="54"/>
      <c r="I20" s="54"/>
      <c r="J20" s="54"/>
    </row>
    <row r="21" spans="1:41" ht="13.15" customHeight="1" x14ac:dyDescent="0.2">
      <c r="A21" s="54"/>
      <c r="B21" s="61"/>
      <c r="C21" s="62"/>
      <c r="D21" s="54"/>
      <c r="E21" s="54"/>
      <c r="F21" s="54"/>
      <c r="G21" s="54"/>
      <c r="H21" s="54"/>
      <c r="I21" s="54"/>
      <c r="J21" s="54"/>
    </row>
    <row r="22" spans="1:41" ht="13.15" customHeight="1" x14ac:dyDescent="0.2">
      <c r="A22" s="54"/>
      <c r="B22" s="61"/>
      <c r="C22" s="62"/>
      <c r="D22" s="54"/>
      <c r="E22" s="54"/>
      <c r="F22" s="54"/>
      <c r="G22" s="54"/>
      <c r="H22" s="54"/>
      <c r="I22" s="54"/>
      <c r="J22" s="54"/>
    </row>
    <row r="23" spans="1:41" ht="13.15" customHeight="1" x14ac:dyDescent="0.2">
      <c r="A23" s="54"/>
      <c r="B23" s="61"/>
      <c r="C23" s="62"/>
      <c r="D23" s="54"/>
      <c r="E23" s="54"/>
      <c r="F23" s="54"/>
      <c r="G23" s="54"/>
      <c r="H23" s="54"/>
      <c r="I23" s="54"/>
      <c r="J23" s="54"/>
    </row>
    <row r="24" spans="1:41" ht="13.15" customHeight="1" x14ac:dyDescent="0.2">
      <c r="A24" s="54"/>
      <c r="B24" s="61"/>
      <c r="C24" s="62"/>
      <c r="D24" s="54"/>
      <c r="E24" s="54"/>
      <c r="F24" s="54"/>
      <c r="G24" s="54"/>
      <c r="H24" s="54"/>
      <c r="I24" s="54"/>
      <c r="J24" s="54"/>
    </row>
    <row r="25" spans="1:41" ht="13.15" customHeight="1" x14ac:dyDescent="0.2">
      <c r="A25" s="54"/>
      <c r="B25" s="61"/>
      <c r="C25" s="62"/>
      <c r="D25" s="54"/>
      <c r="E25" s="54"/>
      <c r="F25" s="54"/>
      <c r="G25" s="54"/>
      <c r="H25" s="54"/>
      <c r="I25" s="54"/>
      <c r="J25" s="54"/>
    </row>
    <row r="26" spans="1:41" ht="13.15" customHeight="1" x14ac:dyDescent="0.2">
      <c r="A26" s="54"/>
      <c r="B26" s="61"/>
      <c r="C26" s="62"/>
      <c r="D26" s="54"/>
      <c r="E26" s="54"/>
      <c r="F26" s="54"/>
      <c r="G26" s="54"/>
      <c r="H26" s="54"/>
      <c r="I26" s="54"/>
      <c r="J26" s="54"/>
    </row>
    <row r="27" spans="1:41" ht="13.15" customHeight="1" x14ac:dyDescent="0.2">
      <c r="A27" s="54"/>
      <c r="B27" s="61"/>
      <c r="C27" s="62"/>
      <c r="D27" s="54"/>
      <c r="E27" s="54"/>
      <c r="F27" s="54"/>
      <c r="G27" s="54"/>
      <c r="H27" s="54"/>
      <c r="I27" s="54"/>
      <c r="J27" s="54"/>
    </row>
    <row r="28" spans="1:41" ht="13.15" customHeight="1" x14ac:dyDescent="0.2">
      <c r="A28" s="54"/>
      <c r="B28" s="61"/>
      <c r="C28" s="62"/>
      <c r="D28" s="54"/>
      <c r="E28" s="54"/>
      <c r="F28" s="54"/>
      <c r="G28" s="54"/>
      <c r="H28" s="54"/>
      <c r="I28" s="54"/>
      <c r="J28" s="54"/>
    </row>
    <row r="29" spans="1:41" ht="13.15" customHeight="1" x14ac:dyDescent="0.2">
      <c r="A29" s="54"/>
      <c r="B29" s="61"/>
      <c r="C29" s="62"/>
      <c r="D29" s="54"/>
      <c r="E29" s="54"/>
      <c r="F29" s="54"/>
      <c r="G29" s="54"/>
      <c r="H29" s="54"/>
      <c r="I29" s="54"/>
      <c r="J29" s="54"/>
    </row>
    <row r="30" spans="1:41" ht="13.15" customHeight="1" x14ac:dyDescent="0.2">
      <c r="A30" s="54"/>
      <c r="B30" s="61"/>
      <c r="C30" s="62"/>
      <c r="D30" s="54"/>
      <c r="E30" s="54"/>
      <c r="F30" s="54"/>
      <c r="G30" s="54"/>
      <c r="H30" s="54"/>
      <c r="I30" s="54"/>
      <c r="J30" s="54"/>
    </row>
    <row r="31" spans="1:41" ht="13.15" customHeight="1" x14ac:dyDescent="0.2">
      <c r="A31" s="54"/>
      <c r="B31" s="61"/>
      <c r="C31" s="62"/>
      <c r="D31" s="54"/>
      <c r="E31" s="54"/>
      <c r="F31" s="54"/>
      <c r="G31" s="54"/>
      <c r="H31" s="54"/>
      <c r="I31" s="54"/>
      <c r="J31" s="54"/>
    </row>
    <row r="32" spans="1:41" ht="13.15" customHeight="1" x14ac:dyDescent="0.2">
      <c r="A32" s="54"/>
      <c r="B32" s="61"/>
      <c r="C32" s="62"/>
      <c r="D32" s="54"/>
      <c r="E32" s="54"/>
      <c r="F32" s="54"/>
      <c r="G32" s="54"/>
      <c r="H32" s="54"/>
      <c r="I32" s="54"/>
      <c r="J32" s="54"/>
    </row>
    <row r="33" spans="1:10" ht="13.15" customHeight="1" x14ac:dyDescent="0.2">
      <c r="A33" s="54"/>
      <c r="B33" s="61"/>
      <c r="C33" s="62"/>
      <c r="D33" s="54"/>
      <c r="E33" s="54"/>
      <c r="F33" s="54"/>
      <c r="G33" s="54"/>
      <c r="H33" s="54"/>
      <c r="I33" s="54"/>
      <c r="J33" s="54"/>
    </row>
    <row r="34" spans="1:10" ht="13.15" customHeight="1" x14ac:dyDescent="0.2">
      <c r="A34" s="54"/>
      <c r="B34" s="61"/>
      <c r="C34" s="62"/>
      <c r="D34" s="54"/>
      <c r="E34" s="54"/>
      <c r="F34" s="54"/>
      <c r="G34" s="54"/>
      <c r="H34" s="54"/>
      <c r="I34" s="54"/>
      <c r="J34" s="54"/>
    </row>
    <row r="35" spans="1:10" ht="13.15" customHeight="1" x14ac:dyDescent="0.2">
      <c r="A35" s="54"/>
      <c r="B35" s="61"/>
      <c r="C35" s="62"/>
      <c r="D35" s="54"/>
      <c r="E35" s="54"/>
      <c r="F35" s="54"/>
      <c r="G35" s="54"/>
      <c r="H35" s="54"/>
      <c r="I35" s="54"/>
      <c r="J35" s="54"/>
    </row>
    <row r="36" spans="1:10" ht="13.15" customHeight="1" x14ac:dyDescent="0.2">
      <c r="A36" s="54"/>
      <c r="B36" s="61"/>
      <c r="C36" s="62"/>
      <c r="D36" s="54"/>
      <c r="E36" s="54"/>
      <c r="F36" s="54"/>
      <c r="G36" s="54"/>
      <c r="H36" s="54"/>
      <c r="I36" s="54"/>
      <c r="J36" s="54"/>
    </row>
    <row r="37" spans="1:10" ht="13.15" customHeight="1" x14ac:dyDescent="0.2">
      <c r="A37" s="54"/>
      <c r="B37" s="61"/>
      <c r="C37" s="62"/>
      <c r="D37" s="54"/>
      <c r="E37" s="54"/>
      <c r="F37" s="54"/>
      <c r="G37" s="54"/>
      <c r="H37" s="54"/>
      <c r="I37" s="54"/>
      <c r="J37" s="54"/>
    </row>
    <row r="38" spans="1:10" ht="13.15" customHeight="1" x14ac:dyDescent="0.2">
      <c r="A38" s="54"/>
      <c r="B38" s="61"/>
      <c r="C38" s="62"/>
      <c r="D38" s="54"/>
      <c r="E38" s="54"/>
      <c r="F38" s="54"/>
      <c r="G38" s="54"/>
      <c r="H38" s="54"/>
      <c r="I38" s="54"/>
      <c r="J38" s="54"/>
    </row>
    <row r="39" spans="1:10" ht="13.15" customHeight="1" x14ac:dyDescent="0.2">
      <c r="A39" s="54"/>
      <c r="B39" s="61"/>
      <c r="C39" s="62"/>
      <c r="D39" s="54"/>
      <c r="E39" s="54"/>
      <c r="F39" s="54"/>
      <c r="G39" s="54"/>
      <c r="H39" s="54"/>
      <c r="I39" s="54"/>
      <c r="J39" s="54"/>
    </row>
    <row r="40" spans="1:10" ht="13.15" customHeight="1" x14ac:dyDescent="0.2">
      <c r="A40" s="54"/>
      <c r="B40" s="61"/>
      <c r="C40" s="62"/>
      <c r="D40" s="54"/>
      <c r="E40" s="54"/>
      <c r="F40" s="54"/>
      <c r="G40" s="54"/>
      <c r="H40" s="54"/>
      <c r="I40" s="54"/>
      <c r="J40" s="54"/>
    </row>
    <row r="41" spans="1:10" ht="13.15" customHeight="1" x14ac:dyDescent="0.2">
      <c r="A41" s="54"/>
      <c r="B41" s="61"/>
      <c r="C41" s="62"/>
      <c r="D41" s="54"/>
      <c r="E41" s="54"/>
      <c r="F41" s="54"/>
      <c r="G41" s="54"/>
      <c r="H41" s="54"/>
      <c r="I41" s="54"/>
      <c r="J41" s="54"/>
    </row>
    <row r="42" spans="1:10" ht="13.15" customHeight="1" x14ac:dyDescent="0.2">
      <c r="A42" s="54"/>
      <c r="B42" s="61"/>
      <c r="C42" s="62"/>
      <c r="D42" s="54"/>
      <c r="E42" s="54"/>
      <c r="F42" s="54"/>
      <c r="G42" s="54"/>
      <c r="H42" s="54"/>
      <c r="I42" s="54"/>
      <c r="J42" s="54"/>
    </row>
    <row r="43" spans="1:10" ht="13.15" customHeight="1" x14ac:dyDescent="0.2">
      <c r="A43" s="54"/>
      <c r="B43" s="61"/>
      <c r="C43" s="62"/>
      <c r="D43" s="54"/>
      <c r="E43" s="54"/>
      <c r="F43" s="54"/>
      <c r="G43" s="54"/>
      <c r="H43" s="54"/>
      <c r="I43" s="54"/>
      <c r="J43" s="54"/>
    </row>
    <row r="44" spans="1:10" ht="13.15" customHeight="1" x14ac:dyDescent="0.2">
      <c r="A44" s="54"/>
      <c r="B44" s="61"/>
      <c r="C44" s="62"/>
      <c r="D44" s="54"/>
      <c r="E44" s="54"/>
      <c r="F44" s="54"/>
      <c r="G44" s="54"/>
      <c r="H44" s="54"/>
      <c r="I44" s="54"/>
      <c r="J44" s="54"/>
    </row>
    <row r="45" spans="1:10" ht="13.15" customHeight="1" x14ac:dyDescent="0.2">
      <c r="A45" s="54"/>
      <c r="B45" s="61"/>
      <c r="C45" s="62"/>
      <c r="D45" s="54"/>
      <c r="E45" s="54"/>
      <c r="F45" s="54"/>
      <c r="G45" s="54"/>
      <c r="H45" s="54"/>
      <c r="I45" s="54"/>
      <c r="J45" s="54"/>
    </row>
    <row r="46" spans="1:10" ht="13.15" customHeight="1" x14ac:dyDescent="0.2">
      <c r="A46" s="54"/>
      <c r="B46" s="61"/>
      <c r="C46" s="62"/>
      <c r="D46" s="54"/>
      <c r="E46" s="54"/>
      <c r="F46" s="54"/>
      <c r="G46" s="54"/>
      <c r="H46" s="54"/>
      <c r="I46" s="54"/>
      <c r="J46" s="54"/>
    </row>
    <row r="47" spans="1:10" ht="13.15" customHeight="1" x14ac:dyDescent="0.2">
      <c r="A47" s="54"/>
      <c r="B47" s="61"/>
      <c r="C47" s="62"/>
      <c r="D47" s="54"/>
      <c r="E47" s="54"/>
      <c r="F47" s="54"/>
      <c r="G47" s="54"/>
      <c r="H47" s="54"/>
      <c r="I47" s="54"/>
      <c r="J47" s="54"/>
    </row>
    <row r="48" spans="1:10" ht="13.15" customHeight="1" x14ac:dyDescent="0.2">
      <c r="A48" s="54"/>
      <c r="B48" s="61"/>
      <c r="C48" s="62"/>
      <c r="D48" s="54"/>
      <c r="E48" s="54"/>
      <c r="F48" s="54"/>
      <c r="G48" s="54"/>
      <c r="H48" s="54"/>
      <c r="I48" s="54"/>
      <c r="J48" s="54"/>
    </row>
    <row r="49" spans="1:10" ht="13.15" customHeight="1" x14ac:dyDescent="0.2">
      <c r="A49" s="54"/>
      <c r="B49" s="61"/>
      <c r="C49" s="62"/>
      <c r="D49" s="54"/>
      <c r="E49" s="54"/>
      <c r="F49" s="54"/>
      <c r="G49" s="54"/>
      <c r="H49" s="54"/>
      <c r="I49" s="54"/>
      <c r="J49" s="54"/>
    </row>
    <row r="50" spans="1:10" ht="13.15" customHeight="1" x14ac:dyDescent="0.2">
      <c r="A50" s="54"/>
      <c r="B50" s="61"/>
      <c r="C50" s="62"/>
      <c r="D50" s="54"/>
      <c r="E50" s="54"/>
      <c r="F50" s="54"/>
      <c r="G50" s="54"/>
      <c r="H50" s="54"/>
      <c r="I50" s="54"/>
      <c r="J50" s="54"/>
    </row>
  </sheetData>
  <sheetProtection password="C71F" sheet="1" objects="1" scenarios="1"/>
  <mergeCells count="6">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Normal="10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9" customHeight="1" thickTop="1" x14ac:dyDescent="0.2">
      <c r="A1" s="23" t="s">
        <v>1</v>
      </c>
      <c r="B1" s="28" t="str">
        <f>Stavba!CisloStavby</f>
        <v>16062</v>
      </c>
      <c r="C1" s="31" t="str">
        <f>Stavba!NazevStavby</f>
        <v>Rekonstrukce vnitřních prostor Kina Vysočina, 1.etapa</v>
      </c>
      <c r="D1" s="31"/>
      <c r="E1" s="31"/>
      <c r="F1" s="31"/>
      <c r="G1" s="24"/>
      <c r="H1" s="33"/>
    </row>
    <row r="2" spans="1:10" ht="13.9" customHeight="1" thickBot="1" x14ac:dyDescent="0.25">
      <c r="A2" s="25" t="s">
        <v>29</v>
      </c>
      <c r="B2" s="127" t="s">
        <v>63</v>
      </c>
      <c r="C2" s="292" t="s">
        <v>43</v>
      </c>
      <c r="D2" s="281"/>
      <c r="E2" s="281"/>
      <c r="F2" s="281"/>
      <c r="G2" s="26" t="s">
        <v>15</v>
      </c>
      <c r="H2" s="213" t="s">
        <v>64</v>
      </c>
    </row>
    <row r="3" spans="1:10" ht="13.9" customHeight="1" thickTop="1" x14ac:dyDescent="0.2">
      <c r="H3" s="35"/>
    </row>
    <row r="4" spans="1:10" ht="17.45" customHeight="1" x14ac:dyDescent="0.25">
      <c r="A4" s="280" t="s">
        <v>17</v>
      </c>
      <c r="B4" s="280"/>
      <c r="C4" s="280"/>
      <c r="D4" s="280"/>
      <c r="E4" s="280"/>
      <c r="F4" s="280"/>
      <c r="G4" s="280"/>
      <c r="H4" s="280"/>
    </row>
    <row r="5" spans="1:10" ht="13.15" customHeight="1" x14ac:dyDescent="0.2">
      <c r="H5" s="35"/>
    </row>
    <row r="6" spans="1:10" ht="15.6" customHeight="1" x14ac:dyDescent="0.25">
      <c r="A6" s="32" t="s">
        <v>25</v>
      </c>
      <c r="B6" s="29" t="str">
        <f>B2</f>
        <v>SO 01B</v>
      </c>
      <c r="H6" s="35"/>
    </row>
    <row r="7" spans="1:10" ht="15.6" customHeight="1" x14ac:dyDescent="0.25">
      <c r="B7" s="282" t="str">
        <f>C2</f>
        <v>Rekonstrukce vnitřních prostor Kina Vysočina, 1.etapa</v>
      </c>
      <c r="C7" s="283"/>
      <c r="D7" s="283"/>
      <c r="E7" s="283"/>
      <c r="F7" s="283"/>
      <c r="G7" s="283"/>
      <c r="H7" s="35"/>
    </row>
    <row r="8" spans="1:10" ht="13.15" customHeight="1" x14ac:dyDescent="0.2">
      <c r="H8" s="35"/>
    </row>
    <row r="9" spans="1:10" ht="12.75" customHeight="1" x14ac:dyDescent="0.2">
      <c r="A9" s="32" t="s">
        <v>28</v>
      </c>
      <c r="B9" s="131" t="s">
        <v>176</v>
      </c>
      <c r="C9" s="131" t="s">
        <v>177</v>
      </c>
      <c r="D9" s="32"/>
      <c r="E9" s="32"/>
      <c r="F9" s="32"/>
      <c r="G9" s="32"/>
      <c r="H9" s="36"/>
      <c r="I9" s="32"/>
      <c r="J9" s="32"/>
    </row>
    <row r="10" spans="1:10" ht="12.75" customHeight="1" x14ac:dyDescent="0.2">
      <c r="A10" s="32"/>
      <c r="B10" s="131" t="s">
        <v>178</v>
      </c>
      <c r="C10" s="131" t="s">
        <v>179</v>
      </c>
      <c r="D10" s="32"/>
      <c r="E10" s="32"/>
      <c r="F10" s="32"/>
      <c r="G10" s="32"/>
      <c r="H10" s="36"/>
      <c r="I10" s="32"/>
      <c r="J10" s="32"/>
    </row>
    <row r="11" spans="1:10" ht="12.75" customHeight="1" x14ac:dyDescent="0.2">
      <c r="A11" s="32"/>
      <c r="B11" s="131" t="s">
        <v>180</v>
      </c>
      <c r="C11" s="131" t="s">
        <v>181</v>
      </c>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131" t="s">
        <v>182</v>
      </c>
      <c r="C13" s="131" t="s">
        <v>183</v>
      </c>
      <c r="D13" s="32"/>
      <c r="E13" s="32"/>
      <c r="F13" s="32"/>
      <c r="G13" s="32"/>
      <c r="H13" s="36"/>
      <c r="I13" s="32"/>
      <c r="J13" s="32"/>
    </row>
    <row r="14" spans="1:10" ht="12.75" customHeight="1" x14ac:dyDescent="0.2">
      <c r="A14" s="32"/>
      <c r="B14" s="32"/>
      <c r="C14" s="32"/>
      <c r="D14" s="32"/>
      <c r="E14" s="32"/>
      <c r="F14" s="32"/>
      <c r="G14" s="32"/>
      <c r="H14" s="36"/>
      <c r="I14" s="32"/>
      <c r="J14" s="32"/>
    </row>
    <row r="15" spans="1:10" ht="12.75" customHeight="1" x14ac:dyDescent="0.2">
      <c r="A15" s="32"/>
      <c r="B15" s="131" t="s">
        <v>64</v>
      </c>
      <c r="C15" s="131" t="s">
        <v>313</v>
      </c>
      <c r="D15" s="32"/>
      <c r="E15" s="32"/>
      <c r="F15" s="32"/>
      <c r="G15" s="32"/>
      <c r="H15" s="36"/>
      <c r="I15" s="32"/>
      <c r="J15" s="32"/>
    </row>
    <row r="16" spans="1:10" ht="12.75" customHeight="1" x14ac:dyDescent="0.2">
      <c r="A16" s="32"/>
      <c r="B16" s="32"/>
      <c r="C16" s="32"/>
      <c r="D16" s="32"/>
      <c r="E16" s="32"/>
      <c r="F16" s="32"/>
      <c r="G16" s="32"/>
      <c r="H16" s="36"/>
      <c r="I16" s="32"/>
      <c r="J16" s="32"/>
    </row>
    <row r="17" spans="1:16" ht="12.75" customHeight="1" x14ac:dyDescent="0.2">
      <c r="A17" s="32" t="s">
        <v>115</v>
      </c>
      <c r="B17" s="150">
        <v>1692</v>
      </c>
      <c r="C17" s="131" t="s">
        <v>184</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28" t="s">
        <v>116</v>
      </c>
      <c r="B19" s="129"/>
      <c r="C19" s="129"/>
      <c r="D19" s="129"/>
      <c r="E19" s="129"/>
      <c r="F19" s="129"/>
      <c r="G19" s="129"/>
      <c r="H19" s="130"/>
      <c r="I19" s="32"/>
      <c r="J19" s="32"/>
    </row>
    <row r="20" spans="1:16" ht="12.75" customHeight="1" x14ac:dyDescent="0.2">
      <c r="A20" s="139" t="s">
        <v>117</v>
      </c>
      <c r="B20" s="140"/>
      <c r="C20" s="141"/>
      <c r="D20" s="141"/>
      <c r="E20" s="141"/>
      <c r="F20" s="141"/>
      <c r="G20" s="142"/>
      <c r="H20" s="143" t="s">
        <v>118</v>
      </c>
      <c r="I20" s="32"/>
      <c r="J20" s="32"/>
    </row>
    <row r="21" spans="1:16" ht="12.75" customHeight="1" x14ac:dyDescent="0.2">
      <c r="A21" s="137" t="s">
        <v>119</v>
      </c>
      <c r="B21" s="135" t="s">
        <v>314</v>
      </c>
      <c r="C21" s="134"/>
      <c r="D21" s="134"/>
      <c r="E21" s="134"/>
      <c r="F21" s="134"/>
      <c r="G21" s="136"/>
      <c r="H21" s="138">
        <f>'SO 01B 01 Pol'!G273</f>
        <v>0</v>
      </c>
      <c r="I21" s="32"/>
      <c r="J21" s="32"/>
      <c r="O21">
        <f>'SO 01B 01 Pol'!AN273</f>
        <v>0</v>
      </c>
      <c r="P21">
        <f>'SO 01B 01 Pol'!AO273</f>
        <v>0</v>
      </c>
    </row>
    <row r="22" spans="1:16" ht="12.75" customHeight="1" x14ac:dyDescent="0.2">
      <c r="A22" s="137" t="s">
        <v>186</v>
      </c>
      <c r="B22" s="135" t="s">
        <v>315</v>
      </c>
      <c r="C22" s="134"/>
      <c r="D22" s="134"/>
      <c r="E22" s="134"/>
      <c r="F22" s="134"/>
      <c r="G22" s="136"/>
      <c r="H22" s="138">
        <f>'SO 01B 02 Pol'!G264</f>
        <v>0</v>
      </c>
      <c r="I22" s="32"/>
      <c r="J22" s="32"/>
      <c r="O22">
        <f>'SO 01B 02 Pol'!AN264</f>
        <v>0</v>
      </c>
      <c r="P22">
        <f>'SO 01B 02 Pol'!AO264</f>
        <v>0</v>
      </c>
    </row>
    <row r="23" spans="1:16" ht="12.75" customHeight="1" x14ac:dyDescent="0.2">
      <c r="A23" s="137" t="s">
        <v>316</v>
      </c>
      <c r="B23" s="135" t="s">
        <v>317</v>
      </c>
      <c r="C23" s="134"/>
      <c r="D23" s="134"/>
      <c r="E23" s="134"/>
      <c r="F23" s="134"/>
      <c r="G23" s="136"/>
      <c r="H23" s="138">
        <f>'SO 01B 03 Pol'!G344</f>
        <v>0</v>
      </c>
      <c r="I23" s="32"/>
      <c r="J23" s="32"/>
      <c r="O23">
        <f>'SO 01B 03 Pol'!AN344</f>
        <v>0</v>
      </c>
      <c r="P23">
        <f>'SO 01B 03 Pol'!AO344</f>
        <v>0</v>
      </c>
    </row>
    <row r="24" spans="1:16" ht="12.75" customHeight="1" x14ac:dyDescent="0.2">
      <c r="A24" s="137" t="s">
        <v>318</v>
      </c>
      <c r="B24" s="135" t="s">
        <v>185</v>
      </c>
      <c r="C24" s="134"/>
      <c r="D24" s="134"/>
      <c r="E24" s="134"/>
      <c r="F24" s="134"/>
      <c r="G24" s="136"/>
      <c r="H24" s="138">
        <f>'SO 01B 04 Pol'!G74</f>
        <v>0</v>
      </c>
      <c r="I24" s="32"/>
      <c r="J24" s="32"/>
      <c r="O24">
        <f>'SO 01B 04 Pol'!AN74</f>
        <v>0</v>
      </c>
      <c r="P24">
        <f>'SO 01B 04 Pol'!AO74</f>
        <v>0</v>
      </c>
    </row>
    <row r="25" spans="1:16" ht="12.75" customHeight="1" x14ac:dyDescent="0.2">
      <c r="A25" s="137" t="s">
        <v>319</v>
      </c>
      <c r="B25" s="135" t="s">
        <v>320</v>
      </c>
      <c r="C25" s="134"/>
      <c r="D25" s="134"/>
      <c r="E25" s="134"/>
      <c r="F25" s="134"/>
      <c r="G25" s="136"/>
      <c r="H25" s="138">
        <f>'SO 01B 05 Pol'!G128</f>
        <v>0</v>
      </c>
      <c r="I25" s="32"/>
      <c r="J25" s="32"/>
      <c r="O25">
        <f>'SO 01B 05 Pol'!AN128</f>
        <v>0</v>
      </c>
      <c r="P25">
        <f>'SO 01B 05 Pol'!AO128</f>
        <v>0</v>
      </c>
    </row>
    <row r="26" spans="1:16" ht="12.75" customHeight="1" x14ac:dyDescent="0.2">
      <c r="A26" s="137" t="s">
        <v>321</v>
      </c>
      <c r="B26" s="135" t="s">
        <v>322</v>
      </c>
      <c r="C26" s="134"/>
      <c r="D26" s="134"/>
      <c r="E26" s="134"/>
      <c r="F26" s="134"/>
      <c r="G26" s="136"/>
      <c r="H26" s="138">
        <f>'SO 01B 06 Pol'!G78</f>
        <v>0</v>
      </c>
      <c r="I26" s="32"/>
      <c r="J26" s="32"/>
      <c r="O26">
        <f>'SO 01B 06 Pol'!AN78</f>
        <v>0</v>
      </c>
      <c r="P26">
        <f>'SO 01B 06 Pol'!AO78</f>
        <v>0</v>
      </c>
    </row>
    <row r="27" spans="1:16" ht="12.75" customHeight="1" x14ac:dyDescent="0.2">
      <c r="A27" s="137" t="s">
        <v>323</v>
      </c>
      <c r="B27" s="135" t="s">
        <v>324</v>
      </c>
      <c r="C27" s="134"/>
      <c r="D27" s="134"/>
      <c r="E27" s="134"/>
      <c r="F27" s="134"/>
      <c r="G27" s="136"/>
      <c r="H27" s="138">
        <f>'SO 01B 07 Pol'!G222</f>
        <v>0</v>
      </c>
      <c r="I27" s="32"/>
      <c r="J27" s="32"/>
      <c r="O27">
        <f>'SO 01B 07 Pol'!AN222</f>
        <v>0</v>
      </c>
      <c r="P27">
        <f>'SO 01B 07 Pol'!AO222</f>
        <v>0</v>
      </c>
    </row>
    <row r="28" spans="1:16" ht="12.75" customHeight="1" x14ac:dyDescent="0.2">
      <c r="A28" s="137" t="s">
        <v>325</v>
      </c>
      <c r="B28" s="135" t="s">
        <v>326</v>
      </c>
      <c r="C28" s="134"/>
      <c r="D28" s="134"/>
      <c r="E28" s="134"/>
      <c r="F28" s="134"/>
      <c r="G28" s="136"/>
      <c r="H28" s="138">
        <f>'SO 01B 08 Pol'!G306</f>
        <v>0</v>
      </c>
      <c r="I28" s="32"/>
      <c r="J28" s="32"/>
      <c r="O28">
        <f>'SO 01B 08 Pol'!AN306</f>
        <v>0</v>
      </c>
      <c r="P28">
        <f>'SO 01B 08 Pol'!AO306</f>
        <v>0</v>
      </c>
    </row>
    <row r="29" spans="1:16" ht="12.75" customHeight="1" x14ac:dyDescent="0.2">
      <c r="A29" s="137" t="s">
        <v>327</v>
      </c>
      <c r="B29" s="135" t="s">
        <v>328</v>
      </c>
      <c r="C29" s="134"/>
      <c r="D29" s="134"/>
      <c r="E29" s="134"/>
      <c r="F29" s="134"/>
      <c r="G29" s="136"/>
      <c r="H29" s="138">
        <f>'SO 01B 09 Pol'!G105</f>
        <v>0</v>
      </c>
      <c r="I29" s="32"/>
      <c r="J29" s="32"/>
      <c r="O29">
        <f>'SO 01B 09 Pol'!AN105</f>
        <v>0</v>
      </c>
      <c r="P29">
        <f>'SO 01B 09 Pol'!AO105</f>
        <v>0</v>
      </c>
    </row>
    <row r="30" spans="1:16" ht="12.75" customHeight="1" x14ac:dyDescent="0.2">
      <c r="A30" s="137" t="s">
        <v>329</v>
      </c>
      <c r="B30" s="135" t="s">
        <v>330</v>
      </c>
      <c r="C30" s="134"/>
      <c r="D30" s="134"/>
      <c r="E30" s="134"/>
      <c r="F30" s="134"/>
      <c r="G30" s="136"/>
      <c r="H30" s="138">
        <f>'SO 01B 10 Pol'!G103</f>
        <v>0</v>
      </c>
      <c r="I30" s="32"/>
      <c r="J30" s="32"/>
      <c r="O30">
        <f>'SO 01B 10 Pol'!AN103</f>
        <v>0</v>
      </c>
      <c r="P30">
        <f>'SO 01B 10 Pol'!AO103</f>
        <v>0</v>
      </c>
    </row>
    <row r="31" spans="1:16" ht="12.75" customHeight="1" x14ac:dyDescent="0.2">
      <c r="A31" s="137" t="s">
        <v>331</v>
      </c>
      <c r="B31" s="135" t="s">
        <v>332</v>
      </c>
      <c r="C31" s="134"/>
      <c r="D31" s="134"/>
      <c r="E31" s="134"/>
      <c r="F31" s="134"/>
      <c r="G31" s="136"/>
      <c r="H31" s="138">
        <f>'SO 01B 11 Pol'!G25</f>
        <v>0</v>
      </c>
      <c r="I31" s="32"/>
      <c r="J31" s="32"/>
      <c r="O31">
        <f>'SO 01B 11 Pol'!AN25</f>
        <v>0</v>
      </c>
      <c r="P31">
        <f>'SO 01B 11 Pol'!AO25</f>
        <v>0</v>
      </c>
    </row>
    <row r="32" spans="1:16" ht="12.75" customHeight="1" x14ac:dyDescent="0.2">
      <c r="A32" s="137" t="s">
        <v>333</v>
      </c>
      <c r="B32" s="135" t="s">
        <v>334</v>
      </c>
      <c r="C32" s="134"/>
      <c r="D32" s="134"/>
      <c r="E32" s="134"/>
      <c r="F32" s="134"/>
      <c r="G32" s="136"/>
      <c r="H32" s="138">
        <f>'SO 01B 12 Pol'!G72</f>
        <v>0</v>
      </c>
      <c r="I32" s="32"/>
      <c r="J32" s="32"/>
      <c r="O32">
        <f>'SO 01B 12 Pol'!AN72</f>
        <v>0</v>
      </c>
      <c r="P32">
        <f>'SO 01B 12 Pol'!AO72</f>
        <v>0</v>
      </c>
    </row>
    <row r="33" spans="1:16" ht="12.75" customHeight="1" x14ac:dyDescent="0.2">
      <c r="A33" s="137" t="s">
        <v>335</v>
      </c>
      <c r="B33" s="135" t="s">
        <v>336</v>
      </c>
      <c r="C33" s="134"/>
      <c r="D33" s="134"/>
      <c r="E33" s="134"/>
      <c r="F33" s="134"/>
      <c r="G33" s="136"/>
      <c r="H33" s="138">
        <f>'SO 01B 13 Pol'!G43</f>
        <v>0</v>
      </c>
      <c r="I33" s="32"/>
      <c r="J33" s="32"/>
      <c r="O33">
        <f>'SO 01B 13 Pol'!AN43</f>
        <v>0</v>
      </c>
      <c r="P33">
        <f>'SO 01B 13 Pol'!AO43</f>
        <v>0</v>
      </c>
    </row>
    <row r="34" spans="1:16" ht="12.75" customHeight="1" thickBot="1" x14ac:dyDescent="0.25">
      <c r="A34" s="144"/>
      <c r="B34" s="145" t="s">
        <v>120</v>
      </c>
      <c r="C34" s="146"/>
      <c r="D34" s="147" t="str">
        <f>B2</f>
        <v>SO 01B</v>
      </c>
      <c r="E34" s="146"/>
      <c r="F34" s="146"/>
      <c r="G34" s="148"/>
      <c r="H34" s="149">
        <f>SUM(H21:H33)</f>
        <v>0</v>
      </c>
      <c r="I34" s="32"/>
      <c r="J34" s="32"/>
    </row>
    <row r="35" spans="1:16" ht="12.75" customHeight="1" thickBot="1" x14ac:dyDescent="0.25">
      <c r="A35" s="32"/>
      <c r="B35" s="32"/>
      <c r="C35" s="32"/>
      <c r="D35" s="32"/>
      <c r="E35" s="32"/>
      <c r="F35" s="32"/>
      <c r="G35" s="32"/>
      <c r="H35" s="150"/>
      <c r="I35" s="32"/>
      <c r="J35" s="32"/>
    </row>
    <row r="36" spans="1:16" ht="12.75" customHeight="1" x14ac:dyDescent="0.2">
      <c r="A36" s="160"/>
      <c r="B36" s="161"/>
      <c r="C36" s="161"/>
      <c r="D36" s="161"/>
      <c r="E36" s="162"/>
      <c r="F36" s="161"/>
      <c r="G36" s="161"/>
      <c r="H36" s="163" t="s">
        <v>66</v>
      </c>
      <c r="I36" s="32"/>
      <c r="J36" s="32"/>
      <c r="O36" s="35">
        <f>H37</f>
        <v>0</v>
      </c>
      <c r="P36" s="35">
        <f>H39</f>
        <v>0</v>
      </c>
    </row>
    <row r="37" spans="1:16" ht="12.75" customHeight="1" x14ac:dyDescent="0.2">
      <c r="A37" s="155" t="s">
        <v>67</v>
      </c>
      <c r="B37" s="151"/>
      <c r="C37" s="151"/>
      <c r="D37" s="151">
        <v>15</v>
      </c>
      <c r="E37" s="152" t="s">
        <v>68</v>
      </c>
      <c r="F37" s="151"/>
      <c r="G37" s="151"/>
      <c r="H37" s="158">
        <f>SUM(O20:O33)</f>
        <v>0</v>
      </c>
      <c r="I37" s="32"/>
      <c r="J37" s="32"/>
    </row>
    <row r="38" spans="1:16" ht="12.75" customHeight="1" x14ac:dyDescent="0.2">
      <c r="A38" s="156" t="s">
        <v>69</v>
      </c>
      <c r="B38" s="132"/>
      <c r="C38" s="132"/>
      <c r="D38" s="132">
        <v>15</v>
      </c>
      <c r="E38" s="153" t="s">
        <v>68</v>
      </c>
      <c r="F38" s="132"/>
      <c r="G38" s="132"/>
      <c r="H38" s="159">
        <f>H37*(D38/100)</f>
        <v>0</v>
      </c>
      <c r="I38" s="32"/>
      <c r="J38" s="32"/>
    </row>
    <row r="39" spans="1:16" ht="12.75" customHeight="1" x14ac:dyDescent="0.2">
      <c r="A39" s="156" t="s">
        <v>67</v>
      </c>
      <c r="B39" s="132"/>
      <c r="C39" s="132"/>
      <c r="D39" s="132">
        <v>21</v>
      </c>
      <c r="E39" s="153" t="s">
        <v>68</v>
      </c>
      <c r="F39" s="132"/>
      <c r="G39" s="132"/>
      <c r="H39" s="159">
        <f>SUM(P20:P33)</f>
        <v>0</v>
      </c>
      <c r="I39" s="32"/>
      <c r="J39" s="32"/>
    </row>
    <row r="40" spans="1:16" ht="12.75" customHeight="1" thickBot="1" x14ac:dyDescent="0.25">
      <c r="A40" s="157" t="s">
        <v>69</v>
      </c>
      <c r="B40" s="133"/>
      <c r="C40" s="133"/>
      <c r="D40" s="133">
        <v>21</v>
      </c>
      <c r="E40" s="154" t="s">
        <v>68</v>
      </c>
      <c r="F40" s="132"/>
      <c r="G40" s="132"/>
      <c r="H40" s="159">
        <f>H39*(D40/100)</f>
        <v>0</v>
      </c>
      <c r="I40" s="32"/>
      <c r="J40" s="32"/>
    </row>
    <row r="41" spans="1:16" ht="12.75" customHeight="1" thickBot="1" x14ac:dyDescent="0.25">
      <c r="A41" s="164" t="s">
        <v>121</v>
      </c>
      <c r="B41" s="165"/>
      <c r="C41" s="165"/>
      <c r="D41" s="165"/>
      <c r="E41" s="165"/>
      <c r="F41" s="166"/>
      <c r="G41" s="167"/>
      <c r="H41" s="168">
        <f>SUM(H37:H40)</f>
        <v>0</v>
      </c>
      <c r="I41" s="32"/>
      <c r="J41" s="32"/>
    </row>
    <row r="42" spans="1:16" ht="12.75" customHeight="1" x14ac:dyDescent="0.2">
      <c r="A42" s="32"/>
      <c r="B42" s="32"/>
      <c r="C42" s="32"/>
      <c r="D42" s="32"/>
      <c r="E42" s="32"/>
      <c r="F42" s="32"/>
      <c r="G42" s="32"/>
      <c r="H42" s="36"/>
      <c r="I42" s="32"/>
      <c r="J42" s="32"/>
    </row>
    <row r="43" spans="1:16" ht="12.75" customHeight="1" x14ac:dyDescent="0.2">
      <c r="A43" s="32"/>
      <c r="B43" s="32"/>
      <c r="C43" s="32"/>
      <c r="D43" s="32"/>
      <c r="E43" s="32"/>
      <c r="F43" s="32"/>
      <c r="G43" s="32"/>
      <c r="H43" s="36"/>
      <c r="I43" s="32"/>
      <c r="J43" s="32"/>
    </row>
    <row r="44" spans="1:16" ht="12.75" customHeight="1" x14ac:dyDescent="0.2">
      <c r="A44" s="32"/>
      <c r="B44" s="32"/>
      <c r="C44" s="32"/>
      <c r="D44" s="32"/>
      <c r="E44" s="32"/>
      <c r="F44" s="32"/>
      <c r="G44" s="32"/>
      <c r="H44" s="36"/>
      <c r="I44" s="32"/>
      <c r="J44" s="32"/>
    </row>
    <row r="45" spans="1:16" ht="12.75" customHeight="1" x14ac:dyDescent="0.2">
      <c r="A45" s="32"/>
      <c r="B45" s="32"/>
      <c r="C45" s="32"/>
      <c r="D45" s="32"/>
      <c r="E45" s="32"/>
      <c r="F45" s="32"/>
      <c r="G45" s="32"/>
      <c r="H45" s="36"/>
      <c r="I45" s="32"/>
      <c r="J45" s="32"/>
    </row>
    <row r="46" spans="1:16" ht="12.75" customHeight="1" x14ac:dyDescent="0.2">
      <c r="A46" s="32"/>
      <c r="B46" s="32"/>
      <c r="C46" s="32"/>
      <c r="D46" s="32"/>
      <c r="E46" s="32"/>
      <c r="F46" s="32"/>
      <c r="G46" s="32"/>
      <c r="H46" s="36"/>
      <c r="I46" s="32"/>
      <c r="J46" s="32"/>
    </row>
    <row r="47" spans="1:16" ht="12.75" customHeight="1" x14ac:dyDescent="0.2">
      <c r="A47" s="32"/>
      <c r="B47" s="32"/>
      <c r="C47" s="32"/>
      <c r="D47" s="32"/>
      <c r="E47" s="32"/>
      <c r="F47" s="32"/>
      <c r="G47" s="32"/>
      <c r="H47" s="36"/>
      <c r="I47" s="32"/>
      <c r="J47" s="32"/>
    </row>
    <row r="48" spans="1:16"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C71F" sheet="1"/>
  <mergeCells count="3">
    <mergeCell ref="C2:F2"/>
    <mergeCell ref="A4:H4"/>
    <mergeCell ref="B7:G7"/>
  </mergeCells>
  <pageMargins left="0.7" right="0.7" top="0.78740157499999996" bottom="0.78740157499999996" header="0.3" footer="0.3"/>
  <pageSetup paperSize="9" scale="95"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273"/>
  <sheetViews>
    <sheetView showGridLines="0" topLeftCell="A34" workbookViewId="0">
      <selection activeCell="F241" sqref="F24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28515625"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119</v>
      </c>
      <c r="C4" s="297" t="s">
        <v>314</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337</v>
      </c>
      <c r="C8" s="209" t="s">
        <v>338</v>
      </c>
      <c r="D8" s="183"/>
      <c r="E8" s="185"/>
      <c r="F8" s="293">
        <f>SUM(G9:G36)</f>
        <v>0</v>
      </c>
      <c r="G8" s="294"/>
      <c r="H8" s="187"/>
      <c r="I8" s="193"/>
      <c r="J8" s="54"/>
    </row>
    <row r="9" spans="1:60" outlineLevel="1" x14ac:dyDescent="0.2">
      <c r="A9" s="192"/>
      <c r="B9" s="309" t="s">
        <v>339</v>
      </c>
      <c r="C9" s="310"/>
      <c r="D9" s="311"/>
      <c r="E9" s="312"/>
      <c r="F9" s="313"/>
      <c r="G9" s="314"/>
      <c r="H9" s="188"/>
      <c r="I9" s="194"/>
      <c r="J9" s="177"/>
      <c r="K9" s="178">
        <v>1</v>
      </c>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ht="22.5" outlineLevel="1" x14ac:dyDescent="0.2">
      <c r="A10" s="192"/>
      <c r="B10" s="303" t="s">
        <v>340</v>
      </c>
      <c r="C10" s="304"/>
      <c r="D10" s="305"/>
      <c r="E10" s="306"/>
      <c r="F10" s="307"/>
      <c r="G10" s="308"/>
      <c r="H10" s="188"/>
      <c r="I10" s="194"/>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9" t="str">
        <f>B10</f>
        <v>nebo lesní půdy, s naložením na dopravní prostředek a vodorovným přemístěním na hromady v místě upotřebení nebo na dočasné či trvalé skládky se složením,</v>
      </c>
      <c r="BA10" s="178"/>
      <c r="BB10" s="178"/>
      <c r="BC10" s="178"/>
      <c r="BD10" s="178"/>
      <c r="BE10" s="178"/>
      <c r="BF10" s="178"/>
      <c r="BG10" s="178"/>
      <c r="BH10" s="178"/>
    </row>
    <row r="11" spans="1:60" outlineLevel="1" x14ac:dyDescent="0.2">
      <c r="A11" s="192">
        <v>1</v>
      </c>
      <c r="B11" s="182" t="s">
        <v>341</v>
      </c>
      <c r="C11" s="210" t="s">
        <v>342</v>
      </c>
      <c r="D11" s="184" t="s">
        <v>184</v>
      </c>
      <c r="E11" s="186">
        <v>5</v>
      </c>
      <c r="F11" s="190"/>
      <c r="G11" s="189">
        <f>E11*F11</f>
        <v>0</v>
      </c>
      <c r="H11" s="188" t="s">
        <v>343</v>
      </c>
      <c r="I11" s="194" t="s">
        <v>135</v>
      </c>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v>21</v>
      </c>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outlineLevel="1" x14ac:dyDescent="0.2">
      <c r="A12" s="192"/>
      <c r="B12" s="182"/>
      <c r="C12" s="223" t="s">
        <v>344</v>
      </c>
      <c r="D12" s="214"/>
      <c r="E12" s="215">
        <v>5</v>
      </c>
      <c r="F12" s="189"/>
      <c r="G12" s="189"/>
      <c r="H12" s="188"/>
      <c r="I12" s="194"/>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c r="B13" s="303" t="s">
        <v>345</v>
      </c>
      <c r="C13" s="304"/>
      <c r="D13" s="305"/>
      <c r="E13" s="306"/>
      <c r="F13" s="307"/>
      <c r="G13" s="308"/>
      <c r="H13" s="188"/>
      <c r="I13" s="194"/>
      <c r="J13" s="177"/>
      <c r="K13" s="178">
        <v>1</v>
      </c>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ht="22.5" outlineLevel="1" x14ac:dyDescent="0.2">
      <c r="A14" s="192"/>
      <c r="B14" s="303" t="s">
        <v>346</v>
      </c>
      <c r="C14" s="304"/>
      <c r="D14" s="305"/>
      <c r="E14" s="306"/>
      <c r="F14" s="307"/>
      <c r="G14" s="308"/>
      <c r="H14" s="188"/>
      <c r="I14" s="194"/>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9" t="str">
        <f>B14</f>
        <v>zapažených i nezapažených s urovnáním dna do předepsaného profilu a spádu, s přehozením výkopku na přilehlém terénu na vzdálenost do 3 m od podélné osy rýhy nebo s naložením výkopku na dopravní prostředek.</v>
      </c>
      <c r="BA14" s="178"/>
      <c r="BB14" s="178"/>
      <c r="BC14" s="178"/>
      <c r="BD14" s="178"/>
      <c r="BE14" s="178"/>
      <c r="BF14" s="178"/>
      <c r="BG14" s="178"/>
      <c r="BH14" s="178"/>
    </row>
    <row r="15" spans="1:60" outlineLevel="1" x14ac:dyDescent="0.2">
      <c r="A15" s="192">
        <v>2</v>
      </c>
      <c r="B15" s="182" t="s">
        <v>347</v>
      </c>
      <c r="C15" s="210" t="s">
        <v>348</v>
      </c>
      <c r="D15" s="184" t="s">
        <v>184</v>
      </c>
      <c r="E15" s="186">
        <v>4.3174999999999999</v>
      </c>
      <c r="F15" s="190"/>
      <c r="G15" s="189">
        <f>E15*F15</f>
        <v>0</v>
      </c>
      <c r="H15" s="188" t="s">
        <v>343</v>
      </c>
      <c r="I15" s="194" t="s">
        <v>135</v>
      </c>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v>21</v>
      </c>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outlineLevel="1" x14ac:dyDescent="0.2">
      <c r="A16" s="192"/>
      <c r="B16" s="182"/>
      <c r="C16" s="223" t="s">
        <v>349</v>
      </c>
      <c r="D16" s="214"/>
      <c r="E16" s="215"/>
      <c r="F16" s="189"/>
      <c r="G16" s="189"/>
      <c r="H16" s="188"/>
      <c r="I16" s="194"/>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c r="B17" s="182"/>
      <c r="C17" s="223" t="s">
        <v>350</v>
      </c>
      <c r="D17" s="214"/>
      <c r="E17" s="215">
        <v>4.0640000000000001</v>
      </c>
      <c r="F17" s="189"/>
      <c r="G17" s="189"/>
      <c r="H17" s="188"/>
      <c r="I17" s="19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c r="B18" s="182"/>
      <c r="C18" s="223" t="s">
        <v>351</v>
      </c>
      <c r="D18" s="214"/>
      <c r="E18" s="215">
        <v>0.2535</v>
      </c>
      <c r="F18" s="189"/>
      <c r="G18" s="189"/>
      <c r="H18" s="188"/>
      <c r="I18" s="194"/>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0" outlineLevel="1" x14ac:dyDescent="0.2">
      <c r="A19" s="192">
        <v>3</v>
      </c>
      <c r="B19" s="182" t="s">
        <v>352</v>
      </c>
      <c r="C19" s="210" t="s">
        <v>353</v>
      </c>
      <c r="D19" s="184" t="s">
        <v>184</v>
      </c>
      <c r="E19" s="186">
        <v>4.3174999999999999</v>
      </c>
      <c r="F19" s="190"/>
      <c r="G19" s="189">
        <f>E19*F19</f>
        <v>0</v>
      </c>
      <c r="H19" s="188" t="s">
        <v>343</v>
      </c>
      <c r="I19" s="194" t="s">
        <v>135</v>
      </c>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v>21</v>
      </c>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c r="B20" s="303" t="s">
        <v>354</v>
      </c>
      <c r="C20" s="304"/>
      <c r="D20" s="305"/>
      <c r="E20" s="306"/>
      <c r="F20" s="307"/>
      <c r="G20" s="308"/>
      <c r="H20" s="188"/>
      <c r="I20" s="194"/>
      <c r="J20" s="177"/>
      <c r="K20" s="178">
        <v>1</v>
      </c>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c r="B21" s="303" t="s">
        <v>355</v>
      </c>
      <c r="C21" s="304"/>
      <c r="D21" s="305"/>
      <c r="E21" s="306"/>
      <c r="F21" s="307"/>
      <c r="G21" s="308"/>
      <c r="H21" s="188"/>
      <c r="I21" s="194"/>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outlineLevel="1" x14ac:dyDescent="0.2">
      <c r="A22" s="192">
        <v>4</v>
      </c>
      <c r="B22" s="182" t="s">
        <v>356</v>
      </c>
      <c r="C22" s="210" t="s">
        <v>357</v>
      </c>
      <c r="D22" s="184" t="s">
        <v>184</v>
      </c>
      <c r="E22" s="186">
        <v>4.3174999999999999</v>
      </c>
      <c r="F22" s="190"/>
      <c r="G22" s="189">
        <f>E22*F22</f>
        <v>0</v>
      </c>
      <c r="H22" s="188" t="s">
        <v>343</v>
      </c>
      <c r="I22" s="194" t="s">
        <v>135</v>
      </c>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v>21</v>
      </c>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outlineLevel="1" x14ac:dyDescent="0.2">
      <c r="A23" s="192"/>
      <c r="B23" s="303" t="s">
        <v>358</v>
      </c>
      <c r="C23" s="304"/>
      <c r="D23" s="305"/>
      <c r="E23" s="306"/>
      <c r="F23" s="307"/>
      <c r="G23" s="308"/>
      <c r="H23" s="188"/>
      <c r="I23" s="194"/>
      <c r="J23" s="177"/>
      <c r="K23" s="178">
        <v>1</v>
      </c>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c r="B24" s="303" t="s">
        <v>359</v>
      </c>
      <c r="C24" s="304"/>
      <c r="D24" s="305"/>
      <c r="E24" s="306"/>
      <c r="F24" s="307"/>
      <c r="G24" s="308"/>
      <c r="H24" s="188"/>
      <c r="I24" s="194"/>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v>5</v>
      </c>
      <c r="B25" s="182" t="s">
        <v>360</v>
      </c>
      <c r="C25" s="210" t="s">
        <v>361</v>
      </c>
      <c r="D25" s="184" t="s">
        <v>184</v>
      </c>
      <c r="E25" s="186">
        <v>4.3174999999999999</v>
      </c>
      <c r="F25" s="190"/>
      <c r="G25" s="189">
        <f>E25*F25</f>
        <v>0</v>
      </c>
      <c r="H25" s="188" t="s">
        <v>343</v>
      </c>
      <c r="I25" s="194" t="s">
        <v>135</v>
      </c>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v>21</v>
      </c>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c r="B26" s="303" t="s">
        <v>362</v>
      </c>
      <c r="C26" s="304"/>
      <c r="D26" s="305"/>
      <c r="E26" s="306"/>
      <c r="F26" s="307"/>
      <c r="G26" s="308"/>
      <c r="H26" s="188"/>
      <c r="I26" s="194"/>
      <c r="J26" s="177"/>
      <c r="K26" s="178">
        <v>1</v>
      </c>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outlineLevel="1" x14ac:dyDescent="0.2">
      <c r="A27" s="192"/>
      <c r="B27" s="303" t="s">
        <v>363</v>
      </c>
      <c r="C27" s="304"/>
      <c r="D27" s="305"/>
      <c r="E27" s="306"/>
      <c r="F27" s="307"/>
      <c r="G27" s="308"/>
      <c r="H27" s="188"/>
      <c r="I27" s="194"/>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v>6</v>
      </c>
      <c r="B28" s="182" t="s">
        <v>364</v>
      </c>
      <c r="C28" s="210" t="s">
        <v>365</v>
      </c>
      <c r="D28" s="184" t="s">
        <v>184</v>
      </c>
      <c r="E28" s="186">
        <v>5.4714999999999998</v>
      </c>
      <c r="F28" s="190"/>
      <c r="G28" s="189">
        <f>E28*F28</f>
        <v>0</v>
      </c>
      <c r="H28" s="188" t="s">
        <v>343</v>
      </c>
      <c r="I28" s="194" t="s">
        <v>135</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c r="B29" s="182"/>
      <c r="C29" s="223" t="s">
        <v>366</v>
      </c>
      <c r="D29" s="214"/>
      <c r="E29" s="215">
        <v>1.44</v>
      </c>
      <c r="F29" s="189"/>
      <c r="G29" s="189"/>
      <c r="H29" s="188"/>
      <c r="I29" s="194"/>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c r="B30" s="182"/>
      <c r="C30" s="223" t="s">
        <v>367</v>
      </c>
      <c r="D30" s="214"/>
      <c r="E30" s="215">
        <v>1.2925</v>
      </c>
      <c r="F30" s="189"/>
      <c r="G30" s="189"/>
      <c r="H30" s="188"/>
      <c r="I30" s="194"/>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c r="B31" s="182"/>
      <c r="C31" s="223" t="s">
        <v>368</v>
      </c>
      <c r="D31" s="214"/>
      <c r="E31" s="215">
        <v>2.0790000000000002</v>
      </c>
      <c r="F31" s="189"/>
      <c r="G31" s="189"/>
      <c r="H31" s="188"/>
      <c r="I31" s="194"/>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outlineLevel="1" x14ac:dyDescent="0.2">
      <c r="A32" s="192"/>
      <c r="B32" s="182"/>
      <c r="C32" s="223" t="s">
        <v>369</v>
      </c>
      <c r="D32" s="214"/>
      <c r="E32" s="215">
        <v>0.66</v>
      </c>
      <c r="F32" s="189"/>
      <c r="G32" s="189"/>
      <c r="H32" s="188"/>
      <c r="I32" s="194"/>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c r="B33" s="303" t="s">
        <v>370</v>
      </c>
      <c r="C33" s="304"/>
      <c r="D33" s="305"/>
      <c r="E33" s="306"/>
      <c r="F33" s="307"/>
      <c r="G33" s="308"/>
      <c r="H33" s="188"/>
      <c r="I33" s="194"/>
      <c r="J33" s="177"/>
      <c r="K33" s="178">
        <v>1</v>
      </c>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outlineLevel="1" x14ac:dyDescent="0.2">
      <c r="A34" s="192">
        <v>7</v>
      </c>
      <c r="B34" s="182" t="s">
        <v>371</v>
      </c>
      <c r="C34" s="210" t="s">
        <v>372</v>
      </c>
      <c r="D34" s="184" t="s">
        <v>184</v>
      </c>
      <c r="E34" s="186">
        <v>4.3174999999999999</v>
      </c>
      <c r="F34" s="190"/>
      <c r="G34" s="189">
        <f>E34*F34</f>
        <v>0</v>
      </c>
      <c r="H34" s="188" t="s">
        <v>343</v>
      </c>
      <c r="I34" s="194" t="s">
        <v>135</v>
      </c>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v>21</v>
      </c>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outlineLevel="1" x14ac:dyDescent="0.2">
      <c r="A35" s="192">
        <v>8</v>
      </c>
      <c r="B35" s="182" t="s">
        <v>373</v>
      </c>
      <c r="C35" s="210" t="s">
        <v>374</v>
      </c>
      <c r="D35" s="184" t="s">
        <v>375</v>
      </c>
      <c r="E35" s="186">
        <v>10.412000000000001</v>
      </c>
      <c r="F35" s="190"/>
      <c r="G35" s="189">
        <f>E35*F35</f>
        <v>0</v>
      </c>
      <c r="H35" s="188" t="s">
        <v>376</v>
      </c>
      <c r="I35" s="194" t="s">
        <v>135</v>
      </c>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v>21</v>
      </c>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outlineLevel="1" x14ac:dyDescent="0.2">
      <c r="A36" s="192"/>
      <c r="B36" s="182"/>
      <c r="C36" s="223" t="s">
        <v>377</v>
      </c>
      <c r="D36" s="214"/>
      <c r="E36" s="215">
        <v>10.412000000000001</v>
      </c>
      <c r="F36" s="189"/>
      <c r="G36" s="189"/>
      <c r="H36" s="188"/>
      <c r="I36" s="194"/>
      <c r="J36" s="177"/>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x14ac:dyDescent="0.2">
      <c r="A37" s="191" t="s">
        <v>127</v>
      </c>
      <c r="B37" s="181" t="s">
        <v>331</v>
      </c>
      <c r="C37" s="209" t="s">
        <v>378</v>
      </c>
      <c r="D37" s="183"/>
      <c r="E37" s="185"/>
      <c r="F37" s="320">
        <f>SUM(G38:G53)</f>
        <v>0</v>
      </c>
      <c r="G37" s="321"/>
      <c r="H37" s="187"/>
      <c r="I37" s="193"/>
      <c r="J37" s="54"/>
    </row>
    <row r="38" spans="1:60" outlineLevel="1" x14ac:dyDescent="0.2">
      <c r="A38" s="192"/>
      <c r="B38" s="309" t="s">
        <v>379</v>
      </c>
      <c r="C38" s="310"/>
      <c r="D38" s="311"/>
      <c r="E38" s="312"/>
      <c r="F38" s="313"/>
      <c r="G38" s="314"/>
      <c r="H38" s="188"/>
      <c r="I38" s="194"/>
      <c r="J38" s="177"/>
      <c r="K38" s="178">
        <v>1</v>
      </c>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c r="B39" s="303" t="s">
        <v>380</v>
      </c>
      <c r="C39" s="304"/>
      <c r="D39" s="305"/>
      <c r="E39" s="306"/>
      <c r="F39" s="307"/>
      <c r="G39" s="308"/>
      <c r="H39" s="188"/>
      <c r="I39" s="194"/>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outlineLevel="1" x14ac:dyDescent="0.2">
      <c r="A40" s="192"/>
      <c r="B40" s="303" t="s">
        <v>381</v>
      </c>
      <c r="C40" s="304"/>
      <c r="D40" s="305"/>
      <c r="E40" s="306"/>
      <c r="F40" s="307"/>
      <c r="G40" s="308"/>
      <c r="H40" s="188"/>
      <c r="I40" s="194"/>
      <c r="J40" s="177"/>
      <c r="K40" s="178">
        <v>2</v>
      </c>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v>9</v>
      </c>
      <c r="B41" s="182" t="s">
        <v>382</v>
      </c>
      <c r="C41" s="210" t="s">
        <v>383</v>
      </c>
      <c r="D41" s="184" t="s">
        <v>205</v>
      </c>
      <c r="E41" s="186">
        <v>4</v>
      </c>
      <c r="F41" s="190"/>
      <c r="G41" s="189">
        <f>E41*F41</f>
        <v>0</v>
      </c>
      <c r="H41" s="188" t="s">
        <v>284</v>
      </c>
      <c r="I41" s="194" t="s">
        <v>135</v>
      </c>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v>21</v>
      </c>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outlineLevel="1" x14ac:dyDescent="0.2">
      <c r="A42" s="192"/>
      <c r="B42" s="182"/>
      <c r="C42" s="223" t="s">
        <v>384</v>
      </c>
      <c r="D42" s="214"/>
      <c r="E42" s="215"/>
      <c r="F42" s="189"/>
      <c r="G42" s="189"/>
      <c r="H42" s="188"/>
      <c r="I42" s="194"/>
      <c r="J42" s="177"/>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row>
    <row r="43" spans="1:60" outlineLevel="1" x14ac:dyDescent="0.2">
      <c r="A43" s="192"/>
      <c r="B43" s="182"/>
      <c r="C43" s="223" t="s">
        <v>385</v>
      </c>
      <c r="D43" s="214"/>
      <c r="E43" s="215"/>
      <c r="F43" s="189"/>
      <c r="G43" s="189"/>
      <c r="H43" s="188"/>
      <c r="I43" s="194"/>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outlineLevel="1" x14ac:dyDescent="0.2">
      <c r="A44" s="192"/>
      <c r="B44" s="182"/>
      <c r="C44" s="223" t="s">
        <v>386</v>
      </c>
      <c r="D44" s="214"/>
      <c r="E44" s="215">
        <v>2.48</v>
      </c>
      <c r="F44" s="189"/>
      <c r="G44" s="189"/>
      <c r="H44" s="188"/>
      <c r="I44" s="194"/>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outlineLevel="1" x14ac:dyDescent="0.2">
      <c r="A45" s="192"/>
      <c r="B45" s="182"/>
      <c r="C45" s="223" t="s">
        <v>387</v>
      </c>
      <c r="D45" s="214"/>
      <c r="E45" s="215">
        <v>1.52</v>
      </c>
      <c r="F45" s="189"/>
      <c r="G45" s="189"/>
      <c r="H45" s="188"/>
      <c r="I45" s="194"/>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c r="B46" s="303" t="s">
        <v>388</v>
      </c>
      <c r="C46" s="304"/>
      <c r="D46" s="305"/>
      <c r="E46" s="306"/>
      <c r="F46" s="307"/>
      <c r="G46" s="308"/>
      <c r="H46" s="188"/>
      <c r="I46" s="194"/>
      <c r="J46" s="177"/>
      <c r="K46" s="178">
        <v>2</v>
      </c>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ht="22.5" outlineLevel="1" x14ac:dyDescent="0.2">
      <c r="A47" s="192">
        <v>10</v>
      </c>
      <c r="B47" s="182" t="s">
        <v>389</v>
      </c>
      <c r="C47" s="210" t="s">
        <v>390</v>
      </c>
      <c r="D47" s="184" t="s">
        <v>205</v>
      </c>
      <c r="E47" s="186">
        <v>5</v>
      </c>
      <c r="F47" s="190"/>
      <c r="G47" s="189">
        <f>E47*F47</f>
        <v>0</v>
      </c>
      <c r="H47" s="188" t="s">
        <v>284</v>
      </c>
      <c r="I47" s="194" t="s">
        <v>135</v>
      </c>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v>21</v>
      </c>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outlineLevel="1" x14ac:dyDescent="0.2">
      <c r="A48" s="192"/>
      <c r="B48" s="182"/>
      <c r="C48" s="223" t="s">
        <v>384</v>
      </c>
      <c r="D48" s="214"/>
      <c r="E48" s="215"/>
      <c r="F48" s="189"/>
      <c r="G48" s="189"/>
      <c r="H48" s="188"/>
      <c r="I48" s="194"/>
      <c r="J48" s="177"/>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row>
    <row r="49" spans="1:60" outlineLevel="1" x14ac:dyDescent="0.2">
      <c r="A49" s="192"/>
      <c r="B49" s="182"/>
      <c r="C49" s="223" t="s">
        <v>391</v>
      </c>
      <c r="D49" s="214"/>
      <c r="E49" s="215"/>
      <c r="F49" s="189"/>
      <c r="G49" s="189"/>
      <c r="H49" s="188"/>
      <c r="I49" s="194"/>
      <c r="J49" s="177"/>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outlineLevel="1" x14ac:dyDescent="0.2">
      <c r="A50" s="192"/>
      <c r="B50" s="182"/>
      <c r="C50" s="223" t="s">
        <v>392</v>
      </c>
      <c r="D50" s="214"/>
      <c r="E50" s="215">
        <v>5</v>
      </c>
      <c r="F50" s="189"/>
      <c r="G50" s="189"/>
      <c r="H50" s="188"/>
      <c r="I50" s="194"/>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row>
    <row r="51" spans="1:60" outlineLevel="1" x14ac:dyDescent="0.2">
      <c r="A51" s="192"/>
      <c r="B51" s="303" t="s">
        <v>393</v>
      </c>
      <c r="C51" s="304"/>
      <c r="D51" s="305"/>
      <c r="E51" s="306"/>
      <c r="F51" s="307"/>
      <c r="G51" s="308"/>
      <c r="H51" s="188"/>
      <c r="I51" s="194"/>
      <c r="J51" s="178"/>
      <c r="K51" s="178">
        <v>1</v>
      </c>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c r="B52" s="303" t="s">
        <v>394</v>
      </c>
      <c r="C52" s="304"/>
      <c r="D52" s="305"/>
      <c r="E52" s="306"/>
      <c r="F52" s="307"/>
      <c r="G52" s="308"/>
      <c r="H52" s="188"/>
      <c r="I52" s="194"/>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outlineLevel="1" x14ac:dyDescent="0.2">
      <c r="A53" s="192">
        <v>11</v>
      </c>
      <c r="B53" s="182" t="s">
        <v>395</v>
      </c>
      <c r="C53" s="210" t="s">
        <v>396</v>
      </c>
      <c r="D53" s="184" t="s">
        <v>397</v>
      </c>
      <c r="E53" s="186">
        <v>1.6</v>
      </c>
      <c r="F53" s="190"/>
      <c r="G53" s="189">
        <f>E53*F53</f>
        <v>0</v>
      </c>
      <c r="H53" s="188" t="s">
        <v>284</v>
      </c>
      <c r="I53" s="194" t="s">
        <v>135</v>
      </c>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v>21</v>
      </c>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x14ac:dyDescent="0.2">
      <c r="A54" s="191" t="s">
        <v>127</v>
      </c>
      <c r="B54" s="181" t="s">
        <v>398</v>
      </c>
      <c r="C54" s="209" t="s">
        <v>399</v>
      </c>
      <c r="D54" s="183"/>
      <c r="E54" s="185"/>
      <c r="F54" s="320">
        <f>SUM(G55:G83)</f>
        <v>0</v>
      </c>
      <c r="G54" s="321"/>
      <c r="H54" s="187"/>
      <c r="I54" s="193"/>
    </row>
    <row r="55" spans="1:60" outlineLevel="1" x14ac:dyDescent="0.2">
      <c r="A55" s="192"/>
      <c r="B55" s="309" t="s">
        <v>400</v>
      </c>
      <c r="C55" s="310"/>
      <c r="D55" s="311"/>
      <c r="E55" s="312"/>
      <c r="F55" s="313"/>
      <c r="G55" s="314"/>
      <c r="H55" s="188"/>
      <c r="I55" s="194"/>
      <c r="J55" s="178"/>
      <c r="K55" s="178">
        <v>1</v>
      </c>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c r="B56" s="303" t="s">
        <v>401</v>
      </c>
      <c r="C56" s="304"/>
      <c r="D56" s="305"/>
      <c r="E56" s="306"/>
      <c r="F56" s="307"/>
      <c r="G56" s="308"/>
      <c r="H56" s="188"/>
      <c r="I56" s="194"/>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outlineLevel="1" x14ac:dyDescent="0.2">
      <c r="A57" s="192">
        <v>12</v>
      </c>
      <c r="B57" s="182" t="s">
        <v>402</v>
      </c>
      <c r="C57" s="210" t="s">
        <v>195</v>
      </c>
      <c r="D57" s="184" t="s">
        <v>184</v>
      </c>
      <c r="E57" s="186">
        <v>1.71743</v>
      </c>
      <c r="F57" s="190"/>
      <c r="G57" s="189">
        <f>E57*F57</f>
        <v>0</v>
      </c>
      <c r="H57" s="188" t="s">
        <v>196</v>
      </c>
      <c r="I57" s="194" t="s">
        <v>135</v>
      </c>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v>21</v>
      </c>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outlineLevel="1" x14ac:dyDescent="0.2">
      <c r="A58" s="192"/>
      <c r="B58" s="182"/>
      <c r="C58" s="223" t="s">
        <v>403</v>
      </c>
      <c r="D58" s="214"/>
      <c r="E58" s="215"/>
      <c r="F58" s="189"/>
      <c r="G58" s="189"/>
      <c r="H58" s="188"/>
      <c r="I58" s="194"/>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outlineLevel="1" x14ac:dyDescent="0.2">
      <c r="A59" s="192"/>
      <c r="B59" s="182"/>
      <c r="C59" s="223" t="s">
        <v>404</v>
      </c>
      <c r="D59" s="214"/>
      <c r="E59" s="215">
        <v>0.4778</v>
      </c>
      <c r="F59" s="189"/>
      <c r="G59" s="189"/>
      <c r="H59" s="188"/>
      <c r="I59" s="194"/>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c r="B60" s="182"/>
      <c r="C60" s="223" t="s">
        <v>405</v>
      </c>
      <c r="D60" s="214"/>
      <c r="E60" s="215">
        <v>0.2356</v>
      </c>
      <c r="F60" s="189"/>
      <c r="G60" s="189"/>
      <c r="H60" s="188"/>
      <c r="I60" s="194"/>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c r="B61" s="182"/>
      <c r="C61" s="223" t="s">
        <v>200</v>
      </c>
      <c r="D61" s="214"/>
      <c r="E61" s="215"/>
      <c r="F61" s="189"/>
      <c r="G61" s="189"/>
      <c r="H61" s="188"/>
      <c r="I61" s="194"/>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c r="B62" s="182"/>
      <c r="C62" s="223" t="s">
        <v>406</v>
      </c>
      <c r="D62" s="214"/>
      <c r="E62" s="215">
        <v>0.502</v>
      </c>
      <c r="F62" s="189"/>
      <c r="G62" s="189"/>
      <c r="H62" s="188"/>
      <c r="I62" s="194"/>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outlineLevel="1" x14ac:dyDescent="0.2">
      <c r="A63" s="192"/>
      <c r="B63" s="182"/>
      <c r="C63" s="223" t="s">
        <v>406</v>
      </c>
      <c r="D63" s="214"/>
      <c r="E63" s="215">
        <v>0.502</v>
      </c>
      <c r="F63" s="189"/>
      <c r="G63" s="189"/>
      <c r="H63" s="188"/>
      <c r="I63" s="194"/>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outlineLevel="1" x14ac:dyDescent="0.2">
      <c r="A64" s="192"/>
      <c r="B64" s="303" t="s">
        <v>407</v>
      </c>
      <c r="C64" s="304"/>
      <c r="D64" s="305"/>
      <c r="E64" s="306"/>
      <c r="F64" s="307"/>
      <c r="G64" s="308"/>
      <c r="H64" s="188"/>
      <c r="I64" s="194"/>
      <c r="J64" s="178"/>
      <c r="K64" s="178">
        <v>1</v>
      </c>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outlineLevel="1" x14ac:dyDescent="0.2">
      <c r="A65" s="192"/>
      <c r="B65" s="303" t="s">
        <v>408</v>
      </c>
      <c r="C65" s="304"/>
      <c r="D65" s="305"/>
      <c r="E65" s="306"/>
      <c r="F65" s="307"/>
      <c r="G65" s="308"/>
      <c r="H65" s="188"/>
      <c r="I65" s="194"/>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outlineLevel="1" x14ac:dyDescent="0.2">
      <c r="A66" s="192"/>
      <c r="B66" s="303" t="s">
        <v>409</v>
      </c>
      <c r="C66" s="304"/>
      <c r="D66" s="305"/>
      <c r="E66" s="306"/>
      <c r="F66" s="307"/>
      <c r="G66" s="308"/>
      <c r="H66" s="188"/>
      <c r="I66" s="194"/>
      <c r="J66" s="178"/>
      <c r="K66" s="178">
        <v>2</v>
      </c>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outlineLevel="1" x14ac:dyDescent="0.2">
      <c r="A67" s="192">
        <v>13</v>
      </c>
      <c r="B67" s="182" t="s">
        <v>410</v>
      </c>
      <c r="C67" s="210" t="s">
        <v>411</v>
      </c>
      <c r="D67" s="184" t="s">
        <v>233</v>
      </c>
      <c r="E67" s="186">
        <v>8.7690000000000004E-2</v>
      </c>
      <c r="F67" s="190"/>
      <c r="G67" s="189">
        <f>E67*F67</f>
        <v>0</v>
      </c>
      <c r="H67" s="188" t="s">
        <v>196</v>
      </c>
      <c r="I67" s="194" t="s">
        <v>135</v>
      </c>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v>21</v>
      </c>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c r="B68" s="182"/>
      <c r="C68" s="223" t="s">
        <v>403</v>
      </c>
      <c r="D68" s="214"/>
      <c r="E68" s="215"/>
      <c r="F68" s="189"/>
      <c r="G68" s="189"/>
      <c r="H68" s="188"/>
      <c r="I68" s="194"/>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outlineLevel="1" x14ac:dyDescent="0.2">
      <c r="A69" s="192"/>
      <c r="B69" s="182"/>
      <c r="C69" s="236" t="s">
        <v>412</v>
      </c>
      <c r="D69" s="232"/>
      <c r="E69" s="234"/>
      <c r="F69" s="189"/>
      <c r="G69" s="189"/>
      <c r="H69" s="188"/>
      <c r="I69" s="194"/>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outlineLevel="1" x14ac:dyDescent="0.2">
      <c r="A70" s="192"/>
      <c r="B70" s="182"/>
      <c r="C70" s="237" t="s">
        <v>413</v>
      </c>
      <c r="D70" s="232"/>
      <c r="E70" s="234">
        <v>4.7774999999999999</v>
      </c>
      <c r="F70" s="189"/>
      <c r="G70" s="189"/>
      <c r="H70" s="188"/>
      <c r="I70" s="194"/>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outlineLevel="1" x14ac:dyDescent="0.2">
      <c r="A71" s="192"/>
      <c r="B71" s="182"/>
      <c r="C71" s="237" t="s">
        <v>414</v>
      </c>
      <c r="D71" s="232"/>
      <c r="E71" s="234">
        <v>2.3559999999999999</v>
      </c>
      <c r="F71" s="189"/>
      <c r="G71" s="189"/>
      <c r="H71" s="188"/>
      <c r="I71" s="194"/>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outlineLevel="1" x14ac:dyDescent="0.2">
      <c r="A72" s="192"/>
      <c r="B72" s="182"/>
      <c r="C72" s="237" t="s">
        <v>415</v>
      </c>
      <c r="D72" s="232"/>
      <c r="E72" s="234"/>
      <c r="F72" s="189"/>
      <c r="G72" s="189"/>
      <c r="H72" s="188"/>
      <c r="I72" s="194"/>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row>
    <row r="73" spans="1:60" outlineLevel="1" x14ac:dyDescent="0.2">
      <c r="A73" s="192"/>
      <c r="B73" s="182"/>
      <c r="C73" s="237" t="s">
        <v>416</v>
      </c>
      <c r="D73" s="232"/>
      <c r="E73" s="234">
        <v>5.0204000000000004</v>
      </c>
      <c r="F73" s="189"/>
      <c r="G73" s="189"/>
      <c r="H73" s="188"/>
      <c r="I73" s="194"/>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row>
    <row r="74" spans="1:60" outlineLevel="1" x14ac:dyDescent="0.2">
      <c r="A74" s="192"/>
      <c r="B74" s="182"/>
      <c r="C74" s="237" t="s">
        <v>416</v>
      </c>
      <c r="D74" s="232"/>
      <c r="E74" s="234">
        <v>5.0204000000000004</v>
      </c>
      <c r="F74" s="189"/>
      <c r="G74" s="189"/>
      <c r="H74" s="188"/>
      <c r="I74" s="194"/>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row>
    <row r="75" spans="1:60" outlineLevel="1" x14ac:dyDescent="0.2">
      <c r="A75" s="192"/>
      <c r="B75" s="182"/>
      <c r="C75" s="238" t="s">
        <v>417</v>
      </c>
      <c r="D75" s="233"/>
      <c r="E75" s="235">
        <v>17.174299999999999</v>
      </c>
      <c r="F75" s="189"/>
      <c r="G75" s="189"/>
      <c r="H75" s="188"/>
      <c r="I75" s="194"/>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row>
    <row r="76" spans="1:60" outlineLevel="1" x14ac:dyDescent="0.2">
      <c r="A76" s="192"/>
      <c r="B76" s="182"/>
      <c r="C76" s="236" t="s">
        <v>418</v>
      </c>
      <c r="D76" s="232"/>
      <c r="E76" s="234"/>
      <c r="F76" s="189"/>
      <c r="G76" s="189"/>
      <c r="H76" s="188"/>
      <c r="I76" s="194"/>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row>
    <row r="77" spans="1:60" outlineLevel="1" x14ac:dyDescent="0.2">
      <c r="A77" s="192"/>
      <c r="B77" s="182"/>
      <c r="C77" s="223" t="s">
        <v>419</v>
      </c>
      <c r="D77" s="214"/>
      <c r="E77" s="215">
        <v>8.77E-2</v>
      </c>
      <c r="F77" s="189"/>
      <c r="G77" s="189"/>
      <c r="H77" s="188"/>
      <c r="I77" s="194"/>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row>
    <row r="78" spans="1:60" outlineLevel="1" x14ac:dyDescent="0.2">
      <c r="A78" s="192"/>
      <c r="B78" s="303" t="s">
        <v>420</v>
      </c>
      <c r="C78" s="304"/>
      <c r="D78" s="305"/>
      <c r="E78" s="306"/>
      <c r="F78" s="307"/>
      <c r="G78" s="308"/>
      <c r="H78" s="188"/>
      <c r="I78" s="194"/>
      <c r="J78" s="178"/>
      <c r="K78" s="178">
        <v>1</v>
      </c>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row>
    <row r="79" spans="1:60" outlineLevel="1" x14ac:dyDescent="0.2">
      <c r="A79" s="192"/>
      <c r="B79" s="303" t="s">
        <v>421</v>
      </c>
      <c r="C79" s="304"/>
      <c r="D79" s="305"/>
      <c r="E79" s="306"/>
      <c r="F79" s="307"/>
      <c r="G79" s="308"/>
      <c r="H79" s="188"/>
      <c r="I79" s="194"/>
      <c r="J79" s="178"/>
      <c r="K79" s="178">
        <v>2</v>
      </c>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row>
    <row r="80" spans="1:60" outlineLevel="1" x14ac:dyDescent="0.2">
      <c r="A80" s="192">
        <v>14</v>
      </c>
      <c r="B80" s="182" t="s">
        <v>422</v>
      </c>
      <c r="C80" s="210" t="s">
        <v>423</v>
      </c>
      <c r="D80" s="184" t="s">
        <v>184</v>
      </c>
      <c r="E80" s="186">
        <v>4.46861</v>
      </c>
      <c r="F80" s="190"/>
      <c r="G80" s="189">
        <f>E80*F80</f>
        <v>0</v>
      </c>
      <c r="H80" s="188" t="s">
        <v>196</v>
      </c>
      <c r="I80" s="194" t="s">
        <v>135</v>
      </c>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v>21</v>
      </c>
      <c r="AN80" s="178"/>
      <c r="AO80" s="178"/>
      <c r="AP80" s="178"/>
      <c r="AQ80" s="178"/>
      <c r="AR80" s="178"/>
      <c r="AS80" s="178"/>
      <c r="AT80" s="178"/>
      <c r="AU80" s="178"/>
      <c r="AV80" s="178"/>
      <c r="AW80" s="178"/>
      <c r="AX80" s="178"/>
      <c r="AY80" s="178"/>
      <c r="AZ80" s="178"/>
      <c r="BA80" s="178"/>
      <c r="BB80" s="178"/>
      <c r="BC80" s="178"/>
      <c r="BD80" s="178"/>
      <c r="BE80" s="178"/>
      <c r="BF80" s="178"/>
      <c r="BG80" s="178"/>
      <c r="BH80" s="178"/>
    </row>
    <row r="81" spans="1:60" outlineLevel="1" x14ac:dyDescent="0.2">
      <c r="A81" s="192"/>
      <c r="B81" s="182"/>
      <c r="C81" s="223" t="s">
        <v>349</v>
      </c>
      <c r="D81" s="214"/>
      <c r="E81" s="215"/>
      <c r="F81" s="189"/>
      <c r="G81" s="189"/>
      <c r="H81" s="188"/>
      <c r="I81" s="194"/>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row>
    <row r="82" spans="1:60" outlineLevel="1" x14ac:dyDescent="0.2">
      <c r="A82" s="192"/>
      <c r="B82" s="182"/>
      <c r="C82" s="223" t="s">
        <v>424</v>
      </c>
      <c r="D82" s="214"/>
      <c r="E82" s="215">
        <v>4.2061999999999999</v>
      </c>
      <c r="F82" s="189"/>
      <c r="G82" s="189"/>
      <c r="H82" s="188"/>
      <c r="I82" s="194"/>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row>
    <row r="83" spans="1:60" outlineLevel="1" x14ac:dyDescent="0.2">
      <c r="A83" s="192"/>
      <c r="B83" s="182"/>
      <c r="C83" s="223" t="s">
        <v>425</v>
      </c>
      <c r="D83" s="214"/>
      <c r="E83" s="215">
        <v>0.26240000000000002</v>
      </c>
      <c r="F83" s="189"/>
      <c r="G83" s="189"/>
      <c r="H83" s="188"/>
      <c r="I83" s="194"/>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row>
    <row r="84" spans="1:60" x14ac:dyDescent="0.2">
      <c r="A84" s="191" t="s">
        <v>127</v>
      </c>
      <c r="B84" s="181" t="s">
        <v>426</v>
      </c>
      <c r="C84" s="209" t="s">
        <v>427</v>
      </c>
      <c r="D84" s="183"/>
      <c r="E84" s="185"/>
      <c r="F84" s="320">
        <f>SUM(G85:G114)</f>
        <v>0</v>
      </c>
      <c r="G84" s="321"/>
      <c r="H84" s="187"/>
      <c r="I84" s="193"/>
    </row>
    <row r="85" spans="1:60" outlineLevel="1" x14ac:dyDescent="0.2">
      <c r="A85" s="192"/>
      <c r="B85" s="309" t="s">
        <v>428</v>
      </c>
      <c r="C85" s="310"/>
      <c r="D85" s="311"/>
      <c r="E85" s="312"/>
      <c r="F85" s="313"/>
      <c r="G85" s="314"/>
      <c r="H85" s="188"/>
      <c r="I85" s="194"/>
      <c r="J85" s="178"/>
      <c r="K85" s="178">
        <v>1</v>
      </c>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row>
    <row r="86" spans="1:60" ht="22.5" outlineLevel="1" x14ac:dyDescent="0.2">
      <c r="A86" s="192"/>
      <c r="B86" s="303" t="s">
        <v>429</v>
      </c>
      <c r="C86" s="304"/>
      <c r="D86" s="305"/>
      <c r="E86" s="306"/>
      <c r="F86" s="307"/>
      <c r="G86" s="308"/>
      <c r="H86" s="188"/>
      <c r="I86" s="194"/>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9" t="str">
        <f>B86</f>
        <v>nosných, výplňových, obkladových, půdních, štítových, poprsních apod. (bez výztuže), s pomocným lešením o výšce podlahy do 1900 mm a pro zatížení 1,5 kPa,</v>
      </c>
      <c r="BA86" s="178"/>
      <c r="BB86" s="178"/>
      <c r="BC86" s="178"/>
      <c r="BD86" s="178"/>
      <c r="BE86" s="178"/>
      <c r="BF86" s="178"/>
      <c r="BG86" s="178"/>
      <c r="BH86" s="178"/>
    </row>
    <row r="87" spans="1:60" outlineLevel="1" x14ac:dyDescent="0.2">
      <c r="A87" s="192">
        <v>15</v>
      </c>
      <c r="B87" s="182" t="s">
        <v>430</v>
      </c>
      <c r="C87" s="210" t="s">
        <v>195</v>
      </c>
      <c r="D87" s="184" t="s">
        <v>184</v>
      </c>
      <c r="E87" s="186">
        <v>1.30246</v>
      </c>
      <c r="F87" s="190"/>
      <c r="G87" s="189">
        <f>E87*F87</f>
        <v>0</v>
      </c>
      <c r="H87" s="188" t="s">
        <v>196</v>
      </c>
      <c r="I87" s="194" t="s">
        <v>135</v>
      </c>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v>21</v>
      </c>
      <c r="AN87" s="178"/>
      <c r="AO87" s="178"/>
      <c r="AP87" s="178"/>
      <c r="AQ87" s="178"/>
      <c r="AR87" s="178"/>
      <c r="AS87" s="178"/>
      <c r="AT87" s="178"/>
      <c r="AU87" s="178"/>
      <c r="AV87" s="178"/>
      <c r="AW87" s="178"/>
      <c r="AX87" s="178"/>
      <c r="AY87" s="178"/>
      <c r="AZ87" s="178"/>
      <c r="BA87" s="178"/>
      <c r="BB87" s="178"/>
      <c r="BC87" s="178"/>
      <c r="BD87" s="178"/>
      <c r="BE87" s="178"/>
      <c r="BF87" s="178"/>
      <c r="BG87" s="178"/>
      <c r="BH87" s="178"/>
    </row>
    <row r="88" spans="1:60" outlineLevel="1" x14ac:dyDescent="0.2">
      <c r="A88" s="192"/>
      <c r="B88" s="182"/>
      <c r="C88" s="223" t="s">
        <v>384</v>
      </c>
      <c r="D88" s="214"/>
      <c r="E88" s="215"/>
      <c r="F88" s="189"/>
      <c r="G88" s="189"/>
      <c r="H88" s="188"/>
      <c r="I88" s="194"/>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row>
    <row r="89" spans="1:60" outlineLevel="1" x14ac:dyDescent="0.2">
      <c r="A89" s="192"/>
      <c r="B89" s="182"/>
      <c r="C89" s="223" t="s">
        <v>431</v>
      </c>
      <c r="D89" s="214"/>
      <c r="E89" s="215">
        <v>0.31080000000000002</v>
      </c>
      <c r="F89" s="189"/>
      <c r="G89" s="189"/>
      <c r="H89" s="188"/>
      <c r="I89" s="194"/>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row>
    <row r="90" spans="1:60" outlineLevel="1" x14ac:dyDescent="0.2">
      <c r="A90" s="192"/>
      <c r="B90" s="182"/>
      <c r="C90" s="223" t="s">
        <v>432</v>
      </c>
      <c r="D90" s="214"/>
      <c r="E90" s="215">
        <v>5.7000000000000002E-2</v>
      </c>
      <c r="F90" s="189"/>
      <c r="G90" s="189"/>
      <c r="H90" s="188"/>
      <c r="I90" s="194"/>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row>
    <row r="91" spans="1:60" outlineLevel="1" x14ac:dyDescent="0.2">
      <c r="A91" s="192"/>
      <c r="B91" s="182"/>
      <c r="C91" s="223" t="s">
        <v>200</v>
      </c>
      <c r="D91" s="214"/>
      <c r="E91" s="215"/>
      <c r="F91" s="189"/>
      <c r="G91" s="189"/>
      <c r="H91" s="188"/>
      <c r="I91" s="194"/>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row>
    <row r="92" spans="1:60" outlineLevel="1" x14ac:dyDescent="0.2">
      <c r="A92" s="192"/>
      <c r="B92" s="182"/>
      <c r="C92" s="223" t="s">
        <v>433</v>
      </c>
      <c r="D92" s="214"/>
      <c r="E92" s="215">
        <v>0.42749999999999999</v>
      </c>
      <c r="F92" s="189"/>
      <c r="G92" s="189"/>
      <c r="H92" s="188"/>
      <c r="I92" s="194"/>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row>
    <row r="93" spans="1:60" outlineLevel="1" x14ac:dyDescent="0.2">
      <c r="A93" s="192"/>
      <c r="B93" s="182"/>
      <c r="C93" s="223" t="s">
        <v>434</v>
      </c>
      <c r="D93" s="214"/>
      <c r="E93" s="215">
        <v>0.1232</v>
      </c>
      <c r="F93" s="189"/>
      <c r="G93" s="189"/>
      <c r="H93" s="188"/>
      <c r="I93" s="194"/>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row>
    <row r="94" spans="1:60" outlineLevel="1" x14ac:dyDescent="0.2">
      <c r="A94" s="192"/>
      <c r="B94" s="182"/>
      <c r="C94" s="223" t="s">
        <v>200</v>
      </c>
      <c r="D94" s="214"/>
      <c r="E94" s="215"/>
      <c r="F94" s="189"/>
      <c r="G94" s="189"/>
      <c r="H94" s="188"/>
      <c r="I94" s="194"/>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row>
    <row r="95" spans="1:60" outlineLevel="1" x14ac:dyDescent="0.2">
      <c r="A95" s="192"/>
      <c r="B95" s="182"/>
      <c r="C95" s="223" t="s">
        <v>435</v>
      </c>
      <c r="D95" s="214"/>
      <c r="E95" s="215">
        <v>0.314</v>
      </c>
      <c r="F95" s="189"/>
      <c r="G95" s="189"/>
      <c r="H95" s="188"/>
      <c r="I95" s="194"/>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row>
    <row r="96" spans="1:60" outlineLevel="1" x14ac:dyDescent="0.2">
      <c r="A96" s="192"/>
      <c r="B96" s="182"/>
      <c r="C96" s="223" t="s">
        <v>436</v>
      </c>
      <c r="D96" s="214"/>
      <c r="E96" s="215">
        <v>7.0099999999999996E-2</v>
      </c>
      <c r="F96" s="189"/>
      <c r="G96" s="189"/>
      <c r="H96" s="188"/>
      <c r="I96" s="194"/>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row>
    <row r="97" spans="1:60" outlineLevel="1" x14ac:dyDescent="0.2">
      <c r="A97" s="192"/>
      <c r="B97" s="303" t="s">
        <v>437</v>
      </c>
      <c r="C97" s="304"/>
      <c r="D97" s="305"/>
      <c r="E97" s="306"/>
      <c r="F97" s="307"/>
      <c r="G97" s="308"/>
      <c r="H97" s="188"/>
      <c r="I97" s="194"/>
      <c r="J97" s="178"/>
      <c r="K97" s="178">
        <v>1</v>
      </c>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row>
    <row r="98" spans="1:60" ht="22.5" outlineLevel="1" x14ac:dyDescent="0.2">
      <c r="A98" s="192"/>
      <c r="B98" s="303" t="s">
        <v>438</v>
      </c>
      <c r="C98" s="304"/>
      <c r="D98" s="305"/>
      <c r="E98" s="306"/>
      <c r="F98" s="307"/>
      <c r="G98" s="308"/>
      <c r="H98" s="188"/>
      <c r="I98" s="194"/>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9" t="str">
        <f>B98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A98" s="178"/>
      <c r="BB98" s="178"/>
      <c r="BC98" s="178"/>
      <c r="BD98" s="178"/>
      <c r="BE98" s="178"/>
      <c r="BF98" s="178"/>
      <c r="BG98" s="178"/>
      <c r="BH98" s="178"/>
    </row>
    <row r="99" spans="1:60" outlineLevel="1" x14ac:dyDescent="0.2">
      <c r="A99" s="192"/>
      <c r="B99" s="303" t="s">
        <v>439</v>
      </c>
      <c r="C99" s="304"/>
      <c r="D99" s="305"/>
      <c r="E99" s="306"/>
      <c r="F99" s="307"/>
      <c r="G99" s="308"/>
      <c r="H99" s="188"/>
      <c r="I99" s="194"/>
      <c r="J99" s="178"/>
      <c r="K99" s="178">
        <v>2</v>
      </c>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row>
    <row r="100" spans="1:60" outlineLevel="1" x14ac:dyDescent="0.2">
      <c r="A100" s="192">
        <v>16</v>
      </c>
      <c r="B100" s="182" t="s">
        <v>440</v>
      </c>
      <c r="C100" s="210" t="s">
        <v>214</v>
      </c>
      <c r="D100" s="184" t="s">
        <v>205</v>
      </c>
      <c r="E100" s="186">
        <v>18.099399999999999</v>
      </c>
      <c r="F100" s="190"/>
      <c r="G100" s="189">
        <f>E100*F100</f>
        <v>0</v>
      </c>
      <c r="H100" s="188" t="s">
        <v>196</v>
      </c>
      <c r="I100" s="194" t="s">
        <v>135</v>
      </c>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v>21</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row>
    <row r="101" spans="1:60" outlineLevel="1" x14ac:dyDescent="0.2">
      <c r="A101" s="192"/>
      <c r="B101" s="182"/>
      <c r="C101" s="223" t="s">
        <v>384</v>
      </c>
      <c r="D101" s="214"/>
      <c r="E101" s="215"/>
      <c r="F101" s="189"/>
      <c r="G101" s="189"/>
      <c r="H101" s="188"/>
      <c r="I101" s="194"/>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row>
    <row r="102" spans="1:60" outlineLevel="1" x14ac:dyDescent="0.2">
      <c r="A102" s="192"/>
      <c r="B102" s="182"/>
      <c r="C102" s="223" t="s">
        <v>441</v>
      </c>
      <c r="D102" s="214"/>
      <c r="E102" s="215">
        <v>4.1440000000000001</v>
      </c>
      <c r="F102" s="189"/>
      <c r="G102" s="189"/>
      <c r="H102" s="188"/>
      <c r="I102" s="194"/>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row>
    <row r="103" spans="1:60" outlineLevel="1" x14ac:dyDescent="0.2">
      <c r="A103" s="192"/>
      <c r="B103" s="182"/>
      <c r="C103" s="223" t="s">
        <v>442</v>
      </c>
      <c r="D103" s="214"/>
      <c r="E103" s="215">
        <v>1.036</v>
      </c>
      <c r="F103" s="189"/>
      <c r="G103" s="189"/>
      <c r="H103" s="188"/>
      <c r="I103" s="194"/>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row>
    <row r="104" spans="1:60" outlineLevel="1" x14ac:dyDescent="0.2">
      <c r="A104" s="192"/>
      <c r="B104" s="182"/>
      <c r="C104" s="223" t="s">
        <v>200</v>
      </c>
      <c r="D104" s="214"/>
      <c r="E104" s="215"/>
      <c r="F104" s="189"/>
      <c r="G104" s="189"/>
      <c r="H104" s="188"/>
      <c r="I104" s="194"/>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row>
    <row r="105" spans="1:60" outlineLevel="1" x14ac:dyDescent="0.2">
      <c r="A105" s="192"/>
      <c r="B105" s="182"/>
      <c r="C105" s="223" t="s">
        <v>443</v>
      </c>
      <c r="D105" s="214"/>
      <c r="E105" s="215">
        <v>5.7</v>
      </c>
      <c r="F105" s="189"/>
      <c r="G105" s="189"/>
      <c r="H105" s="188"/>
      <c r="I105" s="194"/>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row>
    <row r="106" spans="1:60" outlineLevel="1" x14ac:dyDescent="0.2">
      <c r="A106" s="192"/>
      <c r="B106" s="182"/>
      <c r="C106" s="223" t="s">
        <v>444</v>
      </c>
      <c r="D106" s="214"/>
      <c r="E106" s="215">
        <v>1.7594000000000001</v>
      </c>
      <c r="F106" s="189"/>
      <c r="G106" s="189"/>
      <c r="H106" s="188"/>
      <c r="I106" s="194"/>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row>
    <row r="107" spans="1:60" outlineLevel="1" x14ac:dyDescent="0.2">
      <c r="A107" s="192"/>
      <c r="B107" s="182"/>
      <c r="C107" s="223" t="s">
        <v>200</v>
      </c>
      <c r="D107" s="214"/>
      <c r="E107" s="215"/>
      <c r="F107" s="189"/>
      <c r="G107" s="189"/>
      <c r="H107" s="188"/>
      <c r="I107" s="194"/>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row>
    <row r="108" spans="1:60" outlineLevel="1" x14ac:dyDescent="0.2">
      <c r="A108" s="192"/>
      <c r="B108" s="182"/>
      <c r="C108" s="223" t="s">
        <v>445</v>
      </c>
      <c r="D108" s="214"/>
      <c r="E108" s="215">
        <v>4.1859999999999999</v>
      </c>
      <c r="F108" s="189"/>
      <c r="G108" s="189"/>
      <c r="H108" s="188"/>
      <c r="I108" s="194"/>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row>
    <row r="109" spans="1:60" outlineLevel="1" x14ac:dyDescent="0.2">
      <c r="A109" s="192"/>
      <c r="B109" s="182"/>
      <c r="C109" s="223" t="s">
        <v>446</v>
      </c>
      <c r="D109" s="214"/>
      <c r="E109" s="215">
        <v>1.274</v>
      </c>
      <c r="F109" s="189"/>
      <c r="G109" s="189"/>
      <c r="H109" s="188"/>
      <c r="I109" s="194"/>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row>
    <row r="110" spans="1:60" outlineLevel="1" x14ac:dyDescent="0.2">
      <c r="A110" s="192">
        <v>17</v>
      </c>
      <c r="B110" s="182" t="s">
        <v>447</v>
      </c>
      <c r="C110" s="210" t="s">
        <v>217</v>
      </c>
      <c r="D110" s="184" t="s">
        <v>205</v>
      </c>
      <c r="E110" s="186">
        <v>18.099399999999999</v>
      </c>
      <c r="F110" s="190"/>
      <c r="G110" s="189">
        <f>E110*F110</f>
        <v>0</v>
      </c>
      <c r="H110" s="188" t="s">
        <v>196</v>
      </c>
      <c r="I110" s="194" t="s">
        <v>135</v>
      </c>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v>21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row>
    <row r="111" spans="1:60" outlineLevel="1" x14ac:dyDescent="0.2">
      <c r="A111" s="192"/>
      <c r="B111" s="303" t="s">
        <v>448</v>
      </c>
      <c r="C111" s="304"/>
      <c r="D111" s="305"/>
      <c r="E111" s="306"/>
      <c r="F111" s="307"/>
      <c r="G111" s="308"/>
      <c r="H111" s="188"/>
      <c r="I111" s="194"/>
      <c r="J111" s="178"/>
      <c r="K111" s="178">
        <v>1</v>
      </c>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row>
    <row r="112" spans="1:60" outlineLevel="1" x14ac:dyDescent="0.2">
      <c r="A112" s="192"/>
      <c r="B112" s="303" t="s">
        <v>449</v>
      </c>
      <c r="C112" s="304"/>
      <c r="D112" s="305"/>
      <c r="E112" s="306"/>
      <c r="F112" s="307"/>
      <c r="G112" s="308"/>
      <c r="H112" s="188"/>
      <c r="I112" s="194"/>
      <c r="J112" s="178"/>
      <c r="K112" s="178">
        <v>2</v>
      </c>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row>
    <row r="113" spans="1:60" outlineLevel="1" x14ac:dyDescent="0.2">
      <c r="A113" s="192">
        <v>18</v>
      </c>
      <c r="B113" s="182" t="s">
        <v>450</v>
      </c>
      <c r="C113" s="210" t="s">
        <v>451</v>
      </c>
      <c r="D113" s="184" t="s">
        <v>233</v>
      </c>
      <c r="E113" s="186">
        <v>0.104</v>
      </c>
      <c r="F113" s="190"/>
      <c r="G113" s="189">
        <f>E113*F113</f>
        <v>0</v>
      </c>
      <c r="H113" s="188" t="s">
        <v>196</v>
      </c>
      <c r="I113" s="194" t="s">
        <v>135</v>
      </c>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v>21</v>
      </c>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row>
    <row r="114" spans="1:60" outlineLevel="1" x14ac:dyDescent="0.2">
      <c r="A114" s="192"/>
      <c r="B114" s="182"/>
      <c r="C114" s="223" t="s">
        <v>452</v>
      </c>
      <c r="D114" s="214"/>
      <c r="E114" s="215">
        <v>0.104</v>
      </c>
      <c r="F114" s="189"/>
      <c r="G114" s="189"/>
      <c r="H114" s="188"/>
      <c r="I114" s="194"/>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row>
    <row r="115" spans="1:60" x14ac:dyDescent="0.2">
      <c r="A115" s="191" t="s">
        <v>127</v>
      </c>
      <c r="B115" s="181" t="s">
        <v>453</v>
      </c>
      <c r="C115" s="209" t="s">
        <v>454</v>
      </c>
      <c r="D115" s="183"/>
      <c r="E115" s="185"/>
      <c r="F115" s="320">
        <f>SUM(G116:G128)</f>
        <v>0</v>
      </c>
      <c r="G115" s="321"/>
      <c r="H115" s="187"/>
      <c r="I115" s="193"/>
    </row>
    <row r="116" spans="1:60" outlineLevel="1" x14ac:dyDescent="0.2">
      <c r="A116" s="192"/>
      <c r="B116" s="309" t="s">
        <v>455</v>
      </c>
      <c r="C116" s="310"/>
      <c r="D116" s="311"/>
      <c r="E116" s="312"/>
      <c r="F116" s="313"/>
      <c r="G116" s="314"/>
      <c r="H116" s="188"/>
      <c r="I116" s="194"/>
      <c r="J116" s="178"/>
      <c r="K116" s="178">
        <v>1</v>
      </c>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row>
    <row r="117" spans="1:60" outlineLevel="1" x14ac:dyDescent="0.2">
      <c r="A117" s="192"/>
      <c r="B117" s="303" t="s">
        <v>456</v>
      </c>
      <c r="C117" s="304"/>
      <c r="D117" s="305"/>
      <c r="E117" s="306"/>
      <c r="F117" s="307"/>
      <c r="G117" s="308"/>
      <c r="H117" s="188"/>
      <c r="I117" s="194"/>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row>
    <row r="118" spans="1:60" outlineLevel="1" x14ac:dyDescent="0.2">
      <c r="A118" s="192">
        <v>19</v>
      </c>
      <c r="B118" s="182" t="s">
        <v>457</v>
      </c>
      <c r="C118" s="210" t="s">
        <v>458</v>
      </c>
      <c r="D118" s="184" t="s">
        <v>397</v>
      </c>
      <c r="E118" s="186">
        <v>12.95</v>
      </c>
      <c r="F118" s="190"/>
      <c r="G118" s="189">
        <f>E118*F118</f>
        <v>0</v>
      </c>
      <c r="H118" s="188" t="s">
        <v>459</v>
      </c>
      <c r="I118" s="194" t="s">
        <v>135</v>
      </c>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v>21</v>
      </c>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row>
    <row r="119" spans="1:60" outlineLevel="1" x14ac:dyDescent="0.2">
      <c r="A119" s="192"/>
      <c r="B119" s="182"/>
      <c r="C119" s="315" t="s">
        <v>460</v>
      </c>
      <c r="D119" s="316"/>
      <c r="E119" s="317"/>
      <c r="F119" s="318"/>
      <c r="G119" s="319"/>
      <c r="H119" s="188"/>
      <c r="I119" s="194"/>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9" t="str">
        <f>C119</f>
        <v>Zábradlí přímé nebo v oblouku výšky 1,10 m, ze sloupků z válcovaných tyčí I č.10 - 12.</v>
      </c>
      <c r="BB119" s="178"/>
      <c r="BC119" s="178"/>
      <c r="BD119" s="178"/>
      <c r="BE119" s="178"/>
      <c r="BF119" s="178"/>
      <c r="BG119" s="178"/>
      <c r="BH119" s="178"/>
    </row>
    <row r="120" spans="1:60" outlineLevel="1" x14ac:dyDescent="0.2">
      <c r="A120" s="192"/>
      <c r="B120" s="182"/>
      <c r="C120" s="315" t="s">
        <v>461</v>
      </c>
      <c r="D120" s="316"/>
      <c r="E120" s="317"/>
      <c r="F120" s="318"/>
      <c r="G120" s="319"/>
      <c r="H120" s="188"/>
      <c r="I120" s="194"/>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9" t="str">
        <f>C120</f>
        <v>Včetně:</v>
      </c>
      <c r="BB120" s="178"/>
      <c r="BC120" s="178"/>
      <c r="BD120" s="178"/>
      <c r="BE120" s="178"/>
      <c r="BF120" s="178"/>
      <c r="BG120" s="178"/>
      <c r="BH120" s="178"/>
    </row>
    <row r="121" spans="1:60" outlineLevel="1" x14ac:dyDescent="0.2">
      <c r="A121" s="192"/>
      <c r="B121" s="182"/>
      <c r="C121" s="315" t="s">
        <v>462</v>
      </c>
      <c r="D121" s="316"/>
      <c r="E121" s="317"/>
      <c r="F121" s="318"/>
      <c r="G121" s="319"/>
      <c r="H121" s="188"/>
      <c r="I121" s="194"/>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9" t="str">
        <f>C121</f>
        <v>- vykopání jamek a betonové bloky,</v>
      </c>
      <c r="BB121" s="178"/>
      <c r="BC121" s="178"/>
      <c r="BD121" s="178"/>
      <c r="BE121" s="178"/>
      <c r="BF121" s="178"/>
      <c r="BG121" s="178"/>
      <c r="BH121" s="178"/>
    </row>
    <row r="122" spans="1:60" outlineLevel="1" x14ac:dyDescent="0.2">
      <c r="A122" s="192"/>
      <c r="B122" s="182"/>
      <c r="C122" s="315" t="s">
        <v>463</v>
      </c>
      <c r="D122" s="316"/>
      <c r="E122" s="317"/>
      <c r="F122" s="318"/>
      <c r="G122" s="319"/>
      <c r="H122" s="188"/>
      <c r="I122" s="194"/>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9" t="str">
        <f>C122</f>
        <v>- zalití otvorů MC,</v>
      </c>
      <c r="BB122" s="178"/>
      <c r="BC122" s="178"/>
      <c r="BD122" s="178"/>
      <c r="BE122" s="178"/>
      <c r="BF122" s="178"/>
      <c r="BG122" s="178"/>
      <c r="BH122" s="178"/>
    </row>
    <row r="123" spans="1:60" outlineLevel="1" x14ac:dyDescent="0.2">
      <c r="A123" s="192"/>
      <c r="B123" s="182"/>
      <c r="C123" s="315" t="s">
        <v>464</v>
      </c>
      <c r="D123" s="316"/>
      <c r="E123" s="317"/>
      <c r="F123" s="318"/>
      <c r="G123" s="319"/>
      <c r="H123" s="188"/>
      <c r="I123" s="194"/>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9" t="str">
        <f>C123</f>
        <v>- nátěrů konstrukce.</v>
      </c>
      <c r="BB123" s="178"/>
      <c r="BC123" s="178"/>
      <c r="BD123" s="178"/>
      <c r="BE123" s="178"/>
      <c r="BF123" s="178"/>
      <c r="BG123" s="178"/>
      <c r="BH123" s="178"/>
    </row>
    <row r="124" spans="1:60" outlineLevel="1" x14ac:dyDescent="0.2">
      <c r="A124" s="192"/>
      <c r="B124" s="182"/>
      <c r="C124" s="223" t="s">
        <v>465</v>
      </c>
      <c r="D124" s="214"/>
      <c r="E124" s="215">
        <v>4.8</v>
      </c>
      <c r="F124" s="189"/>
      <c r="G124" s="189"/>
      <c r="H124" s="188"/>
      <c r="I124" s="194"/>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row>
    <row r="125" spans="1:60" outlineLevel="1" x14ac:dyDescent="0.2">
      <c r="A125" s="192"/>
      <c r="B125" s="182"/>
      <c r="C125" s="223" t="s">
        <v>466</v>
      </c>
      <c r="D125" s="214"/>
      <c r="E125" s="215">
        <v>8.15</v>
      </c>
      <c r="F125" s="189"/>
      <c r="G125" s="189"/>
      <c r="H125" s="188"/>
      <c r="I125" s="194"/>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row>
    <row r="126" spans="1:60" outlineLevel="1" x14ac:dyDescent="0.2">
      <c r="A126" s="192">
        <v>20</v>
      </c>
      <c r="B126" s="182" t="s">
        <v>467</v>
      </c>
      <c r="C126" s="210" t="s">
        <v>468</v>
      </c>
      <c r="D126" s="184" t="s">
        <v>469</v>
      </c>
      <c r="E126" s="186">
        <v>1</v>
      </c>
      <c r="F126" s="190"/>
      <c r="G126" s="189">
        <f>E126*F126</f>
        <v>0</v>
      </c>
      <c r="H126" s="188"/>
      <c r="I126" s="194" t="s">
        <v>264</v>
      </c>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v>21</v>
      </c>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row>
    <row r="127" spans="1:60" outlineLevel="1" x14ac:dyDescent="0.2">
      <c r="A127" s="192">
        <v>21</v>
      </c>
      <c r="B127" s="182" t="s">
        <v>470</v>
      </c>
      <c r="C127" s="210" t="s">
        <v>471</v>
      </c>
      <c r="D127" s="184" t="s">
        <v>472</v>
      </c>
      <c r="E127" s="186">
        <v>13</v>
      </c>
      <c r="F127" s="190"/>
      <c r="G127" s="189">
        <f>E127*F127</f>
        <v>0</v>
      </c>
      <c r="H127" s="188"/>
      <c r="I127" s="194" t="s">
        <v>264</v>
      </c>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v>21</v>
      </c>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row>
    <row r="128" spans="1:60" outlineLevel="1" x14ac:dyDescent="0.2">
      <c r="A128" s="192"/>
      <c r="B128" s="182"/>
      <c r="C128" s="223" t="s">
        <v>473</v>
      </c>
      <c r="D128" s="214"/>
      <c r="E128" s="215">
        <v>13</v>
      </c>
      <c r="F128" s="189"/>
      <c r="G128" s="189"/>
      <c r="H128" s="188"/>
      <c r="I128" s="194"/>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row>
    <row r="129" spans="1:60" x14ac:dyDescent="0.2">
      <c r="A129" s="191" t="s">
        <v>127</v>
      </c>
      <c r="B129" s="181" t="s">
        <v>474</v>
      </c>
      <c r="C129" s="209" t="s">
        <v>475</v>
      </c>
      <c r="D129" s="183"/>
      <c r="E129" s="185"/>
      <c r="F129" s="320">
        <f>SUM(G130:G142)</f>
        <v>0</v>
      </c>
      <c r="G129" s="321"/>
      <c r="H129" s="187"/>
      <c r="I129" s="193"/>
    </row>
    <row r="130" spans="1:60" outlineLevel="1" x14ac:dyDescent="0.2">
      <c r="A130" s="192"/>
      <c r="B130" s="309" t="s">
        <v>476</v>
      </c>
      <c r="C130" s="310"/>
      <c r="D130" s="311"/>
      <c r="E130" s="312"/>
      <c r="F130" s="313"/>
      <c r="G130" s="314"/>
      <c r="H130" s="188"/>
      <c r="I130" s="194"/>
      <c r="J130" s="178"/>
      <c r="K130" s="178">
        <v>1</v>
      </c>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row>
    <row r="131" spans="1:60" outlineLevel="1" x14ac:dyDescent="0.2">
      <c r="A131" s="192"/>
      <c r="B131" s="303" t="s">
        <v>477</v>
      </c>
      <c r="C131" s="304"/>
      <c r="D131" s="305"/>
      <c r="E131" s="306"/>
      <c r="F131" s="307"/>
      <c r="G131" s="308"/>
      <c r="H131" s="188"/>
      <c r="I131" s="194"/>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row>
    <row r="132" spans="1:60" outlineLevel="1" x14ac:dyDescent="0.2">
      <c r="A132" s="192">
        <v>22</v>
      </c>
      <c r="B132" s="182" t="s">
        <v>478</v>
      </c>
      <c r="C132" s="210" t="s">
        <v>479</v>
      </c>
      <c r="D132" s="184" t="s">
        <v>205</v>
      </c>
      <c r="E132" s="186">
        <v>17.962</v>
      </c>
      <c r="F132" s="190"/>
      <c r="G132" s="189">
        <f>E132*F132</f>
        <v>0</v>
      </c>
      <c r="H132" s="188" t="s">
        <v>284</v>
      </c>
      <c r="I132" s="194" t="s">
        <v>135</v>
      </c>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v>21</v>
      </c>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row>
    <row r="133" spans="1:60" outlineLevel="1" x14ac:dyDescent="0.2">
      <c r="A133" s="192"/>
      <c r="B133" s="182"/>
      <c r="C133" s="223" t="s">
        <v>384</v>
      </c>
      <c r="D133" s="214"/>
      <c r="E133" s="215"/>
      <c r="F133" s="189"/>
      <c r="G133" s="189"/>
      <c r="H133" s="188"/>
      <c r="I133" s="194"/>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row>
    <row r="134" spans="1:60" outlineLevel="1" x14ac:dyDescent="0.2">
      <c r="A134" s="192"/>
      <c r="B134" s="182"/>
      <c r="C134" s="223" t="s">
        <v>480</v>
      </c>
      <c r="D134" s="214"/>
      <c r="E134" s="215"/>
      <c r="F134" s="189"/>
      <c r="G134" s="189"/>
      <c r="H134" s="188"/>
      <c r="I134" s="194"/>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row>
    <row r="135" spans="1:60" outlineLevel="1" x14ac:dyDescent="0.2">
      <c r="A135" s="192"/>
      <c r="B135" s="182"/>
      <c r="C135" s="223" t="s">
        <v>481</v>
      </c>
      <c r="D135" s="214"/>
      <c r="E135" s="215">
        <v>7.53</v>
      </c>
      <c r="F135" s="189"/>
      <c r="G135" s="189"/>
      <c r="H135" s="188"/>
      <c r="I135" s="194"/>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c r="BC135" s="178"/>
      <c r="BD135" s="178"/>
      <c r="BE135" s="178"/>
      <c r="BF135" s="178"/>
      <c r="BG135" s="178"/>
      <c r="BH135" s="178"/>
    </row>
    <row r="136" spans="1:60" outlineLevel="1" x14ac:dyDescent="0.2">
      <c r="A136" s="192"/>
      <c r="B136" s="182"/>
      <c r="C136" s="223" t="s">
        <v>482</v>
      </c>
      <c r="D136" s="214"/>
      <c r="E136" s="215"/>
      <c r="F136" s="189"/>
      <c r="G136" s="189"/>
      <c r="H136" s="188"/>
      <c r="I136" s="194"/>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row>
    <row r="137" spans="1:60" outlineLevel="1" x14ac:dyDescent="0.2">
      <c r="A137" s="192"/>
      <c r="B137" s="182"/>
      <c r="C137" s="223" t="s">
        <v>483</v>
      </c>
      <c r="D137" s="214"/>
      <c r="E137" s="215">
        <v>5.2160000000000002</v>
      </c>
      <c r="F137" s="189"/>
      <c r="G137" s="189"/>
      <c r="H137" s="188"/>
      <c r="I137" s="194"/>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row>
    <row r="138" spans="1:60" outlineLevel="1" x14ac:dyDescent="0.2">
      <c r="A138" s="192"/>
      <c r="B138" s="182"/>
      <c r="C138" s="223" t="s">
        <v>483</v>
      </c>
      <c r="D138" s="214"/>
      <c r="E138" s="215">
        <v>5.2160000000000002</v>
      </c>
      <c r="F138" s="189"/>
      <c r="G138" s="189"/>
      <c r="H138" s="188"/>
      <c r="I138" s="194"/>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row>
    <row r="139" spans="1:60" outlineLevel="1" x14ac:dyDescent="0.2">
      <c r="A139" s="192">
        <v>23</v>
      </c>
      <c r="B139" s="182" t="s">
        <v>484</v>
      </c>
      <c r="C139" s="210" t="s">
        <v>485</v>
      </c>
      <c r="D139" s="184" t="s">
        <v>205</v>
      </c>
      <c r="E139" s="186">
        <v>2.85</v>
      </c>
      <c r="F139" s="190"/>
      <c r="G139" s="189">
        <f>E139*F139</f>
        <v>0</v>
      </c>
      <c r="H139" s="188" t="s">
        <v>284</v>
      </c>
      <c r="I139" s="194" t="s">
        <v>135</v>
      </c>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v>21</v>
      </c>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row>
    <row r="140" spans="1:60" outlineLevel="1" x14ac:dyDescent="0.2">
      <c r="A140" s="192"/>
      <c r="B140" s="182"/>
      <c r="C140" s="223" t="s">
        <v>384</v>
      </c>
      <c r="D140" s="214"/>
      <c r="E140" s="215"/>
      <c r="F140" s="189"/>
      <c r="G140" s="189"/>
      <c r="H140" s="188"/>
      <c r="I140" s="194"/>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row>
    <row r="141" spans="1:60" outlineLevel="1" x14ac:dyDescent="0.2">
      <c r="A141" s="192"/>
      <c r="B141" s="182"/>
      <c r="C141" s="223" t="s">
        <v>486</v>
      </c>
      <c r="D141" s="214"/>
      <c r="E141" s="215"/>
      <c r="F141" s="189"/>
      <c r="G141" s="189"/>
      <c r="H141" s="188"/>
      <c r="I141" s="194"/>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row>
    <row r="142" spans="1:60" outlineLevel="1" x14ac:dyDescent="0.2">
      <c r="A142" s="192"/>
      <c r="B142" s="182"/>
      <c r="C142" s="223" t="s">
        <v>487</v>
      </c>
      <c r="D142" s="214"/>
      <c r="E142" s="215">
        <v>2.85</v>
      </c>
      <c r="F142" s="189"/>
      <c r="G142" s="189"/>
      <c r="H142" s="188"/>
      <c r="I142" s="194"/>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row>
    <row r="143" spans="1:60" x14ac:dyDescent="0.2">
      <c r="A143" s="191" t="s">
        <v>127</v>
      </c>
      <c r="B143" s="181" t="s">
        <v>488</v>
      </c>
      <c r="C143" s="209" t="s">
        <v>489</v>
      </c>
      <c r="D143" s="183"/>
      <c r="E143" s="185"/>
      <c r="F143" s="320">
        <f>SUM(G144:G167)</f>
        <v>0</v>
      </c>
      <c r="G143" s="321"/>
      <c r="H143" s="187"/>
      <c r="I143" s="193"/>
    </row>
    <row r="144" spans="1:60" outlineLevel="1" x14ac:dyDescent="0.2">
      <c r="A144" s="192"/>
      <c r="B144" s="309" t="s">
        <v>490</v>
      </c>
      <c r="C144" s="310"/>
      <c r="D144" s="311"/>
      <c r="E144" s="312"/>
      <c r="F144" s="313"/>
      <c r="G144" s="314"/>
      <c r="H144" s="188"/>
      <c r="I144" s="194"/>
      <c r="J144" s="178"/>
      <c r="K144" s="178">
        <v>1</v>
      </c>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row>
    <row r="145" spans="1:60" outlineLevel="1" x14ac:dyDescent="0.2">
      <c r="A145" s="192"/>
      <c r="B145" s="303" t="s">
        <v>491</v>
      </c>
      <c r="C145" s="304"/>
      <c r="D145" s="305"/>
      <c r="E145" s="306"/>
      <c r="F145" s="307"/>
      <c r="G145" s="308"/>
      <c r="H145" s="188"/>
      <c r="I145" s="194"/>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row>
    <row r="146" spans="1:60" outlineLevel="1" x14ac:dyDescent="0.2">
      <c r="A146" s="192">
        <v>24</v>
      </c>
      <c r="B146" s="182" t="s">
        <v>492</v>
      </c>
      <c r="C146" s="210" t="s">
        <v>493</v>
      </c>
      <c r="D146" s="184" t="s">
        <v>205</v>
      </c>
      <c r="E146" s="186">
        <v>5</v>
      </c>
      <c r="F146" s="190"/>
      <c r="G146" s="189">
        <f>E146*F146</f>
        <v>0</v>
      </c>
      <c r="H146" s="188" t="s">
        <v>284</v>
      </c>
      <c r="I146" s="194" t="s">
        <v>135</v>
      </c>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v>21</v>
      </c>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row>
    <row r="147" spans="1:60" outlineLevel="1" x14ac:dyDescent="0.2">
      <c r="A147" s="192"/>
      <c r="B147" s="182"/>
      <c r="C147" s="223" t="s">
        <v>384</v>
      </c>
      <c r="D147" s="214"/>
      <c r="E147" s="215"/>
      <c r="F147" s="189"/>
      <c r="G147" s="189"/>
      <c r="H147" s="188"/>
      <c r="I147" s="194"/>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row>
    <row r="148" spans="1:60" outlineLevel="1" x14ac:dyDescent="0.2">
      <c r="A148" s="192"/>
      <c r="B148" s="182"/>
      <c r="C148" s="223" t="s">
        <v>391</v>
      </c>
      <c r="D148" s="214"/>
      <c r="E148" s="215"/>
      <c r="F148" s="189"/>
      <c r="G148" s="189"/>
      <c r="H148" s="188"/>
      <c r="I148" s="194"/>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row>
    <row r="149" spans="1:60" outlineLevel="1" x14ac:dyDescent="0.2">
      <c r="A149" s="192"/>
      <c r="B149" s="182"/>
      <c r="C149" s="223" t="s">
        <v>392</v>
      </c>
      <c r="D149" s="214"/>
      <c r="E149" s="215">
        <v>5</v>
      </c>
      <c r="F149" s="189"/>
      <c r="G149" s="189"/>
      <c r="H149" s="188"/>
      <c r="I149" s="194"/>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row>
    <row r="150" spans="1:60" outlineLevel="1" x14ac:dyDescent="0.2">
      <c r="A150" s="192"/>
      <c r="B150" s="303" t="s">
        <v>494</v>
      </c>
      <c r="C150" s="304"/>
      <c r="D150" s="305"/>
      <c r="E150" s="306"/>
      <c r="F150" s="307"/>
      <c r="G150" s="308"/>
      <c r="H150" s="188"/>
      <c r="I150" s="194"/>
      <c r="J150" s="178"/>
      <c r="K150" s="178">
        <v>1</v>
      </c>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row>
    <row r="151" spans="1:60" outlineLevel="1" x14ac:dyDescent="0.2">
      <c r="A151" s="192"/>
      <c r="B151" s="303" t="s">
        <v>495</v>
      </c>
      <c r="C151" s="304"/>
      <c r="D151" s="305"/>
      <c r="E151" s="306"/>
      <c r="F151" s="307"/>
      <c r="G151" s="308"/>
      <c r="H151" s="188"/>
      <c r="I151" s="194"/>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row>
    <row r="152" spans="1:60" outlineLevel="1" x14ac:dyDescent="0.2">
      <c r="A152" s="192">
        <v>25</v>
      </c>
      <c r="B152" s="182" t="s">
        <v>496</v>
      </c>
      <c r="C152" s="210" t="s">
        <v>497</v>
      </c>
      <c r="D152" s="184" t="s">
        <v>205</v>
      </c>
      <c r="E152" s="186">
        <v>13.282</v>
      </c>
      <c r="F152" s="190"/>
      <c r="G152" s="189">
        <f>E152*F152</f>
        <v>0</v>
      </c>
      <c r="H152" s="188" t="s">
        <v>284</v>
      </c>
      <c r="I152" s="194" t="s">
        <v>135</v>
      </c>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v>21</v>
      </c>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row>
    <row r="153" spans="1:60" outlineLevel="1" x14ac:dyDescent="0.2">
      <c r="A153" s="192"/>
      <c r="B153" s="182"/>
      <c r="C153" s="223" t="s">
        <v>384</v>
      </c>
      <c r="D153" s="214"/>
      <c r="E153" s="215"/>
      <c r="F153" s="189"/>
      <c r="G153" s="189"/>
      <c r="H153" s="188"/>
      <c r="I153" s="194"/>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row>
    <row r="154" spans="1:60" outlineLevel="1" x14ac:dyDescent="0.2">
      <c r="A154" s="192"/>
      <c r="B154" s="182"/>
      <c r="C154" s="223" t="s">
        <v>482</v>
      </c>
      <c r="D154" s="214"/>
      <c r="E154" s="215"/>
      <c r="F154" s="189"/>
      <c r="G154" s="189"/>
      <c r="H154" s="188"/>
      <c r="I154" s="194"/>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row>
    <row r="155" spans="1:60" outlineLevel="1" x14ac:dyDescent="0.2">
      <c r="A155" s="192"/>
      <c r="B155" s="182"/>
      <c r="C155" s="223" t="s">
        <v>483</v>
      </c>
      <c r="D155" s="214"/>
      <c r="E155" s="215">
        <v>5.2160000000000002</v>
      </c>
      <c r="F155" s="189"/>
      <c r="G155" s="189"/>
      <c r="H155" s="188"/>
      <c r="I155" s="194"/>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row>
    <row r="156" spans="1:60" outlineLevel="1" x14ac:dyDescent="0.2">
      <c r="A156" s="192"/>
      <c r="B156" s="182"/>
      <c r="C156" s="223" t="s">
        <v>483</v>
      </c>
      <c r="D156" s="214"/>
      <c r="E156" s="215">
        <v>5.2160000000000002</v>
      </c>
      <c r="F156" s="189"/>
      <c r="G156" s="189"/>
      <c r="H156" s="188"/>
      <c r="I156" s="194"/>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row>
    <row r="157" spans="1:60" outlineLevel="1" x14ac:dyDescent="0.2">
      <c r="A157" s="192"/>
      <c r="B157" s="182"/>
      <c r="C157" s="223" t="s">
        <v>486</v>
      </c>
      <c r="D157" s="214"/>
      <c r="E157" s="215"/>
      <c r="F157" s="189"/>
      <c r="G157" s="189"/>
      <c r="H157" s="188"/>
      <c r="I157" s="194"/>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row>
    <row r="158" spans="1:60" outlineLevel="1" x14ac:dyDescent="0.2">
      <c r="A158" s="192"/>
      <c r="B158" s="182"/>
      <c r="C158" s="223" t="s">
        <v>487</v>
      </c>
      <c r="D158" s="214"/>
      <c r="E158" s="215">
        <v>2.85</v>
      </c>
      <c r="F158" s="189"/>
      <c r="G158" s="189"/>
      <c r="H158" s="188"/>
      <c r="I158" s="194"/>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row>
    <row r="159" spans="1:60" outlineLevel="1" x14ac:dyDescent="0.2">
      <c r="A159" s="192"/>
      <c r="B159" s="303" t="s">
        <v>498</v>
      </c>
      <c r="C159" s="304"/>
      <c r="D159" s="305"/>
      <c r="E159" s="306"/>
      <c r="F159" s="307"/>
      <c r="G159" s="308"/>
      <c r="H159" s="188"/>
      <c r="I159" s="194"/>
      <c r="J159" s="178"/>
      <c r="K159" s="178">
        <v>1</v>
      </c>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row>
    <row r="160" spans="1:60" ht="22.5" outlineLevel="1" x14ac:dyDescent="0.2">
      <c r="A160" s="192"/>
      <c r="B160" s="303" t="s">
        <v>499</v>
      </c>
      <c r="C160" s="304"/>
      <c r="D160" s="305"/>
      <c r="E160" s="306"/>
      <c r="F160" s="307"/>
      <c r="G160" s="308"/>
      <c r="H160" s="188"/>
      <c r="I160" s="194"/>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9" t="str">
        <f>B160</f>
        <v>komunikací pro pěší do velikosti dlaždic 0,25 m2 s provedením lože do tl. 30 mm, s vyplněním spár a se smetením přebytečného materiálu na vzdálenost do 3 m</v>
      </c>
      <c r="BA160" s="178"/>
      <c r="BB160" s="178"/>
      <c r="BC160" s="178"/>
      <c r="BD160" s="178"/>
      <c r="BE160" s="178"/>
      <c r="BF160" s="178"/>
      <c r="BG160" s="178"/>
      <c r="BH160" s="178"/>
    </row>
    <row r="161" spans="1:60" outlineLevel="1" x14ac:dyDescent="0.2">
      <c r="A161" s="192">
        <v>26</v>
      </c>
      <c r="B161" s="182" t="s">
        <v>500</v>
      </c>
      <c r="C161" s="210" t="s">
        <v>501</v>
      </c>
      <c r="D161" s="184" t="s">
        <v>205</v>
      </c>
      <c r="E161" s="186">
        <v>1.52</v>
      </c>
      <c r="F161" s="190"/>
      <c r="G161" s="189">
        <f>E161*F161</f>
        <v>0</v>
      </c>
      <c r="H161" s="188" t="s">
        <v>284</v>
      </c>
      <c r="I161" s="194" t="s">
        <v>135</v>
      </c>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v>21</v>
      </c>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row>
    <row r="162" spans="1:60" outlineLevel="1" x14ac:dyDescent="0.2">
      <c r="A162" s="192"/>
      <c r="B162" s="182"/>
      <c r="C162" s="315" t="s">
        <v>502</v>
      </c>
      <c r="D162" s="316"/>
      <c r="E162" s="317"/>
      <c r="F162" s="318"/>
      <c r="G162" s="319"/>
      <c r="H162" s="188"/>
      <c r="I162" s="194"/>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9" t="str">
        <f>C162</f>
        <v>použijí se stávající</v>
      </c>
      <c r="BB162" s="178"/>
      <c r="BC162" s="178"/>
      <c r="BD162" s="178"/>
      <c r="BE162" s="178"/>
      <c r="BF162" s="178"/>
      <c r="BG162" s="178"/>
      <c r="BH162" s="178"/>
    </row>
    <row r="163" spans="1:60" outlineLevel="1" x14ac:dyDescent="0.2">
      <c r="A163" s="192"/>
      <c r="B163" s="182"/>
      <c r="C163" s="223" t="s">
        <v>384</v>
      </c>
      <c r="D163" s="214"/>
      <c r="E163" s="215"/>
      <c r="F163" s="189"/>
      <c r="G163" s="189"/>
      <c r="H163" s="188"/>
      <c r="I163" s="194"/>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row>
    <row r="164" spans="1:60" outlineLevel="1" x14ac:dyDescent="0.2">
      <c r="A164" s="192"/>
      <c r="B164" s="182"/>
      <c r="C164" s="223" t="s">
        <v>385</v>
      </c>
      <c r="D164" s="214"/>
      <c r="E164" s="215"/>
      <c r="F164" s="189"/>
      <c r="G164" s="189"/>
      <c r="H164" s="188"/>
      <c r="I164" s="194"/>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row>
    <row r="165" spans="1:60" outlineLevel="1" x14ac:dyDescent="0.2">
      <c r="A165" s="192"/>
      <c r="B165" s="182"/>
      <c r="C165" s="223" t="s">
        <v>387</v>
      </c>
      <c r="D165" s="214"/>
      <c r="E165" s="215">
        <v>1.52</v>
      </c>
      <c r="F165" s="189"/>
      <c r="G165" s="189"/>
      <c r="H165" s="188"/>
      <c r="I165" s="194"/>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row>
    <row r="166" spans="1:60" outlineLevel="1" x14ac:dyDescent="0.2">
      <c r="A166" s="192">
        <v>27</v>
      </c>
      <c r="B166" s="182" t="s">
        <v>503</v>
      </c>
      <c r="C166" s="210" t="s">
        <v>504</v>
      </c>
      <c r="D166" s="184" t="s">
        <v>233</v>
      </c>
      <c r="E166" s="186">
        <v>2.04338</v>
      </c>
      <c r="F166" s="190"/>
      <c r="G166" s="189">
        <f>E166*F166</f>
        <v>0</v>
      </c>
      <c r="H166" s="188" t="s">
        <v>376</v>
      </c>
      <c r="I166" s="194" t="s">
        <v>135</v>
      </c>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v>21</v>
      </c>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row>
    <row r="167" spans="1:60" outlineLevel="1" x14ac:dyDescent="0.2">
      <c r="A167" s="192"/>
      <c r="B167" s="182"/>
      <c r="C167" s="223" t="s">
        <v>505</v>
      </c>
      <c r="D167" s="214"/>
      <c r="E167" s="215">
        <v>2.0434000000000001</v>
      </c>
      <c r="F167" s="189"/>
      <c r="G167" s="189"/>
      <c r="H167" s="188"/>
      <c r="I167" s="194"/>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row>
    <row r="168" spans="1:60" x14ac:dyDescent="0.2">
      <c r="A168" s="191" t="s">
        <v>127</v>
      </c>
      <c r="B168" s="181" t="s">
        <v>189</v>
      </c>
      <c r="C168" s="209" t="s">
        <v>190</v>
      </c>
      <c r="D168" s="183"/>
      <c r="E168" s="185"/>
      <c r="F168" s="320">
        <f>SUM(G169:G174)</f>
        <v>0</v>
      </c>
      <c r="G168" s="321"/>
      <c r="H168" s="187"/>
      <c r="I168" s="193"/>
    </row>
    <row r="169" spans="1:60" outlineLevel="1" x14ac:dyDescent="0.2">
      <c r="A169" s="192"/>
      <c r="B169" s="309" t="s">
        <v>506</v>
      </c>
      <c r="C169" s="310"/>
      <c r="D169" s="311"/>
      <c r="E169" s="312"/>
      <c r="F169" s="313"/>
      <c r="G169" s="314"/>
      <c r="H169" s="188"/>
      <c r="I169" s="194"/>
      <c r="J169" s="178"/>
      <c r="K169" s="178">
        <v>1</v>
      </c>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row>
    <row r="170" spans="1:60" ht="33.75" outlineLevel="1" x14ac:dyDescent="0.2">
      <c r="A170" s="192"/>
      <c r="B170" s="303" t="s">
        <v>507</v>
      </c>
      <c r="C170" s="304"/>
      <c r="D170" s="305"/>
      <c r="E170" s="306"/>
      <c r="F170" s="307"/>
      <c r="G170" s="308"/>
      <c r="H170" s="188"/>
      <c r="I170" s="194"/>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9" t="str">
        <f>B170</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A170" s="178"/>
      <c r="BB170" s="178"/>
      <c r="BC170" s="178"/>
      <c r="BD170" s="178"/>
      <c r="BE170" s="178"/>
      <c r="BF170" s="178"/>
      <c r="BG170" s="178"/>
      <c r="BH170" s="178"/>
    </row>
    <row r="171" spans="1:60" outlineLevel="1" x14ac:dyDescent="0.2">
      <c r="A171" s="192">
        <v>28</v>
      </c>
      <c r="B171" s="182" t="s">
        <v>508</v>
      </c>
      <c r="C171" s="210" t="s">
        <v>509</v>
      </c>
      <c r="D171" s="184" t="s">
        <v>205</v>
      </c>
      <c r="E171" s="186">
        <v>7.53</v>
      </c>
      <c r="F171" s="190"/>
      <c r="G171" s="189">
        <f>E171*F171</f>
        <v>0</v>
      </c>
      <c r="H171" s="188" t="s">
        <v>196</v>
      </c>
      <c r="I171" s="194" t="s">
        <v>135</v>
      </c>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v>21</v>
      </c>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row>
    <row r="172" spans="1:60" outlineLevel="1" x14ac:dyDescent="0.2">
      <c r="A172" s="192"/>
      <c r="B172" s="182"/>
      <c r="C172" s="223" t="s">
        <v>384</v>
      </c>
      <c r="D172" s="214"/>
      <c r="E172" s="215"/>
      <c r="F172" s="189"/>
      <c r="G172" s="189"/>
      <c r="H172" s="188"/>
      <c r="I172" s="194"/>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row>
    <row r="173" spans="1:60" outlineLevel="1" x14ac:dyDescent="0.2">
      <c r="A173" s="192"/>
      <c r="B173" s="182"/>
      <c r="C173" s="223" t="s">
        <v>480</v>
      </c>
      <c r="D173" s="214"/>
      <c r="E173" s="215"/>
      <c r="F173" s="189"/>
      <c r="G173" s="189"/>
      <c r="H173" s="188"/>
      <c r="I173" s="194"/>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row>
    <row r="174" spans="1:60" outlineLevel="1" x14ac:dyDescent="0.2">
      <c r="A174" s="192"/>
      <c r="B174" s="182"/>
      <c r="C174" s="223" t="s">
        <v>481</v>
      </c>
      <c r="D174" s="214"/>
      <c r="E174" s="215">
        <v>7.53</v>
      </c>
      <c r="F174" s="189"/>
      <c r="G174" s="189"/>
      <c r="H174" s="188"/>
      <c r="I174" s="194"/>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row>
    <row r="175" spans="1:60" x14ac:dyDescent="0.2">
      <c r="A175" s="191" t="s">
        <v>127</v>
      </c>
      <c r="B175" s="181" t="s">
        <v>510</v>
      </c>
      <c r="C175" s="209" t="s">
        <v>511</v>
      </c>
      <c r="D175" s="183"/>
      <c r="E175" s="185"/>
      <c r="F175" s="320">
        <f>SUM(G176:G181)</f>
        <v>0</v>
      </c>
      <c r="G175" s="321"/>
      <c r="H175" s="187"/>
      <c r="I175" s="193"/>
    </row>
    <row r="176" spans="1:60" outlineLevel="1" x14ac:dyDescent="0.2">
      <c r="A176" s="192"/>
      <c r="B176" s="309" t="s">
        <v>512</v>
      </c>
      <c r="C176" s="310"/>
      <c r="D176" s="311"/>
      <c r="E176" s="312"/>
      <c r="F176" s="313"/>
      <c r="G176" s="314"/>
      <c r="H176" s="188"/>
      <c r="I176" s="194"/>
      <c r="J176" s="178"/>
      <c r="K176" s="178">
        <v>1</v>
      </c>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row>
    <row r="177" spans="1:60" outlineLevel="1" x14ac:dyDescent="0.2">
      <c r="A177" s="192"/>
      <c r="B177" s="303" t="s">
        <v>513</v>
      </c>
      <c r="C177" s="304"/>
      <c r="D177" s="305"/>
      <c r="E177" s="306"/>
      <c r="F177" s="307"/>
      <c r="G177" s="308"/>
      <c r="H177" s="188"/>
      <c r="I177" s="194"/>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row>
    <row r="178" spans="1:60" outlineLevel="1" x14ac:dyDescent="0.2">
      <c r="A178" s="192">
        <v>29</v>
      </c>
      <c r="B178" s="182" t="s">
        <v>514</v>
      </c>
      <c r="C178" s="210" t="s">
        <v>515</v>
      </c>
      <c r="D178" s="184" t="s">
        <v>397</v>
      </c>
      <c r="E178" s="186">
        <v>1.6</v>
      </c>
      <c r="F178" s="190"/>
      <c r="G178" s="189">
        <f>E178*F178</f>
        <v>0</v>
      </c>
      <c r="H178" s="188" t="s">
        <v>284</v>
      </c>
      <c r="I178" s="194" t="s">
        <v>135</v>
      </c>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v>21</v>
      </c>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row>
    <row r="179" spans="1:60" outlineLevel="1" x14ac:dyDescent="0.2">
      <c r="A179" s="192"/>
      <c r="B179" s="182"/>
      <c r="C179" s="315" t="s">
        <v>516</v>
      </c>
      <c r="D179" s="316"/>
      <c r="E179" s="317"/>
      <c r="F179" s="318"/>
      <c r="G179" s="319"/>
      <c r="H179" s="188"/>
      <c r="I179" s="194"/>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9" t="str">
        <f>C179</f>
        <v>použije se stávající</v>
      </c>
      <c r="BB179" s="178"/>
      <c r="BC179" s="178"/>
      <c r="BD179" s="178"/>
      <c r="BE179" s="178"/>
      <c r="BF179" s="178"/>
      <c r="BG179" s="178"/>
      <c r="BH179" s="178"/>
    </row>
    <row r="180" spans="1:60" outlineLevel="1" x14ac:dyDescent="0.2">
      <c r="A180" s="192"/>
      <c r="B180" s="182"/>
      <c r="C180" s="223" t="s">
        <v>384</v>
      </c>
      <c r="D180" s="214"/>
      <c r="E180" s="215"/>
      <c r="F180" s="189"/>
      <c r="G180" s="189"/>
      <c r="H180" s="188"/>
      <c r="I180" s="194"/>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row>
    <row r="181" spans="1:60" outlineLevel="1" x14ac:dyDescent="0.2">
      <c r="A181" s="192"/>
      <c r="B181" s="182"/>
      <c r="C181" s="223" t="s">
        <v>517</v>
      </c>
      <c r="D181" s="214"/>
      <c r="E181" s="215">
        <v>1.6</v>
      </c>
      <c r="F181" s="189"/>
      <c r="G181" s="189"/>
      <c r="H181" s="188"/>
      <c r="I181" s="194"/>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row>
    <row r="182" spans="1:60" x14ac:dyDescent="0.2">
      <c r="A182" s="191" t="s">
        <v>127</v>
      </c>
      <c r="B182" s="181" t="s">
        <v>218</v>
      </c>
      <c r="C182" s="209" t="s">
        <v>219</v>
      </c>
      <c r="D182" s="183"/>
      <c r="E182" s="185"/>
      <c r="F182" s="320">
        <f>SUM(G183:G187)</f>
        <v>0</v>
      </c>
      <c r="G182" s="321"/>
      <c r="H182" s="187"/>
      <c r="I182" s="193"/>
    </row>
    <row r="183" spans="1:60" outlineLevel="1" x14ac:dyDescent="0.2">
      <c r="A183" s="192"/>
      <c r="B183" s="309" t="s">
        <v>518</v>
      </c>
      <c r="C183" s="310"/>
      <c r="D183" s="311"/>
      <c r="E183" s="312"/>
      <c r="F183" s="313"/>
      <c r="G183" s="314"/>
      <c r="H183" s="188"/>
      <c r="I183" s="194"/>
      <c r="J183" s="178"/>
      <c r="K183" s="178">
        <v>1</v>
      </c>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c r="BB183" s="178"/>
      <c r="BC183" s="178"/>
      <c r="BD183" s="178"/>
      <c r="BE183" s="178"/>
      <c r="BF183" s="178"/>
      <c r="BG183" s="178"/>
      <c r="BH183" s="178"/>
    </row>
    <row r="184" spans="1:60" ht="22.5" outlineLevel="1" x14ac:dyDescent="0.2">
      <c r="A184" s="192"/>
      <c r="B184" s="303" t="s">
        <v>519</v>
      </c>
      <c r="C184" s="304"/>
      <c r="D184" s="305"/>
      <c r="E184" s="306"/>
      <c r="F184" s="307"/>
      <c r="G184" s="308"/>
      <c r="H184" s="188"/>
      <c r="I184" s="194"/>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9" t="str">
        <f>B184</f>
        <v>nebo vybourání otvorů průřezové plochy přes 4 m2 ve zdivu železobetonovém, včetně pomocného lešení o výšce podlahy do 1900 mm a pro zatížení do 1,5 kPa  (150 kg/m2),</v>
      </c>
      <c r="BA184" s="178"/>
      <c r="BB184" s="178"/>
      <c r="BC184" s="178"/>
      <c r="BD184" s="178"/>
      <c r="BE184" s="178"/>
      <c r="BF184" s="178"/>
      <c r="BG184" s="178"/>
      <c r="BH184" s="178"/>
    </row>
    <row r="185" spans="1:60" outlineLevel="1" x14ac:dyDescent="0.2">
      <c r="A185" s="192">
        <v>30</v>
      </c>
      <c r="B185" s="182" t="s">
        <v>520</v>
      </c>
      <c r="C185" s="210" t="s">
        <v>521</v>
      </c>
      <c r="D185" s="184" t="s">
        <v>184</v>
      </c>
      <c r="E185" s="186">
        <v>0.12089999999999999</v>
      </c>
      <c r="F185" s="190"/>
      <c r="G185" s="189">
        <f>E185*F185</f>
        <v>0</v>
      </c>
      <c r="H185" s="188" t="s">
        <v>223</v>
      </c>
      <c r="I185" s="194" t="s">
        <v>135</v>
      </c>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v>21</v>
      </c>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row>
    <row r="186" spans="1:60" outlineLevel="1" x14ac:dyDescent="0.2">
      <c r="A186" s="192"/>
      <c r="B186" s="182"/>
      <c r="C186" s="223" t="s">
        <v>384</v>
      </c>
      <c r="D186" s="214"/>
      <c r="E186" s="215"/>
      <c r="F186" s="189"/>
      <c r="G186" s="189"/>
      <c r="H186" s="188"/>
      <c r="I186" s="194"/>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row>
    <row r="187" spans="1:60" outlineLevel="1" x14ac:dyDescent="0.2">
      <c r="A187" s="192"/>
      <c r="B187" s="182"/>
      <c r="C187" s="223" t="s">
        <v>522</v>
      </c>
      <c r="D187" s="214"/>
      <c r="E187" s="215">
        <v>0.12089999999999999</v>
      </c>
      <c r="F187" s="189"/>
      <c r="G187" s="189"/>
      <c r="H187" s="188"/>
      <c r="I187" s="194"/>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row>
    <row r="188" spans="1:60" x14ac:dyDescent="0.2">
      <c r="A188" s="191" t="s">
        <v>127</v>
      </c>
      <c r="B188" s="181" t="s">
        <v>523</v>
      </c>
      <c r="C188" s="209" t="s">
        <v>524</v>
      </c>
      <c r="D188" s="183"/>
      <c r="E188" s="185"/>
      <c r="F188" s="320">
        <f>SUM(G189:G197)</f>
        <v>0</v>
      </c>
      <c r="G188" s="321"/>
      <c r="H188" s="187"/>
      <c r="I188" s="193"/>
    </row>
    <row r="189" spans="1:60" outlineLevel="1" x14ac:dyDescent="0.2">
      <c r="A189" s="192"/>
      <c r="B189" s="309" t="s">
        <v>525</v>
      </c>
      <c r="C189" s="310"/>
      <c r="D189" s="311"/>
      <c r="E189" s="312"/>
      <c r="F189" s="313"/>
      <c r="G189" s="314"/>
      <c r="H189" s="188"/>
      <c r="I189" s="194"/>
      <c r="J189" s="178"/>
      <c r="K189" s="178">
        <v>1</v>
      </c>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c r="BB189" s="178"/>
      <c r="BC189" s="178"/>
      <c r="BD189" s="178"/>
      <c r="BE189" s="178"/>
      <c r="BF189" s="178"/>
      <c r="BG189" s="178"/>
      <c r="BH189" s="178"/>
    </row>
    <row r="190" spans="1:60" outlineLevel="1" x14ac:dyDescent="0.2">
      <c r="A190" s="192"/>
      <c r="B190" s="303" t="s">
        <v>526</v>
      </c>
      <c r="C190" s="304"/>
      <c r="D190" s="305"/>
      <c r="E190" s="306"/>
      <c r="F190" s="307"/>
      <c r="G190" s="308"/>
      <c r="H190" s="188"/>
      <c r="I190" s="194"/>
      <c r="J190" s="178"/>
      <c r="K190" s="178">
        <v>2</v>
      </c>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row>
    <row r="191" spans="1:60" outlineLevel="1" x14ac:dyDescent="0.2">
      <c r="A191" s="192">
        <v>31</v>
      </c>
      <c r="B191" s="182" t="s">
        <v>527</v>
      </c>
      <c r="C191" s="210" t="s">
        <v>528</v>
      </c>
      <c r="D191" s="184" t="s">
        <v>397</v>
      </c>
      <c r="E191" s="186">
        <v>1.55</v>
      </c>
      <c r="F191" s="190"/>
      <c r="G191" s="189">
        <f>E191*F191</f>
        <v>0</v>
      </c>
      <c r="H191" s="188" t="s">
        <v>223</v>
      </c>
      <c r="I191" s="194" t="s">
        <v>135</v>
      </c>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v>21</v>
      </c>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row>
    <row r="192" spans="1:60" outlineLevel="1" x14ac:dyDescent="0.2">
      <c r="A192" s="192"/>
      <c r="B192" s="182"/>
      <c r="C192" s="223" t="s">
        <v>384</v>
      </c>
      <c r="D192" s="214"/>
      <c r="E192" s="215"/>
      <c r="F192" s="189"/>
      <c r="G192" s="189"/>
      <c r="H192" s="188"/>
      <c r="I192" s="194"/>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row>
    <row r="193" spans="1:60" outlineLevel="1" x14ac:dyDescent="0.2">
      <c r="A193" s="192"/>
      <c r="B193" s="182"/>
      <c r="C193" s="223" t="s">
        <v>529</v>
      </c>
      <c r="D193" s="214"/>
      <c r="E193" s="215">
        <v>1.55</v>
      </c>
      <c r="F193" s="189"/>
      <c r="G193" s="189"/>
      <c r="H193" s="188"/>
      <c r="I193" s="194"/>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row>
    <row r="194" spans="1:60" outlineLevel="1" x14ac:dyDescent="0.2">
      <c r="A194" s="192"/>
      <c r="B194" s="303" t="s">
        <v>530</v>
      </c>
      <c r="C194" s="304"/>
      <c r="D194" s="305"/>
      <c r="E194" s="306"/>
      <c r="F194" s="307"/>
      <c r="G194" s="308"/>
      <c r="H194" s="188"/>
      <c r="I194" s="194"/>
      <c r="J194" s="178"/>
      <c r="K194" s="178">
        <v>1</v>
      </c>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row>
    <row r="195" spans="1:60" outlineLevel="1" x14ac:dyDescent="0.2">
      <c r="A195" s="192"/>
      <c r="B195" s="303" t="s">
        <v>531</v>
      </c>
      <c r="C195" s="304"/>
      <c r="D195" s="305"/>
      <c r="E195" s="306"/>
      <c r="F195" s="307"/>
      <c r="G195" s="308"/>
      <c r="H195" s="188"/>
      <c r="I195" s="194"/>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9" t="str">
        <f>B195</f>
        <v>krajníků, desek nebo panelů od spojovacího materiálu s odklizením a uložením očištěných hmot a spojovacího materiálu na skládku na vzdálenost do 10 m</v>
      </c>
      <c r="BA195" s="178"/>
      <c r="BB195" s="178"/>
      <c r="BC195" s="178"/>
      <c r="BD195" s="178"/>
      <c r="BE195" s="178"/>
      <c r="BF195" s="178"/>
      <c r="BG195" s="178"/>
      <c r="BH195" s="178"/>
    </row>
    <row r="196" spans="1:60" outlineLevel="1" x14ac:dyDescent="0.2">
      <c r="A196" s="192">
        <v>32</v>
      </c>
      <c r="B196" s="182" t="s">
        <v>532</v>
      </c>
      <c r="C196" s="210" t="s">
        <v>533</v>
      </c>
      <c r="D196" s="184" t="s">
        <v>397</v>
      </c>
      <c r="E196" s="186">
        <v>1.6</v>
      </c>
      <c r="F196" s="190"/>
      <c r="G196" s="189">
        <f>E196*F196</f>
        <v>0</v>
      </c>
      <c r="H196" s="188" t="s">
        <v>284</v>
      </c>
      <c r="I196" s="194" t="s">
        <v>135</v>
      </c>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v>21</v>
      </c>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row>
    <row r="197" spans="1:60" outlineLevel="1" x14ac:dyDescent="0.2">
      <c r="A197" s="192">
        <v>33</v>
      </c>
      <c r="B197" s="182" t="s">
        <v>534</v>
      </c>
      <c r="C197" s="210" t="s">
        <v>535</v>
      </c>
      <c r="D197" s="184" t="s">
        <v>205</v>
      </c>
      <c r="E197" s="186">
        <v>1.52</v>
      </c>
      <c r="F197" s="190"/>
      <c r="G197" s="189">
        <f>E197*F197</f>
        <v>0</v>
      </c>
      <c r="H197" s="188" t="s">
        <v>284</v>
      </c>
      <c r="I197" s="194" t="s">
        <v>135</v>
      </c>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v>21</v>
      </c>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row>
    <row r="198" spans="1:60" x14ac:dyDescent="0.2">
      <c r="A198" s="191" t="s">
        <v>127</v>
      </c>
      <c r="B198" s="181" t="s">
        <v>226</v>
      </c>
      <c r="C198" s="209" t="s">
        <v>227</v>
      </c>
      <c r="D198" s="183"/>
      <c r="E198" s="185"/>
      <c r="F198" s="320">
        <f>SUM(G199:G204)</f>
        <v>0</v>
      </c>
      <c r="G198" s="321"/>
      <c r="H198" s="187"/>
      <c r="I198" s="193"/>
    </row>
    <row r="199" spans="1:60" outlineLevel="1" x14ac:dyDescent="0.2">
      <c r="A199" s="192"/>
      <c r="B199" s="309" t="s">
        <v>536</v>
      </c>
      <c r="C199" s="310"/>
      <c r="D199" s="311"/>
      <c r="E199" s="312"/>
      <c r="F199" s="313"/>
      <c r="G199" s="314"/>
      <c r="H199" s="188"/>
      <c r="I199" s="194"/>
      <c r="J199" s="178"/>
      <c r="K199" s="178">
        <v>1</v>
      </c>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row>
    <row r="200" spans="1:60" outlineLevel="1" x14ac:dyDescent="0.2">
      <c r="A200" s="192"/>
      <c r="B200" s="303" t="s">
        <v>537</v>
      </c>
      <c r="C200" s="304"/>
      <c r="D200" s="305"/>
      <c r="E200" s="306"/>
      <c r="F200" s="307"/>
      <c r="G200" s="308"/>
      <c r="H200" s="188"/>
      <c r="I200" s="194"/>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row>
    <row r="201" spans="1:60" outlineLevel="1" x14ac:dyDescent="0.2">
      <c r="A201" s="192">
        <v>34</v>
      </c>
      <c r="B201" s="182" t="s">
        <v>538</v>
      </c>
      <c r="C201" s="210" t="s">
        <v>539</v>
      </c>
      <c r="D201" s="184" t="s">
        <v>233</v>
      </c>
      <c r="E201" s="186">
        <v>42.628810000000001</v>
      </c>
      <c r="F201" s="190"/>
      <c r="G201" s="189">
        <f>E201*F201</f>
        <v>0</v>
      </c>
      <c r="H201" s="188" t="s">
        <v>284</v>
      </c>
      <c r="I201" s="194" t="s">
        <v>135</v>
      </c>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v>21</v>
      </c>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row>
    <row r="202" spans="1:60" outlineLevel="1" x14ac:dyDescent="0.2">
      <c r="A202" s="192"/>
      <c r="B202" s="182"/>
      <c r="C202" s="223" t="s">
        <v>235</v>
      </c>
      <c r="D202" s="214"/>
      <c r="E202" s="215"/>
      <c r="F202" s="189"/>
      <c r="G202" s="189"/>
      <c r="H202" s="188"/>
      <c r="I202" s="194"/>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178"/>
      <c r="BA202" s="178"/>
      <c r="BB202" s="178"/>
      <c r="BC202" s="178"/>
      <c r="BD202" s="178"/>
      <c r="BE202" s="178"/>
      <c r="BF202" s="178"/>
      <c r="BG202" s="178"/>
      <c r="BH202" s="178"/>
    </row>
    <row r="203" spans="1:60" outlineLevel="1" x14ac:dyDescent="0.2">
      <c r="A203" s="192"/>
      <c r="B203" s="182"/>
      <c r="C203" s="223" t="s">
        <v>540</v>
      </c>
      <c r="D203" s="214"/>
      <c r="E203" s="215"/>
      <c r="F203" s="189"/>
      <c r="G203" s="189"/>
      <c r="H203" s="188"/>
      <c r="I203" s="194"/>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row>
    <row r="204" spans="1:60" outlineLevel="1" x14ac:dyDescent="0.2">
      <c r="A204" s="192"/>
      <c r="B204" s="182"/>
      <c r="C204" s="223" t="s">
        <v>541</v>
      </c>
      <c r="D204" s="214"/>
      <c r="E204" s="215">
        <v>42.628799999999998</v>
      </c>
      <c r="F204" s="189"/>
      <c r="G204" s="189"/>
      <c r="H204" s="188"/>
      <c r="I204" s="194"/>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c r="BB204" s="178"/>
      <c r="BC204" s="178"/>
      <c r="BD204" s="178"/>
      <c r="BE204" s="178"/>
      <c r="BF204" s="178"/>
      <c r="BG204" s="178"/>
      <c r="BH204" s="178"/>
    </row>
    <row r="205" spans="1:60" x14ac:dyDescent="0.2">
      <c r="A205" s="191" t="s">
        <v>127</v>
      </c>
      <c r="B205" s="181" t="s">
        <v>542</v>
      </c>
      <c r="C205" s="209" t="s">
        <v>543</v>
      </c>
      <c r="D205" s="183"/>
      <c r="E205" s="185"/>
      <c r="F205" s="320">
        <f>SUM(G206:G217)</f>
        <v>0</v>
      </c>
      <c r="G205" s="321"/>
      <c r="H205" s="187"/>
      <c r="I205" s="193"/>
    </row>
    <row r="206" spans="1:60" outlineLevel="1" x14ac:dyDescent="0.2">
      <c r="A206" s="192"/>
      <c r="B206" s="309" t="s">
        <v>544</v>
      </c>
      <c r="C206" s="310"/>
      <c r="D206" s="311"/>
      <c r="E206" s="312"/>
      <c r="F206" s="313"/>
      <c r="G206" s="314"/>
      <c r="H206" s="188"/>
      <c r="I206" s="194"/>
      <c r="J206" s="178"/>
      <c r="K206" s="178">
        <v>1</v>
      </c>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row>
    <row r="207" spans="1:60" outlineLevel="1" x14ac:dyDescent="0.2">
      <c r="A207" s="192"/>
      <c r="B207" s="303" t="s">
        <v>545</v>
      </c>
      <c r="C207" s="304"/>
      <c r="D207" s="305"/>
      <c r="E207" s="306"/>
      <c r="F207" s="307"/>
      <c r="G207" s="308"/>
      <c r="H207" s="188"/>
      <c r="I207" s="194"/>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row>
    <row r="208" spans="1:60" outlineLevel="1" x14ac:dyDescent="0.2">
      <c r="A208" s="192">
        <v>35</v>
      </c>
      <c r="B208" s="182" t="s">
        <v>546</v>
      </c>
      <c r="C208" s="210" t="s">
        <v>547</v>
      </c>
      <c r="D208" s="184" t="s">
        <v>205</v>
      </c>
      <c r="E208" s="186">
        <v>7.53</v>
      </c>
      <c r="F208" s="190"/>
      <c r="G208" s="189">
        <f>E208*F208</f>
        <v>0</v>
      </c>
      <c r="H208" s="188" t="s">
        <v>548</v>
      </c>
      <c r="I208" s="194" t="s">
        <v>135</v>
      </c>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v>21</v>
      </c>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row>
    <row r="209" spans="1:60" outlineLevel="1" x14ac:dyDescent="0.2">
      <c r="A209" s="192"/>
      <c r="B209" s="182"/>
      <c r="C209" s="223" t="s">
        <v>384</v>
      </c>
      <c r="D209" s="214"/>
      <c r="E209" s="215"/>
      <c r="F209" s="189"/>
      <c r="G209" s="189"/>
      <c r="H209" s="188"/>
      <c r="I209" s="194"/>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row>
    <row r="210" spans="1:60" outlineLevel="1" x14ac:dyDescent="0.2">
      <c r="A210" s="192"/>
      <c r="B210" s="182"/>
      <c r="C210" s="223" t="s">
        <v>480</v>
      </c>
      <c r="D210" s="214"/>
      <c r="E210" s="215"/>
      <c r="F210" s="189"/>
      <c r="G210" s="189"/>
      <c r="H210" s="188"/>
      <c r="I210" s="194"/>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row>
    <row r="211" spans="1:60" outlineLevel="1" x14ac:dyDescent="0.2">
      <c r="A211" s="192"/>
      <c r="B211" s="182"/>
      <c r="C211" s="223" t="s">
        <v>481</v>
      </c>
      <c r="D211" s="214"/>
      <c r="E211" s="215">
        <v>7.53</v>
      </c>
      <c r="F211" s="189"/>
      <c r="G211" s="189"/>
      <c r="H211" s="188"/>
      <c r="I211" s="194"/>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row>
    <row r="212" spans="1:60" outlineLevel="1" x14ac:dyDescent="0.2">
      <c r="A212" s="192"/>
      <c r="B212" s="303" t="s">
        <v>549</v>
      </c>
      <c r="C212" s="304"/>
      <c r="D212" s="305"/>
      <c r="E212" s="306"/>
      <c r="F212" s="307"/>
      <c r="G212" s="308"/>
      <c r="H212" s="188"/>
      <c r="I212" s="194"/>
      <c r="J212" s="178"/>
      <c r="K212" s="178">
        <v>1</v>
      </c>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row>
    <row r="213" spans="1:60" outlineLevel="1" x14ac:dyDescent="0.2">
      <c r="A213" s="192"/>
      <c r="B213" s="303" t="s">
        <v>550</v>
      </c>
      <c r="C213" s="304"/>
      <c r="D213" s="305"/>
      <c r="E213" s="306"/>
      <c r="F213" s="307"/>
      <c r="G213" s="308"/>
      <c r="H213" s="188"/>
      <c r="I213" s="194"/>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row>
    <row r="214" spans="1:60" outlineLevel="1" x14ac:dyDescent="0.2">
      <c r="A214" s="192">
        <v>36</v>
      </c>
      <c r="B214" s="182" t="s">
        <v>551</v>
      </c>
      <c r="C214" s="210" t="s">
        <v>552</v>
      </c>
      <c r="D214" s="184" t="s">
        <v>68</v>
      </c>
      <c r="E214" s="255"/>
      <c r="F214" s="190"/>
      <c r="G214" s="189">
        <f>E214*F214</f>
        <v>0</v>
      </c>
      <c r="H214" s="188" t="s">
        <v>548</v>
      </c>
      <c r="I214" s="194" t="s">
        <v>135</v>
      </c>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v>21</v>
      </c>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row>
    <row r="215" spans="1:60" outlineLevel="1" x14ac:dyDescent="0.2">
      <c r="A215" s="192"/>
      <c r="B215" s="182"/>
      <c r="C215" s="223" t="s">
        <v>270</v>
      </c>
      <c r="D215" s="214"/>
      <c r="E215" s="215"/>
      <c r="F215" s="189"/>
      <c r="G215" s="189"/>
      <c r="H215" s="188"/>
      <c r="I215" s="194"/>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row>
    <row r="216" spans="1:60" outlineLevel="1" x14ac:dyDescent="0.2">
      <c r="A216" s="192"/>
      <c r="B216" s="182"/>
      <c r="C216" s="223" t="s">
        <v>553</v>
      </c>
      <c r="D216" s="214"/>
      <c r="E216" s="215"/>
      <c r="F216" s="189"/>
      <c r="G216" s="189"/>
      <c r="H216" s="188"/>
      <c r="I216" s="194"/>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row>
    <row r="217" spans="1:60" outlineLevel="1" x14ac:dyDescent="0.2">
      <c r="A217" s="192"/>
      <c r="B217" s="182"/>
      <c r="C217" s="223"/>
      <c r="D217" s="214"/>
      <c r="E217" s="215"/>
      <c r="F217" s="189"/>
      <c r="G217" s="189"/>
      <c r="H217" s="188"/>
      <c r="I217" s="194"/>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row>
    <row r="218" spans="1:60" x14ac:dyDescent="0.2">
      <c r="A218" s="191" t="s">
        <v>127</v>
      </c>
      <c r="B218" s="181" t="s">
        <v>554</v>
      </c>
      <c r="C218" s="209" t="s">
        <v>555</v>
      </c>
      <c r="D218" s="183"/>
      <c r="E218" s="185"/>
      <c r="F218" s="320">
        <f>SUM(G219:G232)</f>
        <v>0</v>
      </c>
      <c r="G218" s="321"/>
      <c r="H218" s="187"/>
      <c r="I218" s="193"/>
    </row>
    <row r="219" spans="1:60" outlineLevel="1" x14ac:dyDescent="0.2">
      <c r="A219" s="192"/>
      <c r="B219" s="309" t="s">
        <v>556</v>
      </c>
      <c r="C219" s="310"/>
      <c r="D219" s="311"/>
      <c r="E219" s="312"/>
      <c r="F219" s="313"/>
      <c r="G219" s="314"/>
      <c r="H219" s="188"/>
      <c r="I219" s="194"/>
      <c r="J219" s="178"/>
      <c r="K219" s="178">
        <v>1</v>
      </c>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c r="BB219" s="178"/>
      <c r="BC219" s="178"/>
      <c r="BD219" s="178"/>
      <c r="BE219" s="178"/>
      <c r="BF219" s="178"/>
      <c r="BG219" s="178"/>
      <c r="BH219" s="178"/>
    </row>
    <row r="220" spans="1:60" outlineLevel="1" x14ac:dyDescent="0.2">
      <c r="A220" s="192"/>
      <c r="B220" s="303" t="s">
        <v>557</v>
      </c>
      <c r="C220" s="304"/>
      <c r="D220" s="305"/>
      <c r="E220" s="306"/>
      <c r="F220" s="307"/>
      <c r="G220" s="308"/>
      <c r="H220" s="188"/>
      <c r="I220" s="194"/>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row>
    <row r="221" spans="1:60" ht="22.5" outlineLevel="1" x14ac:dyDescent="0.2">
      <c r="A221" s="192">
        <v>37</v>
      </c>
      <c r="B221" s="182" t="s">
        <v>558</v>
      </c>
      <c r="C221" s="210" t="s">
        <v>559</v>
      </c>
      <c r="D221" s="184" t="s">
        <v>205</v>
      </c>
      <c r="E221" s="186">
        <v>7.53</v>
      </c>
      <c r="F221" s="190"/>
      <c r="G221" s="189">
        <f>E221*F221</f>
        <v>0</v>
      </c>
      <c r="H221" s="188" t="s">
        <v>560</v>
      </c>
      <c r="I221" s="194" t="s">
        <v>135</v>
      </c>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v>21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row>
    <row r="222" spans="1:60" outlineLevel="1" x14ac:dyDescent="0.2">
      <c r="A222" s="192"/>
      <c r="B222" s="182"/>
      <c r="C222" s="223" t="s">
        <v>384</v>
      </c>
      <c r="D222" s="214"/>
      <c r="E222" s="215"/>
      <c r="F222" s="189"/>
      <c r="G222" s="189"/>
      <c r="H222" s="188"/>
      <c r="I222" s="194"/>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c r="BB222" s="178"/>
      <c r="BC222" s="178"/>
      <c r="BD222" s="178"/>
      <c r="BE222" s="178"/>
      <c r="BF222" s="178"/>
      <c r="BG222" s="178"/>
      <c r="BH222" s="178"/>
    </row>
    <row r="223" spans="1:60" outlineLevel="1" x14ac:dyDescent="0.2">
      <c r="A223" s="192"/>
      <c r="B223" s="182"/>
      <c r="C223" s="223" t="s">
        <v>480</v>
      </c>
      <c r="D223" s="214"/>
      <c r="E223" s="215"/>
      <c r="F223" s="189"/>
      <c r="G223" s="189"/>
      <c r="H223" s="188"/>
      <c r="I223" s="194"/>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8"/>
      <c r="BB223" s="178"/>
      <c r="BC223" s="178"/>
      <c r="BD223" s="178"/>
      <c r="BE223" s="178"/>
      <c r="BF223" s="178"/>
      <c r="BG223" s="178"/>
      <c r="BH223" s="178"/>
    </row>
    <row r="224" spans="1:60" outlineLevel="1" x14ac:dyDescent="0.2">
      <c r="A224" s="192"/>
      <c r="B224" s="182"/>
      <c r="C224" s="223" t="s">
        <v>481</v>
      </c>
      <c r="D224" s="214"/>
      <c r="E224" s="215">
        <v>7.53</v>
      </c>
      <c r="F224" s="189"/>
      <c r="G224" s="189"/>
      <c r="H224" s="188"/>
      <c r="I224" s="194"/>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row>
    <row r="225" spans="1:60" outlineLevel="1" x14ac:dyDescent="0.2">
      <c r="A225" s="192">
        <v>38</v>
      </c>
      <c r="B225" s="182" t="s">
        <v>561</v>
      </c>
      <c r="C225" s="210" t="s">
        <v>562</v>
      </c>
      <c r="D225" s="184" t="s">
        <v>205</v>
      </c>
      <c r="E225" s="186">
        <v>7.7558999999999996</v>
      </c>
      <c r="F225" s="190"/>
      <c r="G225" s="189">
        <f>E225*F225</f>
        <v>0</v>
      </c>
      <c r="H225" s="188" t="s">
        <v>376</v>
      </c>
      <c r="I225" s="194" t="s">
        <v>135</v>
      </c>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v>21</v>
      </c>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row>
    <row r="226" spans="1:60" outlineLevel="1" x14ac:dyDescent="0.2">
      <c r="A226" s="192"/>
      <c r="B226" s="182"/>
      <c r="C226" s="223" t="s">
        <v>563</v>
      </c>
      <c r="D226" s="214"/>
      <c r="E226" s="215">
        <v>7.7558999999999996</v>
      </c>
      <c r="F226" s="189"/>
      <c r="G226" s="189"/>
      <c r="H226" s="188"/>
      <c r="I226" s="194"/>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row>
    <row r="227" spans="1:60" outlineLevel="1" x14ac:dyDescent="0.2">
      <c r="A227" s="192"/>
      <c r="B227" s="303" t="s">
        <v>564</v>
      </c>
      <c r="C227" s="304"/>
      <c r="D227" s="305"/>
      <c r="E227" s="306"/>
      <c r="F227" s="307"/>
      <c r="G227" s="308"/>
      <c r="H227" s="188"/>
      <c r="I227" s="194"/>
      <c r="J227" s="178"/>
      <c r="K227" s="178">
        <v>1</v>
      </c>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c r="BB227" s="178"/>
      <c r="BC227" s="178"/>
      <c r="BD227" s="178"/>
      <c r="BE227" s="178"/>
      <c r="BF227" s="178"/>
      <c r="BG227" s="178"/>
      <c r="BH227" s="178"/>
    </row>
    <row r="228" spans="1:60" outlineLevel="1" x14ac:dyDescent="0.2">
      <c r="A228" s="192"/>
      <c r="B228" s="303" t="s">
        <v>565</v>
      </c>
      <c r="C228" s="304"/>
      <c r="D228" s="305"/>
      <c r="E228" s="306"/>
      <c r="F228" s="307"/>
      <c r="G228" s="308"/>
      <c r="H228" s="188"/>
      <c r="I228" s="194"/>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row>
    <row r="229" spans="1:60" outlineLevel="1" x14ac:dyDescent="0.2">
      <c r="A229" s="192">
        <v>39</v>
      </c>
      <c r="B229" s="182" t="s">
        <v>566</v>
      </c>
      <c r="C229" s="210" t="s">
        <v>567</v>
      </c>
      <c r="D229" s="184" t="s">
        <v>68</v>
      </c>
      <c r="E229" s="255"/>
      <c r="F229" s="190"/>
      <c r="G229" s="189">
        <f>E229*F229</f>
        <v>0</v>
      </c>
      <c r="H229" s="188" t="s">
        <v>560</v>
      </c>
      <c r="I229" s="194" t="s">
        <v>135</v>
      </c>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v>21</v>
      </c>
      <c r="AN229" s="178"/>
      <c r="AO229" s="178"/>
      <c r="AP229" s="178"/>
      <c r="AQ229" s="178"/>
      <c r="AR229" s="178"/>
      <c r="AS229" s="178"/>
      <c r="AT229" s="178"/>
      <c r="AU229" s="178"/>
      <c r="AV229" s="178"/>
      <c r="AW229" s="178"/>
      <c r="AX229" s="178"/>
      <c r="AY229" s="178"/>
      <c r="AZ229" s="178"/>
      <c r="BA229" s="178"/>
      <c r="BB229" s="178"/>
      <c r="BC229" s="178"/>
      <c r="BD229" s="178"/>
      <c r="BE229" s="178"/>
      <c r="BF229" s="178"/>
      <c r="BG229" s="178"/>
      <c r="BH229" s="178"/>
    </row>
    <row r="230" spans="1:60" outlineLevel="1" x14ac:dyDescent="0.2">
      <c r="A230" s="192"/>
      <c r="B230" s="182"/>
      <c r="C230" s="223" t="s">
        <v>270</v>
      </c>
      <c r="D230" s="214"/>
      <c r="E230" s="215"/>
      <c r="F230" s="189"/>
      <c r="G230" s="189"/>
      <c r="H230" s="188"/>
      <c r="I230" s="194"/>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178"/>
      <c r="BA230" s="178"/>
      <c r="BB230" s="178"/>
      <c r="BC230" s="178"/>
      <c r="BD230" s="178"/>
      <c r="BE230" s="178"/>
      <c r="BF230" s="178"/>
      <c r="BG230" s="178"/>
      <c r="BH230" s="178"/>
    </row>
    <row r="231" spans="1:60" outlineLevel="1" x14ac:dyDescent="0.2">
      <c r="A231" s="192"/>
      <c r="B231" s="182"/>
      <c r="C231" s="223" t="s">
        <v>568</v>
      </c>
      <c r="D231" s="214"/>
      <c r="E231" s="215"/>
      <c r="F231" s="189"/>
      <c r="G231" s="189"/>
      <c r="H231" s="188"/>
      <c r="I231" s="194"/>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row>
    <row r="232" spans="1:60" outlineLevel="1" x14ac:dyDescent="0.2">
      <c r="A232" s="192"/>
      <c r="B232" s="182"/>
      <c r="C232" s="223"/>
      <c r="D232" s="214"/>
      <c r="E232" s="215"/>
      <c r="F232" s="189"/>
      <c r="G232" s="189"/>
      <c r="H232" s="188"/>
      <c r="I232" s="194"/>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row>
    <row r="233" spans="1:60" x14ac:dyDescent="0.2">
      <c r="A233" s="191" t="s">
        <v>127</v>
      </c>
      <c r="B233" s="181" t="s">
        <v>569</v>
      </c>
      <c r="C233" s="209" t="s">
        <v>570</v>
      </c>
      <c r="D233" s="183"/>
      <c r="E233" s="185"/>
      <c r="F233" s="320">
        <f>SUM(G234:G249)</f>
        <v>0</v>
      </c>
      <c r="G233" s="321"/>
      <c r="H233" s="187"/>
      <c r="I233" s="193"/>
    </row>
    <row r="234" spans="1:60" outlineLevel="1" x14ac:dyDescent="0.2">
      <c r="A234" s="192"/>
      <c r="B234" s="309" t="s">
        <v>571</v>
      </c>
      <c r="C234" s="310"/>
      <c r="D234" s="311"/>
      <c r="E234" s="312"/>
      <c r="F234" s="313"/>
      <c r="G234" s="314"/>
      <c r="H234" s="188"/>
      <c r="I234" s="194"/>
      <c r="J234" s="178"/>
      <c r="K234" s="178">
        <v>1</v>
      </c>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178"/>
      <c r="BA234" s="178"/>
      <c r="BB234" s="178"/>
      <c r="BC234" s="178"/>
      <c r="BD234" s="178"/>
      <c r="BE234" s="178"/>
      <c r="BF234" s="178"/>
      <c r="BG234" s="178"/>
      <c r="BH234" s="178"/>
    </row>
    <row r="235" spans="1:60" outlineLevel="1" x14ac:dyDescent="0.2">
      <c r="A235" s="192"/>
      <c r="B235" s="303" t="s">
        <v>572</v>
      </c>
      <c r="C235" s="304"/>
      <c r="D235" s="305"/>
      <c r="E235" s="306"/>
      <c r="F235" s="307"/>
      <c r="G235" s="308"/>
      <c r="H235" s="188"/>
      <c r="I235" s="194"/>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8"/>
      <c r="BB235" s="178"/>
      <c r="BC235" s="178"/>
      <c r="BD235" s="178"/>
      <c r="BE235" s="178"/>
      <c r="BF235" s="178"/>
      <c r="BG235" s="178"/>
      <c r="BH235" s="178"/>
    </row>
    <row r="236" spans="1:60" outlineLevel="1" x14ac:dyDescent="0.2">
      <c r="A236" s="192"/>
      <c r="B236" s="303" t="s">
        <v>573</v>
      </c>
      <c r="C236" s="304"/>
      <c r="D236" s="305"/>
      <c r="E236" s="306"/>
      <c r="F236" s="307"/>
      <c r="G236" s="308"/>
      <c r="H236" s="188"/>
      <c r="I236" s="194"/>
      <c r="J236" s="178"/>
      <c r="K236" s="178">
        <v>2</v>
      </c>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178"/>
      <c r="BA236" s="178"/>
      <c r="BB236" s="178"/>
      <c r="BC236" s="178"/>
      <c r="BD236" s="178"/>
      <c r="BE236" s="178"/>
      <c r="BF236" s="178"/>
      <c r="BG236" s="178"/>
      <c r="BH236" s="178"/>
    </row>
    <row r="237" spans="1:60" outlineLevel="1" x14ac:dyDescent="0.2">
      <c r="A237" s="192">
        <v>40</v>
      </c>
      <c r="B237" s="182" t="s">
        <v>574</v>
      </c>
      <c r="C237" s="210" t="s">
        <v>575</v>
      </c>
      <c r="D237" s="184" t="s">
        <v>205</v>
      </c>
      <c r="E237" s="186">
        <v>10.4625</v>
      </c>
      <c r="F237" s="190"/>
      <c r="G237" s="189">
        <f>E237*F237</f>
        <v>0</v>
      </c>
      <c r="H237" s="188" t="s">
        <v>560</v>
      </c>
      <c r="I237" s="194" t="s">
        <v>135</v>
      </c>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v>21</v>
      </c>
      <c r="AN237" s="178"/>
      <c r="AO237" s="178"/>
      <c r="AP237" s="178"/>
      <c r="AQ237" s="178"/>
      <c r="AR237" s="178"/>
      <c r="AS237" s="178"/>
      <c r="AT237" s="178"/>
      <c r="AU237" s="178"/>
      <c r="AV237" s="178"/>
      <c r="AW237" s="178"/>
      <c r="AX237" s="178"/>
      <c r="AY237" s="178"/>
      <c r="AZ237" s="178"/>
      <c r="BA237" s="178"/>
      <c r="BB237" s="178"/>
      <c r="BC237" s="178"/>
      <c r="BD237" s="178"/>
      <c r="BE237" s="178"/>
      <c r="BF237" s="178"/>
      <c r="BG237" s="178"/>
      <c r="BH237" s="178"/>
    </row>
    <row r="238" spans="1:60" outlineLevel="1" x14ac:dyDescent="0.2">
      <c r="A238" s="192"/>
      <c r="B238" s="182"/>
      <c r="C238" s="223" t="s">
        <v>384</v>
      </c>
      <c r="D238" s="214"/>
      <c r="E238" s="215"/>
      <c r="F238" s="189"/>
      <c r="G238" s="189"/>
      <c r="H238" s="188"/>
      <c r="I238" s="194"/>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8"/>
      <c r="BB238" s="178"/>
      <c r="BC238" s="178"/>
      <c r="BD238" s="178"/>
      <c r="BE238" s="178"/>
      <c r="BF238" s="178"/>
      <c r="BG238" s="178"/>
      <c r="BH238" s="178"/>
    </row>
    <row r="239" spans="1:60" outlineLevel="1" x14ac:dyDescent="0.2">
      <c r="A239" s="192"/>
      <c r="B239" s="182"/>
      <c r="C239" s="223" t="s">
        <v>576</v>
      </c>
      <c r="D239" s="214"/>
      <c r="E239" s="215">
        <v>8.52</v>
      </c>
      <c r="F239" s="189"/>
      <c r="G239" s="189"/>
      <c r="H239" s="188"/>
      <c r="I239" s="194"/>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178"/>
      <c r="BA239" s="178"/>
      <c r="BB239" s="178"/>
      <c r="BC239" s="178"/>
      <c r="BD239" s="178"/>
      <c r="BE239" s="178"/>
      <c r="BF239" s="178"/>
      <c r="BG239" s="178"/>
      <c r="BH239" s="178"/>
    </row>
    <row r="240" spans="1:60" outlineLevel="1" x14ac:dyDescent="0.2">
      <c r="A240" s="192"/>
      <c r="B240" s="182"/>
      <c r="C240" s="223" t="s">
        <v>577</v>
      </c>
      <c r="D240" s="214"/>
      <c r="E240" s="215">
        <v>1.2224999999999999</v>
      </c>
      <c r="F240" s="189"/>
      <c r="G240" s="189"/>
      <c r="H240" s="188"/>
      <c r="I240" s="194"/>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178"/>
      <c r="BA240" s="178"/>
      <c r="BB240" s="178"/>
      <c r="BC240" s="178"/>
      <c r="BD240" s="178"/>
      <c r="BE240" s="178"/>
      <c r="BF240" s="178"/>
      <c r="BG240" s="178"/>
      <c r="BH240" s="178"/>
    </row>
    <row r="241" spans="1:60" outlineLevel="1" x14ac:dyDescent="0.2">
      <c r="A241" s="192"/>
      <c r="B241" s="182"/>
      <c r="C241" s="223" t="s">
        <v>578</v>
      </c>
      <c r="D241" s="214"/>
      <c r="E241" s="215">
        <v>0.72</v>
      </c>
      <c r="F241" s="189"/>
      <c r="G241" s="189"/>
      <c r="H241" s="188"/>
      <c r="I241" s="194"/>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c r="BB241" s="178"/>
      <c r="BC241" s="178"/>
      <c r="BD241" s="178"/>
      <c r="BE241" s="178"/>
      <c r="BF241" s="178"/>
      <c r="BG241" s="178"/>
      <c r="BH241" s="178"/>
    </row>
    <row r="242" spans="1:60" outlineLevel="1" x14ac:dyDescent="0.2">
      <c r="A242" s="192">
        <v>41</v>
      </c>
      <c r="B242" s="182" t="s">
        <v>561</v>
      </c>
      <c r="C242" s="210" t="s">
        <v>562</v>
      </c>
      <c r="D242" s="184" t="s">
        <v>205</v>
      </c>
      <c r="E242" s="186">
        <v>10.7738</v>
      </c>
      <c r="F242" s="190"/>
      <c r="G242" s="189">
        <f>E242*F242</f>
        <v>0</v>
      </c>
      <c r="H242" s="188" t="s">
        <v>376</v>
      </c>
      <c r="I242" s="194" t="s">
        <v>135</v>
      </c>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v>21</v>
      </c>
      <c r="AN242" s="178"/>
      <c r="AO242" s="178"/>
      <c r="AP242" s="178"/>
      <c r="AQ242" s="178"/>
      <c r="AR242" s="178"/>
      <c r="AS242" s="178"/>
      <c r="AT242" s="178"/>
      <c r="AU242" s="178"/>
      <c r="AV242" s="178"/>
      <c r="AW242" s="178"/>
      <c r="AX242" s="178"/>
      <c r="AY242" s="178"/>
      <c r="AZ242" s="178"/>
      <c r="BA242" s="178"/>
      <c r="BB242" s="178"/>
      <c r="BC242" s="178"/>
      <c r="BD242" s="178"/>
      <c r="BE242" s="178"/>
      <c r="BF242" s="178"/>
      <c r="BG242" s="178"/>
      <c r="BH242" s="178"/>
    </row>
    <row r="243" spans="1:60" outlineLevel="1" x14ac:dyDescent="0.2">
      <c r="A243" s="192"/>
      <c r="B243" s="182"/>
      <c r="C243" s="223" t="s">
        <v>579</v>
      </c>
      <c r="D243" s="214"/>
      <c r="E243" s="215">
        <v>10.7738</v>
      </c>
      <c r="F243" s="189"/>
      <c r="G243" s="189"/>
      <c r="H243" s="188"/>
      <c r="I243" s="194"/>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8"/>
      <c r="BB243" s="178"/>
      <c r="BC243" s="178"/>
      <c r="BD243" s="178"/>
      <c r="BE243" s="178"/>
      <c r="BF243" s="178"/>
      <c r="BG243" s="178"/>
      <c r="BH243" s="178"/>
    </row>
    <row r="244" spans="1:60" outlineLevel="1" x14ac:dyDescent="0.2">
      <c r="A244" s="192"/>
      <c r="B244" s="303" t="s">
        <v>580</v>
      </c>
      <c r="C244" s="304"/>
      <c r="D244" s="305"/>
      <c r="E244" s="306"/>
      <c r="F244" s="307"/>
      <c r="G244" s="308"/>
      <c r="H244" s="188"/>
      <c r="I244" s="194"/>
      <c r="J244" s="178"/>
      <c r="K244" s="178">
        <v>1</v>
      </c>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8"/>
      <c r="BB244" s="178"/>
      <c r="BC244" s="178"/>
      <c r="BD244" s="178"/>
      <c r="BE244" s="178"/>
      <c r="BF244" s="178"/>
      <c r="BG244" s="178"/>
      <c r="BH244" s="178"/>
    </row>
    <row r="245" spans="1:60" outlineLevel="1" x14ac:dyDescent="0.2">
      <c r="A245" s="192"/>
      <c r="B245" s="303" t="s">
        <v>565</v>
      </c>
      <c r="C245" s="304"/>
      <c r="D245" s="305"/>
      <c r="E245" s="306"/>
      <c r="F245" s="307"/>
      <c r="G245" s="308"/>
      <c r="H245" s="188"/>
      <c r="I245" s="194"/>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c r="BB245" s="178"/>
      <c r="BC245" s="178"/>
      <c r="BD245" s="178"/>
      <c r="BE245" s="178"/>
      <c r="BF245" s="178"/>
      <c r="BG245" s="178"/>
      <c r="BH245" s="178"/>
    </row>
    <row r="246" spans="1:60" outlineLevel="1" x14ac:dyDescent="0.2">
      <c r="A246" s="192">
        <v>42</v>
      </c>
      <c r="B246" s="182" t="s">
        <v>581</v>
      </c>
      <c r="C246" s="210" t="s">
        <v>567</v>
      </c>
      <c r="D246" s="184" t="s">
        <v>68</v>
      </c>
      <c r="E246" s="255"/>
      <c r="F246" s="190"/>
      <c r="G246" s="189">
        <f>E246*F246</f>
        <v>0</v>
      </c>
      <c r="H246" s="188" t="s">
        <v>560</v>
      </c>
      <c r="I246" s="194" t="s">
        <v>135</v>
      </c>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v>21</v>
      </c>
      <c r="AN246" s="178"/>
      <c r="AO246" s="178"/>
      <c r="AP246" s="178"/>
      <c r="AQ246" s="178"/>
      <c r="AR246" s="178"/>
      <c r="AS246" s="178"/>
      <c r="AT246" s="178"/>
      <c r="AU246" s="178"/>
      <c r="AV246" s="178"/>
      <c r="AW246" s="178"/>
      <c r="AX246" s="178"/>
      <c r="AY246" s="178"/>
      <c r="AZ246" s="178"/>
      <c r="BA246" s="178"/>
      <c r="BB246" s="178"/>
      <c r="BC246" s="178"/>
      <c r="BD246" s="178"/>
      <c r="BE246" s="178"/>
      <c r="BF246" s="178"/>
      <c r="BG246" s="178"/>
      <c r="BH246" s="178"/>
    </row>
    <row r="247" spans="1:60" outlineLevel="1" x14ac:dyDescent="0.2">
      <c r="A247" s="192"/>
      <c r="B247" s="182"/>
      <c r="C247" s="223" t="s">
        <v>270</v>
      </c>
      <c r="D247" s="214"/>
      <c r="E247" s="215"/>
      <c r="F247" s="189"/>
      <c r="G247" s="189"/>
      <c r="H247" s="188"/>
      <c r="I247" s="194"/>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178"/>
      <c r="BA247" s="178"/>
      <c r="BB247" s="178"/>
      <c r="BC247" s="178"/>
      <c r="BD247" s="178"/>
      <c r="BE247" s="178"/>
      <c r="BF247" s="178"/>
      <c r="BG247" s="178"/>
      <c r="BH247" s="178"/>
    </row>
    <row r="248" spans="1:60" outlineLevel="1" x14ac:dyDescent="0.2">
      <c r="A248" s="192"/>
      <c r="B248" s="182"/>
      <c r="C248" s="223" t="s">
        <v>582</v>
      </c>
      <c r="D248" s="214"/>
      <c r="E248" s="215"/>
      <c r="F248" s="189"/>
      <c r="G248" s="189"/>
      <c r="H248" s="188"/>
      <c r="I248" s="194"/>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8"/>
      <c r="AY248" s="178"/>
      <c r="AZ248" s="178"/>
      <c r="BA248" s="178"/>
      <c r="BB248" s="178"/>
      <c r="BC248" s="178"/>
      <c r="BD248" s="178"/>
      <c r="BE248" s="178"/>
      <c r="BF248" s="178"/>
      <c r="BG248" s="178"/>
      <c r="BH248" s="178"/>
    </row>
    <row r="249" spans="1:60" outlineLevel="1" x14ac:dyDescent="0.2">
      <c r="A249" s="192"/>
      <c r="B249" s="182"/>
      <c r="C249" s="223"/>
      <c r="D249" s="214"/>
      <c r="E249" s="215"/>
      <c r="F249" s="189"/>
      <c r="G249" s="189"/>
      <c r="H249" s="188"/>
      <c r="I249" s="194"/>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178"/>
      <c r="BA249" s="178"/>
      <c r="BB249" s="178"/>
      <c r="BC249" s="178"/>
      <c r="BD249" s="178"/>
      <c r="BE249" s="178"/>
      <c r="BF249" s="178"/>
      <c r="BG249" s="178"/>
      <c r="BH249" s="178"/>
    </row>
    <row r="250" spans="1:60" x14ac:dyDescent="0.2">
      <c r="A250" s="191" t="s">
        <v>127</v>
      </c>
      <c r="B250" s="181" t="s">
        <v>272</v>
      </c>
      <c r="C250" s="209" t="s">
        <v>273</v>
      </c>
      <c r="D250" s="183"/>
      <c r="E250" s="185"/>
      <c r="F250" s="320">
        <f>SUM(G251:G271)</f>
        <v>0</v>
      </c>
      <c r="G250" s="321"/>
      <c r="H250" s="187"/>
      <c r="I250" s="193"/>
    </row>
    <row r="251" spans="1:60" outlineLevel="1" x14ac:dyDescent="0.2">
      <c r="A251" s="192"/>
      <c r="B251" s="309" t="s">
        <v>274</v>
      </c>
      <c r="C251" s="310"/>
      <c r="D251" s="311"/>
      <c r="E251" s="312"/>
      <c r="F251" s="313"/>
      <c r="G251" s="314"/>
      <c r="H251" s="188"/>
      <c r="I251" s="194"/>
      <c r="J251" s="178"/>
      <c r="K251" s="178">
        <v>1</v>
      </c>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178"/>
      <c r="BA251" s="178"/>
      <c r="BB251" s="178"/>
      <c r="BC251" s="178"/>
      <c r="BD251" s="178"/>
      <c r="BE251" s="178"/>
      <c r="BF251" s="178"/>
      <c r="BG251" s="178"/>
      <c r="BH251" s="178"/>
    </row>
    <row r="252" spans="1:60" outlineLevel="1" x14ac:dyDescent="0.2">
      <c r="A252" s="192">
        <v>43</v>
      </c>
      <c r="B252" s="182" t="s">
        <v>275</v>
      </c>
      <c r="C252" s="210" t="s">
        <v>583</v>
      </c>
      <c r="D252" s="184" t="s">
        <v>233</v>
      </c>
      <c r="E252" s="186">
        <v>2.13151</v>
      </c>
      <c r="F252" s="190"/>
      <c r="G252" s="189">
        <f>E252*F252</f>
        <v>0</v>
      </c>
      <c r="H252" s="188" t="s">
        <v>223</v>
      </c>
      <c r="I252" s="194" t="s">
        <v>135</v>
      </c>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v>21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row>
    <row r="253" spans="1:60" outlineLevel="1" x14ac:dyDescent="0.2">
      <c r="A253" s="192"/>
      <c r="B253" s="182"/>
      <c r="C253" s="223" t="s">
        <v>277</v>
      </c>
      <c r="D253" s="214"/>
      <c r="E253" s="215"/>
      <c r="F253" s="189"/>
      <c r="G253" s="189"/>
      <c r="H253" s="188"/>
      <c r="I253" s="194"/>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c r="BB253" s="178"/>
      <c r="BC253" s="178"/>
      <c r="BD253" s="178"/>
      <c r="BE253" s="178"/>
      <c r="BF253" s="178"/>
      <c r="BG253" s="178"/>
      <c r="BH253" s="178"/>
    </row>
    <row r="254" spans="1:60" outlineLevel="1" x14ac:dyDescent="0.2">
      <c r="A254" s="192"/>
      <c r="B254" s="182"/>
      <c r="C254" s="223" t="s">
        <v>584</v>
      </c>
      <c r="D254" s="214"/>
      <c r="E254" s="215"/>
      <c r="F254" s="189"/>
      <c r="G254" s="189"/>
      <c r="H254" s="188"/>
      <c r="I254" s="194"/>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8"/>
      <c r="BB254" s="178"/>
      <c r="BC254" s="178"/>
      <c r="BD254" s="178"/>
      <c r="BE254" s="178"/>
      <c r="BF254" s="178"/>
      <c r="BG254" s="178"/>
      <c r="BH254" s="178"/>
    </row>
    <row r="255" spans="1:60" outlineLevel="1" x14ac:dyDescent="0.2">
      <c r="A255" s="192"/>
      <c r="B255" s="182"/>
      <c r="C255" s="223" t="s">
        <v>585</v>
      </c>
      <c r="D255" s="214"/>
      <c r="E255" s="215">
        <v>2.1315</v>
      </c>
      <c r="F255" s="189"/>
      <c r="G255" s="189"/>
      <c r="H255" s="188"/>
      <c r="I255" s="194"/>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row>
    <row r="256" spans="1:60" outlineLevel="1" x14ac:dyDescent="0.2">
      <c r="A256" s="192"/>
      <c r="B256" s="303" t="s">
        <v>280</v>
      </c>
      <c r="C256" s="304"/>
      <c r="D256" s="305"/>
      <c r="E256" s="306"/>
      <c r="F256" s="307"/>
      <c r="G256" s="308"/>
      <c r="H256" s="188"/>
      <c r="I256" s="194"/>
      <c r="J256" s="178"/>
      <c r="K256" s="178">
        <v>1</v>
      </c>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row>
    <row r="257" spans="1:60" outlineLevel="1" x14ac:dyDescent="0.2">
      <c r="A257" s="192"/>
      <c r="B257" s="303" t="s">
        <v>281</v>
      </c>
      <c r="C257" s="304"/>
      <c r="D257" s="305"/>
      <c r="E257" s="306"/>
      <c r="F257" s="307"/>
      <c r="G257" s="308"/>
      <c r="H257" s="188"/>
      <c r="I257" s="194"/>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row>
    <row r="258" spans="1:60" outlineLevel="1" x14ac:dyDescent="0.2">
      <c r="A258" s="192">
        <v>44</v>
      </c>
      <c r="B258" s="182" t="s">
        <v>282</v>
      </c>
      <c r="C258" s="210" t="s">
        <v>586</v>
      </c>
      <c r="D258" s="184" t="s">
        <v>233</v>
      </c>
      <c r="E258" s="186">
        <v>2.13151</v>
      </c>
      <c r="F258" s="190"/>
      <c r="G258" s="189">
        <f>E258*F258</f>
        <v>0</v>
      </c>
      <c r="H258" s="188" t="s">
        <v>284</v>
      </c>
      <c r="I258" s="194" t="s">
        <v>135</v>
      </c>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v>21</v>
      </c>
      <c r="AN258" s="178"/>
      <c r="AO258" s="178"/>
      <c r="AP258" s="178"/>
      <c r="AQ258" s="178"/>
      <c r="AR258" s="178"/>
      <c r="AS258" s="178"/>
      <c r="AT258" s="178"/>
      <c r="AU258" s="178"/>
      <c r="AV258" s="178"/>
      <c r="AW258" s="178"/>
      <c r="AX258" s="178"/>
      <c r="AY258" s="178"/>
      <c r="AZ258" s="178"/>
      <c r="BA258" s="178"/>
      <c r="BB258" s="178"/>
      <c r="BC258" s="178"/>
      <c r="BD258" s="178"/>
      <c r="BE258" s="178"/>
      <c r="BF258" s="178"/>
      <c r="BG258" s="178"/>
      <c r="BH258" s="178"/>
    </row>
    <row r="259" spans="1:60" outlineLevel="1" x14ac:dyDescent="0.2">
      <c r="A259" s="192"/>
      <c r="B259" s="182"/>
      <c r="C259" s="223" t="s">
        <v>277</v>
      </c>
      <c r="D259" s="214"/>
      <c r="E259" s="215"/>
      <c r="F259" s="189"/>
      <c r="G259" s="189"/>
      <c r="H259" s="188"/>
      <c r="I259" s="194"/>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row>
    <row r="260" spans="1:60" outlineLevel="1" x14ac:dyDescent="0.2">
      <c r="A260" s="192"/>
      <c r="B260" s="182"/>
      <c r="C260" s="223" t="s">
        <v>584</v>
      </c>
      <c r="D260" s="214"/>
      <c r="E260" s="215"/>
      <c r="F260" s="189"/>
      <c r="G260" s="189"/>
      <c r="H260" s="188"/>
      <c r="I260" s="194"/>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8"/>
      <c r="BB260" s="178"/>
      <c r="BC260" s="178"/>
      <c r="BD260" s="178"/>
      <c r="BE260" s="178"/>
      <c r="BF260" s="178"/>
      <c r="BG260" s="178"/>
      <c r="BH260" s="178"/>
    </row>
    <row r="261" spans="1:60" outlineLevel="1" x14ac:dyDescent="0.2">
      <c r="A261" s="192"/>
      <c r="B261" s="182"/>
      <c r="C261" s="223" t="s">
        <v>585</v>
      </c>
      <c r="D261" s="214"/>
      <c r="E261" s="215">
        <v>2.1315</v>
      </c>
      <c r="F261" s="189"/>
      <c r="G261" s="189"/>
      <c r="H261" s="188"/>
      <c r="I261" s="194"/>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c r="BB261" s="178"/>
      <c r="BC261" s="178"/>
      <c r="BD261" s="178"/>
      <c r="BE261" s="178"/>
      <c r="BF261" s="178"/>
      <c r="BG261" s="178"/>
      <c r="BH261" s="178"/>
    </row>
    <row r="262" spans="1:60" outlineLevel="1" x14ac:dyDescent="0.2">
      <c r="A262" s="192"/>
      <c r="B262" s="303" t="s">
        <v>285</v>
      </c>
      <c r="C262" s="304"/>
      <c r="D262" s="305"/>
      <c r="E262" s="306"/>
      <c r="F262" s="307"/>
      <c r="G262" s="308"/>
      <c r="H262" s="188"/>
      <c r="I262" s="194"/>
      <c r="J262" s="178"/>
      <c r="K262" s="178">
        <v>1</v>
      </c>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row>
    <row r="263" spans="1:60" outlineLevel="1" x14ac:dyDescent="0.2">
      <c r="A263" s="192">
        <v>45</v>
      </c>
      <c r="B263" s="182" t="s">
        <v>286</v>
      </c>
      <c r="C263" s="210" t="s">
        <v>587</v>
      </c>
      <c r="D263" s="184" t="s">
        <v>233</v>
      </c>
      <c r="E263" s="186">
        <v>2.13151</v>
      </c>
      <c r="F263" s="190"/>
      <c r="G263" s="189">
        <f>E263*F263</f>
        <v>0</v>
      </c>
      <c r="H263" s="188" t="s">
        <v>223</v>
      </c>
      <c r="I263" s="194" t="s">
        <v>135</v>
      </c>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v>21</v>
      </c>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row>
    <row r="264" spans="1:60" outlineLevel="1" x14ac:dyDescent="0.2">
      <c r="A264" s="192"/>
      <c r="B264" s="182"/>
      <c r="C264" s="315" t="s">
        <v>288</v>
      </c>
      <c r="D264" s="316"/>
      <c r="E264" s="317"/>
      <c r="F264" s="318"/>
      <c r="G264" s="319"/>
      <c r="H264" s="188"/>
      <c r="I264" s="194"/>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9" t="str">
        <f>C264</f>
        <v>Včetně naložení na dopravní prostředek a složení na skládku, bez poplatku za skládku.</v>
      </c>
      <c r="BB264" s="178"/>
      <c r="BC264" s="178"/>
      <c r="BD264" s="178"/>
      <c r="BE264" s="178"/>
      <c r="BF264" s="178"/>
      <c r="BG264" s="178"/>
      <c r="BH264" s="178"/>
    </row>
    <row r="265" spans="1:60" outlineLevel="1" x14ac:dyDescent="0.2">
      <c r="A265" s="192"/>
      <c r="B265" s="182"/>
      <c r="C265" s="223" t="s">
        <v>277</v>
      </c>
      <c r="D265" s="214"/>
      <c r="E265" s="215"/>
      <c r="F265" s="189"/>
      <c r="G265" s="189"/>
      <c r="H265" s="188"/>
      <c r="I265" s="194"/>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178"/>
      <c r="BA265" s="178"/>
      <c r="BB265" s="178"/>
      <c r="BC265" s="178"/>
      <c r="BD265" s="178"/>
      <c r="BE265" s="178"/>
      <c r="BF265" s="178"/>
      <c r="BG265" s="178"/>
      <c r="BH265" s="178"/>
    </row>
    <row r="266" spans="1:60" outlineLevel="1" x14ac:dyDescent="0.2">
      <c r="A266" s="192"/>
      <c r="B266" s="182"/>
      <c r="C266" s="223" t="s">
        <v>584</v>
      </c>
      <c r="D266" s="214"/>
      <c r="E266" s="215"/>
      <c r="F266" s="189"/>
      <c r="G266" s="189"/>
      <c r="H266" s="188"/>
      <c r="I266" s="194"/>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178"/>
      <c r="BA266" s="178"/>
      <c r="BB266" s="178"/>
      <c r="BC266" s="178"/>
      <c r="BD266" s="178"/>
      <c r="BE266" s="178"/>
      <c r="BF266" s="178"/>
      <c r="BG266" s="178"/>
      <c r="BH266" s="178"/>
    </row>
    <row r="267" spans="1:60" outlineLevel="1" x14ac:dyDescent="0.2">
      <c r="A267" s="192"/>
      <c r="B267" s="182"/>
      <c r="C267" s="223" t="s">
        <v>585</v>
      </c>
      <c r="D267" s="214"/>
      <c r="E267" s="215">
        <v>2.1315</v>
      </c>
      <c r="F267" s="189"/>
      <c r="G267" s="189"/>
      <c r="H267" s="188"/>
      <c r="I267" s="194"/>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c r="AX267" s="178"/>
      <c r="AY267" s="178"/>
      <c r="AZ267" s="178"/>
      <c r="BA267" s="178"/>
      <c r="BB267" s="178"/>
      <c r="BC267" s="178"/>
      <c r="BD267" s="178"/>
      <c r="BE267" s="178"/>
      <c r="BF267" s="178"/>
      <c r="BG267" s="178"/>
      <c r="BH267" s="178"/>
    </row>
    <row r="268" spans="1:60" outlineLevel="1" x14ac:dyDescent="0.2">
      <c r="A268" s="192">
        <v>46</v>
      </c>
      <c r="B268" s="182" t="s">
        <v>289</v>
      </c>
      <c r="C268" s="210" t="s">
        <v>588</v>
      </c>
      <c r="D268" s="184" t="s">
        <v>233</v>
      </c>
      <c r="E268" s="186">
        <v>19.183589999999999</v>
      </c>
      <c r="F268" s="190"/>
      <c r="G268" s="189">
        <f>E268*F268</f>
        <v>0</v>
      </c>
      <c r="H268" s="188" t="s">
        <v>223</v>
      </c>
      <c r="I268" s="194" t="s">
        <v>135</v>
      </c>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v>21</v>
      </c>
      <c r="AN268" s="178"/>
      <c r="AO268" s="178"/>
      <c r="AP268" s="178"/>
      <c r="AQ268" s="178"/>
      <c r="AR268" s="178"/>
      <c r="AS268" s="178"/>
      <c r="AT268" s="178"/>
      <c r="AU268" s="178"/>
      <c r="AV268" s="178"/>
      <c r="AW268" s="178"/>
      <c r="AX268" s="178"/>
      <c r="AY268" s="178"/>
      <c r="AZ268" s="178"/>
      <c r="BA268" s="178"/>
      <c r="BB268" s="178"/>
      <c r="BC268" s="178"/>
      <c r="BD268" s="178"/>
      <c r="BE268" s="178"/>
      <c r="BF268" s="178"/>
      <c r="BG268" s="178"/>
      <c r="BH268" s="178"/>
    </row>
    <row r="269" spans="1:60" outlineLevel="1" x14ac:dyDescent="0.2">
      <c r="A269" s="192"/>
      <c r="B269" s="182"/>
      <c r="C269" s="223" t="s">
        <v>277</v>
      </c>
      <c r="D269" s="214"/>
      <c r="E269" s="215"/>
      <c r="F269" s="189"/>
      <c r="G269" s="189"/>
      <c r="H269" s="188"/>
      <c r="I269" s="194"/>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c r="BB269" s="178"/>
      <c r="BC269" s="178"/>
      <c r="BD269" s="178"/>
      <c r="BE269" s="178"/>
      <c r="BF269" s="178"/>
      <c r="BG269" s="178"/>
      <c r="BH269" s="178"/>
    </row>
    <row r="270" spans="1:60" outlineLevel="1" x14ac:dyDescent="0.2">
      <c r="A270" s="192"/>
      <c r="B270" s="182"/>
      <c r="C270" s="223" t="s">
        <v>584</v>
      </c>
      <c r="D270" s="214"/>
      <c r="E270" s="215"/>
      <c r="F270" s="189"/>
      <c r="G270" s="189"/>
      <c r="H270" s="188"/>
      <c r="I270" s="194"/>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178"/>
      <c r="BA270" s="178"/>
      <c r="BB270" s="178"/>
      <c r="BC270" s="178"/>
      <c r="BD270" s="178"/>
      <c r="BE270" s="178"/>
      <c r="BF270" s="178"/>
      <c r="BG270" s="178"/>
      <c r="BH270" s="178"/>
    </row>
    <row r="271" spans="1:60" ht="13.5" outlineLevel="1" thickBot="1" x14ac:dyDescent="0.25">
      <c r="A271" s="201"/>
      <c r="B271" s="202"/>
      <c r="C271" s="224" t="s">
        <v>589</v>
      </c>
      <c r="D271" s="216"/>
      <c r="E271" s="217">
        <v>19.183599999999998</v>
      </c>
      <c r="F271" s="218"/>
      <c r="G271" s="218"/>
      <c r="H271" s="203"/>
      <c r="I271" s="204"/>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c r="AX271" s="178"/>
      <c r="AY271" s="178"/>
      <c r="AZ271" s="178"/>
      <c r="BA271" s="178"/>
      <c r="BB271" s="178"/>
      <c r="BC271" s="178"/>
      <c r="BD271" s="178"/>
      <c r="BE271" s="178"/>
      <c r="BF271" s="178"/>
      <c r="BG271" s="178"/>
      <c r="BH271" s="178"/>
    </row>
    <row r="272" spans="1:60" hidden="1" x14ac:dyDescent="0.2">
      <c r="C272" s="80"/>
      <c r="AK272">
        <f>SUM(AK1:AK271)</f>
        <v>0</v>
      </c>
      <c r="AL272">
        <f>SUM(AL1:AL271)</f>
        <v>0</v>
      </c>
      <c r="AN272">
        <v>15</v>
      </c>
      <c r="AO272">
        <v>21</v>
      </c>
    </row>
    <row r="273" spans="1:41" ht="13.5" hidden="1" thickBot="1" x14ac:dyDescent="0.25">
      <c r="A273" s="219"/>
      <c r="B273" s="220" t="s">
        <v>175</v>
      </c>
      <c r="C273" s="225"/>
      <c r="D273" s="221"/>
      <c r="E273" s="221"/>
      <c r="F273" s="221"/>
      <c r="G273" s="222">
        <f>F8+F37+F54+F84+F115+F129+F143+F168+F175+F182+F188+F198+F205+F218+F233+F250</f>
        <v>0</v>
      </c>
      <c r="AN273">
        <f>SUMIF(AM8:AM272,AN272,G8:G272)</f>
        <v>0</v>
      </c>
      <c r="AO273">
        <f>SUMIF(AM8:AM272,AO272,G8:G272)</f>
        <v>0</v>
      </c>
    </row>
  </sheetData>
  <sheetProtection password="C71F" sheet="1"/>
  <mergeCells count="99">
    <mergeCell ref="B257:G257"/>
    <mergeCell ref="B262:G262"/>
    <mergeCell ref="C264:G264"/>
    <mergeCell ref="B236:G236"/>
    <mergeCell ref="B244:G244"/>
    <mergeCell ref="B245:G245"/>
    <mergeCell ref="F250:G250"/>
    <mergeCell ref="B251:G251"/>
    <mergeCell ref="B256:G256"/>
    <mergeCell ref="B235:G235"/>
    <mergeCell ref="B206:G206"/>
    <mergeCell ref="B207:G207"/>
    <mergeCell ref="B212:G212"/>
    <mergeCell ref="B213:G213"/>
    <mergeCell ref="F218:G218"/>
    <mergeCell ref="B219:G219"/>
    <mergeCell ref="B220:G220"/>
    <mergeCell ref="B227:G227"/>
    <mergeCell ref="B228:G228"/>
    <mergeCell ref="F233:G233"/>
    <mergeCell ref="B234:G234"/>
    <mergeCell ref="F205:G205"/>
    <mergeCell ref="F182:G182"/>
    <mergeCell ref="B183:G183"/>
    <mergeCell ref="B184:G184"/>
    <mergeCell ref="F188:G188"/>
    <mergeCell ref="B189:G189"/>
    <mergeCell ref="B190:G190"/>
    <mergeCell ref="B194:G194"/>
    <mergeCell ref="B195:G195"/>
    <mergeCell ref="F198:G198"/>
    <mergeCell ref="B199:G199"/>
    <mergeCell ref="B200:G200"/>
    <mergeCell ref="C179:G179"/>
    <mergeCell ref="B150:G150"/>
    <mergeCell ref="B151:G151"/>
    <mergeCell ref="B159:G159"/>
    <mergeCell ref="B160:G160"/>
    <mergeCell ref="C162:G162"/>
    <mergeCell ref="F168:G168"/>
    <mergeCell ref="B169:G169"/>
    <mergeCell ref="B170:G170"/>
    <mergeCell ref="F175:G175"/>
    <mergeCell ref="B176:G176"/>
    <mergeCell ref="B177:G177"/>
    <mergeCell ref="B145:G145"/>
    <mergeCell ref="B117:G117"/>
    <mergeCell ref="C119:G119"/>
    <mergeCell ref="C120:G120"/>
    <mergeCell ref="C121:G121"/>
    <mergeCell ref="C122:G122"/>
    <mergeCell ref="C123:G123"/>
    <mergeCell ref="F129:G129"/>
    <mergeCell ref="B130:G130"/>
    <mergeCell ref="B131:G131"/>
    <mergeCell ref="F143:G143"/>
    <mergeCell ref="B144:G144"/>
    <mergeCell ref="B116:G116"/>
    <mergeCell ref="B78:G78"/>
    <mergeCell ref="B79:G79"/>
    <mergeCell ref="F84:G84"/>
    <mergeCell ref="B85:G85"/>
    <mergeCell ref="B86:G86"/>
    <mergeCell ref="B97:G97"/>
    <mergeCell ref="B98:G98"/>
    <mergeCell ref="B99:G99"/>
    <mergeCell ref="B111:G111"/>
    <mergeCell ref="B112:G112"/>
    <mergeCell ref="F115:G115"/>
    <mergeCell ref="B66:G66"/>
    <mergeCell ref="B38:G38"/>
    <mergeCell ref="B39:G39"/>
    <mergeCell ref="B40:G40"/>
    <mergeCell ref="B46:G46"/>
    <mergeCell ref="B51:G51"/>
    <mergeCell ref="B52:G52"/>
    <mergeCell ref="F54:G54"/>
    <mergeCell ref="B55:G55"/>
    <mergeCell ref="B56:G56"/>
    <mergeCell ref="B64:G64"/>
    <mergeCell ref="B65:G65"/>
    <mergeCell ref="F37:G37"/>
    <mergeCell ref="B9:G9"/>
    <mergeCell ref="B10:G10"/>
    <mergeCell ref="B13:G13"/>
    <mergeCell ref="B14:G14"/>
    <mergeCell ref="B20:G20"/>
    <mergeCell ref="B21:G21"/>
    <mergeCell ref="B23:G23"/>
    <mergeCell ref="B24:G24"/>
    <mergeCell ref="B26:G26"/>
    <mergeCell ref="B27:G27"/>
    <mergeCell ref="B33:G33"/>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264"/>
  <sheetViews>
    <sheetView showGridLines="0" workbookViewId="0">
      <selection activeCell="C231" sqref="C23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28515625"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186</v>
      </c>
      <c r="C4" s="297" t="s">
        <v>315</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337</v>
      </c>
      <c r="C8" s="209" t="s">
        <v>338</v>
      </c>
      <c r="D8" s="183"/>
      <c r="E8" s="185"/>
      <c r="F8" s="293">
        <f>SUM(G9:G31)</f>
        <v>0</v>
      </c>
      <c r="G8" s="294"/>
      <c r="H8" s="187"/>
      <c r="I8" s="193"/>
      <c r="J8" s="54"/>
    </row>
    <row r="9" spans="1:60" outlineLevel="1" x14ac:dyDescent="0.2">
      <c r="A9" s="192"/>
      <c r="B9" s="309" t="s">
        <v>590</v>
      </c>
      <c r="C9" s="310"/>
      <c r="D9" s="311"/>
      <c r="E9" s="312"/>
      <c r="F9" s="313"/>
      <c r="G9" s="314"/>
      <c r="H9" s="188"/>
      <c r="I9" s="194"/>
      <c r="J9" s="177"/>
      <c r="K9" s="178">
        <v>1</v>
      </c>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c r="B10" s="303" t="s">
        <v>591</v>
      </c>
      <c r="C10" s="304"/>
      <c r="D10" s="305"/>
      <c r="E10" s="306"/>
      <c r="F10" s="307"/>
      <c r="G10" s="308"/>
      <c r="H10" s="188"/>
      <c r="I10" s="194"/>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outlineLevel="1" x14ac:dyDescent="0.2">
      <c r="A11" s="192">
        <v>1</v>
      </c>
      <c r="B11" s="182" t="s">
        <v>592</v>
      </c>
      <c r="C11" s="210" t="s">
        <v>593</v>
      </c>
      <c r="D11" s="184" t="s">
        <v>184</v>
      </c>
      <c r="E11" s="186">
        <v>19.38</v>
      </c>
      <c r="F11" s="190"/>
      <c r="G11" s="189">
        <f>E11*F11</f>
        <v>0</v>
      </c>
      <c r="H11" s="188" t="s">
        <v>343</v>
      </c>
      <c r="I11" s="194" t="s">
        <v>135</v>
      </c>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v>21</v>
      </c>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outlineLevel="1" x14ac:dyDescent="0.2">
      <c r="A12" s="192"/>
      <c r="B12" s="182"/>
      <c r="C12" s="223" t="s">
        <v>224</v>
      </c>
      <c r="D12" s="214"/>
      <c r="E12" s="215"/>
      <c r="F12" s="189"/>
      <c r="G12" s="189"/>
      <c r="H12" s="188"/>
      <c r="I12" s="194"/>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c r="B13" s="182"/>
      <c r="C13" s="223" t="s">
        <v>594</v>
      </c>
      <c r="D13" s="214"/>
      <c r="E13" s="215">
        <v>19.38</v>
      </c>
      <c r="F13" s="189"/>
      <c r="G13" s="189"/>
      <c r="H13" s="188"/>
      <c r="I13" s="194"/>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outlineLevel="1" x14ac:dyDescent="0.2">
      <c r="A14" s="192"/>
      <c r="B14" s="303" t="s">
        <v>354</v>
      </c>
      <c r="C14" s="304"/>
      <c r="D14" s="305"/>
      <c r="E14" s="306"/>
      <c r="F14" s="307"/>
      <c r="G14" s="308"/>
      <c r="H14" s="188"/>
      <c r="I14" s="194"/>
      <c r="J14" s="177"/>
      <c r="K14" s="178">
        <v>1</v>
      </c>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outlineLevel="1" x14ac:dyDescent="0.2">
      <c r="A15" s="192"/>
      <c r="B15" s="303" t="s">
        <v>355</v>
      </c>
      <c r="C15" s="304"/>
      <c r="D15" s="305"/>
      <c r="E15" s="306"/>
      <c r="F15" s="307"/>
      <c r="G15" s="308"/>
      <c r="H15" s="188"/>
      <c r="I15" s="194"/>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outlineLevel="1" x14ac:dyDescent="0.2">
      <c r="A16" s="192">
        <v>2</v>
      </c>
      <c r="B16" s="182" t="s">
        <v>356</v>
      </c>
      <c r="C16" s="210" t="s">
        <v>595</v>
      </c>
      <c r="D16" s="184" t="s">
        <v>184</v>
      </c>
      <c r="E16" s="186">
        <v>19.38</v>
      </c>
      <c r="F16" s="190"/>
      <c r="G16" s="189">
        <f>E16*F16</f>
        <v>0</v>
      </c>
      <c r="H16" s="188" t="s">
        <v>343</v>
      </c>
      <c r="I16" s="194" t="s">
        <v>135</v>
      </c>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v>21</v>
      </c>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c r="B17" s="303" t="s">
        <v>596</v>
      </c>
      <c r="C17" s="304"/>
      <c r="D17" s="305"/>
      <c r="E17" s="306"/>
      <c r="F17" s="307"/>
      <c r="G17" s="308"/>
      <c r="H17" s="188"/>
      <c r="I17" s="194"/>
      <c r="J17" s="177"/>
      <c r="K17" s="178">
        <v>1</v>
      </c>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c r="B18" s="303" t="s">
        <v>597</v>
      </c>
      <c r="C18" s="304"/>
      <c r="D18" s="305"/>
      <c r="E18" s="306"/>
      <c r="F18" s="307"/>
      <c r="G18" s="308"/>
      <c r="H18" s="188"/>
      <c r="I18" s="194"/>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0" outlineLevel="1" x14ac:dyDescent="0.2">
      <c r="A19" s="192">
        <v>3</v>
      </c>
      <c r="B19" s="182" t="s">
        <v>598</v>
      </c>
      <c r="C19" s="210" t="s">
        <v>599</v>
      </c>
      <c r="D19" s="184" t="s">
        <v>184</v>
      </c>
      <c r="E19" s="186">
        <v>19.38</v>
      </c>
      <c r="F19" s="190"/>
      <c r="G19" s="189">
        <f>E19*F19</f>
        <v>0</v>
      </c>
      <c r="H19" s="188" t="s">
        <v>343</v>
      </c>
      <c r="I19" s="194" t="s">
        <v>135</v>
      </c>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v>21</v>
      </c>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c r="B20" s="303" t="s">
        <v>600</v>
      </c>
      <c r="C20" s="304"/>
      <c r="D20" s="305"/>
      <c r="E20" s="306"/>
      <c r="F20" s="307"/>
      <c r="G20" s="308"/>
      <c r="H20" s="188"/>
      <c r="I20" s="194"/>
      <c r="J20" s="177"/>
      <c r="K20" s="178">
        <v>2</v>
      </c>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v>4</v>
      </c>
      <c r="B21" s="182" t="s">
        <v>601</v>
      </c>
      <c r="C21" s="210" t="s">
        <v>602</v>
      </c>
      <c r="D21" s="184" t="s">
        <v>184</v>
      </c>
      <c r="E21" s="186">
        <v>19.38</v>
      </c>
      <c r="F21" s="190"/>
      <c r="G21" s="189">
        <f>E21*F21</f>
        <v>0</v>
      </c>
      <c r="H21" s="188" t="s">
        <v>343</v>
      </c>
      <c r="I21" s="194" t="s">
        <v>135</v>
      </c>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v>21</v>
      </c>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outlineLevel="1" x14ac:dyDescent="0.2">
      <c r="A22" s="192"/>
      <c r="B22" s="303" t="s">
        <v>358</v>
      </c>
      <c r="C22" s="304"/>
      <c r="D22" s="305"/>
      <c r="E22" s="306"/>
      <c r="F22" s="307"/>
      <c r="G22" s="308"/>
      <c r="H22" s="188"/>
      <c r="I22" s="194"/>
      <c r="J22" s="177"/>
      <c r="K22" s="178">
        <v>1</v>
      </c>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outlineLevel="1" x14ac:dyDescent="0.2">
      <c r="A23" s="192"/>
      <c r="B23" s="303" t="s">
        <v>359</v>
      </c>
      <c r="C23" s="304"/>
      <c r="D23" s="305"/>
      <c r="E23" s="306"/>
      <c r="F23" s="307"/>
      <c r="G23" s="308"/>
      <c r="H23" s="188"/>
      <c r="I23" s="194"/>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v>5</v>
      </c>
      <c r="B24" s="182" t="s">
        <v>360</v>
      </c>
      <c r="C24" s="210" t="s">
        <v>603</v>
      </c>
      <c r="D24" s="184" t="s">
        <v>184</v>
      </c>
      <c r="E24" s="186">
        <v>19.38</v>
      </c>
      <c r="F24" s="190"/>
      <c r="G24" s="189">
        <f>E24*F24</f>
        <v>0</v>
      </c>
      <c r="H24" s="188" t="s">
        <v>343</v>
      </c>
      <c r="I24" s="194" t="s">
        <v>135</v>
      </c>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v>21</v>
      </c>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c r="B25" s="303" t="s">
        <v>604</v>
      </c>
      <c r="C25" s="304"/>
      <c r="D25" s="305"/>
      <c r="E25" s="306"/>
      <c r="F25" s="307"/>
      <c r="G25" s="308"/>
      <c r="H25" s="188"/>
      <c r="I25" s="194"/>
      <c r="J25" s="177"/>
      <c r="K25" s="178">
        <v>1</v>
      </c>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c r="B26" s="303" t="s">
        <v>605</v>
      </c>
      <c r="C26" s="304"/>
      <c r="D26" s="305"/>
      <c r="E26" s="306"/>
      <c r="F26" s="307"/>
      <c r="G26" s="308"/>
      <c r="H26" s="188"/>
      <c r="I26" s="194"/>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outlineLevel="1" x14ac:dyDescent="0.2">
      <c r="A27" s="192">
        <v>6</v>
      </c>
      <c r="B27" s="182" t="s">
        <v>606</v>
      </c>
      <c r="C27" s="210" t="s">
        <v>607</v>
      </c>
      <c r="D27" s="184" t="s">
        <v>205</v>
      </c>
      <c r="E27" s="186">
        <v>28.409600000000001</v>
      </c>
      <c r="F27" s="190"/>
      <c r="G27" s="189">
        <f>E27*F27</f>
        <v>0</v>
      </c>
      <c r="H27" s="188" t="s">
        <v>343</v>
      </c>
      <c r="I27" s="194" t="s">
        <v>135</v>
      </c>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v>21</v>
      </c>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c r="B28" s="182"/>
      <c r="C28" s="223" t="s">
        <v>224</v>
      </c>
      <c r="D28" s="214"/>
      <c r="E28" s="215"/>
      <c r="F28" s="189"/>
      <c r="G28" s="189"/>
      <c r="H28" s="188"/>
      <c r="I28" s="194"/>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c r="B29" s="182"/>
      <c r="C29" s="223" t="s">
        <v>608</v>
      </c>
      <c r="D29" s="214"/>
      <c r="E29" s="215">
        <v>28.409600000000001</v>
      </c>
      <c r="F29" s="189"/>
      <c r="G29" s="189"/>
      <c r="H29" s="188"/>
      <c r="I29" s="194"/>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c r="B30" s="303" t="s">
        <v>370</v>
      </c>
      <c r="C30" s="304"/>
      <c r="D30" s="305"/>
      <c r="E30" s="306"/>
      <c r="F30" s="307"/>
      <c r="G30" s="308"/>
      <c r="H30" s="188"/>
      <c r="I30" s="194"/>
      <c r="J30" s="177"/>
      <c r="K30" s="178">
        <v>1</v>
      </c>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v>7</v>
      </c>
      <c r="B31" s="182" t="s">
        <v>371</v>
      </c>
      <c r="C31" s="210" t="s">
        <v>609</v>
      </c>
      <c r="D31" s="184" t="s">
        <v>184</v>
      </c>
      <c r="E31" s="186">
        <v>19.38</v>
      </c>
      <c r="F31" s="190"/>
      <c r="G31" s="189">
        <f>E31*F31</f>
        <v>0</v>
      </c>
      <c r="H31" s="188" t="s">
        <v>343</v>
      </c>
      <c r="I31" s="194" t="s">
        <v>135</v>
      </c>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v>21</v>
      </c>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x14ac:dyDescent="0.2">
      <c r="A32" s="191" t="s">
        <v>127</v>
      </c>
      <c r="B32" s="181" t="s">
        <v>398</v>
      </c>
      <c r="C32" s="209" t="s">
        <v>399</v>
      </c>
      <c r="D32" s="183"/>
      <c r="E32" s="185"/>
      <c r="F32" s="320">
        <f>SUM(G33:G41)</f>
        <v>0</v>
      </c>
      <c r="G32" s="321"/>
      <c r="H32" s="187"/>
      <c r="I32" s="193"/>
      <c r="J32" s="54"/>
    </row>
    <row r="33" spans="1:60" outlineLevel="1" x14ac:dyDescent="0.2">
      <c r="A33" s="192"/>
      <c r="B33" s="309" t="s">
        <v>610</v>
      </c>
      <c r="C33" s="310"/>
      <c r="D33" s="311"/>
      <c r="E33" s="312"/>
      <c r="F33" s="313"/>
      <c r="G33" s="314"/>
      <c r="H33" s="188"/>
      <c r="I33" s="194"/>
      <c r="J33" s="177"/>
      <c r="K33" s="178">
        <v>1</v>
      </c>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outlineLevel="1" x14ac:dyDescent="0.2">
      <c r="A34" s="192">
        <v>8</v>
      </c>
      <c r="B34" s="182" t="s">
        <v>611</v>
      </c>
      <c r="C34" s="210" t="s">
        <v>612</v>
      </c>
      <c r="D34" s="184" t="s">
        <v>184</v>
      </c>
      <c r="E34" s="186">
        <v>2.8409599999999999</v>
      </c>
      <c r="F34" s="190"/>
      <c r="G34" s="189">
        <f>E34*F34</f>
        <v>0</v>
      </c>
      <c r="H34" s="188" t="s">
        <v>613</v>
      </c>
      <c r="I34" s="194" t="s">
        <v>135</v>
      </c>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v>21</v>
      </c>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outlineLevel="1" x14ac:dyDescent="0.2">
      <c r="A35" s="192"/>
      <c r="B35" s="182"/>
      <c r="C35" s="223" t="s">
        <v>224</v>
      </c>
      <c r="D35" s="214"/>
      <c r="E35" s="215"/>
      <c r="F35" s="189"/>
      <c r="G35" s="189"/>
      <c r="H35" s="188"/>
      <c r="I35" s="194"/>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outlineLevel="1" x14ac:dyDescent="0.2">
      <c r="A36" s="192"/>
      <c r="B36" s="182"/>
      <c r="C36" s="223" t="s">
        <v>614</v>
      </c>
      <c r="D36" s="214"/>
      <c r="E36" s="215">
        <v>2.8410000000000002</v>
      </c>
      <c r="F36" s="189"/>
      <c r="G36" s="189"/>
      <c r="H36" s="188"/>
      <c r="I36" s="194"/>
      <c r="J36" s="177"/>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outlineLevel="1" x14ac:dyDescent="0.2">
      <c r="A37" s="192"/>
      <c r="B37" s="303" t="s">
        <v>615</v>
      </c>
      <c r="C37" s="304"/>
      <c r="D37" s="305"/>
      <c r="E37" s="306"/>
      <c r="F37" s="307"/>
      <c r="G37" s="308"/>
      <c r="H37" s="188"/>
      <c r="I37" s="194"/>
      <c r="J37" s="177"/>
      <c r="K37" s="178">
        <v>1</v>
      </c>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c r="B38" s="303" t="s">
        <v>616</v>
      </c>
      <c r="C38" s="304"/>
      <c r="D38" s="305"/>
      <c r="E38" s="306"/>
      <c r="F38" s="307"/>
      <c r="G38" s="308"/>
      <c r="H38" s="188"/>
      <c r="I38" s="194"/>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v>9</v>
      </c>
      <c r="B39" s="182" t="s">
        <v>617</v>
      </c>
      <c r="C39" s="210" t="s">
        <v>195</v>
      </c>
      <c r="D39" s="184" t="s">
        <v>184</v>
      </c>
      <c r="E39" s="186">
        <v>0.91410999999999998</v>
      </c>
      <c r="F39" s="190"/>
      <c r="G39" s="189">
        <f>E39*F39</f>
        <v>0</v>
      </c>
      <c r="H39" s="188" t="s">
        <v>196</v>
      </c>
      <c r="I39" s="194" t="s">
        <v>135</v>
      </c>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v>21</v>
      </c>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outlineLevel="1" x14ac:dyDescent="0.2">
      <c r="A40" s="192"/>
      <c r="B40" s="182"/>
      <c r="C40" s="223" t="s">
        <v>224</v>
      </c>
      <c r="D40" s="214"/>
      <c r="E40" s="215"/>
      <c r="F40" s="189"/>
      <c r="G40" s="189"/>
      <c r="H40" s="188"/>
      <c r="I40" s="194"/>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c r="B41" s="182"/>
      <c r="C41" s="223" t="s">
        <v>618</v>
      </c>
      <c r="D41" s="214"/>
      <c r="E41" s="215">
        <v>0.91410000000000002</v>
      </c>
      <c r="F41" s="189"/>
      <c r="G41" s="189"/>
      <c r="H41" s="188"/>
      <c r="I41" s="194"/>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x14ac:dyDescent="0.2">
      <c r="A42" s="191" t="s">
        <v>127</v>
      </c>
      <c r="B42" s="181" t="s">
        <v>426</v>
      </c>
      <c r="C42" s="209" t="s">
        <v>427</v>
      </c>
      <c r="D42" s="183"/>
      <c r="E42" s="185"/>
      <c r="F42" s="320">
        <f>SUM(G43:G62)</f>
        <v>0</v>
      </c>
      <c r="G42" s="321"/>
      <c r="H42" s="187"/>
      <c r="I42" s="193"/>
      <c r="J42" s="54"/>
    </row>
    <row r="43" spans="1:60" outlineLevel="1" x14ac:dyDescent="0.2">
      <c r="A43" s="192"/>
      <c r="B43" s="309" t="s">
        <v>428</v>
      </c>
      <c r="C43" s="310"/>
      <c r="D43" s="311"/>
      <c r="E43" s="312"/>
      <c r="F43" s="313"/>
      <c r="G43" s="314"/>
      <c r="H43" s="188"/>
      <c r="I43" s="194"/>
      <c r="J43" s="177"/>
      <c r="K43" s="178">
        <v>1</v>
      </c>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ht="22.5" outlineLevel="1" x14ac:dyDescent="0.2">
      <c r="A44" s="192"/>
      <c r="B44" s="303" t="s">
        <v>429</v>
      </c>
      <c r="C44" s="304"/>
      <c r="D44" s="305"/>
      <c r="E44" s="306"/>
      <c r="F44" s="307"/>
      <c r="G44" s="308"/>
      <c r="H44" s="188"/>
      <c r="I44" s="194"/>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9" t="str">
        <f>B44</f>
        <v>nosných, výplňových, obkladových, půdních, štítových, poprsních apod. (bez výztuže), s pomocným lešením o výšce podlahy do 1900 mm a pro zatížení 1,5 kPa,</v>
      </c>
      <c r="BA44" s="178"/>
      <c r="BB44" s="178"/>
      <c r="BC44" s="178"/>
      <c r="BD44" s="178"/>
      <c r="BE44" s="178"/>
      <c r="BF44" s="178"/>
      <c r="BG44" s="178"/>
      <c r="BH44" s="178"/>
    </row>
    <row r="45" spans="1:60" outlineLevel="1" x14ac:dyDescent="0.2">
      <c r="A45" s="192">
        <v>10</v>
      </c>
      <c r="B45" s="182" t="s">
        <v>619</v>
      </c>
      <c r="C45" s="210" t="s">
        <v>620</v>
      </c>
      <c r="D45" s="184" t="s">
        <v>184</v>
      </c>
      <c r="E45" s="186">
        <v>3.6720000000000002</v>
      </c>
      <c r="F45" s="190"/>
      <c r="G45" s="189">
        <f>E45*F45</f>
        <v>0</v>
      </c>
      <c r="H45" s="188" t="s">
        <v>196</v>
      </c>
      <c r="I45" s="194" t="s">
        <v>135</v>
      </c>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v>21</v>
      </c>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c r="B46" s="182"/>
      <c r="C46" s="223" t="s">
        <v>224</v>
      </c>
      <c r="D46" s="214"/>
      <c r="E46" s="215"/>
      <c r="F46" s="189"/>
      <c r="G46" s="189"/>
      <c r="H46" s="188"/>
      <c r="I46" s="194"/>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outlineLevel="1" x14ac:dyDescent="0.2">
      <c r="A47" s="192"/>
      <c r="B47" s="182"/>
      <c r="C47" s="223" t="s">
        <v>621</v>
      </c>
      <c r="D47" s="214"/>
      <c r="E47" s="215">
        <v>1.8360000000000001</v>
      </c>
      <c r="F47" s="189"/>
      <c r="G47" s="189"/>
      <c r="H47" s="188"/>
      <c r="I47" s="194"/>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outlineLevel="1" x14ac:dyDescent="0.2">
      <c r="A48" s="192"/>
      <c r="B48" s="182"/>
      <c r="C48" s="223" t="s">
        <v>621</v>
      </c>
      <c r="D48" s="214"/>
      <c r="E48" s="215">
        <v>1.8360000000000001</v>
      </c>
      <c r="F48" s="189"/>
      <c r="G48" s="189"/>
      <c r="H48" s="188"/>
      <c r="I48" s="194"/>
      <c r="J48" s="177"/>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row>
    <row r="49" spans="1:60" outlineLevel="1" x14ac:dyDescent="0.2">
      <c r="A49" s="192"/>
      <c r="B49" s="303" t="s">
        <v>437</v>
      </c>
      <c r="C49" s="304"/>
      <c r="D49" s="305"/>
      <c r="E49" s="306"/>
      <c r="F49" s="307"/>
      <c r="G49" s="308"/>
      <c r="H49" s="188"/>
      <c r="I49" s="194"/>
      <c r="J49" s="177"/>
      <c r="K49" s="178">
        <v>1</v>
      </c>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ht="22.5" outlineLevel="1" x14ac:dyDescent="0.2">
      <c r="A50" s="192"/>
      <c r="B50" s="303" t="s">
        <v>438</v>
      </c>
      <c r="C50" s="304"/>
      <c r="D50" s="305"/>
      <c r="E50" s="306"/>
      <c r="F50" s="307"/>
      <c r="G50" s="308"/>
      <c r="H50" s="188"/>
      <c r="I50" s="194"/>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9" t="str">
        <f>B50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A50" s="178"/>
      <c r="BB50" s="178"/>
      <c r="BC50" s="178"/>
      <c r="BD50" s="178"/>
      <c r="BE50" s="178"/>
      <c r="BF50" s="178"/>
      <c r="BG50" s="178"/>
      <c r="BH50" s="178"/>
    </row>
    <row r="51" spans="1:60" outlineLevel="1" x14ac:dyDescent="0.2">
      <c r="A51" s="192"/>
      <c r="B51" s="303" t="s">
        <v>622</v>
      </c>
      <c r="C51" s="304"/>
      <c r="D51" s="305"/>
      <c r="E51" s="306"/>
      <c r="F51" s="307"/>
      <c r="G51" s="308"/>
      <c r="H51" s="188"/>
      <c r="I51" s="194"/>
      <c r="J51" s="178"/>
      <c r="K51" s="178">
        <v>2</v>
      </c>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v>11</v>
      </c>
      <c r="B52" s="182" t="s">
        <v>623</v>
      </c>
      <c r="C52" s="210" t="s">
        <v>214</v>
      </c>
      <c r="D52" s="184" t="s">
        <v>205</v>
      </c>
      <c r="E52" s="186">
        <v>24.48</v>
      </c>
      <c r="F52" s="190"/>
      <c r="G52" s="189">
        <f>E52*F52</f>
        <v>0</v>
      </c>
      <c r="H52" s="188" t="s">
        <v>196</v>
      </c>
      <c r="I52" s="194" t="s">
        <v>135</v>
      </c>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v>21</v>
      </c>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outlineLevel="1" x14ac:dyDescent="0.2">
      <c r="A53" s="192"/>
      <c r="B53" s="182"/>
      <c r="C53" s="223" t="s">
        <v>224</v>
      </c>
      <c r="D53" s="214"/>
      <c r="E53" s="215"/>
      <c r="F53" s="189"/>
      <c r="G53" s="189"/>
      <c r="H53" s="188"/>
      <c r="I53" s="194"/>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outlineLevel="1" x14ac:dyDescent="0.2">
      <c r="A54" s="192"/>
      <c r="B54" s="182"/>
      <c r="C54" s="223" t="s">
        <v>624</v>
      </c>
      <c r="D54" s="214"/>
      <c r="E54" s="215">
        <v>12.24</v>
      </c>
      <c r="F54" s="189"/>
      <c r="G54" s="189"/>
      <c r="H54" s="188"/>
      <c r="I54" s="194"/>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row>
    <row r="55" spans="1:60" outlineLevel="1" x14ac:dyDescent="0.2">
      <c r="A55" s="192"/>
      <c r="B55" s="182"/>
      <c r="C55" s="223" t="s">
        <v>624</v>
      </c>
      <c r="D55" s="214"/>
      <c r="E55" s="215">
        <v>12.24</v>
      </c>
      <c r="F55" s="189"/>
      <c r="G55" s="189"/>
      <c r="H55" s="188"/>
      <c r="I55" s="194"/>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v>12</v>
      </c>
      <c r="B56" s="182" t="s">
        <v>625</v>
      </c>
      <c r="C56" s="210" t="s">
        <v>217</v>
      </c>
      <c r="D56" s="184" t="s">
        <v>205</v>
      </c>
      <c r="E56" s="186">
        <v>24.48</v>
      </c>
      <c r="F56" s="190"/>
      <c r="G56" s="189">
        <f>E56*F56</f>
        <v>0</v>
      </c>
      <c r="H56" s="188" t="s">
        <v>196</v>
      </c>
      <c r="I56" s="194" t="s">
        <v>135</v>
      </c>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v>21</v>
      </c>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outlineLevel="1" x14ac:dyDescent="0.2">
      <c r="A57" s="192"/>
      <c r="B57" s="303" t="s">
        <v>448</v>
      </c>
      <c r="C57" s="304"/>
      <c r="D57" s="305"/>
      <c r="E57" s="306"/>
      <c r="F57" s="307"/>
      <c r="G57" s="308"/>
      <c r="H57" s="188"/>
      <c r="I57" s="194"/>
      <c r="J57" s="178"/>
      <c r="K57" s="178">
        <v>1</v>
      </c>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outlineLevel="1" x14ac:dyDescent="0.2">
      <c r="A58" s="192"/>
      <c r="B58" s="303" t="s">
        <v>626</v>
      </c>
      <c r="C58" s="304"/>
      <c r="D58" s="305"/>
      <c r="E58" s="306"/>
      <c r="F58" s="307"/>
      <c r="G58" s="308"/>
      <c r="H58" s="188"/>
      <c r="I58" s="194"/>
      <c r="J58" s="178"/>
      <c r="K58" s="178">
        <v>2</v>
      </c>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outlineLevel="1" x14ac:dyDescent="0.2">
      <c r="A59" s="192">
        <v>13</v>
      </c>
      <c r="B59" s="182" t="s">
        <v>627</v>
      </c>
      <c r="C59" s="210" t="s">
        <v>628</v>
      </c>
      <c r="D59" s="184" t="s">
        <v>233</v>
      </c>
      <c r="E59" s="186">
        <v>8.4739999999999996E-2</v>
      </c>
      <c r="F59" s="190"/>
      <c r="G59" s="189">
        <f>E59*F59</f>
        <v>0</v>
      </c>
      <c r="H59" s="188" t="s">
        <v>196</v>
      </c>
      <c r="I59" s="194" t="s">
        <v>135</v>
      </c>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v>21</v>
      </c>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c r="B60" s="182"/>
      <c r="C60" s="223" t="s">
        <v>224</v>
      </c>
      <c r="D60" s="214"/>
      <c r="E60" s="215"/>
      <c r="F60" s="189"/>
      <c r="G60" s="189"/>
      <c r="H60" s="188"/>
      <c r="I60" s="194"/>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c r="B61" s="182"/>
      <c r="C61" s="223" t="s">
        <v>629</v>
      </c>
      <c r="D61" s="214"/>
      <c r="E61" s="215">
        <v>4.24E-2</v>
      </c>
      <c r="F61" s="189"/>
      <c r="G61" s="189"/>
      <c r="H61" s="188"/>
      <c r="I61" s="194"/>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c r="B62" s="182"/>
      <c r="C62" s="223" t="s">
        <v>629</v>
      </c>
      <c r="D62" s="214"/>
      <c r="E62" s="215">
        <v>4.24E-2</v>
      </c>
      <c r="F62" s="189"/>
      <c r="G62" s="189"/>
      <c r="H62" s="188"/>
      <c r="I62" s="194"/>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x14ac:dyDescent="0.2">
      <c r="A63" s="191" t="s">
        <v>127</v>
      </c>
      <c r="B63" s="181" t="s">
        <v>453</v>
      </c>
      <c r="C63" s="209" t="s">
        <v>454</v>
      </c>
      <c r="D63" s="183"/>
      <c r="E63" s="185"/>
      <c r="F63" s="320">
        <f>SUM(G64:G81)</f>
        <v>0</v>
      </c>
      <c r="G63" s="321"/>
      <c r="H63" s="187"/>
      <c r="I63" s="193"/>
    </row>
    <row r="64" spans="1:60" outlineLevel="1" x14ac:dyDescent="0.2">
      <c r="A64" s="192"/>
      <c r="B64" s="309" t="s">
        <v>630</v>
      </c>
      <c r="C64" s="310"/>
      <c r="D64" s="311"/>
      <c r="E64" s="312"/>
      <c r="F64" s="313"/>
      <c r="G64" s="314"/>
      <c r="H64" s="188"/>
      <c r="I64" s="194"/>
      <c r="J64" s="178"/>
      <c r="K64" s="178">
        <v>1</v>
      </c>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ht="22.5" outlineLevel="1" x14ac:dyDescent="0.2">
      <c r="A65" s="192"/>
      <c r="B65" s="303" t="s">
        <v>631</v>
      </c>
      <c r="C65" s="304"/>
      <c r="D65" s="305"/>
      <c r="E65" s="306"/>
      <c r="F65" s="307"/>
      <c r="G65" s="308"/>
      <c r="H65" s="188"/>
      <c r="I65" s="194"/>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9" t="str">
        <f>B65</f>
        <v>P10 až P20 na maltu MC 10 včetně vytvoření požlábku v ohybu izolace vodorovné na svislou, se zatřenou cementovou omítkou z malty min. MC 10 v tl. 20 mm pod izolaci,</v>
      </c>
      <c r="BA65" s="178"/>
      <c r="BB65" s="178"/>
      <c r="BC65" s="178"/>
      <c r="BD65" s="178"/>
      <c r="BE65" s="178"/>
      <c r="BF65" s="178"/>
      <c r="BG65" s="178"/>
      <c r="BH65" s="178"/>
    </row>
    <row r="66" spans="1:60" outlineLevel="1" x14ac:dyDescent="0.2">
      <c r="A66" s="192">
        <v>14</v>
      </c>
      <c r="B66" s="182" t="s">
        <v>632</v>
      </c>
      <c r="C66" s="210" t="s">
        <v>633</v>
      </c>
      <c r="D66" s="184" t="s">
        <v>205</v>
      </c>
      <c r="E66" s="186">
        <v>24.48</v>
      </c>
      <c r="F66" s="190"/>
      <c r="G66" s="189">
        <f>E66*F66</f>
        <v>0</v>
      </c>
      <c r="H66" s="188" t="s">
        <v>196</v>
      </c>
      <c r="I66" s="194" t="s">
        <v>135</v>
      </c>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v>21</v>
      </c>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outlineLevel="1" x14ac:dyDescent="0.2">
      <c r="A67" s="192"/>
      <c r="B67" s="182"/>
      <c r="C67" s="223" t="s">
        <v>224</v>
      </c>
      <c r="D67" s="214"/>
      <c r="E67" s="215"/>
      <c r="F67" s="189"/>
      <c r="G67" s="189"/>
      <c r="H67" s="188"/>
      <c r="I67" s="194"/>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c r="B68" s="182"/>
      <c r="C68" s="223" t="s">
        <v>624</v>
      </c>
      <c r="D68" s="214"/>
      <c r="E68" s="215">
        <v>12.24</v>
      </c>
      <c r="F68" s="189"/>
      <c r="G68" s="189"/>
      <c r="H68" s="188"/>
      <c r="I68" s="194"/>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outlineLevel="1" x14ac:dyDescent="0.2">
      <c r="A69" s="192"/>
      <c r="B69" s="182"/>
      <c r="C69" s="223" t="s">
        <v>624</v>
      </c>
      <c r="D69" s="214"/>
      <c r="E69" s="215">
        <v>12.24</v>
      </c>
      <c r="F69" s="189"/>
      <c r="G69" s="189"/>
      <c r="H69" s="188"/>
      <c r="I69" s="194"/>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outlineLevel="1" x14ac:dyDescent="0.2">
      <c r="A70" s="192"/>
      <c r="B70" s="303" t="s">
        <v>455</v>
      </c>
      <c r="C70" s="304"/>
      <c r="D70" s="305"/>
      <c r="E70" s="306"/>
      <c r="F70" s="307"/>
      <c r="G70" s="308"/>
      <c r="H70" s="188"/>
      <c r="I70" s="194"/>
      <c r="J70" s="178"/>
      <c r="K70" s="178">
        <v>1</v>
      </c>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outlineLevel="1" x14ac:dyDescent="0.2">
      <c r="A71" s="192"/>
      <c r="B71" s="303" t="s">
        <v>456</v>
      </c>
      <c r="C71" s="304"/>
      <c r="D71" s="305"/>
      <c r="E71" s="306"/>
      <c r="F71" s="307"/>
      <c r="G71" s="308"/>
      <c r="H71" s="188"/>
      <c r="I71" s="194"/>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outlineLevel="1" x14ac:dyDescent="0.2">
      <c r="A72" s="192">
        <v>15</v>
      </c>
      <c r="B72" s="182" t="s">
        <v>457</v>
      </c>
      <c r="C72" s="210" t="s">
        <v>458</v>
      </c>
      <c r="D72" s="184" t="s">
        <v>397</v>
      </c>
      <c r="E72" s="186">
        <v>11.8</v>
      </c>
      <c r="F72" s="190"/>
      <c r="G72" s="189">
        <f>E72*F72</f>
        <v>0</v>
      </c>
      <c r="H72" s="188" t="s">
        <v>459</v>
      </c>
      <c r="I72" s="194" t="s">
        <v>135</v>
      </c>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v>21</v>
      </c>
      <c r="AN72" s="178"/>
      <c r="AO72" s="178"/>
      <c r="AP72" s="178"/>
      <c r="AQ72" s="178"/>
      <c r="AR72" s="178"/>
      <c r="AS72" s="178"/>
      <c r="AT72" s="178"/>
      <c r="AU72" s="178"/>
      <c r="AV72" s="178"/>
      <c r="AW72" s="178"/>
      <c r="AX72" s="178"/>
      <c r="AY72" s="178"/>
      <c r="AZ72" s="178"/>
      <c r="BA72" s="178"/>
      <c r="BB72" s="178"/>
      <c r="BC72" s="178"/>
      <c r="BD72" s="178"/>
      <c r="BE72" s="178"/>
      <c r="BF72" s="178"/>
      <c r="BG72" s="178"/>
      <c r="BH72" s="178"/>
    </row>
    <row r="73" spans="1:60" outlineLevel="1" x14ac:dyDescent="0.2">
      <c r="A73" s="192"/>
      <c r="B73" s="182"/>
      <c r="C73" s="315" t="s">
        <v>460</v>
      </c>
      <c r="D73" s="316"/>
      <c r="E73" s="317"/>
      <c r="F73" s="318"/>
      <c r="G73" s="319"/>
      <c r="H73" s="188"/>
      <c r="I73" s="194"/>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9" t="str">
        <f>C73</f>
        <v>Zábradlí přímé nebo v oblouku výšky 1,10 m, ze sloupků z válcovaných tyčí I č.10 - 12.</v>
      </c>
      <c r="BB73" s="178"/>
      <c r="BC73" s="178"/>
      <c r="BD73" s="178"/>
      <c r="BE73" s="178"/>
      <c r="BF73" s="178"/>
      <c r="BG73" s="178"/>
      <c r="BH73" s="178"/>
    </row>
    <row r="74" spans="1:60" outlineLevel="1" x14ac:dyDescent="0.2">
      <c r="A74" s="192"/>
      <c r="B74" s="182"/>
      <c r="C74" s="315" t="s">
        <v>461</v>
      </c>
      <c r="D74" s="316"/>
      <c r="E74" s="317"/>
      <c r="F74" s="318"/>
      <c r="G74" s="319"/>
      <c r="H74" s="188"/>
      <c r="I74" s="194"/>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9" t="str">
        <f>C74</f>
        <v>Včetně:</v>
      </c>
      <c r="BB74" s="178"/>
      <c r="BC74" s="178"/>
      <c r="BD74" s="178"/>
      <c r="BE74" s="178"/>
      <c r="BF74" s="178"/>
      <c r="BG74" s="178"/>
      <c r="BH74" s="178"/>
    </row>
    <row r="75" spans="1:60" outlineLevel="1" x14ac:dyDescent="0.2">
      <c r="A75" s="192"/>
      <c r="B75" s="182"/>
      <c r="C75" s="315" t="s">
        <v>462</v>
      </c>
      <c r="D75" s="316"/>
      <c r="E75" s="317"/>
      <c r="F75" s="318"/>
      <c r="G75" s="319"/>
      <c r="H75" s="188"/>
      <c r="I75" s="194"/>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9" t="str">
        <f>C75</f>
        <v>- vykopání jamek a betonové bloky,</v>
      </c>
      <c r="BB75" s="178"/>
      <c r="BC75" s="178"/>
      <c r="BD75" s="178"/>
      <c r="BE75" s="178"/>
      <c r="BF75" s="178"/>
      <c r="BG75" s="178"/>
      <c r="BH75" s="178"/>
    </row>
    <row r="76" spans="1:60" outlineLevel="1" x14ac:dyDescent="0.2">
      <c r="A76" s="192"/>
      <c r="B76" s="182"/>
      <c r="C76" s="315" t="s">
        <v>463</v>
      </c>
      <c r="D76" s="316"/>
      <c r="E76" s="317"/>
      <c r="F76" s="318"/>
      <c r="G76" s="319"/>
      <c r="H76" s="188"/>
      <c r="I76" s="194"/>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9" t="str">
        <f>C76</f>
        <v>- zalití otvorů MC,</v>
      </c>
      <c r="BB76" s="178"/>
      <c r="BC76" s="178"/>
      <c r="BD76" s="178"/>
      <c r="BE76" s="178"/>
      <c r="BF76" s="178"/>
      <c r="BG76" s="178"/>
      <c r="BH76" s="178"/>
    </row>
    <row r="77" spans="1:60" outlineLevel="1" x14ac:dyDescent="0.2">
      <c r="A77" s="192"/>
      <c r="B77" s="182"/>
      <c r="C77" s="315" t="s">
        <v>464</v>
      </c>
      <c r="D77" s="316"/>
      <c r="E77" s="317"/>
      <c r="F77" s="318"/>
      <c r="G77" s="319"/>
      <c r="H77" s="188"/>
      <c r="I77" s="194"/>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9" t="str">
        <f>C77</f>
        <v>- nátěrů konstrukce.</v>
      </c>
      <c r="BB77" s="178"/>
      <c r="BC77" s="178"/>
      <c r="BD77" s="178"/>
      <c r="BE77" s="178"/>
      <c r="BF77" s="178"/>
      <c r="BG77" s="178"/>
      <c r="BH77" s="178"/>
    </row>
    <row r="78" spans="1:60" outlineLevel="1" x14ac:dyDescent="0.2">
      <c r="A78" s="192">
        <v>16</v>
      </c>
      <c r="B78" s="182" t="s">
        <v>467</v>
      </c>
      <c r="C78" s="210" t="s">
        <v>468</v>
      </c>
      <c r="D78" s="184" t="s">
        <v>469</v>
      </c>
      <c r="E78" s="186">
        <v>1</v>
      </c>
      <c r="F78" s="190"/>
      <c r="G78" s="189">
        <f>E78*F78</f>
        <v>0</v>
      </c>
      <c r="H78" s="188"/>
      <c r="I78" s="194" t="s">
        <v>264</v>
      </c>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v>21</v>
      </c>
      <c r="AN78" s="178"/>
      <c r="AO78" s="178"/>
      <c r="AP78" s="178"/>
      <c r="AQ78" s="178"/>
      <c r="AR78" s="178"/>
      <c r="AS78" s="178"/>
      <c r="AT78" s="178"/>
      <c r="AU78" s="178"/>
      <c r="AV78" s="178"/>
      <c r="AW78" s="178"/>
      <c r="AX78" s="178"/>
      <c r="AY78" s="178"/>
      <c r="AZ78" s="178"/>
      <c r="BA78" s="178"/>
      <c r="BB78" s="178"/>
      <c r="BC78" s="178"/>
      <c r="BD78" s="178"/>
      <c r="BE78" s="178"/>
      <c r="BF78" s="178"/>
      <c r="BG78" s="178"/>
      <c r="BH78" s="178"/>
    </row>
    <row r="79" spans="1:60" outlineLevel="1" x14ac:dyDescent="0.2">
      <c r="A79" s="192">
        <v>17</v>
      </c>
      <c r="B79" s="182" t="s">
        <v>470</v>
      </c>
      <c r="C79" s="210" t="s">
        <v>634</v>
      </c>
      <c r="D79" s="184" t="s">
        <v>472</v>
      </c>
      <c r="E79" s="186">
        <v>11.8</v>
      </c>
      <c r="F79" s="190"/>
      <c r="G79" s="189">
        <f>E79*F79</f>
        <v>0</v>
      </c>
      <c r="H79" s="188"/>
      <c r="I79" s="194" t="s">
        <v>264</v>
      </c>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v>21</v>
      </c>
      <c r="AN79" s="178"/>
      <c r="AO79" s="178"/>
      <c r="AP79" s="178"/>
      <c r="AQ79" s="178"/>
      <c r="AR79" s="178"/>
      <c r="AS79" s="178"/>
      <c r="AT79" s="178"/>
      <c r="AU79" s="178"/>
      <c r="AV79" s="178"/>
      <c r="AW79" s="178"/>
      <c r="AX79" s="178"/>
      <c r="AY79" s="178"/>
      <c r="AZ79" s="178"/>
      <c r="BA79" s="178"/>
      <c r="BB79" s="178"/>
      <c r="BC79" s="178"/>
      <c r="BD79" s="178"/>
      <c r="BE79" s="178"/>
      <c r="BF79" s="178"/>
      <c r="BG79" s="178"/>
      <c r="BH79" s="178"/>
    </row>
    <row r="80" spans="1:60" outlineLevel="1" x14ac:dyDescent="0.2">
      <c r="A80" s="192"/>
      <c r="B80" s="182"/>
      <c r="C80" s="223" t="s">
        <v>224</v>
      </c>
      <c r="D80" s="214"/>
      <c r="E80" s="215"/>
      <c r="F80" s="189"/>
      <c r="G80" s="189"/>
      <c r="H80" s="188"/>
      <c r="I80" s="194"/>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row>
    <row r="81" spans="1:60" outlineLevel="1" x14ac:dyDescent="0.2">
      <c r="A81" s="192"/>
      <c r="B81" s="182"/>
      <c r="C81" s="223" t="s">
        <v>635</v>
      </c>
      <c r="D81" s="214"/>
      <c r="E81" s="215">
        <v>11.8</v>
      </c>
      <c r="F81" s="189"/>
      <c r="G81" s="189"/>
      <c r="H81" s="188"/>
      <c r="I81" s="194"/>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row>
    <row r="82" spans="1:60" x14ac:dyDescent="0.2">
      <c r="A82" s="191" t="s">
        <v>127</v>
      </c>
      <c r="B82" s="181" t="s">
        <v>189</v>
      </c>
      <c r="C82" s="209" t="s">
        <v>190</v>
      </c>
      <c r="D82" s="183"/>
      <c r="E82" s="185"/>
      <c r="F82" s="320">
        <f>SUM(G83:G115)</f>
        <v>0</v>
      </c>
      <c r="G82" s="321"/>
      <c r="H82" s="187"/>
      <c r="I82" s="193"/>
    </row>
    <row r="83" spans="1:60" outlineLevel="1" x14ac:dyDescent="0.2">
      <c r="A83" s="192"/>
      <c r="B83" s="309" t="s">
        <v>191</v>
      </c>
      <c r="C83" s="310"/>
      <c r="D83" s="311"/>
      <c r="E83" s="312"/>
      <c r="F83" s="313"/>
      <c r="G83" s="314"/>
      <c r="H83" s="188"/>
      <c r="I83" s="194"/>
      <c r="J83" s="178"/>
      <c r="K83" s="178">
        <v>1</v>
      </c>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row>
    <row r="84" spans="1:60" outlineLevel="1" x14ac:dyDescent="0.2">
      <c r="A84" s="192"/>
      <c r="B84" s="303" t="s">
        <v>192</v>
      </c>
      <c r="C84" s="304"/>
      <c r="D84" s="305"/>
      <c r="E84" s="306"/>
      <c r="F84" s="307"/>
      <c r="G84" s="308"/>
      <c r="H84" s="188"/>
      <c r="I84" s="194"/>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row>
    <row r="85" spans="1:60" outlineLevel="1" x14ac:dyDescent="0.2">
      <c r="A85" s="192"/>
      <c r="B85" s="303" t="s">
        <v>636</v>
      </c>
      <c r="C85" s="304"/>
      <c r="D85" s="305"/>
      <c r="E85" s="306"/>
      <c r="F85" s="307"/>
      <c r="G85" s="308"/>
      <c r="H85" s="188"/>
      <c r="I85" s="194"/>
      <c r="J85" s="178"/>
      <c r="K85" s="178">
        <v>2</v>
      </c>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row>
    <row r="86" spans="1:60" outlineLevel="1" x14ac:dyDescent="0.2">
      <c r="A86" s="192">
        <v>18</v>
      </c>
      <c r="B86" s="182" t="s">
        <v>637</v>
      </c>
      <c r="C86" s="210" t="s">
        <v>620</v>
      </c>
      <c r="D86" s="184" t="s">
        <v>184</v>
      </c>
      <c r="E86" s="186">
        <v>1.5456000000000001</v>
      </c>
      <c r="F86" s="190"/>
      <c r="G86" s="189">
        <f>E86*F86</f>
        <v>0</v>
      </c>
      <c r="H86" s="188" t="s">
        <v>196</v>
      </c>
      <c r="I86" s="194" t="s">
        <v>135</v>
      </c>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v>21</v>
      </c>
      <c r="AN86" s="178"/>
      <c r="AO86" s="178"/>
      <c r="AP86" s="178"/>
      <c r="AQ86" s="178"/>
      <c r="AR86" s="178"/>
      <c r="AS86" s="178"/>
      <c r="AT86" s="178"/>
      <c r="AU86" s="178"/>
      <c r="AV86" s="178"/>
      <c r="AW86" s="178"/>
      <c r="AX86" s="178"/>
      <c r="AY86" s="178"/>
      <c r="AZ86" s="178"/>
      <c r="BA86" s="178"/>
      <c r="BB86" s="178"/>
      <c r="BC86" s="178"/>
      <c r="BD86" s="178"/>
      <c r="BE86" s="178"/>
      <c r="BF86" s="178"/>
      <c r="BG86" s="178"/>
      <c r="BH86" s="178"/>
    </row>
    <row r="87" spans="1:60" outlineLevel="1" x14ac:dyDescent="0.2">
      <c r="A87" s="192"/>
      <c r="B87" s="182"/>
      <c r="C87" s="315" t="s">
        <v>197</v>
      </c>
      <c r="D87" s="316"/>
      <c r="E87" s="317"/>
      <c r="F87" s="318"/>
      <c r="G87" s="319"/>
      <c r="H87" s="188"/>
      <c r="I87" s="194"/>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9" t="str">
        <f>C87</f>
        <v>Včetně vytvoření dilatačních spár, bez zaplnění.</v>
      </c>
      <c r="BB87" s="178"/>
      <c r="BC87" s="178"/>
      <c r="BD87" s="178"/>
      <c r="BE87" s="178"/>
      <c r="BF87" s="178"/>
      <c r="BG87" s="178"/>
      <c r="BH87" s="178"/>
    </row>
    <row r="88" spans="1:60" outlineLevel="1" x14ac:dyDescent="0.2">
      <c r="A88" s="192"/>
      <c r="B88" s="182"/>
      <c r="C88" s="223" t="s">
        <v>638</v>
      </c>
      <c r="D88" s="214"/>
      <c r="E88" s="215"/>
      <c r="F88" s="189"/>
      <c r="G88" s="189"/>
      <c r="H88" s="188"/>
      <c r="I88" s="194"/>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row>
    <row r="89" spans="1:60" outlineLevel="1" x14ac:dyDescent="0.2">
      <c r="A89" s="192"/>
      <c r="B89" s="182"/>
      <c r="C89" s="223" t="s">
        <v>639</v>
      </c>
      <c r="D89" s="214"/>
      <c r="E89" s="215">
        <v>1.5456000000000001</v>
      </c>
      <c r="F89" s="189"/>
      <c r="G89" s="189"/>
      <c r="H89" s="188"/>
      <c r="I89" s="194"/>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row>
    <row r="90" spans="1:60" outlineLevel="1" x14ac:dyDescent="0.2">
      <c r="A90" s="192"/>
      <c r="B90" s="303" t="s">
        <v>640</v>
      </c>
      <c r="C90" s="304"/>
      <c r="D90" s="305"/>
      <c r="E90" s="306"/>
      <c r="F90" s="307"/>
      <c r="G90" s="308"/>
      <c r="H90" s="188"/>
      <c r="I90" s="194"/>
      <c r="J90" s="178"/>
      <c r="K90" s="178">
        <v>2</v>
      </c>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row>
    <row r="91" spans="1:60" outlineLevel="1" x14ac:dyDescent="0.2">
      <c r="A91" s="192">
        <v>19</v>
      </c>
      <c r="B91" s="182" t="s">
        <v>641</v>
      </c>
      <c r="C91" s="210" t="s">
        <v>195</v>
      </c>
      <c r="D91" s="184" t="s">
        <v>184</v>
      </c>
      <c r="E91" s="186">
        <v>2.8409599999999999</v>
      </c>
      <c r="F91" s="190"/>
      <c r="G91" s="189">
        <f>E91*F91</f>
        <v>0</v>
      </c>
      <c r="H91" s="188" t="s">
        <v>196</v>
      </c>
      <c r="I91" s="194" t="s">
        <v>135</v>
      </c>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v>21</v>
      </c>
      <c r="AN91" s="178"/>
      <c r="AO91" s="178"/>
      <c r="AP91" s="178"/>
      <c r="AQ91" s="178"/>
      <c r="AR91" s="178"/>
      <c r="AS91" s="178"/>
      <c r="AT91" s="178"/>
      <c r="AU91" s="178"/>
      <c r="AV91" s="178"/>
      <c r="AW91" s="178"/>
      <c r="AX91" s="178"/>
      <c r="AY91" s="178"/>
      <c r="AZ91" s="178"/>
      <c r="BA91" s="178"/>
      <c r="BB91" s="178"/>
      <c r="BC91" s="178"/>
      <c r="BD91" s="178"/>
      <c r="BE91" s="178"/>
      <c r="BF91" s="178"/>
      <c r="BG91" s="178"/>
      <c r="BH91" s="178"/>
    </row>
    <row r="92" spans="1:60" outlineLevel="1" x14ac:dyDescent="0.2">
      <c r="A92" s="192"/>
      <c r="B92" s="182"/>
      <c r="C92" s="315" t="s">
        <v>197</v>
      </c>
      <c r="D92" s="316"/>
      <c r="E92" s="317"/>
      <c r="F92" s="318"/>
      <c r="G92" s="319"/>
      <c r="H92" s="188"/>
      <c r="I92" s="194"/>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9" t="str">
        <f>C92</f>
        <v>Včetně vytvoření dilatačních spár, bez zaplnění.</v>
      </c>
      <c r="BB92" s="178"/>
      <c r="BC92" s="178"/>
      <c r="BD92" s="178"/>
      <c r="BE92" s="178"/>
      <c r="BF92" s="178"/>
      <c r="BG92" s="178"/>
      <c r="BH92" s="178"/>
    </row>
    <row r="93" spans="1:60" outlineLevel="1" x14ac:dyDescent="0.2">
      <c r="A93" s="192"/>
      <c r="B93" s="182"/>
      <c r="C93" s="223" t="s">
        <v>224</v>
      </c>
      <c r="D93" s="214"/>
      <c r="E93" s="215"/>
      <c r="F93" s="189"/>
      <c r="G93" s="189"/>
      <c r="H93" s="188"/>
      <c r="I93" s="194"/>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row>
    <row r="94" spans="1:60" outlineLevel="1" x14ac:dyDescent="0.2">
      <c r="A94" s="192"/>
      <c r="B94" s="182"/>
      <c r="C94" s="223" t="s">
        <v>614</v>
      </c>
      <c r="D94" s="214"/>
      <c r="E94" s="215">
        <v>2.8410000000000002</v>
      </c>
      <c r="F94" s="189"/>
      <c r="G94" s="189"/>
      <c r="H94" s="188"/>
      <c r="I94" s="194"/>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row>
    <row r="95" spans="1:60" outlineLevel="1" x14ac:dyDescent="0.2">
      <c r="A95" s="192"/>
      <c r="B95" s="303" t="s">
        <v>202</v>
      </c>
      <c r="C95" s="304"/>
      <c r="D95" s="305"/>
      <c r="E95" s="306"/>
      <c r="F95" s="307"/>
      <c r="G95" s="308"/>
      <c r="H95" s="188"/>
      <c r="I95" s="194"/>
      <c r="J95" s="178"/>
      <c r="K95" s="178">
        <v>2</v>
      </c>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row>
    <row r="96" spans="1:60" outlineLevel="1" x14ac:dyDescent="0.2">
      <c r="A96" s="192">
        <v>20</v>
      </c>
      <c r="B96" s="182" t="s">
        <v>203</v>
      </c>
      <c r="C96" s="210" t="s">
        <v>204</v>
      </c>
      <c r="D96" s="184" t="s">
        <v>205</v>
      </c>
      <c r="E96" s="186">
        <v>50.489600000000003</v>
      </c>
      <c r="F96" s="190"/>
      <c r="G96" s="189">
        <f>E96*F96</f>
        <v>0</v>
      </c>
      <c r="H96" s="188" t="s">
        <v>196</v>
      </c>
      <c r="I96" s="194" t="s">
        <v>135</v>
      </c>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v>21</v>
      </c>
      <c r="AN96" s="178"/>
      <c r="AO96" s="178"/>
      <c r="AP96" s="178"/>
      <c r="AQ96" s="178"/>
      <c r="AR96" s="178"/>
      <c r="AS96" s="178"/>
      <c r="AT96" s="178"/>
      <c r="AU96" s="178"/>
      <c r="AV96" s="178"/>
      <c r="AW96" s="178"/>
      <c r="AX96" s="178"/>
      <c r="AY96" s="178"/>
      <c r="AZ96" s="178"/>
      <c r="BA96" s="178"/>
      <c r="BB96" s="178"/>
      <c r="BC96" s="178"/>
      <c r="BD96" s="178"/>
      <c r="BE96" s="178"/>
      <c r="BF96" s="178"/>
      <c r="BG96" s="178"/>
      <c r="BH96" s="178"/>
    </row>
    <row r="97" spans="1:60" outlineLevel="1" x14ac:dyDescent="0.2">
      <c r="A97" s="192"/>
      <c r="B97" s="182"/>
      <c r="C97" s="223" t="s">
        <v>638</v>
      </c>
      <c r="D97" s="214"/>
      <c r="E97" s="215"/>
      <c r="F97" s="189"/>
      <c r="G97" s="189"/>
      <c r="H97" s="188"/>
      <c r="I97" s="194"/>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row>
    <row r="98" spans="1:60" outlineLevel="1" x14ac:dyDescent="0.2">
      <c r="A98" s="192"/>
      <c r="B98" s="182"/>
      <c r="C98" s="223" t="s">
        <v>642</v>
      </c>
      <c r="D98" s="214"/>
      <c r="E98" s="215">
        <v>22.08</v>
      </c>
      <c r="F98" s="189"/>
      <c r="G98" s="189"/>
      <c r="H98" s="188"/>
      <c r="I98" s="194"/>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row>
    <row r="99" spans="1:60" outlineLevel="1" x14ac:dyDescent="0.2">
      <c r="A99" s="192"/>
      <c r="B99" s="182"/>
      <c r="C99" s="223" t="s">
        <v>608</v>
      </c>
      <c r="D99" s="214"/>
      <c r="E99" s="215">
        <v>28.409600000000001</v>
      </c>
      <c r="F99" s="189"/>
      <c r="G99" s="189"/>
      <c r="H99" s="188"/>
      <c r="I99" s="194"/>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row>
    <row r="100" spans="1:60" outlineLevel="1" x14ac:dyDescent="0.2">
      <c r="A100" s="192"/>
      <c r="B100" s="303" t="s">
        <v>643</v>
      </c>
      <c r="C100" s="304"/>
      <c r="D100" s="305"/>
      <c r="E100" s="306"/>
      <c r="F100" s="307"/>
      <c r="G100" s="308"/>
      <c r="H100" s="188"/>
      <c r="I100" s="194"/>
      <c r="J100" s="178"/>
      <c r="K100" s="178">
        <v>1</v>
      </c>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row>
    <row r="101" spans="1:60" outlineLevel="1" x14ac:dyDescent="0.2">
      <c r="A101" s="192"/>
      <c r="B101" s="303" t="s">
        <v>644</v>
      </c>
      <c r="C101" s="304"/>
      <c r="D101" s="305"/>
      <c r="E101" s="306"/>
      <c r="F101" s="307"/>
      <c r="G101" s="308"/>
      <c r="H101" s="188"/>
      <c r="I101" s="194"/>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row>
    <row r="102" spans="1:60" outlineLevel="1" x14ac:dyDescent="0.2">
      <c r="A102" s="192">
        <v>21</v>
      </c>
      <c r="B102" s="182" t="s">
        <v>645</v>
      </c>
      <c r="C102" s="210" t="s">
        <v>646</v>
      </c>
      <c r="D102" s="184" t="s">
        <v>184</v>
      </c>
      <c r="E102" s="186">
        <v>1.5456000000000001</v>
      </c>
      <c r="F102" s="190"/>
      <c r="G102" s="189">
        <f>E102*F102</f>
        <v>0</v>
      </c>
      <c r="H102" s="188" t="s">
        <v>196</v>
      </c>
      <c r="I102" s="194" t="s">
        <v>135</v>
      </c>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v>21</v>
      </c>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row>
    <row r="103" spans="1:60" outlineLevel="1" x14ac:dyDescent="0.2">
      <c r="A103" s="192">
        <v>22</v>
      </c>
      <c r="B103" s="182" t="s">
        <v>647</v>
      </c>
      <c r="C103" s="210" t="s">
        <v>648</v>
      </c>
      <c r="D103" s="184" t="s">
        <v>184</v>
      </c>
      <c r="E103" s="186">
        <v>2.8409599999999999</v>
      </c>
      <c r="F103" s="190"/>
      <c r="G103" s="189">
        <f>E103*F103</f>
        <v>0</v>
      </c>
      <c r="H103" s="188" t="s">
        <v>196</v>
      </c>
      <c r="I103" s="194" t="s">
        <v>135</v>
      </c>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v>21</v>
      </c>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row>
    <row r="104" spans="1:60" outlineLevel="1" x14ac:dyDescent="0.2">
      <c r="A104" s="192"/>
      <c r="B104" s="303" t="s">
        <v>649</v>
      </c>
      <c r="C104" s="304"/>
      <c r="D104" s="305"/>
      <c r="E104" s="306"/>
      <c r="F104" s="307"/>
      <c r="G104" s="308"/>
      <c r="H104" s="188"/>
      <c r="I104" s="194"/>
      <c r="J104" s="178"/>
      <c r="K104" s="178">
        <v>1</v>
      </c>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row>
    <row r="105" spans="1:60" outlineLevel="1" x14ac:dyDescent="0.2">
      <c r="A105" s="192"/>
      <c r="B105" s="303" t="s">
        <v>650</v>
      </c>
      <c r="C105" s="304"/>
      <c r="D105" s="305"/>
      <c r="E105" s="306"/>
      <c r="F105" s="307"/>
      <c r="G105" s="308"/>
      <c r="H105" s="188"/>
      <c r="I105" s="194"/>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row>
    <row r="106" spans="1:60" outlineLevel="1" x14ac:dyDescent="0.2">
      <c r="A106" s="192">
        <v>23</v>
      </c>
      <c r="B106" s="182" t="s">
        <v>651</v>
      </c>
      <c r="C106" s="210" t="s">
        <v>646</v>
      </c>
      <c r="D106" s="184" t="s">
        <v>184</v>
      </c>
      <c r="E106" s="186">
        <v>1.5456000000000001</v>
      </c>
      <c r="F106" s="190"/>
      <c r="G106" s="189">
        <f>E106*F106</f>
        <v>0</v>
      </c>
      <c r="H106" s="188" t="s">
        <v>196</v>
      </c>
      <c r="I106" s="194" t="s">
        <v>135</v>
      </c>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v>21</v>
      </c>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row>
    <row r="107" spans="1:60" outlineLevel="1" x14ac:dyDescent="0.2">
      <c r="A107" s="192">
        <v>24</v>
      </c>
      <c r="B107" s="182" t="s">
        <v>652</v>
      </c>
      <c r="C107" s="210" t="s">
        <v>648</v>
      </c>
      <c r="D107" s="184" t="s">
        <v>184</v>
      </c>
      <c r="E107" s="186">
        <v>2.8409599999999999</v>
      </c>
      <c r="F107" s="190"/>
      <c r="G107" s="189">
        <f>E107*F107</f>
        <v>0</v>
      </c>
      <c r="H107" s="188" t="s">
        <v>196</v>
      </c>
      <c r="I107" s="194" t="s">
        <v>135</v>
      </c>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v>21</v>
      </c>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row>
    <row r="108" spans="1:60" outlineLevel="1" x14ac:dyDescent="0.2">
      <c r="A108" s="192"/>
      <c r="B108" s="303" t="s">
        <v>653</v>
      </c>
      <c r="C108" s="304"/>
      <c r="D108" s="305"/>
      <c r="E108" s="306"/>
      <c r="F108" s="307"/>
      <c r="G108" s="308"/>
      <c r="H108" s="188"/>
      <c r="I108" s="194"/>
      <c r="J108" s="178"/>
      <c r="K108" s="178">
        <v>1</v>
      </c>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row>
    <row r="109" spans="1:60" outlineLevel="1" x14ac:dyDescent="0.2">
      <c r="A109" s="192"/>
      <c r="B109" s="303" t="s">
        <v>654</v>
      </c>
      <c r="C109" s="304"/>
      <c r="D109" s="305"/>
      <c r="E109" s="306"/>
      <c r="F109" s="307"/>
      <c r="G109" s="308"/>
      <c r="H109" s="188"/>
      <c r="I109" s="194"/>
      <c r="J109" s="178"/>
      <c r="K109" s="178">
        <v>2</v>
      </c>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row>
    <row r="110" spans="1:60" outlineLevel="1" x14ac:dyDescent="0.2">
      <c r="A110" s="192">
        <v>25</v>
      </c>
      <c r="B110" s="182" t="s">
        <v>655</v>
      </c>
      <c r="C110" s="210" t="s">
        <v>656</v>
      </c>
      <c r="D110" s="184" t="s">
        <v>233</v>
      </c>
      <c r="E110" s="186">
        <v>5.3069999999999999E-2</v>
      </c>
      <c r="F110" s="190"/>
      <c r="G110" s="189">
        <f>E110*F110</f>
        <v>0</v>
      </c>
      <c r="H110" s="188" t="s">
        <v>196</v>
      </c>
      <c r="I110" s="194" t="s">
        <v>135</v>
      </c>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v>21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row>
    <row r="111" spans="1:60" outlineLevel="1" x14ac:dyDescent="0.2">
      <c r="A111" s="192"/>
      <c r="B111" s="182"/>
      <c r="C111" s="223" t="s">
        <v>638</v>
      </c>
      <c r="D111" s="214"/>
      <c r="E111" s="215"/>
      <c r="F111" s="189"/>
      <c r="G111" s="189"/>
      <c r="H111" s="188"/>
      <c r="I111" s="194"/>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row>
    <row r="112" spans="1:60" outlineLevel="1" x14ac:dyDescent="0.2">
      <c r="A112" s="192"/>
      <c r="B112" s="182"/>
      <c r="C112" s="223" t="s">
        <v>657</v>
      </c>
      <c r="D112" s="214"/>
      <c r="E112" s="215">
        <v>5.3100000000000001E-2</v>
      </c>
      <c r="F112" s="189"/>
      <c r="G112" s="189"/>
      <c r="H112" s="188"/>
      <c r="I112" s="194"/>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row>
    <row r="113" spans="1:60" outlineLevel="1" x14ac:dyDescent="0.2">
      <c r="A113" s="192">
        <v>26</v>
      </c>
      <c r="B113" s="182" t="s">
        <v>658</v>
      </c>
      <c r="C113" s="210" t="s">
        <v>628</v>
      </c>
      <c r="D113" s="184" t="s">
        <v>233</v>
      </c>
      <c r="E113" s="186">
        <v>9.8339999999999997E-2</v>
      </c>
      <c r="F113" s="190"/>
      <c r="G113" s="189">
        <f>E113*F113</f>
        <v>0</v>
      </c>
      <c r="H113" s="188" t="s">
        <v>196</v>
      </c>
      <c r="I113" s="194" t="s">
        <v>135</v>
      </c>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v>21</v>
      </c>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row>
    <row r="114" spans="1:60" outlineLevel="1" x14ac:dyDescent="0.2">
      <c r="A114" s="192"/>
      <c r="B114" s="182"/>
      <c r="C114" s="223" t="s">
        <v>224</v>
      </c>
      <c r="D114" s="214"/>
      <c r="E114" s="215"/>
      <c r="F114" s="189"/>
      <c r="G114" s="189"/>
      <c r="H114" s="188"/>
      <c r="I114" s="194"/>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row>
    <row r="115" spans="1:60" outlineLevel="1" x14ac:dyDescent="0.2">
      <c r="A115" s="192"/>
      <c r="B115" s="182"/>
      <c r="C115" s="223" t="s">
        <v>659</v>
      </c>
      <c r="D115" s="214"/>
      <c r="E115" s="215">
        <v>9.8299999999999998E-2</v>
      </c>
      <c r="F115" s="189"/>
      <c r="G115" s="189"/>
      <c r="H115" s="188"/>
      <c r="I115" s="194"/>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row>
    <row r="116" spans="1:60" x14ac:dyDescent="0.2">
      <c r="A116" s="191" t="s">
        <v>127</v>
      </c>
      <c r="B116" s="181" t="s">
        <v>660</v>
      </c>
      <c r="C116" s="209" t="s">
        <v>661</v>
      </c>
      <c r="D116" s="183"/>
      <c r="E116" s="185"/>
      <c r="F116" s="320">
        <f>SUM(G117:G121)</f>
        <v>0</v>
      </c>
      <c r="G116" s="321"/>
      <c r="H116" s="187"/>
      <c r="I116" s="193"/>
    </row>
    <row r="117" spans="1:60" outlineLevel="1" x14ac:dyDescent="0.2">
      <c r="A117" s="192"/>
      <c r="B117" s="309" t="s">
        <v>662</v>
      </c>
      <c r="C117" s="310"/>
      <c r="D117" s="311"/>
      <c r="E117" s="312"/>
      <c r="F117" s="313"/>
      <c r="G117" s="314"/>
      <c r="H117" s="188"/>
      <c r="I117" s="194"/>
      <c r="J117" s="178"/>
      <c r="K117" s="178">
        <v>1</v>
      </c>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row>
    <row r="118" spans="1:60" ht="22.5" outlineLevel="1" x14ac:dyDescent="0.2">
      <c r="A118" s="192"/>
      <c r="B118" s="303" t="s">
        <v>663</v>
      </c>
      <c r="C118" s="304"/>
      <c r="D118" s="305"/>
      <c r="E118" s="306"/>
      <c r="F118" s="307"/>
      <c r="G118" s="308"/>
      <c r="H118" s="188"/>
      <c r="I118" s="194"/>
      <c r="J118" s="178"/>
      <c r="K118" s="178">
        <v>2</v>
      </c>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9" t="str">
        <f>B118</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118" s="178"/>
      <c r="BB118" s="178"/>
      <c r="BC118" s="178"/>
      <c r="BD118" s="178"/>
      <c r="BE118" s="178"/>
      <c r="BF118" s="178"/>
      <c r="BG118" s="178"/>
      <c r="BH118" s="178"/>
    </row>
    <row r="119" spans="1:60" outlineLevel="1" x14ac:dyDescent="0.2">
      <c r="A119" s="192">
        <v>27</v>
      </c>
      <c r="B119" s="182" t="s">
        <v>664</v>
      </c>
      <c r="C119" s="210" t="s">
        <v>665</v>
      </c>
      <c r="D119" s="184" t="s">
        <v>205</v>
      </c>
      <c r="E119" s="186">
        <v>50</v>
      </c>
      <c r="F119" s="190"/>
      <c r="G119" s="189">
        <f>E119*F119</f>
        <v>0</v>
      </c>
      <c r="H119" s="188" t="s">
        <v>196</v>
      </c>
      <c r="I119" s="194" t="s">
        <v>135</v>
      </c>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v>21</v>
      </c>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row>
    <row r="120" spans="1:60" outlineLevel="1" x14ac:dyDescent="0.2">
      <c r="A120" s="192"/>
      <c r="B120" s="303" t="s">
        <v>666</v>
      </c>
      <c r="C120" s="304"/>
      <c r="D120" s="305"/>
      <c r="E120" s="306"/>
      <c r="F120" s="307"/>
      <c r="G120" s="308"/>
      <c r="H120" s="188"/>
      <c r="I120" s="194"/>
      <c r="J120" s="178"/>
      <c r="K120" s="178">
        <v>1</v>
      </c>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row>
    <row r="121" spans="1:60" outlineLevel="1" x14ac:dyDescent="0.2">
      <c r="A121" s="192">
        <v>28</v>
      </c>
      <c r="B121" s="182" t="s">
        <v>667</v>
      </c>
      <c r="C121" s="210" t="s">
        <v>668</v>
      </c>
      <c r="D121" s="184" t="s">
        <v>669</v>
      </c>
      <c r="E121" s="186">
        <v>24</v>
      </c>
      <c r="F121" s="190"/>
      <c r="G121" s="189">
        <f>E121*F121</f>
        <v>0</v>
      </c>
      <c r="H121" s="188" t="s">
        <v>670</v>
      </c>
      <c r="I121" s="194" t="s">
        <v>135</v>
      </c>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v>21</v>
      </c>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row>
    <row r="122" spans="1:60" x14ac:dyDescent="0.2">
      <c r="A122" s="191" t="s">
        <v>127</v>
      </c>
      <c r="B122" s="181" t="s">
        <v>218</v>
      </c>
      <c r="C122" s="209" t="s">
        <v>219</v>
      </c>
      <c r="D122" s="183"/>
      <c r="E122" s="185"/>
      <c r="F122" s="320">
        <f>SUM(G123:G131)</f>
        <v>0</v>
      </c>
      <c r="G122" s="321"/>
      <c r="H122" s="187"/>
      <c r="I122" s="193"/>
    </row>
    <row r="123" spans="1:60" outlineLevel="1" x14ac:dyDescent="0.2">
      <c r="A123" s="192"/>
      <c r="B123" s="309" t="s">
        <v>671</v>
      </c>
      <c r="C123" s="310"/>
      <c r="D123" s="311"/>
      <c r="E123" s="312"/>
      <c r="F123" s="313"/>
      <c r="G123" s="314"/>
      <c r="H123" s="188"/>
      <c r="I123" s="194"/>
      <c r="J123" s="178"/>
      <c r="K123" s="178">
        <v>1</v>
      </c>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row>
    <row r="124" spans="1:60" outlineLevel="1" x14ac:dyDescent="0.2">
      <c r="A124" s="192"/>
      <c r="B124" s="303" t="s">
        <v>672</v>
      </c>
      <c r="C124" s="304"/>
      <c r="D124" s="305"/>
      <c r="E124" s="306"/>
      <c r="F124" s="307"/>
      <c r="G124" s="308"/>
      <c r="H124" s="188"/>
      <c r="I124" s="194"/>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row>
    <row r="125" spans="1:60" outlineLevel="1" x14ac:dyDescent="0.2">
      <c r="A125" s="192">
        <v>29</v>
      </c>
      <c r="B125" s="182" t="s">
        <v>673</v>
      </c>
      <c r="C125" s="210" t="s">
        <v>674</v>
      </c>
      <c r="D125" s="184" t="s">
        <v>397</v>
      </c>
      <c r="E125" s="186">
        <v>12.6</v>
      </c>
      <c r="F125" s="190"/>
      <c r="G125" s="189">
        <f>E125*F125</f>
        <v>0</v>
      </c>
      <c r="H125" s="188" t="s">
        <v>223</v>
      </c>
      <c r="I125" s="194" t="s">
        <v>135</v>
      </c>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v>21</v>
      </c>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row>
    <row r="126" spans="1:60" outlineLevel="1" x14ac:dyDescent="0.2">
      <c r="A126" s="192"/>
      <c r="B126" s="182"/>
      <c r="C126" s="223" t="s">
        <v>224</v>
      </c>
      <c r="D126" s="214"/>
      <c r="E126" s="215"/>
      <c r="F126" s="189"/>
      <c r="G126" s="189"/>
      <c r="H126" s="188"/>
      <c r="I126" s="194"/>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row>
    <row r="127" spans="1:60" outlineLevel="1" x14ac:dyDescent="0.2">
      <c r="A127" s="192"/>
      <c r="B127" s="182"/>
      <c r="C127" s="223" t="s">
        <v>675</v>
      </c>
      <c r="D127" s="214"/>
      <c r="E127" s="215">
        <v>12.6</v>
      </c>
      <c r="F127" s="189"/>
      <c r="G127" s="189"/>
      <c r="H127" s="188"/>
      <c r="I127" s="194"/>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row>
    <row r="128" spans="1:60" outlineLevel="1" x14ac:dyDescent="0.2">
      <c r="A128" s="192"/>
      <c r="B128" s="303" t="s">
        <v>220</v>
      </c>
      <c r="C128" s="304"/>
      <c r="D128" s="305"/>
      <c r="E128" s="306"/>
      <c r="F128" s="307"/>
      <c r="G128" s="308"/>
      <c r="H128" s="188"/>
      <c r="I128" s="194"/>
      <c r="J128" s="178"/>
      <c r="K128" s="178">
        <v>1</v>
      </c>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row>
    <row r="129" spans="1:60" outlineLevel="1" x14ac:dyDescent="0.2">
      <c r="A129" s="192">
        <v>30</v>
      </c>
      <c r="B129" s="182" t="s">
        <v>221</v>
      </c>
      <c r="C129" s="210" t="s">
        <v>676</v>
      </c>
      <c r="D129" s="184" t="s">
        <v>184</v>
      </c>
      <c r="E129" s="186">
        <v>2.0474999999999999</v>
      </c>
      <c r="F129" s="190"/>
      <c r="G129" s="189">
        <f>E129*F129</f>
        <v>0</v>
      </c>
      <c r="H129" s="188" t="s">
        <v>223</v>
      </c>
      <c r="I129" s="194" t="s">
        <v>135</v>
      </c>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v>21</v>
      </c>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row>
    <row r="130" spans="1:60" outlineLevel="1" x14ac:dyDescent="0.2">
      <c r="A130" s="192"/>
      <c r="B130" s="182"/>
      <c r="C130" s="223" t="s">
        <v>224</v>
      </c>
      <c r="D130" s="214"/>
      <c r="E130" s="215"/>
      <c r="F130" s="189"/>
      <c r="G130" s="189"/>
      <c r="H130" s="188"/>
      <c r="I130" s="194"/>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row>
    <row r="131" spans="1:60" outlineLevel="1" x14ac:dyDescent="0.2">
      <c r="A131" s="192"/>
      <c r="B131" s="182"/>
      <c r="C131" s="223" t="s">
        <v>677</v>
      </c>
      <c r="D131" s="214"/>
      <c r="E131" s="215">
        <v>2.0474999999999999</v>
      </c>
      <c r="F131" s="189"/>
      <c r="G131" s="189"/>
      <c r="H131" s="188"/>
      <c r="I131" s="194"/>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row>
    <row r="132" spans="1:60" x14ac:dyDescent="0.2">
      <c r="A132" s="191" t="s">
        <v>127</v>
      </c>
      <c r="B132" s="181" t="s">
        <v>523</v>
      </c>
      <c r="C132" s="209" t="s">
        <v>524</v>
      </c>
      <c r="D132" s="183"/>
      <c r="E132" s="185"/>
      <c r="F132" s="320">
        <f>SUM(G133:G144)</f>
        <v>0</v>
      </c>
      <c r="G132" s="321"/>
      <c r="H132" s="187"/>
      <c r="I132" s="193"/>
    </row>
    <row r="133" spans="1:60" outlineLevel="1" x14ac:dyDescent="0.2">
      <c r="A133" s="192"/>
      <c r="B133" s="309" t="s">
        <v>678</v>
      </c>
      <c r="C133" s="310"/>
      <c r="D133" s="311"/>
      <c r="E133" s="312"/>
      <c r="F133" s="313"/>
      <c r="G133" s="314"/>
      <c r="H133" s="188"/>
      <c r="I133" s="194"/>
      <c r="J133" s="178"/>
      <c r="K133" s="178">
        <v>1</v>
      </c>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row>
    <row r="134" spans="1:60" outlineLevel="1" x14ac:dyDescent="0.2">
      <c r="A134" s="192">
        <v>31</v>
      </c>
      <c r="B134" s="182" t="s">
        <v>679</v>
      </c>
      <c r="C134" s="210" t="s">
        <v>680</v>
      </c>
      <c r="D134" s="184" t="s">
        <v>397</v>
      </c>
      <c r="E134" s="186">
        <v>11.6</v>
      </c>
      <c r="F134" s="190"/>
      <c r="G134" s="189">
        <f>E134*F134</f>
        <v>0</v>
      </c>
      <c r="H134" s="188" t="s">
        <v>223</v>
      </c>
      <c r="I134" s="194" t="s">
        <v>135</v>
      </c>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v>21</v>
      </c>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row>
    <row r="135" spans="1:60" outlineLevel="1" x14ac:dyDescent="0.2">
      <c r="A135" s="192"/>
      <c r="B135" s="182"/>
      <c r="C135" s="223" t="s">
        <v>224</v>
      </c>
      <c r="D135" s="214"/>
      <c r="E135" s="215"/>
      <c r="F135" s="189"/>
      <c r="G135" s="189"/>
      <c r="H135" s="188"/>
      <c r="I135" s="194"/>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c r="BC135" s="178"/>
      <c r="BD135" s="178"/>
      <c r="BE135" s="178"/>
      <c r="BF135" s="178"/>
      <c r="BG135" s="178"/>
      <c r="BH135" s="178"/>
    </row>
    <row r="136" spans="1:60" outlineLevel="1" x14ac:dyDescent="0.2">
      <c r="A136" s="192"/>
      <c r="B136" s="182"/>
      <c r="C136" s="223" t="s">
        <v>681</v>
      </c>
      <c r="D136" s="214"/>
      <c r="E136" s="215">
        <v>11.6</v>
      </c>
      <c r="F136" s="189"/>
      <c r="G136" s="189"/>
      <c r="H136" s="188"/>
      <c r="I136" s="194"/>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row>
    <row r="137" spans="1:60" outlineLevel="1" x14ac:dyDescent="0.2">
      <c r="A137" s="192">
        <v>32</v>
      </c>
      <c r="B137" s="182" t="s">
        <v>682</v>
      </c>
      <c r="C137" s="210" t="s">
        <v>683</v>
      </c>
      <c r="D137" s="184" t="s">
        <v>397</v>
      </c>
      <c r="E137" s="186">
        <v>2.2000000000000002</v>
      </c>
      <c r="F137" s="190"/>
      <c r="G137" s="189">
        <f>E137*F137</f>
        <v>0</v>
      </c>
      <c r="H137" s="188" t="s">
        <v>223</v>
      </c>
      <c r="I137" s="194" t="s">
        <v>135</v>
      </c>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v>21</v>
      </c>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row>
    <row r="138" spans="1:60" outlineLevel="1" x14ac:dyDescent="0.2">
      <c r="A138" s="192"/>
      <c r="B138" s="182"/>
      <c r="C138" s="223" t="s">
        <v>224</v>
      </c>
      <c r="D138" s="214"/>
      <c r="E138" s="215"/>
      <c r="F138" s="189"/>
      <c r="G138" s="189"/>
      <c r="H138" s="188"/>
      <c r="I138" s="194"/>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row>
    <row r="139" spans="1:60" outlineLevel="1" x14ac:dyDescent="0.2">
      <c r="A139" s="192"/>
      <c r="B139" s="182"/>
      <c r="C139" s="223" t="s">
        <v>684</v>
      </c>
      <c r="D139" s="214"/>
      <c r="E139" s="215">
        <v>2.2000000000000002</v>
      </c>
      <c r="F139" s="189"/>
      <c r="G139" s="189"/>
      <c r="H139" s="188"/>
      <c r="I139" s="194"/>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row>
    <row r="140" spans="1:60" outlineLevel="1" x14ac:dyDescent="0.2">
      <c r="A140" s="192"/>
      <c r="B140" s="303" t="s">
        <v>525</v>
      </c>
      <c r="C140" s="304"/>
      <c r="D140" s="305"/>
      <c r="E140" s="306"/>
      <c r="F140" s="307"/>
      <c r="G140" s="308"/>
      <c r="H140" s="188"/>
      <c r="I140" s="194"/>
      <c r="J140" s="178"/>
      <c r="K140" s="178">
        <v>1</v>
      </c>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row>
    <row r="141" spans="1:60" outlineLevel="1" x14ac:dyDescent="0.2">
      <c r="A141" s="192"/>
      <c r="B141" s="303" t="s">
        <v>526</v>
      </c>
      <c r="C141" s="304"/>
      <c r="D141" s="305"/>
      <c r="E141" s="306"/>
      <c r="F141" s="307"/>
      <c r="G141" s="308"/>
      <c r="H141" s="188"/>
      <c r="I141" s="194"/>
      <c r="J141" s="178"/>
      <c r="K141" s="178">
        <v>2</v>
      </c>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row>
    <row r="142" spans="1:60" outlineLevel="1" x14ac:dyDescent="0.2">
      <c r="A142" s="192">
        <v>33</v>
      </c>
      <c r="B142" s="182" t="s">
        <v>527</v>
      </c>
      <c r="C142" s="210" t="s">
        <v>685</v>
      </c>
      <c r="D142" s="184" t="s">
        <v>397</v>
      </c>
      <c r="E142" s="186">
        <v>11.8</v>
      </c>
      <c r="F142" s="190"/>
      <c r="G142" s="189">
        <f>E142*F142</f>
        <v>0</v>
      </c>
      <c r="H142" s="188" t="s">
        <v>223</v>
      </c>
      <c r="I142" s="194" t="s">
        <v>135</v>
      </c>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v>21</v>
      </c>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row>
    <row r="143" spans="1:60" outlineLevel="1" x14ac:dyDescent="0.2">
      <c r="A143" s="192"/>
      <c r="B143" s="182"/>
      <c r="C143" s="223" t="s">
        <v>224</v>
      </c>
      <c r="D143" s="214"/>
      <c r="E143" s="215"/>
      <c r="F143" s="189"/>
      <c r="G143" s="189"/>
      <c r="H143" s="188"/>
      <c r="I143" s="194"/>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row>
    <row r="144" spans="1:60" outlineLevel="1" x14ac:dyDescent="0.2">
      <c r="A144" s="192"/>
      <c r="B144" s="182"/>
      <c r="C144" s="223" t="s">
        <v>635</v>
      </c>
      <c r="D144" s="214"/>
      <c r="E144" s="215">
        <v>11.8</v>
      </c>
      <c r="F144" s="189"/>
      <c r="G144" s="189"/>
      <c r="H144" s="188"/>
      <c r="I144" s="194"/>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row>
    <row r="145" spans="1:60" x14ac:dyDescent="0.2">
      <c r="A145" s="191" t="s">
        <v>127</v>
      </c>
      <c r="B145" s="181" t="s">
        <v>226</v>
      </c>
      <c r="C145" s="209" t="s">
        <v>227</v>
      </c>
      <c r="D145" s="183"/>
      <c r="E145" s="185"/>
      <c r="F145" s="320">
        <f>SUM(G146:G152)</f>
        <v>0</v>
      </c>
      <c r="G145" s="321"/>
      <c r="H145" s="187"/>
      <c r="I145" s="193"/>
    </row>
    <row r="146" spans="1:60" outlineLevel="1" x14ac:dyDescent="0.2">
      <c r="A146" s="192"/>
      <c r="B146" s="309" t="s">
        <v>228</v>
      </c>
      <c r="C146" s="310"/>
      <c r="D146" s="311"/>
      <c r="E146" s="312"/>
      <c r="F146" s="313"/>
      <c r="G146" s="314"/>
      <c r="H146" s="188"/>
      <c r="I146" s="194"/>
      <c r="J146" s="178"/>
      <c r="K146" s="178">
        <v>1</v>
      </c>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row>
    <row r="147" spans="1:60" outlineLevel="1" x14ac:dyDescent="0.2">
      <c r="A147" s="192"/>
      <c r="B147" s="303" t="s">
        <v>229</v>
      </c>
      <c r="C147" s="304"/>
      <c r="D147" s="305"/>
      <c r="E147" s="306"/>
      <c r="F147" s="307"/>
      <c r="G147" s="308"/>
      <c r="H147" s="188"/>
      <c r="I147" s="194"/>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row>
    <row r="148" spans="1:60" outlineLevel="1" x14ac:dyDescent="0.2">
      <c r="A148" s="192"/>
      <c r="B148" s="303" t="s">
        <v>230</v>
      </c>
      <c r="C148" s="304"/>
      <c r="D148" s="305"/>
      <c r="E148" s="306"/>
      <c r="F148" s="307"/>
      <c r="G148" s="308"/>
      <c r="H148" s="188"/>
      <c r="I148" s="194"/>
      <c r="J148" s="178"/>
      <c r="K148" s="178">
        <v>2</v>
      </c>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row>
    <row r="149" spans="1:60" outlineLevel="1" x14ac:dyDescent="0.2">
      <c r="A149" s="192">
        <v>34</v>
      </c>
      <c r="B149" s="182" t="s">
        <v>231</v>
      </c>
      <c r="C149" s="210" t="s">
        <v>686</v>
      </c>
      <c r="D149" s="184" t="s">
        <v>233</v>
      </c>
      <c r="E149" s="186">
        <v>33.47813</v>
      </c>
      <c r="F149" s="190"/>
      <c r="G149" s="189">
        <f>E149*F149</f>
        <v>0</v>
      </c>
      <c r="H149" s="188" t="s">
        <v>234</v>
      </c>
      <c r="I149" s="194" t="s">
        <v>135</v>
      </c>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v>21</v>
      </c>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row>
    <row r="150" spans="1:60" outlineLevel="1" x14ac:dyDescent="0.2">
      <c r="A150" s="192"/>
      <c r="B150" s="182"/>
      <c r="C150" s="223" t="s">
        <v>235</v>
      </c>
      <c r="D150" s="214"/>
      <c r="E150" s="215"/>
      <c r="F150" s="189"/>
      <c r="G150" s="189"/>
      <c r="H150" s="188"/>
      <c r="I150" s="194"/>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row>
    <row r="151" spans="1:60" outlineLevel="1" x14ac:dyDescent="0.2">
      <c r="A151" s="192"/>
      <c r="B151" s="182"/>
      <c r="C151" s="223" t="s">
        <v>687</v>
      </c>
      <c r="D151" s="214"/>
      <c r="E151" s="215"/>
      <c r="F151" s="189"/>
      <c r="G151" s="189"/>
      <c r="H151" s="188"/>
      <c r="I151" s="194"/>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row>
    <row r="152" spans="1:60" outlineLevel="1" x14ac:dyDescent="0.2">
      <c r="A152" s="192"/>
      <c r="B152" s="182"/>
      <c r="C152" s="223" t="s">
        <v>688</v>
      </c>
      <c r="D152" s="214"/>
      <c r="E152" s="215">
        <v>33.478099999999998</v>
      </c>
      <c r="F152" s="189"/>
      <c r="G152" s="189"/>
      <c r="H152" s="188"/>
      <c r="I152" s="194"/>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row>
    <row r="153" spans="1:60" x14ac:dyDescent="0.2">
      <c r="A153" s="191" t="s">
        <v>127</v>
      </c>
      <c r="B153" s="181" t="s">
        <v>542</v>
      </c>
      <c r="C153" s="209" t="s">
        <v>543</v>
      </c>
      <c r="D153" s="183"/>
      <c r="E153" s="185"/>
      <c r="F153" s="320">
        <f>SUM(G154:G179)</f>
        <v>0</v>
      </c>
      <c r="G153" s="321"/>
      <c r="H153" s="187"/>
      <c r="I153" s="193"/>
    </row>
    <row r="154" spans="1:60" outlineLevel="1" x14ac:dyDescent="0.2">
      <c r="A154" s="192"/>
      <c r="B154" s="309" t="s">
        <v>689</v>
      </c>
      <c r="C154" s="310"/>
      <c r="D154" s="311"/>
      <c r="E154" s="312"/>
      <c r="F154" s="313"/>
      <c r="G154" s="314"/>
      <c r="H154" s="188"/>
      <c r="I154" s="194"/>
      <c r="J154" s="178"/>
      <c r="K154" s="178">
        <v>1</v>
      </c>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row>
    <row r="155" spans="1:60" outlineLevel="1" x14ac:dyDescent="0.2">
      <c r="A155" s="192"/>
      <c r="B155" s="303" t="s">
        <v>690</v>
      </c>
      <c r="C155" s="304"/>
      <c r="D155" s="305"/>
      <c r="E155" s="306"/>
      <c r="F155" s="307"/>
      <c r="G155" s="308"/>
      <c r="H155" s="188"/>
      <c r="I155" s="194"/>
      <c r="J155" s="178"/>
      <c r="K155" s="178">
        <v>2</v>
      </c>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row>
    <row r="156" spans="1:60" outlineLevel="1" x14ac:dyDescent="0.2">
      <c r="A156" s="192"/>
      <c r="B156" s="303" t="s">
        <v>691</v>
      </c>
      <c r="C156" s="304"/>
      <c r="D156" s="305"/>
      <c r="E156" s="306"/>
      <c r="F156" s="307"/>
      <c r="G156" s="308"/>
      <c r="H156" s="188"/>
      <c r="I156" s="194"/>
      <c r="J156" s="178"/>
      <c r="K156" s="178">
        <v>3</v>
      </c>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row>
    <row r="157" spans="1:60" outlineLevel="1" x14ac:dyDescent="0.2">
      <c r="A157" s="192">
        <v>35</v>
      </c>
      <c r="B157" s="182" t="s">
        <v>692</v>
      </c>
      <c r="C157" s="210" t="s">
        <v>693</v>
      </c>
      <c r="D157" s="184" t="s">
        <v>205</v>
      </c>
      <c r="E157" s="186">
        <v>24.288</v>
      </c>
      <c r="F157" s="190"/>
      <c r="G157" s="189">
        <f>E157*F157</f>
        <v>0</v>
      </c>
      <c r="H157" s="188" t="s">
        <v>548</v>
      </c>
      <c r="I157" s="194" t="s">
        <v>135</v>
      </c>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v>21</v>
      </c>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row>
    <row r="158" spans="1:60" outlineLevel="1" x14ac:dyDescent="0.2">
      <c r="A158" s="192"/>
      <c r="B158" s="182"/>
      <c r="C158" s="223" t="s">
        <v>638</v>
      </c>
      <c r="D158" s="214"/>
      <c r="E158" s="215"/>
      <c r="F158" s="189"/>
      <c r="G158" s="189"/>
      <c r="H158" s="188"/>
      <c r="I158" s="194"/>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row>
    <row r="159" spans="1:60" outlineLevel="1" x14ac:dyDescent="0.2">
      <c r="A159" s="192"/>
      <c r="B159" s="182"/>
      <c r="C159" s="223" t="s">
        <v>694</v>
      </c>
      <c r="D159" s="214"/>
      <c r="E159" s="215">
        <v>24.288</v>
      </c>
      <c r="F159" s="189"/>
      <c r="G159" s="189"/>
      <c r="H159" s="188"/>
      <c r="I159" s="194"/>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row>
    <row r="160" spans="1:60" outlineLevel="1" x14ac:dyDescent="0.2">
      <c r="A160" s="192"/>
      <c r="B160" s="303" t="s">
        <v>695</v>
      </c>
      <c r="C160" s="304"/>
      <c r="D160" s="305"/>
      <c r="E160" s="306"/>
      <c r="F160" s="307"/>
      <c r="G160" s="308"/>
      <c r="H160" s="188"/>
      <c r="I160" s="194"/>
      <c r="J160" s="178"/>
      <c r="K160" s="178">
        <v>2</v>
      </c>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row>
    <row r="161" spans="1:60" outlineLevel="1" x14ac:dyDescent="0.2">
      <c r="A161" s="192"/>
      <c r="B161" s="303" t="s">
        <v>696</v>
      </c>
      <c r="C161" s="304"/>
      <c r="D161" s="305"/>
      <c r="E161" s="306"/>
      <c r="F161" s="307"/>
      <c r="G161" s="308"/>
      <c r="H161" s="188"/>
      <c r="I161" s="194"/>
      <c r="J161" s="178"/>
      <c r="K161" s="178">
        <v>3</v>
      </c>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row>
    <row r="162" spans="1:60" outlineLevel="1" x14ac:dyDescent="0.2">
      <c r="A162" s="192">
        <v>36</v>
      </c>
      <c r="B162" s="182" t="s">
        <v>697</v>
      </c>
      <c r="C162" s="210" t="s">
        <v>698</v>
      </c>
      <c r="D162" s="184" t="s">
        <v>205</v>
      </c>
      <c r="E162" s="186">
        <v>24.48</v>
      </c>
      <c r="F162" s="190"/>
      <c r="G162" s="189">
        <f>E162*F162</f>
        <v>0</v>
      </c>
      <c r="H162" s="188" t="s">
        <v>548</v>
      </c>
      <c r="I162" s="194" t="s">
        <v>135</v>
      </c>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v>21</v>
      </c>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row>
    <row r="163" spans="1:60" outlineLevel="1" x14ac:dyDescent="0.2">
      <c r="A163" s="192"/>
      <c r="B163" s="182"/>
      <c r="C163" s="223" t="s">
        <v>224</v>
      </c>
      <c r="D163" s="214"/>
      <c r="E163" s="215"/>
      <c r="F163" s="189"/>
      <c r="G163" s="189"/>
      <c r="H163" s="188"/>
      <c r="I163" s="194"/>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row>
    <row r="164" spans="1:60" outlineLevel="1" x14ac:dyDescent="0.2">
      <c r="A164" s="192"/>
      <c r="B164" s="182"/>
      <c r="C164" s="223" t="s">
        <v>624</v>
      </c>
      <c r="D164" s="214"/>
      <c r="E164" s="215">
        <v>12.24</v>
      </c>
      <c r="F164" s="189"/>
      <c r="G164" s="189"/>
      <c r="H164" s="188"/>
      <c r="I164" s="194"/>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row>
    <row r="165" spans="1:60" outlineLevel="1" x14ac:dyDescent="0.2">
      <c r="A165" s="192"/>
      <c r="B165" s="182"/>
      <c r="C165" s="223" t="s">
        <v>624</v>
      </c>
      <c r="D165" s="214"/>
      <c r="E165" s="215">
        <v>12.24</v>
      </c>
      <c r="F165" s="189"/>
      <c r="G165" s="189"/>
      <c r="H165" s="188"/>
      <c r="I165" s="194"/>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row>
    <row r="166" spans="1:60" outlineLevel="1" x14ac:dyDescent="0.2">
      <c r="A166" s="192"/>
      <c r="B166" s="303" t="s">
        <v>699</v>
      </c>
      <c r="C166" s="304"/>
      <c r="D166" s="305"/>
      <c r="E166" s="306"/>
      <c r="F166" s="307"/>
      <c r="G166" s="308"/>
      <c r="H166" s="188"/>
      <c r="I166" s="194"/>
      <c r="J166" s="178"/>
      <c r="K166" s="178">
        <v>1</v>
      </c>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row>
    <row r="167" spans="1:60" ht="22.5" outlineLevel="1" x14ac:dyDescent="0.2">
      <c r="A167" s="192">
        <v>37</v>
      </c>
      <c r="B167" s="182" t="s">
        <v>700</v>
      </c>
      <c r="C167" s="210" t="s">
        <v>701</v>
      </c>
      <c r="D167" s="184" t="s">
        <v>205</v>
      </c>
      <c r="E167" s="186">
        <v>24.288</v>
      </c>
      <c r="F167" s="190"/>
      <c r="G167" s="189">
        <f>E167*F167</f>
        <v>0</v>
      </c>
      <c r="H167" s="188" t="s">
        <v>548</v>
      </c>
      <c r="I167" s="194" t="s">
        <v>135</v>
      </c>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v>21</v>
      </c>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row>
    <row r="168" spans="1:60" outlineLevel="1" x14ac:dyDescent="0.2">
      <c r="A168" s="192"/>
      <c r="B168" s="182"/>
      <c r="C168" s="315" t="s">
        <v>702</v>
      </c>
      <c r="D168" s="316"/>
      <c r="E168" s="317"/>
      <c r="F168" s="318"/>
      <c r="G168" s="319"/>
      <c r="H168" s="188"/>
      <c r="I168" s="194"/>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9" t="str">
        <f>C168</f>
        <v>Provedení očištění povrchu a natavení jedné vrstvy modifikovaného asfaltového pásu včetně dodávky materiálů.</v>
      </c>
      <c r="BB168" s="178"/>
      <c r="BC168" s="178"/>
      <c r="BD168" s="178"/>
      <c r="BE168" s="178"/>
      <c r="BF168" s="178"/>
      <c r="BG168" s="178"/>
      <c r="BH168" s="178"/>
    </row>
    <row r="169" spans="1:60" ht="22.5" outlineLevel="1" x14ac:dyDescent="0.2">
      <c r="A169" s="192">
        <v>38</v>
      </c>
      <c r="B169" s="182" t="s">
        <v>703</v>
      </c>
      <c r="C169" s="210" t="s">
        <v>704</v>
      </c>
      <c r="D169" s="184" t="s">
        <v>205</v>
      </c>
      <c r="E169" s="186">
        <v>24.48</v>
      </c>
      <c r="F169" s="190"/>
      <c r="G169" s="189">
        <f>E169*F169</f>
        <v>0</v>
      </c>
      <c r="H169" s="188" t="s">
        <v>548</v>
      </c>
      <c r="I169" s="194" t="s">
        <v>135</v>
      </c>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v>21</v>
      </c>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row>
    <row r="170" spans="1:60" outlineLevel="1" x14ac:dyDescent="0.2">
      <c r="A170" s="192"/>
      <c r="B170" s="303" t="s">
        <v>705</v>
      </c>
      <c r="C170" s="304"/>
      <c r="D170" s="305"/>
      <c r="E170" s="306"/>
      <c r="F170" s="307"/>
      <c r="G170" s="308"/>
      <c r="H170" s="188"/>
      <c r="I170" s="194"/>
      <c r="J170" s="178"/>
      <c r="K170" s="178">
        <v>1</v>
      </c>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c r="BC170" s="178"/>
      <c r="BD170" s="178"/>
      <c r="BE170" s="178"/>
      <c r="BF170" s="178"/>
      <c r="BG170" s="178"/>
      <c r="BH170" s="178"/>
    </row>
    <row r="171" spans="1:60" outlineLevel="1" x14ac:dyDescent="0.2">
      <c r="A171" s="192">
        <v>39</v>
      </c>
      <c r="B171" s="182" t="s">
        <v>706</v>
      </c>
      <c r="C171" s="210" t="s">
        <v>707</v>
      </c>
      <c r="D171" s="184" t="s">
        <v>205</v>
      </c>
      <c r="E171" s="186">
        <v>20.3</v>
      </c>
      <c r="F171" s="190"/>
      <c r="G171" s="189">
        <f>E171*F171</f>
        <v>0</v>
      </c>
      <c r="H171" s="188" t="s">
        <v>548</v>
      </c>
      <c r="I171" s="194" t="s">
        <v>135</v>
      </c>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v>21</v>
      </c>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row>
    <row r="172" spans="1:60" outlineLevel="1" x14ac:dyDescent="0.2">
      <c r="A172" s="192"/>
      <c r="B172" s="182"/>
      <c r="C172" s="223" t="s">
        <v>224</v>
      </c>
      <c r="D172" s="214"/>
      <c r="E172" s="215"/>
      <c r="F172" s="189"/>
      <c r="G172" s="189"/>
      <c r="H172" s="188"/>
      <c r="I172" s="194"/>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row>
    <row r="173" spans="1:60" outlineLevel="1" x14ac:dyDescent="0.2">
      <c r="A173" s="192"/>
      <c r="B173" s="182"/>
      <c r="C173" s="223" t="s">
        <v>708</v>
      </c>
      <c r="D173" s="214"/>
      <c r="E173" s="215">
        <v>20.3</v>
      </c>
      <c r="F173" s="189"/>
      <c r="G173" s="189"/>
      <c r="H173" s="188"/>
      <c r="I173" s="194"/>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row>
    <row r="174" spans="1:60" outlineLevel="1" x14ac:dyDescent="0.2">
      <c r="A174" s="192"/>
      <c r="B174" s="303" t="s">
        <v>549</v>
      </c>
      <c r="C174" s="304"/>
      <c r="D174" s="305"/>
      <c r="E174" s="306"/>
      <c r="F174" s="307"/>
      <c r="G174" s="308"/>
      <c r="H174" s="188"/>
      <c r="I174" s="194"/>
      <c r="J174" s="178"/>
      <c r="K174" s="178">
        <v>1</v>
      </c>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row>
    <row r="175" spans="1:60" outlineLevel="1" x14ac:dyDescent="0.2">
      <c r="A175" s="192"/>
      <c r="B175" s="303" t="s">
        <v>550</v>
      </c>
      <c r="C175" s="304"/>
      <c r="D175" s="305"/>
      <c r="E175" s="306"/>
      <c r="F175" s="307"/>
      <c r="G175" s="308"/>
      <c r="H175" s="188"/>
      <c r="I175" s="194"/>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row>
    <row r="176" spans="1:60" outlineLevel="1" x14ac:dyDescent="0.2">
      <c r="A176" s="192">
        <v>40</v>
      </c>
      <c r="B176" s="182" t="s">
        <v>551</v>
      </c>
      <c r="C176" s="210" t="s">
        <v>552</v>
      </c>
      <c r="D176" s="184" t="s">
        <v>68</v>
      </c>
      <c r="E176" s="255"/>
      <c r="F176" s="190"/>
      <c r="G176" s="189">
        <f>E176*F176</f>
        <v>0</v>
      </c>
      <c r="H176" s="188" t="s">
        <v>548</v>
      </c>
      <c r="I176" s="194" t="s">
        <v>135</v>
      </c>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v>21</v>
      </c>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row>
    <row r="177" spans="1:60" outlineLevel="1" x14ac:dyDescent="0.2">
      <c r="A177" s="192"/>
      <c r="B177" s="182"/>
      <c r="C177" s="223" t="s">
        <v>270</v>
      </c>
      <c r="D177" s="214"/>
      <c r="E177" s="215"/>
      <c r="F177" s="189"/>
      <c r="G177" s="189"/>
      <c r="H177" s="188"/>
      <c r="I177" s="194"/>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row>
    <row r="178" spans="1:60" outlineLevel="1" x14ac:dyDescent="0.2">
      <c r="A178" s="192"/>
      <c r="B178" s="182"/>
      <c r="C178" s="223" t="s">
        <v>709</v>
      </c>
      <c r="D178" s="214"/>
      <c r="E178" s="215"/>
      <c r="F178" s="189"/>
      <c r="G178" s="189"/>
      <c r="H178" s="188"/>
      <c r="I178" s="194"/>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row>
    <row r="179" spans="1:60" outlineLevel="1" x14ac:dyDescent="0.2">
      <c r="A179" s="192"/>
      <c r="B179" s="182"/>
      <c r="C179" s="223"/>
      <c r="D179" s="214"/>
      <c r="E179" s="215"/>
      <c r="F179" s="189"/>
      <c r="G179" s="189"/>
      <c r="H179" s="188"/>
      <c r="I179" s="194"/>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row>
    <row r="180" spans="1:60" x14ac:dyDescent="0.2">
      <c r="A180" s="191" t="s">
        <v>127</v>
      </c>
      <c r="B180" s="181" t="s">
        <v>710</v>
      </c>
      <c r="C180" s="209" t="s">
        <v>711</v>
      </c>
      <c r="D180" s="183"/>
      <c r="E180" s="185"/>
      <c r="F180" s="320">
        <f>SUM(G181:G192)</f>
        <v>0</v>
      </c>
      <c r="G180" s="321"/>
      <c r="H180" s="187"/>
      <c r="I180" s="193"/>
    </row>
    <row r="181" spans="1:60" outlineLevel="1" x14ac:dyDescent="0.2">
      <c r="A181" s="192"/>
      <c r="B181" s="309" t="s">
        <v>712</v>
      </c>
      <c r="C181" s="310"/>
      <c r="D181" s="311"/>
      <c r="E181" s="312"/>
      <c r="F181" s="313"/>
      <c r="G181" s="314"/>
      <c r="H181" s="188"/>
      <c r="I181" s="194"/>
      <c r="J181" s="178"/>
      <c r="K181" s="178">
        <v>1</v>
      </c>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row>
    <row r="182" spans="1:60" outlineLevel="1" x14ac:dyDescent="0.2">
      <c r="A182" s="192">
        <v>41</v>
      </c>
      <c r="B182" s="182" t="s">
        <v>713</v>
      </c>
      <c r="C182" s="210" t="s">
        <v>714</v>
      </c>
      <c r="D182" s="184" t="s">
        <v>205</v>
      </c>
      <c r="E182" s="186">
        <v>24.288</v>
      </c>
      <c r="F182" s="190"/>
      <c r="G182" s="189">
        <f>E182*F182</f>
        <v>0</v>
      </c>
      <c r="H182" s="188" t="s">
        <v>715</v>
      </c>
      <c r="I182" s="194" t="s">
        <v>135</v>
      </c>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v>21</v>
      </c>
      <c r="AN182" s="178"/>
      <c r="AO182" s="178"/>
      <c r="AP182" s="178"/>
      <c r="AQ182" s="178"/>
      <c r="AR182" s="178"/>
      <c r="AS182" s="178"/>
      <c r="AT182" s="178"/>
      <c r="AU182" s="178"/>
      <c r="AV182" s="178"/>
      <c r="AW182" s="178"/>
      <c r="AX182" s="178"/>
      <c r="AY182" s="178"/>
      <c r="AZ182" s="178"/>
      <c r="BA182" s="178"/>
      <c r="BB182" s="178"/>
      <c r="BC182" s="178"/>
      <c r="BD182" s="178"/>
      <c r="BE182" s="178"/>
      <c r="BF182" s="178"/>
      <c r="BG182" s="178"/>
      <c r="BH182" s="178"/>
    </row>
    <row r="183" spans="1:60" outlineLevel="1" x14ac:dyDescent="0.2">
      <c r="A183" s="192"/>
      <c r="B183" s="182"/>
      <c r="C183" s="223" t="s">
        <v>638</v>
      </c>
      <c r="D183" s="214"/>
      <c r="E183" s="215"/>
      <c r="F183" s="189"/>
      <c r="G183" s="189"/>
      <c r="H183" s="188"/>
      <c r="I183" s="194"/>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c r="BB183" s="178"/>
      <c r="BC183" s="178"/>
      <c r="BD183" s="178"/>
      <c r="BE183" s="178"/>
      <c r="BF183" s="178"/>
      <c r="BG183" s="178"/>
      <c r="BH183" s="178"/>
    </row>
    <row r="184" spans="1:60" outlineLevel="1" x14ac:dyDescent="0.2">
      <c r="A184" s="192"/>
      <c r="B184" s="182"/>
      <c r="C184" s="223" t="s">
        <v>694</v>
      </c>
      <c r="D184" s="214"/>
      <c r="E184" s="215">
        <v>24.288</v>
      </c>
      <c r="F184" s="189"/>
      <c r="G184" s="189"/>
      <c r="H184" s="188"/>
      <c r="I184" s="194"/>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row>
    <row r="185" spans="1:60" ht="22.5" outlineLevel="1" x14ac:dyDescent="0.2">
      <c r="A185" s="192">
        <v>42</v>
      </c>
      <c r="B185" s="182" t="s">
        <v>716</v>
      </c>
      <c r="C185" s="210" t="s">
        <v>717</v>
      </c>
      <c r="D185" s="184" t="s">
        <v>205</v>
      </c>
      <c r="E185" s="186">
        <v>25.016639999999999</v>
      </c>
      <c r="F185" s="190"/>
      <c r="G185" s="189">
        <f>E185*F185</f>
        <v>0</v>
      </c>
      <c r="H185" s="188" t="s">
        <v>376</v>
      </c>
      <c r="I185" s="194" t="s">
        <v>135</v>
      </c>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v>21</v>
      </c>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row>
    <row r="186" spans="1:60" outlineLevel="1" x14ac:dyDescent="0.2">
      <c r="A186" s="192"/>
      <c r="B186" s="182"/>
      <c r="C186" s="223" t="s">
        <v>718</v>
      </c>
      <c r="D186" s="214"/>
      <c r="E186" s="215">
        <v>25.0166</v>
      </c>
      <c r="F186" s="189"/>
      <c r="G186" s="189"/>
      <c r="H186" s="188"/>
      <c r="I186" s="194"/>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row>
    <row r="187" spans="1:60" outlineLevel="1" x14ac:dyDescent="0.2">
      <c r="A187" s="192"/>
      <c r="B187" s="303" t="s">
        <v>719</v>
      </c>
      <c r="C187" s="304"/>
      <c r="D187" s="305"/>
      <c r="E187" s="306"/>
      <c r="F187" s="307"/>
      <c r="G187" s="308"/>
      <c r="H187" s="188"/>
      <c r="I187" s="194"/>
      <c r="J187" s="178"/>
      <c r="K187" s="178">
        <v>1</v>
      </c>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row>
    <row r="188" spans="1:60" outlineLevel="1" x14ac:dyDescent="0.2">
      <c r="A188" s="192"/>
      <c r="B188" s="303" t="s">
        <v>565</v>
      </c>
      <c r="C188" s="304"/>
      <c r="D188" s="305"/>
      <c r="E188" s="306"/>
      <c r="F188" s="307"/>
      <c r="G188" s="308"/>
      <c r="H188" s="188"/>
      <c r="I188" s="194"/>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row>
    <row r="189" spans="1:60" outlineLevel="1" x14ac:dyDescent="0.2">
      <c r="A189" s="192">
        <v>43</v>
      </c>
      <c r="B189" s="182" t="s">
        <v>720</v>
      </c>
      <c r="C189" s="210" t="s">
        <v>567</v>
      </c>
      <c r="D189" s="184" t="s">
        <v>68</v>
      </c>
      <c r="E189" s="255"/>
      <c r="F189" s="190"/>
      <c r="G189" s="189">
        <f>E189*F189</f>
        <v>0</v>
      </c>
      <c r="H189" s="188" t="s">
        <v>715</v>
      </c>
      <c r="I189" s="194" t="s">
        <v>135</v>
      </c>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v>21</v>
      </c>
      <c r="AN189" s="178"/>
      <c r="AO189" s="178"/>
      <c r="AP189" s="178"/>
      <c r="AQ189" s="178"/>
      <c r="AR189" s="178"/>
      <c r="AS189" s="178"/>
      <c r="AT189" s="178"/>
      <c r="AU189" s="178"/>
      <c r="AV189" s="178"/>
      <c r="AW189" s="178"/>
      <c r="AX189" s="178"/>
      <c r="AY189" s="178"/>
      <c r="AZ189" s="178"/>
      <c r="BA189" s="178"/>
      <c r="BB189" s="178"/>
      <c r="BC189" s="178"/>
      <c r="BD189" s="178"/>
      <c r="BE189" s="178"/>
      <c r="BF189" s="178"/>
      <c r="BG189" s="178"/>
      <c r="BH189" s="178"/>
    </row>
    <row r="190" spans="1:60" outlineLevel="1" x14ac:dyDescent="0.2">
      <c r="A190" s="192"/>
      <c r="B190" s="182"/>
      <c r="C190" s="223" t="s">
        <v>270</v>
      </c>
      <c r="D190" s="214"/>
      <c r="E190" s="215"/>
      <c r="F190" s="189"/>
      <c r="G190" s="189"/>
      <c r="H190" s="188"/>
      <c r="I190" s="194"/>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row>
    <row r="191" spans="1:60" outlineLevel="1" x14ac:dyDescent="0.2">
      <c r="A191" s="192"/>
      <c r="B191" s="182"/>
      <c r="C191" s="223" t="s">
        <v>721</v>
      </c>
      <c r="D191" s="214"/>
      <c r="E191" s="215"/>
      <c r="F191" s="189"/>
      <c r="G191" s="189"/>
      <c r="H191" s="188"/>
      <c r="I191" s="194"/>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row>
    <row r="192" spans="1:60" outlineLevel="1" x14ac:dyDescent="0.2">
      <c r="A192" s="192"/>
      <c r="B192" s="182"/>
      <c r="C192" s="223"/>
      <c r="D192" s="214"/>
      <c r="E192" s="215"/>
      <c r="F192" s="189"/>
      <c r="G192" s="189"/>
      <c r="H192" s="188"/>
      <c r="I192" s="194"/>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row>
    <row r="193" spans="1:60" x14ac:dyDescent="0.2">
      <c r="A193" s="191" t="s">
        <v>127</v>
      </c>
      <c r="B193" s="181" t="s">
        <v>722</v>
      </c>
      <c r="C193" s="209" t="s">
        <v>723</v>
      </c>
      <c r="D193" s="183"/>
      <c r="E193" s="185"/>
      <c r="F193" s="320">
        <f>SUM(G194:G201)</f>
        <v>0</v>
      </c>
      <c r="G193" s="321"/>
      <c r="H193" s="187"/>
      <c r="I193" s="193"/>
    </row>
    <row r="194" spans="1:60" outlineLevel="1" x14ac:dyDescent="0.2">
      <c r="A194" s="192"/>
      <c r="B194" s="309" t="s">
        <v>724</v>
      </c>
      <c r="C194" s="310"/>
      <c r="D194" s="311"/>
      <c r="E194" s="312"/>
      <c r="F194" s="313"/>
      <c r="G194" s="314"/>
      <c r="H194" s="188"/>
      <c r="I194" s="194"/>
      <c r="J194" s="178"/>
      <c r="K194" s="178">
        <v>1</v>
      </c>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row>
    <row r="195" spans="1:60" outlineLevel="1" x14ac:dyDescent="0.2">
      <c r="A195" s="192">
        <v>44</v>
      </c>
      <c r="B195" s="182" t="s">
        <v>725</v>
      </c>
      <c r="C195" s="210" t="s">
        <v>726</v>
      </c>
      <c r="D195" s="184" t="s">
        <v>727</v>
      </c>
      <c r="E195" s="186">
        <v>1</v>
      </c>
      <c r="F195" s="190"/>
      <c r="G195" s="189">
        <f>E195*F195</f>
        <v>0</v>
      </c>
      <c r="H195" s="188" t="s">
        <v>728</v>
      </c>
      <c r="I195" s="194" t="s">
        <v>135</v>
      </c>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v>21</v>
      </c>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row>
    <row r="196" spans="1:60" outlineLevel="1" x14ac:dyDescent="0.2">
      <c r="A196" s="192"/>
      <c r="B196" s="182"/>
      <c r="C196" s="223" t="s">
        <v>729</v>
      </c>
      <c r="D196" s="214"/>
      <c r="E196" s="215"/>
      <c r="F196" s="189"/>
      <c r="G196" s="189"/>
      <c r="H196" s="188"/>
      <c r="I196" s="194"/>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row>
    <row r="197" spans="1:60" outlineLevel="1" x14ac:dyDescent="0.2">
      <c r="A197" s="192"/>
      <c r="B197" s="182"/>
      <c r="C197" s="223" t="s">
        <v>730</v>
      </c>
      <c r="D197" s="214"/>
      <c r="E197" s="215">
        <v>1</v>
      </c>
      <c r="F197" s="189"/>
      <c r="G197" s="189"/>
      <c r="H197" s="188"/>
      <c r="I197" s="194"/>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row>
    <row r="198" spans="1:60" outlineLevel="1" x14ac:dyDescent="0.2">
      <c r="A198" s="192">
        <v>45</v>
      </c>
      <c r="B198" s="182" t="s">
        <v>731</v>
      </c>
      <c r="C198" s="210" t="s">
        <v>732</v>
      </c>
      <c r="D198" s="184" t="s">
        <v>300</v>
      </c>
      <c r="E198" s="186">
        <v>1</v>
      </c>
      <c r="F198" s="190"/>
      <c r="G198" s="189">
        <f>E198*F198</f>
        <v>0</v>
      </c>
      <c r="H198" s="188"/>
      <c r="I198" s="194" t="s">
        <v>264</v>
      </c>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v>21</v>
      </c>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row>
    <row r="199" spans="1:60" outlineLevel="1" x14ac:dyDescent="0.2">
      <c r="A199" s="192"/>
      <c r="B199" s="303" t="s">
        <v>733</v>
      </c>
      <c r="C199" s="304"/>
      <c r="D199" s="305"/>
      <c r="E199" s="306"/>
      <c r="F199" s="307"/>
      <c r="G199" s="308"/>
      <c r="H199" s="188"/>
      <c r="I199" s="194"/>
      <c r="J199" s="178"/>
      <c r="K199" s="178">
        <v>1</v>
      </c>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row>
    <row r="200" spans="1:60" outlineLevel="1" x14ac:dyDescent="0.2">
      <c r="A200" s="192"/>
      <c r="B200" s="303" t="s">
        <v>565</v>
      </c>
      <c r="C200" s="304"/>
      <c r="D200" s="305"/>
      <c r="E200" s="306"/>
      <c r="F200" s="307"/>
      <c r="G200" s="308"/>
      <c r="H200" s="188"/>
      <c r="I200" s="194"/>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row>
    <row r="201" spans="1:60" outlineLevel="1" x14ac:dyDescent="0.2">
      <c r="A201" s="192">
        <v>46</v>
      </c>
      <c r="B201" s="182" t="s">
        <v>734</v>
      </c>
      <c r="C201" s="210" t="s">
        <v>567</v>
      </c>
      <c r="D201" s="184" t="s">
        <v>68</v>
      </c>
      <c r="E201" s="255"/>
      <c r="F201" s="190"/>
      <c r="G201" s="189">
        <f>E201*F201</f>
        <v>0</v>
      </c>
      <c r="H201" s="188" t="s">
        <v>728</v>
      </c>
      <c r="I201" s="194" t="s">
        <v>135</v>
      </c>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v>21</v>
      </c>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row>
    <row r="202" spans="1:60" x14ac:dyDescent="0.2">
      <c r="A202" s="191" t="s">
        <v>127</v>
      </c>
      <c r="B202" s="181" t="s">
        <v>238</v>
      </c>
      <c r="C202" s="209" t="s">
        <v>239</v>
      </c>
      <c r="D202" s="183"/>
      <c r="E202" s="185"/>
      <c r="F202" s="320">
        <f>SUM(G203:G231)</f>
        <v>0</v>
      </c>
      <c r="G202" s="321"/>
      <c r="H202" s="187"/>
      <c r="I202" s="193"/>
    </row>
    <row r="203" spans="1:60" outlineLevel="1" x14ac:dyDescent="0.2">
      <c r="A203" s="192"/>
      <c r="B203" s="309" t="s">
        <v>240</v>
      </c>
      <c r="C203" s="310"/>
      <c r="D203" s="311"/>
      <c r="E203" s="312"/>
      <c r="F203" s="313"/>
      <c r="G203" s="314"/>
      <c r="H203" s="188"/>
      <c r="I203" s="194"/>
      <c r="J203" s="178"/>
      <c r="K203" s="178">
        <v>1</v>
      </c>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row>
    <row r="204" spans="1:60" outlineLevel="1" x14ac:dyDescent="0.2">
      <c r="A204" s="192"/>
      <c r="B204" s="303" t="s">
        <v>241</v>
      </c>
      <c r="C204" s="304"/>
      <c r="D204" s="305"/>
      <c r="E204" s="306"/>
      <c r="F204" s="307"/>
      <c r="G204" s="308"/>
      <c r="H204" s="188"/>
      <c r="I204" s="194"/>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c r="BB204" s="178"/>
      <c r="BC204" s="178"/>
      <c r="BD204" s="178"/>
      <c r="BE204" s="178"/>
      <c r="BF204" s="178"/>
      <c r="BG204" s="178"/>
      <c r="BH204" s="178"/>
    </row>
    <row r="205" spans="1:60" outlineLevel="1" x14ac:dyDescent="0.2">
      <c r="A205" s="192">
        <v>47</v>
      </c>
      <c r="B205" s="182" t="s">
        <v>242</v>
      </c>
      <c r="C205" s="210" t="s">
        <v>735</v>
      </c>
      <c r="D205" s="184" t="s">
        <v>205</v>
      </c>
      <c r="E205" s="186">
        <v>22.08</v>
      </c>
      <c r="F205" s="190"/>
      <c r="G205" s="189">
        <f>E205*F205</f>
        <v>0</v>
      </c>
      <c r="H205" s="188" t="s">
        <v>244</v>
      </c>
      <c r="I205" s="194" t="s">
        <v>135</v>
      </c>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v>21</v>
      </c>
      <c r="AN205" s="178"/>
      <c r="AO205" s="178"/>
      <c r="AP205" s="178"/>
      <c r="AQ205" s="178"/>
      <c r="AR205" s="178"/>
      <c r="AS205" s="178"/>
      <c r="AT205" s="178"/>
      <c r="AU205" s="178"/>
      <c r="AV205" s="178"/>
      <c r="AW205" s="178"/>
      <c r="AX205" s="178"/>
      <c r="AY205" s="178"/>
      <c r="AZ205" s="178"/>
      <c r="BA205" s="178"/>
      <c r="BB205" s="178"/>
      <c r="BC205" s="178"/>
      <c r="BD205" s="178"/>
      <c r="BE205" s="178"/>
      <c r="BF205" s="178"/>
      <c r="BG205" s="178"/>
      <c r="BH205" s="178"/>
    </row>
    <row r="206" spans="1:60" outlineLevel="1" x14ac:dyDescent="0.2">
      <c r="A206" s="192"/>
      <c r="B206" s="182"/>
      <c r="C206" s="223" t="s">
        <v>638</v>
      </c>
      <c r="D206" s="214"/>
      <c r="E206" s="215"/>
      <c r="F206" s="189"/>
      <c r="G206" s="189"/>
      <c r="H206" s="188"/>
      <c r="I206" s="194"/>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row>
    <row r="207" spans="1:60" outlineLevel="1" x14ac:dyDescent="0.2">
      <c r="A207" s="192"/>
      <c r="B207" s="182"/>
      <c r="C207" s="223" t="s">
        <v>642</v>
      </c>
      <c r="D207" s="214"/>
      <c r="E207" s="215">
        <v>22.08</v>
      </c>
      <c r="F207" s="189"/>
      <c r="G207" s="189"/>
      <c r="H207" s="188"/>
      <c r="I207" s="194"/>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row>
    <row r="208" spans="1:60" outlineLevel="1" x14ac:dyDescent="0.2">
      <c r="A208" s="192">
        <v>48</v>
      </c>
      <c r="B208" s="182" t="s">
        <v>246</v>
      </c>
      <c r="C208" s="210" t="s">
        <v>736</v>
      </c>
      <c r="D208" s="184" t="s">
        <v>205</v>
      </c>
      <c r="E208" s="186">
        <v>22.08</v>
      </c>
      <c r="F208" s="190"/>
      <c r="G208" s="189">
        <f>E208*F208</f>
        <v>0</v>
      </c>
      <c r="H208" s="188" t="s">
        <v>244</v>
      </c>
      <c r="I208" s="194" t="s">
        <v>135</v>
      </c>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v>21</v>
      </c>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row>
    <row r="209" spans="1:60" outlineLevel="1" x14ac:dyDescent="0.2">
      <c r="A209" s="192"/>
      <c r="B209" s="303" t="s">
        <v>737</v>
      </c>
      <c r="C209" s="304"/>
      <c r="D209" s="305"/>
      <c r="E209" s="306"/>
      <c r="F209" s="307"/>
      <c r="G209" s="308"/>
      <c r="H209" s="188"/>
      <c r="I209" s="194"/>
      <c r="J209" s="178"/>
      <c r="K209" s="178">
        <v>1</v>
      </c>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row>
    <row r="210" spans="1:60" outlineLevel="1" x14ac:dyDescent="0.2">
      <c r="A210" s="192">
        <v>49</v>
      </c>
      <c r="B210" s="182" t="s">
        <v>738</v>
      </c>
      <c r="C210" s="210" t="s">
        <v>739</v>
      </c>
      <c r="D210" s="184" t="s">
        <v>397</v>
      </c>
      <c r="E210" s="186">
        <v>20.3</v>
      </c>
      <c r="F210" s="190"/>
      <c r="G210" s="189">
        <f>E210*F210</f>
        <v>0</v>
      </c>
      <c r="H210" s="188" t="s">
        <v>244</v>
      </c>
      <c r="I210" s="194" t="s">
        <v>135</v>
      </c>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v>21</v>
      </c>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row>
    <row r="211" spans="1:60" outlineLevel="1" x14ac:dyDescent="0.2">
      <c r="A211" s="192"/>
      <c r="B211" s="303" t="s">
        <v>740</v>
      </c>
      <c r="C211" s="304"/>
      <c r="D211" s="305"/>
      <c r="E211" s="306"/>
      <c r="F211" s="307"/>
      <c r="G211" s="308"/>
      <c r="H211" s="188"/>
      <c r="I211" s="194"/>
      <c r="J211" s="178"/>
      <c r="K211" s="178">
        <v>1</v>
      </c>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row>
    <row r="212" spans="1:60" outlineLevel="1" x14ac:dyDescent="0.2">
      <c r="A212" s="192">
        <v>50</v>
      </c>
      <c r="B212" s="182" t="s">
        <v>741</v>
      </c>
      <c r="C212" s="210" t="s">
        <v>742</v>
      </c>
      <c r="D212" s="184" t="s">
        <v>397</v>
      </c>
      <c r="E212" s="186">
        <v>29.44</v>
      </c>
      <c r="F212" s="190"/>
      <c r="G212" s="189">
        <f>E212*F212</f>
        <v>0</v>
      </c>
      <c r="H212" s="188" t="s">
        <v>244</v>
      </c>
      <c r="I212" s="194" t="s">
        <v>135</v>
      </c>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v>21</v>
      </c>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row>
    <row r="213" spans="1:60" outlineLevel="1" x14ac:dyDescent="0.2">
      <c r="A213" s="192"/>
      <c r="B213" s="182"/>
      <c r="C213" s="223" t="s">
        <v>638</v>
      </c>
      <c r="D213" s="214"/>
      <c r="E213" s="215"/>
      <c r="F213" s="189"/>
      <c r="G213" s="189"/>
      <c r="H213" s="188"/>
      <c r="I213" s="194"/>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row>
    <row r="214" spans="1:60" outlineLevel="1" x14ac:dyDescent="0.2">
      <c r="A214" s="192"/>
      <c r="B214" s="182"/>
      <c r="C214" s="223" t="s">
        <v>743</v>
      </c>
      <c r="D214" s="214"/>
      <c r="E214" s="215">
        <v>29.44</v>
      </c>
      <c r="F214" s="189"/>
      <c r="G214" s="189"/>
      <c r="H214" s="188"/>
      <c r="I214" s="194"/>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row>
    <row r="215" spans="1:60" outlineLevel="1" x14ac:dyDescent="0.2">
      <c r="A215" s="192"/>
      <c r="B215" s="303" t="s">
        <v>255</v>
      </c>
      <c r="C215" s="304"/>
      <c r="D215" s="305"/>
      <c r="E215" s="306"/>
      <c r="F215" s="307"/>
      <c r="G215" s="308"/>
      <c r="H215" s="188"/>
      <c r="I215" s="194"/>
      <c r="J215" s="178"/>
      <c r="K215" s="178">
        <v>1</v>
      </c>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row>
    <row r="216" spans="1:60" outlineLevel="1" x14ac:dyDescent="0.2">
      <c r="A216" s="192"/>
      <c r="B216" s="303" t="s">
        <v>256</v>
      </c>
      <c r="C216" s="304"/>
      <c r="D216" s="305"/>
      <c r="E216" s="306"/>
      <c r="F216" s="307"/>
      <c r="G216" s="308"/>
      <c r="H216" s="188"/>
      <c r="I216" s="194"/>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row>
    <row r="217" spans="1:60" outlineLevel="1" x14ac:dyDescent="0.2">
      <c r="A217" s="192"/>
      <c r="B217" s="303" t="s">
        <v>257</v>
      </c>
      <c r="C217" s="304"/>
      <c r="D217" s="305"/>
      <c r="E217" s="306"/>
      <c r="F217" s="307"/>
      <c r="G217" s="308"/>
      <c r="H217" s="188"/>
      <c r="I217" s="194"/>
      <c r="J217" s="178"/>
      <c r="K217" s="178">
        <v>2</v>
      </c>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row>
    <row r="218" spans="1:60" outlineLevel="1" x14ac:dyDescent="0.2">
      <c r="A218" s="192">
        <v>51</v>
      </c>
      <c r="B218" s="182" t="s">
        <v>258</v>
      </c>
      <c r="C218" s="210" t="s">
        <v>744</v>
      </c>
      <c r="D218" s="184" t="s">
        <v>205</v>
      </c>
      <c r="E218" s="186">
        <v>22.08</v>
      </c>
      <c r="F218" s="190"/>
      <c r="G218" s="189">
        <f>E218*F218</f>
        <v>0</v>
      </c>
      <c r="H218" s="188" t="s">
        <v>244</v>
      </c>
      <c r="I218" s="194" t="s">
        <v>135</v>
      </c>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v>21</v>
      </c>
      <c r="AN218" s="178"/>
      <c r="AO218" s="178"/>
      <c r="AP218" s="178"/>
      <c r="AQ218" s="178"/>
      <c r="AR218" s="178"/>
      <c r="AS218" s="178"/>
      <c r="AT218" s="178"/>
      <c r="AU218" s="178"/>
      <c r="AV218" s="178"/>
      <c r="AW218" s="178"/>
      <c r="AX218" s="178"/>
      <c r="AY218" s="178"/>
      <c r="AZ218" s="178"/>
      <c r="BA218" s="178"/>
      <c r="BB218" s="178"/>
      <c r="BC218" s="178"/>
      <c r="BD218" s="178"/>
      <c r="BE218" s="178"/>
      <c r="BF218" s="178"/>
      <c r="BG218" s="178"/>
      <c r="BH218" s="178"/>
    </row>
    <row r="219" spans="1:60" outlineLevel="1" x14ac:dyDescent="0.2">
      <c r="A219" s="192">
        <v>52</v>
      </c>
      <c r="B219" s="182" t="s">
        <v>745</v>
      </c>
      <c r="C219" s="210" t="s">
        <v>746</v>
      </c>
      <c r="D219" s="184" t="s">
        <v>263</v>
      </c>
      <c r="E219" s="186">
        <v>24.48</v>
      </c>
      <c r="F219" s="190"/>
      <c r="G219" s="189">
        <f>E219*F219</f>
        <v>0</v>
      </c>
      <c r="H219" s="188"/>
      <c r="I219" s="194" t="s">
        <v>264</v>
      </c>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v>21</v>
      </c>
      <c r="AN219" s="178"/>
      <c r="AO219" s="178"/>
      <c r="AP219" s="178"/>
      <c r="AQ219" s="178"/>
      <c r="AR219" s="178"/>
      <c r="AS219" s="178"/>
      <c r="AT219" s="178"/>
      <c r="AU219" s="178"/>
      <c r="AV219" s="178"/>
      <c r="AW219" s="178"/>
      <c r="AX219" s="178"/>
      <c r="AY219" s="178"/>
      <c r="AZ219" s="178"/>
      <c r="BA219" s="178"/>
      <c r="BB219" s="178"/>
      <c r="BC219" s="178"/>
      <c r="BD219" s="178"/>
      <c r="BE219" s="178"/>
      <c r="BF219" s="178"/>
      <c r="BG219" s="178"/>
      <c r="BH219" s="178"/>
    </row>
    <row r="220" spans="1:60" outlineLevel="1" x14ac:dyDescent="0.2">
      <c r="A220" s="192"/>
      <c r="B220" s="182"/>
      <c r="C220" s="223" t="s">
        <v>224</v>
      </c>
      <c r="D220" s="214"/>
      <c r="E220" s="215"/>
      <c r="F220" s="189"/>
      <c r="G220" s="189"/>
      <c r="H220" s="188"/>
      <c r="I220" s="194"/>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row>
    <row r="221" spans="1:60" outlineLevel="1" x14ac:dyDescent="0.2">
      <c r="A221" s="192"/>
      <c r="B221" s="182"/>
      <c r="C221" s="223" t="s">
        <v>624</v>
      </c>
      <c r="D221" s="214"/>
      <c r="E221" s="215">
        <v>12.24</v>
      </c>
      <c r="F221" s="189"/>
      <c r="G221" s="189"/>
      <c r="H221" s="188"/>
      <c r="I221" s="194"/>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row>
    <row r="222" spans="1:60" outlineLevel="1" x14ac:dyDescent="0.2">
      <c r="A222" s="192"/>
      <c r="B222" s="182"/>
      <c r="C222" s="223" t="s">
        <v>624</v>
      </c>
      <c r="D222" s="214"/>
      <c r="E222" s="215">
        <v>12.24</v>
      </c>
      <c r="F222" s="189"/>
      <c r="G222" s="189"/>
      <c r="H222" s="188"/>
      <c r="I222" s="194"/>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c r="BB222" s="178"/>
      <c r="BC222" s="178"/>
      <c r="BD222" s="178"/>
      <c r="BE222" s="178"/>
      <c r="BF222" s="178"/>
      <c r="BG222" s="178"/>
      <c r="BH222" s="178"/>
    </row>
    <row r="223" spans="1:60" outlineLevel="1" x14ac:dyDescent="0.2">
      <c r="A223" s="192">
        <v>53</v>
      </c>
      <c r="B223" s="182" t="s">
        <v>261</v>
      </c>
      <c r="C223" s="210" t="s">
        <v>747</v>
      </c>
      <c r="D223" s="184" t="s">
        <v>263</v>
      </c>
      <c r="E223" s="186">
        <v>22.7424</v>
      </c>
      <c r="F223" s="190"/>
      <c r="G223" s="189">
        <f>E223*F223</f>
        <v>0</v>
      </c>
      <c r="H223" s="188"/>
      <c r="I223" s="194" t="s">
        <v>264</v>
      </c>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v>21</v>
      </c>
      <c r="AN223" s="178"/>
      <c r="AO223" s="178"/>
      <c r="AP223" s="178"/>
      <c r="AQ223" s="178"/>
      <c r="AR223" s="178"/>
      <c r="AS223" s="178"/>
      <c r="AT223" s="178"/>
      <c r="AU223" s="178"/>
      <c r="AV223" s="178"/>
      <c r="AW223" s="178"/>
      <c r="AX223" s="178"/>
      <c r="AY223" s="178"/>
      <c r="AZ223" s="178"/>
      <c r="BA223" s="178"/>
      <c r="BB223" s="178"/>
      <c r="BC223" s="178"/>
      <c r="BD223" s="178"/>
      <c r="BE223" s="178"/>
      <c r="BF223" s="178"/>
      <c r="BG223" s="178"/>
      <c r="BH223" s="178"/>
    </row>
    <row r="224" spans="1:60" outlineLevel="1" x14ac:dyDescent="0.2">
      <c r="A224" s="192"/>
      <c r="B224" s="182"/>
      <c r="C224" s="223" t="s">
        <v>638</v>
      </c>
      <c r="D224" s="214"/>
      <c r="E224" s="215"/>
      <c r="F224" s="189"/>
      <c r="G224" s="189"/>
      <c r="H224" s="188"/>
      <c r="I224" s="194"/>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row>
    <row r="225" spans="1:60" outlineLevel="1" x14ac:dyDescent="0.2">
      <c r="A225" s="192"/>
      <c r="B225" s="182"/>
      <c r="C225" s="223" t="s">
        <v>748</v>
      </c>
      <c r="D225" s="214"/>
      <c r="E225" s="215">
        <v>22.7424</v>
      </c>
      <c r="F225" s="189"/>
      <c r="G225" s="189"/>
      <c r="H225" s="188"/>
      <c r="I225" s="194"/>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row>
    <row r="226" spans="1:60" outlineLevel="1" x14ac:dyDescent="0.2">
      <c r="A226" s="192"/>
      <c r="B226" s="303" t="s">
        <v>266</v>
      </c>
      <c r="C226" s="304"/>
      <c r="D226" s="305"/>
      <c r="E226" s="306"/>
      <c r="F226" s="307"/>
      <c r="G226" s="308"/>
      <c r="H226" s="188"/>
      <c r="I226" s="194"/>
      <c r="J226" s="178"/>
      <c r="K226" s="178">
        <v>1</v>
      </c>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row>
    <row r="227" spans="1:60" outlineLevel="1" x14ac:dyDescent="0.2">
      <c r="A227" s="192"/>
      <c r="B227" s="303" t="s">
        <v>267</v>
      </c>
      <c r="C227" s="304"/>
      <c r="D227" s="305"/>
      <c r="E227" s="306"/>
      <c r="F227" s="307"/>
      <c r="G227" s="308"/>
      <c r="H227" s="188"/>
      <c r="I227" s="194"/>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c r="BB227" s="178"/>
      <c r="BC227" s="178"/>
      <c r="BD227" s="178"/>
      <c r="BE227" s="178"/>
      <c r="BF227" s="178"/>
      <c r="BG227" s="178"/>
      <c r="BH227" s="178"/>
    </row>
    <row r="228" spans="1:60" outlineLevel="1" x14ac:dyDescent="0.2">
      <c r="A228" s="192">
        <v>54</v>
      </c>
      <c r="B228" s="182" t="s">
        <v>268</v>
      </c>
      <c r="C228" s="210" t="s">
        <v>567</v>
      </c>
      <c r="D228" s="184" t="s">
        <v>68</v>
      </c>
      <c r="E228" s="255"/>
      <c r="F228" s="190"/>
      <c r="G228" s="189">
        <f>E228*F228</f>
        <v>0</v>
      </c>
      <c r="H228" s="188" t="s">
        <v>244</v>
      </c>
      <c r="I228" s="194" t="s">
        <v>135</v>
      </c>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v>21</v>
      </c>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row>
    <row r="229" spans="1:60" outlineLevel="1" x14ac:dyDescent="0.2">
      <c r="A229" s="192"/>
      <c r="B229" s="182"/>
      <c r="C229" s="223" t="s">
        <v>270</v>
      </c>
      <c r="D229" s="214"/>
      <c r="E229" s="215"/>
      <c r="F229" s="189"/>
      <c r="G229" s="189"/>
      <c r="H229" s="188"/>
      <c r="I229" s="194"/>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8"/>
      <c r="BB229" s="178"/>
      <c r="BC229" s="178"/>
      <c r="BD229" s="178"/>
      <c r="BE229" s="178"/>
      <c r="BF229" s="178"/>
      <c r="BG229" s="178"/>
      <c r="BH229" s="178"/>
    </row>
    <row r="230" spans="1:60" outlineLevel="1" x14ac:dyDescent="0.2">
      <c r="A230" s="192"/>
      <c r="B230" s="182"/>
      <c r="C230" s="223" t="s">
        <v>749</v>
      </c>
      <c r="D230" s="214"/>
      <c r="E230" s="215"/>
      <c r="F230" s="189"/>
      <c r="G230" s="189"/>
      <c r="H230" s="188"/>
      <c r="I230" s="194"/>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178"/>
      <c r="BA230" s="178"/>
      <c r="BB230" s="178"/>
      <c r="BC230" s="178"/>
      <c r="BD230" s="178"/>
      <c r="BE230" s="178"/>
      <c r="BF230" s="178"/>
      <c r="BG230" s="178"/>
      <c r="BH230" s="178"/>
    </row>
    <row r="231" spans="1:60" outlineLevel="1" x14ac:dyDescent="0.2">
      <c r="A231" s="192"/>
      <c r="B231" s="182"/>
      <c r="C231" s="223"/>
      <c r="D231" s="214"/>
      <c r="E231" s="215"/>
      <c r="F231" s="189"/>
      <c r="G231" s="189"/>
      <c r="H231" s="188"/>
      <c r="I231" s="194"/>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row>
    <row r="232" spans="1:60" x14ac:dyDescent="0.2">
      <c r="A232" s="191" t="s">
        <v>127</v>
      </c>
      <c r="B232" s="181" t="s">
        <v>272</v>
      </c>
      <c r="C232" s="209" t="s">
        <v>273</v>
      </c>
      <c r="D232" s="183"/>
      <c r="E232" s="185"/>
      <c r="F232" s="320">
        <f>SUM(G233:G262)</f>
        <v>0</v>
      </c>
      <c r="G232" s="321"/>
      <c r="H232" s="187"/>
      <c r="I232" s="193"/>
    </row>
    <row r="233" spans="1:60" outlineLevel="1" x14ac:dyDescent="0.2">
      <c r="A233" s="192"/>
      <c r="B233" s="309" t="s">
        <v>274</v>
      </c>
      <c r="C233" s="310"/>
      <c r="D233" s="311"/>
      <c r="E233" s="312"/>
      <c r="F233" s="313"/>
      <c r="G233" s="314"/>
      <c r="H233" s="188"/>
      <c r="I233" s="194"/>
      <c r="J233" s="178"/>
      <c r="K233" s="178">
        <v>1</v>
      </c>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row>
    <row r="234" spans="1:60" outlineLevel="1" x14ac:dyDescent="0.2">
      <c r="A234" s="192">
        <v>55</v>
      </c>
      <c r="B234" s="182" t="s">
        <v>275</v>
      </c>
      <c r="C234" s="210" t="s">
        <v>276</v>
      </c>
      <c r="D234" s="184" t="s">
        <v>233</v>
      </c>
      <c r="E234" s="186">
        <v>6.5563700000000003</v>
      </c>
      <c r="F234" s="190"/>
      <c r="G234" s="189">
        <f>E234*F234</f>
        <v>0</v>
      </c>
      <c r="H234" s="188" t="s">
        <v>223</v>
      </c>
      <c r="I234" s="194" t="s">
        <v>135</v>
      </c>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v>21</v>
      </c>
      <c r="AN234" s="178"/>
      <c r="AO234" s="178"/>
      <c r="AP234" s="178"/>
      <c r="AQ234" s="178"/>
      <c r="AR234" s="178"/>
      <c r="AS234" s="178"/>
      <c r="AT234" s="178"/>
      <c r="AU234" s="178"/>
      <c r="AV234" s="178"/>
      <c r="AW234" s="178"/>
      <c r="AX234" s="178"/>
      <c r="AY234" s="178"/>
      <c r="AZ234" s="178"/>
      <c r="BA234" s="178"/>
      <c r="BB234" s="178"/>
      <c r="BC234" s="178"/>
      <c r="BD234" s="178"/>
      <c r="BE234" s="178"/>
      <c r="BF234" s="178"/>
      <c r="BG234" s="178"/>
      <c r="BH234" s="178"/>
    </row>
    <row r="235" spans="1:60" outlineLevel="1" x14ac:dyDescent="0.2">
      <c r="A235" s="192"/>
      <c r="B235" s="182"/>
      <c r="C235" s="223" t="s">
        <v>277</v>
      </c>
      <c r="D235" s="214"/>
      <c r="E235" s="215"/>
      <c r="F235" s="189"/>
      <c r="G235" s="189"/>
      <c r="H235" s="188"/>
      <c r="I235" s="194"/>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8"/>
      <c r="BB235" s="178"/>
      <c r="BC235" s="178"/>
      <c r="BD235" s="178"/>
      <c r="BE235" s="178"/>
      <c r="BF235" s="178"/>
      <c r="BG235" s="178"/>
      <c r="BH235" s="178"/>
    </row>
    <row r="236" spans="1:60" outlineLevel="1" x14ac:dyDescent="0.2">
      <c r="A236" s="192"/>
      <c r="B236" s="182"/>
      <c r="C236" s="223" t="s">
        <v>750</v>
      </c>
      <c r="D236" s="214"/>
      <c r="E236" s="215"/>
      <c r="F236" s="189"/>
      <c r="G236" s="189"/>
      <c r="H236" s="188"/>
      <c r="I236" s="194"/>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178"/>
      <c r="BA236" s="178"/>
      <c r="BB236" s="178"/>
      <c r="BC236" s="178"/>
      <c r="BD236" s="178"/>
      <c r="BE236" s="178"/>
      <c r="BF236" s="178"/>
      <c r="BG236" s="178"/>
      <c r="BH236" s="178"/>
    </row>
    <row r="237" spans="1:60" outlineLevel="1" x14ac:dyDescent="0.2">
      <c r="A237" s="192"/>
      <c r="B237" s="182"/>
      <c r="C237" s="223" t="s">
        <v>751</v>
      </c>
      <c r="D237" s="214"/>
      <c r="E237" s="215">
        <v>6.5564</v>
      </c>
      <c r="F237" s="189"/>
      <c r="G237" s="189"/>
      <c r="H237" s="188"/>
      <c r="I237" s="194"/>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c r="BC237" s="178"/>
      <c r="BD237" s="178"/>
      <c r="BE237" s="178"/>
      <c r="BF237" s="178"/>
      <c r="BG237" s="178"/>
      <c r="BH237" s="178"/>
    </row>
    <row r="238" spans="1:60" outlineLevel="1" x14ac:dyDescent="0.2">
      <c r="A238" s="192"/>
      <c r="B238" s="303" t="s">
        <v>280</v>
      </c>
      <c r="C238" s="304"/>
      <c r="D238" s="305"/>
      <c r="E238" s="306"/>
      <c r="F238" s="307"/>
      <c r="G238" s="308"/>
      <c r="H238" s="188"/>
      <c r="I238" s="194"/>
      <c r="J238" s="178"/>
      <c r="K238" s="178">
        <v>1</v>
      </c>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8"/>
      <c r="BB238" s="178"/>
      <c r="BC238" s="178"/>
      <c r="BD238" s="178"/>
      <c r="BE238" s="178"/>
      <c r="BF238" s="178"/>
      <c r="BG238" s="178"/>
      <c r="BH238" s="178"/>
    </row>
    <row r="239" spans="1:60" outlineLevel="1" x14ac:dyDescent="0.2">
      <c r="A239" s="192"/>
      <c r="B239" s="303" t="s">
        <v>281</v>
      </c>
      <c r="C239" s="304"/>
      <c r="D239" s="305"/>
      <c r="E239" s="306"/>
      <c r="F239" s="307"/>
      <c r="G239" s="308"/>
      <c r="H239" s="188"/>
      <c r="I239" s="194"/>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178"/>
      <c r="BA239" s="178"/>
      <c r="BB239" s="178"/>
      <c r="BC239" s="178"/>
      <c r="BD239" s="178"/>
      <c r="BE239" s="178"/>
      <c r="BF239" s="178"/>
      <c r="BG239" s="178"/>
      <c r="BH239" s="178"/>
    </row>
    <row r="240" spans="1:60" outlineLevel="1" x14ac:dyDescent="0.2">
      <c r="A240" s="192">
        <v>56</v>
      </c>
      <c r="B240" s="182" t="s">
        <v>282</v>
      </c>
      <c r="C240" s="210" t="s">
        <v>283</v>
      </c>
      <c r="D240" s="184" t="s">
        <v>233</v>
      </c>
      <c r="E240" s="186">
        <v>6.5563700000000003</v>
      </c>
      <c r="F240" s="190"/>
      <c r="G240" s="189">
        <f>E240*F240</f>
        <v>0</v>
      </c>
      <c r="H240" s="188" t="s">
        <v>284</v>
      </c>
      <c r="I240" s="194" t="s">
        <v>135</v>
      </c>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v>21</v>
      </c>
      <c r="AN240" s="178"/>
      <c r="AO240" s="178"/>
      <c r="AP240" s="178"/>
      <c r="AQ240" s="178"/>
      <c r="AR240" s="178"/>
      <c r="AS240" s="178"/>
      <c r="AT240" s="178"/>
      <c r="AU240" s="178"/>
      <c r="AV240" s="178"/>
      <c r="AW240" s="178"/>
      <c r="AX240" s="178"/>
      <c r="AY240" s="178"/>
      <c r="AZ240" s="178"/>
      <c r="BA240" s="178"/>
      <c r="BB240" s="178"/>
      <c r="BC240" s="178"/>
      <c r="BD240" s="178"/>
      <c r="BE240" s="178"/>
      <c r="BF240" s="178"/>
      <c r="BG240" s="178"/>
      <c r="BH240" s="178"/>
    </row>
    <row r="241" spans="1:60" outlineLevel="1" x14ac:dyDescent="0.2">
      <c r="A241" s="192"/>
      <c r="B241" s="182"/>
      <c r="C241" s="223" t="s">
        <v>277</v>
      </c>
      <c r="D241" s="214"/>
      <c r="E241" s="215"/>
      <c r="F241" s="189"/>
      <c r="G241" s="189"/>
      <c r="H241" s="188"/>
      <c r="I241" s="194"/>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c r="BB241" s="178"/>
      <c r="BC241" s="178"/>
      <c r="BD241" s="178"/>
      <c r="BE241" s="178"/>
      <c r="BF241" s="178"/>
      <c r="BG241" s="178"/>
      <c r="BH241" s="178"/>
    </row>
    <row r="242" spans="1:60" outlineLevel="1" x14ac:dyDescent="0.2">
      <c r="A242" s="192"/>
      <c r="B242" s="182"/>
      <c r="C242" s="223" t="s">
        <v>750</v>
      </c>
      <c r="D242" s="214"/>
      <c r="E242" s="215"/>
      <c r="F242" s="189"/>
      <c r="G242" s="189"/>
      <c r="H242" s="188"/>
      <c r="I242" s="194"/>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178"/>
      <c r="BA242" s="178"/>
      <c r="BB242" s="178"/>
      <c r="BC242" s="178"/>
      <c r="BD242" s="178"/>
      <c r="BE242" s="178"/>
      <c r="BF242" s="178"/>
      <c r="BG242" s="178"/>
      <c r="BH242" s="178"/>
    </row>
    <row r="243" spans="1:60" outlineLevel="1" x14ac:dyDescent="0.2">
      <c r="A243" s="192"/>
      <c r="B243" s="182"/>
      <c r="C243" s="223" t="s">
        <v>751</v>
      </c>
      <c r="D243" s="214"/>
      <c r="E243" s="215">
        <v>6.5564</v>
      </c>
      <c r="F243" s="189"/>
      <c r="G243" s="189"/>
      <c r="H243" s="188"/>
      <c r="I243" s="194"/>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8"/>
      <c r="BB243" s="178"/>
      <c r="BC243" s="178"/>
      <c r="BD243" s="178"/>
      <c r="BE243" s="178"/>
      <c r="BF243" s="178"/>
      <c r="BG243" s="178"/>
      <c r="BH243" s="178"/>
    </row>
    <row r="244" spans="1:60" outlineLevel="1" x14ac:dyDescent="0.2">
      <c r="A244" s="192"/>
      <c r="B244" s="303" t="s">
        <v>285</v>
      </c>
      <c r="C244" s="304"/>
      <c r="D244" s="305"/>
      <c r="E244" s="306"/>
      <c r="F244" s="307"/>
      <c r="G244" s="308"/>
      <c r="H244" s="188"/>
      <c r="I244" s="194"/>
      <c r="J244" s="178"/>
      <c r="K244" s="178">
        <v>1</v>
      </c>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8"/>
      <c r="BB244" s="178"/>
      <c r="BC244" s="178"/>
      <c r="BD244" s="178"/>
      <c r="BE244" s="178"/>
      <c r="BF244" s="178"/>
      <c r="BG244" s="178"/>
      <c r="BH244" s="178"/>
    </row>
    <row r="245" spans="1:60" outlineLevel="1" x14ac:dyDescent="0.2">
      <c r="A245" s="192">
        <v>57</v>
      </c>
      <c r="B245" s="182" t="s">
        <v>286</v>
      </c>
      <c r="C245" s="210" t="s">
        <v>287</v>
      </c>
      <c r="D245" s="184" t="s">
        <v>233</v>
      </c>
      <c r="E245" s="186">
        <v>6.5563700000000003</v>
      </c>
      <c r="F245" s="190"/>
      <c r="G245" s="189">
        <f>E245*F245</f>
        <v>0</v>
      </c>
      <c r="H245" s="188" t="s">
        <v>223</v>
      </c>
      <c r="I245" s="194" t="s">
        <v>135</v>
      </c>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v>21</v>
      </c>
      <c r="AN245" s="178"/>
      <c r="AO245" s="178"/>
      <c r="AP245" s="178"/>
      <c r="AQ245" s="178"/>
      <c r="AR245" s="178"/>
      <c r="AS245" s="178"/>
      <c r="AT245" s="178"/>
      <c r="AU245" s="178"/>
      <c r="AV245" s="178"/>
      <c r="AW245" s="178"/>
      <c r="AX245" s="178"/>
      <c r="AY245" s="178"/>
      <c r="AZ245" s="178"/>
      <c r="BA245" s="178"/>
      <c r="BB245" s="178"/>
      <c r="BC245" s="178"/>
      <c r="BD245" s="178"/>
      <c r="BE245" s="178"/>
      <c r="BF245" s="178"/>
      <c r="BG245" s="178"/>
      <c r="BH245" s="178"/>
    </row>
    <row r="246" spans="1:60" outlineLevel="1" x14ac:dyDescent="0.2">
      <c r="A246" s="192"/>
      <c r="B246" s="182"/>
      <c r="C246" s="315" t="s">
        <v>288</v>
      </c>
      <c r="D246" s="316"/>
      <c r="E246" s="317"/>
      <c r="F246" s="318"/>
      <c r="G246" s="319"/>
      <c r="H246" s="188"/>
      <c r="I246" s="194"/>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c r="AZ246" s="178"/>
      <c r="BA246" s="179" t="str">
        <f>C246</f>
        <v>Včetně naložení na dopravní prostředek a složení na skládku, bez poplatku za skládku.</v>
      </c>
      <c r="BB246" s="178"/>
      <c r="BC246" s="178"/>
      <c r="BD246" s="178"/>
      <c r="BE246" s="178"/>
      <c r="BF246" s="178"/>
      <c r="BG246" s="178"/>
      <c r="BH246" s="178"/>
    </row>
    <row r="247" spans="1:60" outlineLevel="1" x14ac:dyDescent="0.2">
      <c r="A247" s="192"/>
      <c r="B247" s="182"/>
      <c r="C247" s="223" t="s">
        <v>277</v>
      </c>
      <c r="D247" s="214"/>
      <c r="E247" s="215"/>
      <c r="F247" s="189"/>
      <c r="G247" s="189"/>
      <c r="H247" s="188"/>
      <c r="I247" s="194"/>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178"/>
      <c r="BA247" s="178"/>
      <c r="BB247" s="178"/>
      <c r="BC247" s="178"/>
      <c r="BD247" s="178"/>
      <c r="BE247" s="178"/>
      <c r="BF247" s="178"/>
      <c r="BG247" s="178"/>
      <c r="BH247" s="178"/>
    </row>
    <row r="248" spans="1:60" outlineLevel="1" x14ac:dyDescent="0.2">
      <c r="A248" s="192"/>
      <c r="B248" s="182"/>
      <c r="C248" s="223" t="s">
        <v>750</v>
      </c>
      <c r="D248" s="214"/>
      <c r="E248" s="215"/>
      <c r="F248" s="189"/>
      <c r="G248" s="189"/>
      <c r="H248" s="188"/>
      <c r="I248" s="194"/>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8"/>
      <c r="AY248" s="178"/>
      <c r="AZ248" s="178"/>
      <c r="BA248" s="178"/>
      <c r="BB248" s="178"/>
      <c r="BC248" s="178"/>
      <c r="BD248" s="178"/>
      <c r="BE248" s="178"/>
      <c r="BF248" s="178"/>
      <c r="BG248" s="178"/>
      <c r="BH248" s="178"/>
    </row>
    <row r="249" spans="1:60" outlineLevel="1" x14ac:dyDescent="0.2">
      <c r="A249" s="192"/>
      <c r="B249" s="182"/>
      <c r="C249" s="223" t="s">
        <v>751</v>
      </c>
      <c r="D249" s="214"/>
      <c r="E249" s="215">
        <v>6.5564</v>
      </c>
      <c r="F249" s="189"/>
      <c r="G249" s="189"/>
      <c r="H249" s="188"/>
      <c r="I249" s="194"/>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178"/>
      <c r="BA249" s="178"/>
      <c r="BB249" s="178"/>
      <c r="BC249" s="178"/>
      <c r="BD249" s="178"/>
      <c r="BE249" s="178"/>
      <c r="BF249" s="178"/>
      <c r="BG249" s="178"/>
      <c r="BH249" s="178"/>
    </row>
    <row r="250" spans="1:60" outlineLevel="1" x14ac:dyDescent="0.2">
      <c r="A250" s="192">
        <v>58</v>
      </c>
      <c r="B250" s="182" t="s">
        <v>289</v>
      </c>
      <c r="C250" s="210" t="s">
        <v>290</v>
      </c>
      <c r="D250" s="184" t="s">
        <v>233</v>
      </c>
      <c r="E250" s="186">
        <v>59.007330000000003</v>
      </c>
      <c r="F250" s="190"/>
      <c r="G250" s="189">
        <f>E250*F250</f>
        <v>0</v>
      </c>
      <c r="H250" s="188" t="s">
        <v>223</v>
      </c>
      <c r="I250" s="194" t="s">
        <v>135</v>
      </c>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v>21</v>
      </c>
      <c r="AN250" s="178"/>
      <c r="AO250" s="178"/>
      <c r="AP250" s="178"/>
      <c r="AQ250" s="178"/>
      <c r="AR250" s="178"/>
      <c r="AS250" s="178"/>
      <c r="AT250" s="178"/>
      <c r="AU250" s="178"/>
      <c r="AV250" s="178"/>
      <c r="AW250" s="178"/>
      <c r="AX250" s="178"/>
      <c r="AY250" s="178"/>
      <c r="AZ250" s="178"/>
      <c r="BA250" s="178"/>
      <c r="BB250" s="178"/>
      <c r="BC250" s="178"/>
      <c r="BD250" s="178"/>
      <c r="BE250" s="178"/>
      <c r="BF250" s="178"/>
      <c r="BG250" s="178"/>
      <c r="BH250" s="178"/>
    </row>
    <row r="251" spans="1:60" outlineLevel="1" x14ac:dyDescent="0.2">
      <c r="A251" s="192"/>
      <c r="B251" s="182"/>
      <c r="C251" s="223" t="s">
        <v>277</v>
      </c>
      <c r="D251" s="214"/>
      <c r="E251" s="215"/>
      <c r="F251" s="189"/>
      <c r="G251" s="189"/>
      <c r="H251" s="188"/>
      <c r="I251" s="194"/>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178"/>
      <c r="BA251" s="178"/>
      <c r="BB251" s="178"/>
      <c r="BC251" s="178"/>
      <c r="BD251" s="178"/>
      <c r="BE251" s="178"/>
      <c r="BF251" s="178"/>
      <c r="BG251" s="178"/>
      <c r="BH251" s="178"/>
    </row>
    <row r="252" spans="1:60" outlineLevel="1" x14ac:dyDescent="0.2">
      <c r="A252" s="192"/>
      <c r="B252" s="182"/>
      <c r="C252" s="223" t="s">
        <v>750</v>
      </c>
      <c r="D252" s="214"/>
      <c r="E252" s="215"/>
      <c r="F252" s="189"/>
      <c r="G252" s="189"/>
      <c r="H252" s="188"/>
      <c r="I252" s="194"/>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row>
    <row r="253" spans="1:60" outlineLevel="1" x14ac:dyDescent="0.2">
      <c r="A253" s="192"/>
      <c r="B253" s="182"/>
      <c r="C253" s="223" t="s">
        <v>752</v>
      </c>
      <c r="D253" s="214"/>
      <c r="E253" s="215">
        <v>59.007300000000001</v>
      </c>
      <c r="F253" s="189"/>
      <c r="G253" s="189"/>
      <c r="H253" s="188"/>
      <c r="I253" s="194"/>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c r="BB253" s="178"/>
      <c r="BC253" s="178"/>
      <c r="BD253" s="178"/>
      <c r="BE253" s="178"/>
      <c r="BF253" s="178"/>
      <c r="BG253" s="178"/>
      <c r="BH253" s="178"/>
    </row>
    <row r="254" spans="1:60" outlineLevel="1" x14ac:dyDescent="0.2">
      <c r="A254" s="192"/>
      <c r="B254" s="303" t="s">
        <v>292</v>
      </c>
      <c r="C254" s="304"/>
      <c r="D254" s="305"/>
      <c r="E254" s="306"/>
      <c r="F254" s="307"/>
      <c r="G254" s="308"/>
      <c r="H254" s="188"/>
      <c r="I254" s="194"/>
      <c r="J254" s="178"/>
      <c r="K254" s="178">
        <v>1</v>
      </c>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8"/>
      <c r="BB254" s="178"/>
      <c r="BC254" s="178"/>
      <c r="BD254" s="178"/>
      <c r="BE254" s="178"/>
      <c r="BF254" s="178"/>
      <c r="BG254" s="178"/>
      <c r="BH254" s="178"/>
    </row>
    <row r="255" spans="1:60" outlineLevel="1" x14ac:dyDescent="0.2">
      <c r="A255" s="192">
        <v>59</v>
      </c>
      <c r="B255" s="182" t="s">
        <v>293</v>
      </c>
      <c r="C255" s="210" t="s">
        <v>753</v>
      </c>
      <c r="D255" s="184" t="s">
        <v>233</v>
      </c>
      <c r="E255" s="186">
        <v>6.5563700000000003</v>
      </c>
      <c r="F255" s="190"/>
      <c r="G255" s="189">
        <f>E255*F255</f>
        <v>0</v>
      </c>
      <c r="H255" s="188" t="s">
        <v>223</v>
      </c>
      <c r="I255" s="194" t="s">
        <v>135</v>
      </c>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v>21</v>
      </c>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row>
    <row r="256" spans="1:60" outlineLevel="1" x14ac:dyDescent="0.2">
      <c r="A256" s="192"/>
      <c r="B256" s="182"/>
      <c r="C256" s="223" t="s">
        <v>277</v>
      </c>
      <c r="D256" s="214"/>
      <c r="E256" s="215"/>
      <c r="F256" s="189"/>
      <c r="G256" s="189"/>
      <c r="H256" s="188"/>
      <c r="I256" s="194"/>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row>
    <row r="257" spans="1:60" outlineLevel="1" x14ac:dyDescent="0.2">
      <c r="A257" s="192"/>
      <c r="B257" s="182"/>
      <c r="C257" s="223" t="s">
        <v>750</v>
      </c>
      <c r="D257" s="214"/>
      <c r="E257" s="215"/>
      <c r="F257" s="189"/>
      <c r="G257" s="189"/>
      <c r="H257" s="188"/>
      <c r="I257" s="194"/>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row>
    <row r="258" spans="1:60" outlineLevel="1" x14ac:dyDescent="0.2">
      <c r="A258" s="192"/>
      <c r="B258" s="182"/>
      <c r="C258" s="223" t="s">
        <v>751</v>
      </c>
      <c r="D258" s="214"/>
      <c r="E258" s="215">
        <v>6.5564</v>
      </c>
      <c r="F258" s="189"/>
      <c r="G258" s="189"/>
      <c r="H258" s="188"/>
      <c r="I258" s="194"/>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178"/>
      <c r="BA258" s="178"/>
      <c r="BB258" s="178"/>
      <c r="BC258" s="178"/>
      <c r="BD258" s="178"/>
      <c r="BE258" s="178"/>
      <c r="BF258" s="178"/>
      <c r="BG258" s="178"/>
      <c r="BH258" s="178"/>
    </row>
    <row r="259" spans="1:60" outlineLevel="1" x14ac:dyDescent="0.2">
      <c r="A259" s="192">
        <v>60</v>
      </c>
      <c r="B259" s="182" t="s">
        <v>295</v>
      </c>
      <c r="C259" s="210" t="s">
        <v>754</v>
      </c>
      <c r="D259" s="184" t="s">
        <v>233</v>
      </c>
      <c r="E259" s="186">
        <v>6.5563700000000003</v>
      </c>
      <c r="F259" s="190"/>
      <c r="G259" s="189">
        <f>E259*F259</f>
        <v>0</v>
      </c>
      <c r="H259" s="188" t="s">
        <v>223</v>
      </c>
      <c r="I259" s="194" t="s">
        <v>135</v>
      </c>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v>21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row>
    <row r="260" spans="1:60" outlineLevel="1" x14ac:dyDescent="0.2">
      <c r="A260" s="192"/>
      <c r="B260" s="182"/>
      <c r="C260" s="223" t="s">
        <v>277</v>
      </c>
      <c r="D260" s="214"/>
      <c r="E260" s="215"/>
      <c r="F260" s="189"/>
      <c r="G260" s="189"/>
      <c r="H260" s="188"/>
      <c r="I260" s="194"/>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8"/>
      <c r="BB260" s="178"/>
      <c r="BC260" s="178"/>
      <c r="BD260" s="178"/>
      <c r="BE260" s="178"/>
      <c r="BF260" s="178"/>
      <c r="BG260" s="178"/>
      <c r="BH260" s="178"/>
    </row>
    <row r="261" spans="1:60" outlineLevel="1" x14ac:dyDescent="0.2">
      <c r="A261" s="192"/>
      <c r="B261" s="182"/>
      <c r="C261" s="223" t="s">
        <v>750</v>
      </c>
      <c r="D261" s="214"/>
      <c r="E261" s="215"/>
      <c r="F261" s="189"/>
      <c r="G261" s="189"/>
      <c r="H261" s="188"/>
      <c r="I261" s="194"/>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c r="BB261" s="178"/>
      <c r="BC261" s="178"/>
      <c r="BD261" s="178"/>
      <c r="BE261" s="178"/>
      <c r="BF261" s="178"/>
      <c r="BG261" s="178"/>
      <c r="BH261" s="178"/>
    </row>
    <row r="262" spans="1:60" ht="13.5" outlineLevel="1" thickBot="1" x14ac:dyDescent="0.25">
      <c r="A262" s="201"/>
      <c r="B262" s="202"/>
      <c r="C262" s="224" t="s">
        <v>751</v>
      </c>
      <c r="D262" s="216"/>
      <c r="E262" s="217">
        <v>6.5564</v>
      </c>
      <c r="F262" s="218"/>
      <c r="G262" s="218"/>
      <c r="H262" s="203"/>
      <c r="I262" s="204"/>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row>
    <row r="263" spans="1:60" hidden="1" x14ac:dyDescent="0.2">
      <c r="C263" s="80"/>
      <c r="AK263">
        <f>SUM(AK1:AK262)</f>
        <v>0</v>
      </c>
      <c r="AL263">
        <f>SUM(AL1:AL262)</f>
        <v>0</v>
      </c>
      <c r="AN263">
        <v>15</v>
      </c>
      <c r="AO263">
        <v>21</v>
      </c>
    </row>
    <row r="264" spans="1:60" ht="13.5" hidden="1" thickBot="1" x14ac:dyDescent="0.25">
      <c r="A264" s="219"/>
      <c r="B264" s="220" t="s">
        <v>175</v>
      </c>
      <c r="C264" s="225"/>
      <c r="D264" s="221"/>
      <c r="E264" s="221"/>
      <c r="F264" s="221"/>
      <c r="G264" s="222">
        <f>F8+F32+F42+F63+F82+F116+F122+F132+F145+F153+F180+F193+F202+F232</f>
        <v>0</v>
      </c>
      <c r="AN264">
        <f>SUMIF(AM8:AM263,AN263,G8:G263)</f>
        <v>0</v>
      </c>
      <c r="AO264">
        <f>SUMIF(AM8:AM263,AO263,G8:G263)</f>
        <v>0</v>
      </c>
    </row>
  </sheetData>
  <sheetProtection password="C71F" sheet="1"/>
  <mergeCells count="106">
    <mergeCell ref="B239:G239"/>
    <mergeCell ref="B244:G244"/>
    <mergeCell ref="C246:G246"/>
    <mergeCell ref="B254:G254"/>
    <mergeCell ref="B217:G217"/>
    <mergeCell ref="B226:G226"/>
    <mergeCell ref="B227:G227"/>
    <mergeCell ref="F232:G232"/>
    <mergeCell ref="B233:G233"/>
    <mergeCell ref="B238:G238"/>
    <mergeCell ref="B203:G203"/>
    <mergeCell ref="B204:G204"/>
    <mergeCell ref="B209:G209"/>
    <mergeCell ref="B211:G211"/>
    <mergeCell ref="B215:G215"/>
    <mergeCell ref="B216:G216"/>
    <mergeCell ref="B188:G188"/>
    <mergeCell ref="F193:G193"/>
    <mergeCell ref="B194:G194"/>
    <mergeCell ref="B199:G199"/>
    <mergeCell ref="B200:G200"/>
    <mergeCell ref="F202:G202"/>
    <mergeCell ref="B170:G170"/>
    <mergeCell ref="B174:G174"/>
    <mergeCell ref="B175:G175"/>
    <mergeCell ref="F180:G180"/>
    <mergeCell ref="B181:G181"/>
    <mergeCell ref="B187:G187"/>
    <mergeCell ref="B155:G155"/>
    <mergeCell ref="B156:G156"/>
    <mergeCell ref="B160:G160"/>
    <mergeCell ref="B161:G161"/>
    <mergeCell ref="B166:G166"/>
    <mergeCell ref="C168:G168"/>
    <mergeCell ref="F145:G145"/>
    <mergeCell ref="B146:G146"/>
    <mergeCell ref="B147:G147"/>
    <mergeCell ref="B148:G148"/>
    <mergeCell ref="F153:G153"/>
    <mergeCell ref="B154:G154"/>
    <mergeCell ref="B124:G124"/>
    <mergeCell ref="B128:G128"/>
    <mergeCell ref="F132:G132"/>
    <mergeCell ref="B133:G133"/>
    <mergeCell ref="B140:G140"/>
    <mergeCell ref="B141:G141"/>
    <mergeCell ref="F116:G116"/>
    <mergeCell ref="B117:G117"/>
    <mergeCell ref="B118:G118"/>
    <mergeCell ref="B120:G120"/>
    <mergeCell ref="F122:G122"/>
    <mergeCell ref="B123:G123"/>
    <mergeCell ref="B100:G100"/>
    <mergeCell ref="B101:G101"/>
    <mergeCell ref="B104:G104"/>
    <mergeCell ref="B105:G105"/>
    <mergeCell ref="B108:G108"/>
    <mergeCell ref="B109:G109"/>
    <mergeCell ref="B84:G84"/>
    <mergeCell ref="B85:G85"/>
    <mergeCell ref="C87:G87"/>
    <mergeCell ref="B90:G90"/>
    <mergeCell ref="C92:G92"/>
    <mergeCell ref="B95:G95"/>
    <mergeCell ref="C74:G74"/>
    <mergeCell ref="C75:G75"/>
    <mergeCell ref="C76:G76"/>
    <mergeCell ref="C77:G77"/>
    <mergeCell ref="F82:G82"/>
    <mergeCell ref="B83:G83"/>
    <mergeCell ref="F63:G63"/>
    <mergeCell ref="B64:G64"/>
    <mergeCell ref="B65:G65"/>
    <mergeCell ref="B70:G70"/>
    <mergeCell ref="B71:G71"/>
    <mergeCell ref="C73:G73"/>
    <mergeCell ref="B44:G44"/>
    <mergeCell ref="B49:G49"/>
    <mergeCell ref="B50:G50"/>
    <mergeCell ref="B51:G51"/>
    <mergeCell ref="B57:G57"/>
    <mergeCell ref="B58:G58"/>
    <mergeCell ref="F32:G32"/>
    <mergeCell ref="B33:G33"/>
    <mergeCell ref="B37:G37"/>
    <mergeCell ref="B38:G38"/>
    <mergeCell ref="F42:G42"/>
    <mergeCell ref="B43:G43"/>
    <mergeCell ref="B20:G20"/>
    <mergeCell ref="B22:G22"/>
    <mergeCell ref="B23:G23"/>
    <mergeCell ref="B25:G25"/>
    <mergeCell ref="B26:G26"/>
    <mergeCell ref="B30:G30"/>
    <mergeCell ref="B9:G9"/>
    <mergeCell ref="B10:G10"/>
    <mergeCell ref="B14:G14"/>
    <mergeCell ref="B15:G15"/>
    <mergeCell ref="B17:G17"/>
    <mergeCell ref="B18:G18"/>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344"/>
  <sheetViews>
    <sheetView showGridLines="0" workbookViewId="0">
      <selection activeCell="C311" sqref="C31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28515625"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316</v>
      </c>
      <c r="C4" s="297" t="s">
        <v>317</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426</v>
      </c>
      <c r="C8" s="209" t="s">
        <v>427</v>
      </c>
      <c r="D8" s="183"/>
      <c r="E8" s="185"/>
      <c r="F8" s="293">
        <f>SUM(G9:G17)</f>
        <v>0</v>
      </c>
      <c r="G8" s="294"/>
      <c r="H8" s="187"/>
      <c r="I8" s="193"/>
      <c r="J8" s="54"/>
    </row>
    <row r="9" spans="1:60" outlineLevel="1" x14ac:dyDescent="0.2">
      <c r="A9" s="192"/>
      <c r="B9" s="309" t="s">
        <v>755</v>
      </c>
      <c r="C9" s="310"/>
      <c r="D9" s="311"/>
      <c r="E9" s="312"/>
      <c r="F9" s="313"/>
      <c r="G9" s="314"/>
      <c r="H9" s="188"/>
      <c r="I9" s="194"/>
      <c r="J9" s="177"/>
      <c r="K9" s="178">
        <v>1</v>
      </c>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ht="22.5" outlineLevel="1" x14ac:dyDescent="0.2">
      <c r="A10" s="192">
        <v>1</v>
      </c>
      <c r="B10" s="182" t="s">
        <v>756</v>
      </c>
      <c r="C10" s="210" t="s">
        <v>757</v>
      </c>
      <c r="D10" s="184" t="s">
        <v>205</v>
      </c>
      <c r="E10" s="186">
        <v>1.2</v>
      </c>
      <c r="F10" s="190"/>
      <c r="G10" s="189">
        <f>E10*F10</f>
        <v>0</v>
      </c>
      <c r="H10" s="188" t="s">
        <v>196</v>
      </c>
      <c r="I10" s="194" t="s">
        <v>135</v>
      </c>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v>21</v>
      </c>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outlineLevel="1" x14ac:dyDescent="0.2">
      <c r="A11" s="192"/>
      <c r="B11" s="182"/>
      <c r="C11" s="315" t="s">
        <v>758</v>
      </c>
      <c r="D11" s="316"/>
      <c r="E11" s="317"/>
      <c r="F11" s="318"/>
      <c r="G11" s="319"/>
      <c r="H11" s="188"/>
      <c r="I11" s="194"/>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9" t="str">
        <f>C11</f>
        <v>Včetně pomocného lešení o výšce podlahy do 1900 mm a pro zatížení 1,5 kPa.</v>
      </c>
      <c r="BB11" s="178"/>
      <c r="BC11" s="178"/>
      <c r="BD11" s="178"/>
      <c r="BE11" s="178"/>
      <c r="BF11" s="178"/>
      <c r="BG11" s="178"/>
      <c r="BH11" s="178"/>
    </row>
    <row r="12" spans="1:60" outlineLevel="1" x14ac:dyDescent="0.2">
      <c r="A12" s="192"/>
      <c r="B12" s="182"/>
      <c r="C12" s="223" t="s">
        <v>759</v>
      </c>
      <c r="D12" s="214"/>
      <c r="E12" s="215"/>
      <c r="F12" s="189"/>
      <c r="G12" s="189"/>
      <c r="H12" s="188"/>
      <c r="I12" s="194"/>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c r="B13" s="182"/>
      <c r="C13" s="223" t="s">
        <v>760</v>
      </c>
      <c r="D13" s="214"/>
      <c r="E13" s="215">
        <v>1.2</v>
      </c>
      <c r="F13" s="189"/>
      <c r="G13" s="189"/>
      <c r="H13" s="188"/>
      <c r="I13" s="194"/>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ht="22.5" outlineLevel="1" x14ac:dyDescent="0.2">
      <c r="A14" s="192">
        <v>2</v>
      </c>
      <c r="B14" s="182" t="s">
        <v>761</v>
      </c>
      <c r="C14" s="210" t="s">
        <v>762</v>
      </c>
      <c r="D14" s="184" t="s">
        <v>205</v>
      </c>
      <c r="E14" s="186">
        <v>1.9549000000000001</v>
      </c>
      <c r="F14" s="190"/>
      <c r="G14" s="189">
        <f>E14*F14</f>
        <v>0</v>
      </c>
      <c r="H14" s="188" t="s">
        <v>196</v>
      </c>
      <c r="I14" s="194" t="s">
        <v>135</v>
      </c>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v>21</v>
      </c>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outlineLevel="1" x14ac:dyDescent="0.2">
      <c r="A15" s="192"/>
      <c r="B15" s="182"/>
      <c r="C15" s="315" t="s">
        <v>758</v>
      </c>
      <c r="D15" s="316"/>
      <c r="E15" s="317"/>
      <c r="F15" s="318"/>
      <c r="G15" s="319"/>
      <c r="H15" s="188"/>
      <c r="I15" s="194"/>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9" t="str">
        <f>C15</f>
        <v>Včetně pomocného lešení o výšce podlahy do 1900 mm a pro zatížení 1,5 kPa.</v>
      </c>
      <c r="BB15" s="178"/>
      <c r="BC15" s="178"/>
      <c r="BD15" s="178"/>
      <c r="BE15" s="178"/>
      <c r="BF15" s="178"/>
      <c r="BG15" s="178"/>
      <c r="BH15" s="178"/>
    </row>
    <row r="16" spans="1:60" outlineLevel="1" x14ac:dyDescent="0.2">
      <c r="A16" s="192"/>
      <c r="B16" s="182"/>
      <c r="C16" s="223" t="s">
        <v>759</v>
      </c>
      <c r="D16" s="214"/>
      <c r="E16" s="215"/>
      <c r="F16" s="189"/>
      <c r="G16" s="189"/>
      <c r="H16" s="188"/>
      <c r="I16" s="194"/>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c r="B17" s="182"/>
      <c r="C17" s="223" t="s">
        <v>763</v>
      </c>
      <c r="D17" s="214"/>
      <c r="E17" s="215">
        <v>1.9549000000000001</v>
      </c>
      <c r="F17" s="189"/>
      <c r="G17" s="189"/>
      <c r="H17" s="188"/>
      <c r="I17" s="19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x14ac:dyDescent="0.2">
      <c r="A18" s="191" t="s">
        <v>127</v>
      </c>
      <c r="B18" s="181" t="s">
        <v>453</v>
      </c>
      <c r="C18" s="209" t="s">
        <v>454</v>
      </c>
      <c r="D18" s="183"/>
      <c r="E18" s="185"/>
      <c r="F18" s="320">
        <f>SUM(G19:G47)</f>
        <v>0</v>
      </c>
      <c r="G18" s="321"/>
      <c r="H18" s="187"/>
      <c r="I18" s="193"/>
      <c r="J18" s="54"/>
    </row>
    <row r="19" spans="1:60" outlineLevel="1" x14ac:dyDescent="0.2">
      <c r="A19" s="192"/>
      <c r="B19" s="309" t="s">
        <v>764</v>
      </c>
      <c r="C19" s="310"/>
      <c r="D19" s="311"/>
      <c r="E19" s="312"/>
      <c r="F19" s="313"/>
      <c r="G19" s="314"/>
      <c r="H19" s="188"/>
      <c r="I19" s="194"/>
      <c r="J19" s="177"/>
      <c r="K19" s="178">
        <v>1</v>
      </c>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c r="B20" s="303" t="s">
        <v>765</v>
      </c>
      <c r="C20" s="304"/>
      <c r="D20" s="305"/>
      <c r="E20" s="306"/>
      <c r="F20" s="307"/>
      <c r="G20" s="308"/>
      <c r="H20" s="188"/>
      <c r="I20" s="194"/>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c r="B21" s="303" t="s">
        <v>766</v>
      </c>
      <c r="C21" s="304"/>
      <c r="D21" s="305"/>
      <c r="E21" s="306"/>
      <c r="F21" s="307"/>
      <c r="G21" s="308"/>
      <c r="H21" s="188"/>
      <c r="I21" s="194"/>
      <c r="J21" s="177"/>
      <c r="K21" s="178">
        <v>2</v>
      </c>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outlineLevel="1" x14ac:dyDescent="0.2">
      <c r="A22" s="192">
        <v>3</v>
      </c>
      <c r="B22" s="182" t="s">
        <v>767</v>
      </c>
      <c r="C22" s="210" t="s">
        <v>768</v>
      </c>
      <c r="D22" s="184" t="s">
        <v>205</v>
      </c>
      <c r="E22" s="186">
        <v>42.33</v>
      </c>
      <c r="F22" s="190"/>
      <c r="G22" s="189">
        <f>E22*F22</f>
        <v>0</v>
      </c>
      <c r="H22" s="188" t="s">
        <v>196</v>
      </c>
      <c r="I22" s="194" t="s">
        <v>135</v>
      </c>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v>21</v>
      </c>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outlineLevel="1" x14ac:dyDescent="0.2">
      <c r="A23" s="192"/>
      <c r="B23" s="182"/>
      <c r="C23" s="223" t="s">
        <v>759</v>
      </c>
      <c r="D23" s="214"/>
      <c r="E23" s="215"/>
      <c r="F23" s="189"/>
      <c r="G23" s="189"/>
      <c r="H23" s="188"/>
      <c r="I23" s="194"/>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c r="B24" s="182"/>
      <c r="C24" s="223" t="s">
        <v>769</v>
      </c>
      <c r="D24" s="214"/>
      <c r="E24" s="215">
        <v>2</v>
      </c>
      <c r="F24" s="189"/>
      <c r="G24" s="189"/>
      <c r="H24" s="188"/>
      <c r="I24" s="194"/>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c r="B25" s="182"/>
      <c r="C25" s="223" t="s">
        <v>769</v>
      </c>
      <c r="D25" s="214"/>
      <c r="E25" s="215">
        <v>2</v>
      </c>
      <c r="F25" s="189"/>
      <c r="G25" s="189"/>
      <c r="H25" s="188"/>
      <c r="I25" s="194"/>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c r="B26" s="182"/>
      <c r="C26" s="223" t="s">
        <v>770</v>
      </c>
      <c r="D26" s="214"/>
      <c r="E26" s="215">
        <v>6.32</v>
      </c>
      <c r="F26" s="189"/>
      <c r="G26" s="189"/>
      <c r="H26" s="188"/>
      <c r="I26" s="194"/>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outlineLevel="1" x14ac:dyDescent="0.2">
      <c r="A27" s="192"/>
      <c r="B27" s="182"/>
      <c r="C27" s="223" t="s">
        <v>771</v>
      </c>
      <c r="D27" s="214"/>
      <c r="E27" s="215">
        <v>-1.5760000000000001</v>
      </c>
      <c r="F27" s="189"/>
      <c r="G27" s="189"/>
      <c r="H27" s="188"/>
      <c r="I27" s="194"/>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c r="B28" s="182"/>
      <c r="C28" s="223" t="s">
        <v>772</v>
      </c>
      <c r="D28" s="214"/>
      <c r="E28" s="215">
        <v>12.718999999999999</v>
      </c>
      <c r="F28" s="189"/>
      <c r="G28" s="189"/>
      <c r="H28" s="188"/>
      <c r="I28" s="194"/>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c r="B29" s="182"/>
      <c r="C29" s="223" t="s">
        <v>773</v>
      </c>
      <c r="D29" s="214"/>
      <c r="E29" s="215">
        <v>-1.7729999999999999</v>
      </c>
      <c r="F29" s="189"/>
      <c r="G29" s="189"/>
      <c r="H29" s="188"/>
      <c r="I29" s="194"/>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c r="B30" s="182"/>
      <c r="C30" s="223" t="s">
        <v>770</v>
      </c>
      <c r="D30" s="214"/>
      <c r="E30" s="215">
        <v>6.32</v>
      </c>
      <c r="F30" s="189"/>
      <c r="G30" s="189"/>
      <c r="H30" s="188"/>
      <c r="I30" s="194"/>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c r="B31" s="182"/>
      <c r="C31" s="223" t="s">
        <v>771</v>
      </c>
      <c r="D31" s="214"/>
      <c r="E31" s="215">
        <v>-1.5760000000000001</v>
      </c>
      <c r="F31" s="189"/>
      <c r="G31" s="189"/>
      <c r="H31" s="188"/>
      <c r="I31" s="194"/>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outlineLevel="1" x14ac:dyDescent="0.2">
      <c r="A32" s="192"/>
      <c r="B32" s="182"/>
      <c r="C32" s="223" t="s">
        <v>774</v>
      </c>
      <c r="D32" s="214"/>
      <c r="E32" s="215">
        <v>0.2</v>
      </c>
      <c r="F32" s="189"/>
      <c r="G32" s="189"/>
      <c r="H32" s="188"/>
      <c r="I32" s="194"/>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c r="B33" s="182"/>
      <c r="C33" s="223" t="s">
        <v>775</v>
      </c>
      <c r="D33" s="214"/>
      <c r="E33" s="215">
        <v>7.11</v>
      </c>
      <c r="F33" s="189"/>
      <c r="G33" s="189"/>
      <c r="H33" s="188"/>
      <c r="I33" s="194"/>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outlineLevel="1" x14ac:dyDescent="0.2">
      <c r="A34" s="192"/>
      <c r="B34" s="182"/>
      <c r="C34" s="223" t="s">
        <v>776</v>
      </c>
      <c r="D34" s="214"/>
      <c r="E34" s="215">
        <v>10.586</v>
      </c>
      <c r="F34" s="189"/>
      <c r="G34" s="189"/>
      <c r="H34" s="188"/>
      <c r="I34" s="194"/>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outlineLevel="1" x14ac:dyDescent="0.2">
      <c r="A35" s="192">
        <v>4</v>
      </c>
      <c r="B35" s="182" t="s">
        <v>777</v>
      </c>
      <c r="C35" s="210" t="s">
        <v>778</v>
      </c>
      <c r="D35" s="184" t="s">
        <v>205</v>
      </c>
      <c r="E35" s="186">
        <v>7.11</v>
      </c>
      <c r="F35" s="190"/>
      <c r="G35" s="189">
        <f>E35*F35</f>
        <v>0</v>
      </c>
      <c r="H35" s="188" t="s">
        <v>196</v>
      </c>
      <c r="I35" s="194" t="s">
        <v>135</v>
      </c>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v>21</v>
      </c>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outlineLevel="1" x14ac:dyDescent="0.2">
      <c r="A36" s="192"/>
      <c r="B36" s="182"/>
      <c r="C36" s="223" t="s">
        <v>759</v>
      </c>
      <c r="D36" s="214"/>
      <c r="E36" s="215"/>
      <c r="F36" s="189"/>
      <c r="G36" s="189"/>
      <c r="H36" s="188"/>
      <c r="I36" s="194"/>
      <c r="J36" s="177"/>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outlineLevel="1" x14ac:dyDescent="0.2">
      <c r="A37" s="192"/>
      <c r="B37" s="182"/>
      <c r="C37" s="223" t="s">
        <v>775</v>
      </c>
      <c r="D37" s="214"/>
      <c r="E37" s="215">
        <v>7.11</v>
      </c>
      <c r="F37" s="189"/>
      <c r="G37" s="189"/>
      <c r="H37" s="188"/>
      <c r="I37" s="194"/>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v>5</v>
      </c>
      <c r="B38" s="182" t="s">
        <v>779</v>
      </c>
      <c r="C38" s="210" t="s">
        <v>780</v>
      </c>
      <c r="D38" s="184" t="s">
        <v>205</v>
      </c>
      <c r="E38" s="186">
        <v>14.358599999999999</v>
      </c>
      <c r="F38" s="190"/>
      <c r="G38" s="189">
        <f>E38*F38</f>
        <v>0</v>
      </c>
      <c r="H38" s="188" t="s">
        <v>196</v>
      </c>
      <c r="I38" s="194" t="s">
        <v>135</v>
      </c>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v>21</v>
      </c>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c r="B39" s="182"/>
      <c r="C39" s="223" t="s">
        <v>759</v>
      </c>
      <c r="D39" s="214"/>
      <c r="E39" s="215"/>
      <c r="F39" s="189"/>
      <c r="G39" s="189"/>
      <c r="H39" s="188"/>
      <c r="I39" s="194"/>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outlineLevel="1" x14ac:dyDescent="0.2">
      <c r="A40" s="192"/>
      <c r="B40" s="182"/>
      <c r="C40" s="223" t="s">
        <v>781</v>
      </c>
      <c r="D40" s="214"/>
      <c r="E40" s="215">
        <v>9.48</v>
      </c>
      <c r="F40" s="189"/>
      <c r="G40" s="189"/>
      <c r="H40" s="188"/>
      <c r="I40" s="194"/>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c r="B41" s="182"/>
      <c r="C41" s="223" t="s">
        <v>782</v>
      </c>
      <c r="D41" s="214"/>
      <c r="E41" s="215">
        <v>4.8785999999999996</v>
      </c>
      <c r="F41" s="189"/>
      <c r="G41" s="189"/>
      <c r="H41" s="188"/>
      <c r="I41" s="194"/>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outlineLevel="1" x14ac:dyDescent="0.2">
      <c r="A42" s="192"/>
      <c r="B42" s="303" t="s">
        <v>783</v>
      </c>
      <c r="C42" s="304"/>
      <c r="D42" s="305"/>
      <c r="E42" s="306"/>
      <c r="F42" s="307"/>
      <c r="G42" s="308"/>
      <c r="H42" s="188"/>
      <c r="I42" s="194"/>
      <c r="J42" s="177"/>
      <c r="K42" s="178">
        <v>1</v>
      </c>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row>
    <row r="43" spans="1:60" outlineLevel="1" x14ac:dyDescent="0.2">
      <c r="A43" s="192"/>
      <c r="B43" s="303" t="s">
        <v>784</v>
      </c>
      <c r="C43" s="304"/>
      <c r="D43" s="305"/>
      <c r="E43" s="306"/>
      <c r="F43" s="307"/>
      <c r="G43" s="308"/>
      <c r="H43" s="188"/>
      <c r="I43" s="194"/>
      <c r="J43" s="177"/>
      <c r="K43" s="178">
        <v>2</v>
      </c>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outlineLevel="1" x14ac:dyDescent="0.2">
      <c r="A44" s="192">
        <v>6</v>
      </c>
      <c r="B44" s="182" t="s">
        <v>785</v>
      </c>
      <c r="C44" s="210" t="s">
        <v>786</v>
      </c>
      <c r="D44" s="184" t="s">
        <v>205</v>
      </c>
      <c r="E44" s="186">
        <v>39.803199999999997</v>
      </c>
      <c r="F44" s="190"/>
      <c r="G44" s="189">
        <f>E44*F44</f>
        <v>0</v>
      </c>
      <c r="H44" s="188" t="s">
        <v>196</v>
      </c>
      <c r="I44" s="194" t="s">
        <v>135</v>
      </c>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v>21</v>
      </c>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outlineLevel="1" x14ac:dyDescent="0.2">
      <c r="A45" s="192"/>
      <c r="B45" s="182"/>
      <c r="C45" s="223" t="s">
        <v>759</v>
      </c>
      <c r="D45" s="214"/>
      <c r="E45" s="215"/>
      <c r="F45" s="189"/>
      <c r="G45" s="189"/>
      <c r="H45" s="188"/>
      <c r="I45" s="194"/>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c r="B46" s="182"/>
      <c r="C46" s="223" t="s">
        <v>787</v>
      </c>
      <c r="D46" s="214"/>
      <c r="E46" s="215">
        <v>33.67</v>
      </c>
      <c r="F46" s="189"/>
      <c r="G46" s="189"/>
      <c r="H46" s="188"/>
      <c r="I46" s="194"/>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outlineLevel="1" x14ac:dyDescent="0.2">
      <c r="A47" s="192"/>
      <c r="B47" s="182"/>
      <c r="C47" s="223" t="s">
        <v>788</v>
      </c>
      <c r="D47" s="214"/>
      <c r="E47" s="215">
        <v>6.1332000000000004</v>
      </c>
      <c r="F47" s="189"/>
      <c r="G47" s="189"/>
      <c r="H47" s="188"/>
      <c r="I47" s="194"/>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x14ac:dyDescent="0.2">
      <c r="A48" s="191" t="s">
        <v>127</v>
      </c>
      <c r="B48" s="181" t="s">
        <v>789</v>
      </c>
      <c r="C48" s="209" t="s">
        <v>790</v>
      </c>
      <c r="D48" s="183"/>
      <c r="E48" s="185"/>
      <c r="F48" s="320">
        <f>SUM(G49:G83)</f>
        <v>0</v>
      </c>
      <c r="G48" s="321"/>
      <c r="H48" s="187"/>
      <c r="I48" s="193"/>
      <c r="J48" s="54"/>
    </row>
    <row r="49" spans="1:60" outlineLevel="1" x14ac:dyDescent="0.2">
      <c r="A49" s="192"/>
      <c r="B49" s="309" t="s">
        <v>791</v>
      </c>
      <c r="C49" s="310"/>
      <c r="D49" s="311"/>
      <c r="E49" s="312"/>
      <c r="F49" s="313"/>
      <c r="G49" s="314"/>
      <c r="H49" s="188"/>
      <c r="I49" s="194"/>
      <c r="J49" s="177"/>
      <c r="K49" s="178">
        <v>1</v>
      </c>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outlineLevel="1" x14ac:dyDescent="0.2">
      <c r="A50" s="192"/>
      <c r="B50" s="303" t="s">
        <v>792</v>
      </c>
      <c r="C50" s="304"/>
      <c r="D50" s="305"/>
      <c r="E50" s="306"/>
      <c r="F50" s="307"/>
      <c r="G50" s="308"/>
      <c r="H50" s="188"/>
      <c r="I50" s="194"/>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row>
    <row r="51" spans="1:60" outlineLevel="1" x14ac:dyDescent="0.2">
      <c r="A51" s="192">
        <v>7</v>
      </c>
      <c r="B51" s="182" t="s">
        <v>793</v>
      </c>
      <c r="C51" s="210" t="s">
        <v>794</v>
      </c>
      <c r="D51" s="184" t="s">
        <v>205</v>
      </c>
      <c r="E51" s="186">
        <v>145.33799999999999</v>
      </c>
      <c r="F51" s="190"/>
      <c r="G51" s="189">
        <f>E51*F51</f>
        <v>0</v>
      </c>
      <c r="H51" s="188" t="s">
        <v>196</v>
      </c>
      <c r="I51" s="194" t="s">
        <v>135</v>
      </c>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v>21</v>
      </c>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c r="B52" s="182"/>
      <c r="C52" s="223" t="s">
        <v>759</v>
      </c>
      <c r="D52" s="214"/>
      <c r="E52" s="215"/>
      <c r="F52" s="189"/>
      <c r="G52" s="189"/>
      <c r="H52" s="188"/>
      <c r="I52" s="194"/>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outlineLevel="1" x14ac:dyDescent="0.2">
      <c r="A53" s="192"/>
      <c r="B53" s="182"/>
      <c r="C53" s="223" t="s">
        <v>795</v>
      </c>
      <c r="D53" s="214"/>
      <c r="E53" s="215">
        <v>64.539000000000001</v>
      </c>
      <c r="F53" s="189"/>
      <c r="G53" s="189"/>
      <c r="H53" s="188"/>
      <c r="I53" s="194"/>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outlineLevel="1" x14ac:dyDescent="0.2">
      <c r="A54" s="192"/>
      <c r="B54" s="182"/>
      <c r="C54" s="223" t="s">
        <v>796</v>
      </c>
      <c r="D54" s="214"/>
      <c r="E54" s="215">
        <v>1.23</v>
      </c>
      <c r="F54" s="189"/>
      <c r="G54" s="189"/>
      <c r="H54" s="188"/>
      <c r="I54" s="194"/>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row>
    <row r="55" spans="1:60" outlineLevel="1" x14ac:dyDescent="0.2">
      <c r="A55" s="192"/>
      <c r="B55" s="182"/>
      <c r="C55" s="223" t="s">
        <v>771</v>
      </c>
      <c r="D55" s="214"/>
      <c r="E55" s="215">
        <v>-1.5760000000000001</v>
      </c>
      <c r="F55" s="189"/>
      <c r="G55" s="189"/>
      <c r="H55" s="188"/>
      <c r="I55" s="194"/>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c r="B56" s="182"/>
      <c r="C56" s="223" t="s">
        <v>797</v>
      </c>
      <c r="D56" s="214"/>
      <c r="E56" s="215">
        <v>-6.48</v>
      </c>
      <c r="F56" s="189"/>
      <c r="G56" s="189"/>
      <c r="H56" s="188"/>
      <c r="I56" s="194"/>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outlineLevel="1" x14ac:dyDescent="0.2">
      <c r="A57" s="192"/>
      <c r="B57" s="182"/>
      <c r="C57" s="223" t="s">
        <v>200</v>
      </c>
      <c r="D57" s="214"/>
      <c r="E57" s="215"/>
      <c r="F57" s="189"/>
      <c r="G57" s="189"/>
      <c r="H57" s="188"/>
      <c r="I57" s="194"/>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outlineLevel="1" x14ac:dyDescent="0.2">
      <c r="A58" s="192"/>
      <c r="B58" s="182"/>
      <c r="C58" s="223" t="s">
        <v>798</v>
      </c>
      <c r="D58" s="214"/>
      <c r="E58" s="215">
        <v>19.75</v>
      </c>
      <c r="F58" s="189"/>
      <c r="G58" s="189"/>
      <c r="H58" s="188"/>
      <c r="I58" s="194"/>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outlineLevel="1" x14ac:dyDescent="0.2">
      <c r="A59" s="192"/>
      <c r="B59" s="182"/>
      <c r="C59" s="223" t="s">
        <v>773</v>
      </c>
      <c r="D59" s="214"/>
      <c r="E59" s="215">
        <v>-1.7729999999999999</v>
      </c>
      <c r="F59" s="189"/>
      <c r="G59" s="189"/>
      <c r="H59" s="188"/>
      <c r="I59" s="194"/>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c r="B60" s="182"/>
      <c r="C60" s="223" t="s">
        <v>200</v>
      </c>
      <c r="D60" s="214"/>
      <c r="E60" s="215"/>
      <c r="F60" s="189"/>
      <c r="G60" s="189"/>
      <c r="H60" s="188"/>
      <c r="I60" s="194"/>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c r="B61" s="182"/>
      <c r="C61" s="223" t="s">
        <v>799</v>
      </c>
      <c r="D61" s="214"/>
      <c r="E61" s="215">
        <v>64.61</v>
      </c>
      <c r="F61" s="189"/>
      <c r="G61" s="189"/>
      <c r="H61" s="188"/>
      <c r="I61" s="194"/>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c r="B62" s="182"/>
      <c r="C62" s="223" t="s">
        <v>796</v>
      </c>
      <c r="D62" s="214"/>
      <c r="E62" s="215">
        <v>1.23</v>
      </c>
      <c r="F62" s="189"/>
      <c r="G62" s="189"/>
      <c r="H62" s="188"/>
      <c r="I62" s="194"/>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outlineLevel="1" x14ac:dyDescent="0.2">
      <c r="A63" s="192"/>
      <c r="B63" s="182"/>
      <c r="C63" s="223" t="s">
        <v>771</v>
      </c>
      <c r="D63" s="214"/>
      <c r="E63" s="215">
        <v>-1.5760000000000001</v>
      </c>
      <c r="F63" s="189"/>
      <c r="G63" s="189"/>
      <c r="H63" s="188"/>
      <c r="I63" s="194"/>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outlineLevel="1" x14ac:dyDescent="0.2">
      <c r="A64" s="192"/>
      <c r="B64" s="182"/>
      <c r="C64" s="223" t="s">
        <v>797</v>
      </c>
      <c r="D64" s="214"/>
      <c r="E64" s="215">
        <v>-6.48</v>
      </c>
      <c r="F64" s="189"/>
      <c r="G64" s="189"/>
      <c r="H64" s="188"/>
      <c r="I64" s="194"/>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outlineLevel="1" x14ac:dyDescent="0.2">
      <c r="A65" s="192"/>
      <c r="B65" s="182"/>
      <c r="C65" s="223" t="s">
        <v>200</v>
      </c>
      <c r="D65" s="214"/>
      <c r="E65" s="215"/>
      <c r="F65" s="189"/>
      <c r="G65" s="189"/>
      <c r="H65" s="188"/>
      <c r="I65" s="194"/>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outlineLevel="1" x14ac:dyDescent="0.2">
      <c r="A66" s="192"/>
      <c r="B66" s="182"/>
      <c r="C66" s="223" t="s">
        <v>800</v>
      </c>
      <c r="D66" s="214"/>
      <c r="E66" s="215">
        <v>13.44</v>
      </c>
      <c r="F66" s="189"/>
      <c r="G66" s="189"/>
      <c r="H66" s="188"/>
      <c r="I66" s="194"/>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outlineLevel="1" x14ac:dyDescent="0.2">
      <c r="A67" s="192"/>
      <c r="B67" s="182"/>
      <c r="C67" s="223" t="s">
        <v>771</v>
      </c>
      <c r="D67" s="214"/>
      <c r="E67" s="215">
        <v>-1.5760000000000001</v>
      </c>
      <c r="F67" s="189"/>
      <c r="G67" s="189"/>
      <c r="H67" s="188"/>
      <c r="I67" s="194"/>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v>8</v>
      </c>
      <c r="B68" s="182" t="s">
        <v>801</v>
      </c>
      <c r="C68" s="210" t="s">
        <v>802</v>
      </c>
      <c r="D68" s="184" t="s">
        <v>205</v>
      </c>
      <c r="E68" s="186">
        <v>28.314</v>
      </c>
      <c r="F68" s="190"/>
      <c r="G68" s="189">
        <f>E68*F68</f>
        <v>0</v>
      </c>
      <c r="H68" s="188" t="s">
        <v>196</v>
      </c>
      <c r="I68" s="194" t="s">
        <v>135</v>
      </c>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v>21</v>
      </c>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outlineLevel="1" x14ac:dyDescent="0.2">
      <c r="A69" s="192"/>
      <c r="B69" s="182"/>
      <c r="C69" s="223" t="s">
        <v>759</v>
      </c>
      <c r="D69" s="214"/>
      <c r="E69" s="215"/>
      <c r="F69" s="189"/>
      <c r="G69" s="189"/>
      <c r="H69" s="188"/>
      <c r="I69" s="194"/>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outlineLevel="1" x14ac:dyDescent="0.2">
      <c r="A70" s="192"/>
      <c r="B70" s="182"/>
      <c r="C70" s="223" t="s">
        <v>200</v>
      </c>
      <c r="D70" s="214"/>
      <c r="E70" s="215"/>
      <c r="F70" s="189"/>
      <c r="G70" s="189"/>
      <c r="H70" s="188"/>
      <c r="I70" s="194"/>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outlineLevel="1" x14ac:dyDescent="0.2">
      <c r="A71" s="192"/>
      <c r="B71" s="182"/>
      <c r="C71" s="223" t="s">
        <v>803</v>
      </c>
      <c r="D71" s="214"/>
      <c r="E71" s="215">
        <v>8.2949999999999999</v>
      </c>
      <c r="F71" s="189"/>
      <c r="G71" s="189"/>
      <c r="H71" s="188"/>
      <c r="I71" s="194"/>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outlineLevel="1" x14ac:dyDescent="0.2">
      <c r="A72" s="192"/>
      <c r="B72" s="182"/>
      <c r="C72" s="223" t="s">
        <v>773</v>
      </c>
      <c r="D72" s="214"/>
      <c r="E72" s="215">
        <v>-1.7729999999999999</v>
      </c>
      <c r="F72" s="189"/>
      <c r="G72" s="189"/>
      <c r="H72" s="188"/>
      <c r="I72" s="194"/>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row>
    <row r="73" spans="1:60" outlineLevel="1" x14ac:dyDescent="0.2">
      <c r="A73" s="192"/>
      <c r="B73" s="182"/>
      <c r="C73" s="223" t="s">
        <v>200</v>
      </c>
      <c r="D73" s="214"/>
      <c r="E73" s="215"/>
      <c r="F73" s="189"/>
      <c r="G73" s="189"/>
      <c r="H73" s="188"/>
      <c r="I73" s="194"/>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row>
    <row r="74" spans="1:60" outlineLevel="1" x14ac:dyDescent="0.2">
      <c r="A74" s="192"/>
      <c r="B74" s="182"/>
      <c r="C74" s="223" t="s">
        <v>804</v>
      </c>
      <c r="D74" s="214"/>
      <c r="E74" s="215">
        <v>18.367999999999999</v>
      </c>
      <c r="F74" s="189"/>
      <c r="G74" s="189"/>
      <c r="H74" s="188"/>
      <c r="I74" s="194"/>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row>
    <row r="75" spans="1:60" outlineLevel="1" x14ac:dyDescent="0.2">
      <c r="A75" s="192"/>
      <c r="B75" s="182"/>
      <c r="C75" s="223" t="s">
        <v>771</v>
      </c>
      <c r="D75" s="214"/>
      <c r="E75" s="215">
        <v>-1.5760000000000001</v>
      </c>
      <c r="F75" s="189"/>
      <c r="G75" s="189"/>
      <c r="H75" s="188"/>
      <c r="I75" s="194"/>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row>
    <row r="76" spans="1:60" outlineLevel="1" x14ac:dyDescent="0.2">
      <c r="A76" s="192"/>
      <c r="B76" s="182"/>
      <c r="C76" s="223" t="s">
        <v>200</v>
      </c>
      <c r="D76" s="214"/>
      <c r="E76" s="215"/>
      <c r="F76" s="189"/>
      <c r="G76" s="189"/>
      <c r="H76" s="188"/>
      <c r="I76" s="194"/>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row>
    <row r="77" spans="1:60" outlineLevel="1" x14ac:dyDescent="0.2">
      <c r="A77" s="192"/>
      <c r="B77" s="182"/>
      <c r="C77" s="223" t="s">
        <v>392</v>
      </c>
      <c r="D77" s="214"/>
      <c r="E77" s="215">
        <v>5</v>
      </c>
      <c r="F77" s="189"/>
      <c r="G77" s="189"/>
      <c r="H77" s="188"/>
      <c r="I77" s="194"/>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row>
    <row r="78" spans="1:60" outlineLevel="1" x14ac:dyDescent="0.2">
      <c r="A78" s="192"/>
      <c r="B78" s="303" t="s">
        <v>805</v>
      </c>
      <c r="C78" s="304"/>
      <c r="D78" s="305"/>
      <c r="E78" s="306"/>
      <c r="F78" s="307"/>
      <c r="G78" s="308"/>
      <c r="H78" s="188"/>
      <c r="I78" s="194"/>
      <c r="J78" s="178"/>
      <c r="K78" s="178">
        <v>1</v>
      </c>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row>
    <row r="79" spans="1:60" outlineLevel="1" x14ac:dyDescent="0.2">
      <c r="A79" s="192"/>
      <c r="B79" s="303" t="s">
        <v>806</v>
      </c>
      <c r="C79" s="304"/>
      <c r="D79" s="305"/>
      <c r="E79" s="306"/>
      <c r="F79" s="307"/>
      <c r="G79" s="308"/>
      <c r="H79" s="188"/>
      <c r="I79" s="194"/>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row>
    <row r="80" spans="1:60" outlineLevel="1" x14ac:dyDescent="0.2">
      <c r="A80" s="192">
        <v>9</v>
      </c>
      <c r="B80" s="182" t="s">
        <v>807</v>
      </c>
      <c r="C80" s="210" t="s">
        <v>808</v>
      </c>
      <c r="D80" s="184" t="s">
        <v>205</v>
      </c>
      <c r="E80" s="186">
        <v>1.26</v>
      </c>
      <c r="F80" s="190"/>
      <c r="G80" s="189">
        <f>E80*F80</f>
        <v>0</v>
      </c>
      <c r="H80" s="188" t="s">
        <v>234</v>
      </c>
      <c r="I80" s="194" t="s">
        <v>135</v>
      </c>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v>21</v>
      </c>
      <c r="AN80" s="178"/>
      <c r="AO80" s="178"/>
      <c r="AP80" s="178"/>
      <c r="AQ80" s="178"/>
      <c r="AR80" s="178"/>
      <c r="AS80" s="178"/>
      <c r="AT80" s="178"/>
      <c r="AU80" s="178"/>
      <c r="AV80" s="178"/>
      <c r="AW80" s="178"/>
      <c r="AX80" s="178"/>
      <c r="AY80" s="178"/>
      <c r="AZ80" s="178"/>
      <c r="BA80" s="178"/>
      <c r="BB80" s="178"/>
      <c r="BC80" s="178"/>
      <c r="BD80" s="178"/>
      <c r="BE80" s="178"/>
      <c r="BF80" s="178"/>
      <c r="BG80" s="178"/>
      <c r="BH80" s="178"/>
    </row>
    <row r="81" spans="1:60" outlineLevel="1" x14ac:dyDescent="0.2">
      <c r="A81" s="192"/>
      <c r="B81" s="182"/>
      <c r="C81" s="223" t="s">
        <v>809</v>
      </c>
      <c r="D81" s="214"/>
      <c r="E81" s="215"/>
      <c r="F81" s="189"/>
      <c r="G81" s="189"/>
      <c r="H81" s="188"/>
      <c r="I81" s="194"/>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row>
    <row r="82" spans="1:60" outlineLevel="1" x14ac:dyDescent="0.2">
      <c r="A82" s="192"/>
      <c r="B82" s="182"/>
      <c r="C82" s="223" t="s">
        <v>810</v>
      </c>
      <c r="D82" s="214"/>
      <c r="E82" s="215">
        <v>0.45</v>
      </c>
      <c r="F82" s="189"/>
      <c r="G82" s="189"/>
      <c r="H82" s="188"/>
      <c r="I82" s="194"/>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row>
    <row r="83" spans="1:60" outlineLevel="1" x14ac:dyDescent="0.2">
      <c r="A83" s="192"/>
      <c r="B83" s="182"/>
      <c r="C83" s="223" t="s">
        <v>811</v>
      </c>
      <c r="D83" s="214"/>
      <c r="E83" s="215">
        <v>0.81</v>
      </c>
      <c r="F83" s="189"/>
      <c r="G83" s="189"/>
      <c r="H83" s="188"/>
      <c r="I83" s="194"/>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row>
    <row r="84" spans="1:60" x14ac:dyDescent="0.2">
      <c r="A84" s="191" t="s">
        <v>127</v>
      </c>
      <c r="B84" s="181" t="s">
        <v>189</v>
      </c>
      <c r="C84" s="209" t="s">
        <v>190</v>
      </c>
      <c r="D84" s="183"/>
      <c r="E84" s="185"/>
      <c r="F84" s="320">
        <f>SUM(G85:G89)</f>
        <v>0</v>
      </c>
      <c r="G84" s="321"/>
      <c r="H84" s="187"/>
      <c r="I84" s="193"/>
    </row>
    <row r="85" spans="1:60" outlineLevel="1" x14ac:dyDescent="0.2">
      <c r="A85" s="192"/>
      <c r="B85" s="309" t="s">
        <v>812</v>
      </c>
      <c r="C85" s="310"/>
      <c r="D85" s="311"/>
      <c r="E85" s="312"/>
      <c r="F85" s="313"/>
      <c r="G85" s="314"/>
      <c r="H85" s="188"/>
      <c r="I85" s="194"/>
      <c r="J85" s="178"/>
      <c r="K85" s="178">
        <v>1</v>
      </c>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row>
    <row r="86" spans="1:60" outlineLevel="1" x14ac:dyDescent="0.2">
      <c r="A86" s="192"/>
      <c r="B86" s="303" t="s">
        <v>813</v>
      </c>
      <c r="C86" s="304"/>
      <c r="D86" s="305"/>
      <c r="E86" s="306"/>
      <c r="F86" s="307"/>
      <c r="G86" s="308"/>
      <c r="H86" s="188"/>
      <c r="I86" s="194"/>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78"/>
      <c r="BH86" s="178"/>
    </row>
    <row r="87" spans="1:60" outlineLevel="1" x14ac:dyDescent="0.2">
      <c r="A87" s="192">
        <v>10</v>
      </c>
      <c r="B87" s="182" t="s">
        <v>814</v>
      </c>
      <c r="C87" s="210" t="s">
        <v>815</v>
      </c>
      <c r="D87" s="184" t="s">
        <v>205</v>
      </c>
      <c r="E87" s="186">
        <v>41.51</v>
      </c>
      <c r="F87" s="190"/>
      <c r="G87" s="189">
        <f>E87*F87</f>
        <v>0</v>
      </c>
      <c r="H87" s="188" t="s">
        <v>196</v>
      </c>
      <c r="I87" s="194" t="s">
        <v>135</v>
      </c>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v>21</v>
      </c>
      <c r="AN87" s="178"/>
      <c r="AO87" s="178"/>
      <c r="AP87" s="178"/>
      <c r="AQ87" s="178"/>
      <c r="AR87" s="178"/>
      <c r="AS87" s="178"/>
      <c r="AT87" s="178"/>
      <c r="AU87" s="178"/>
      <c r="AV87" s="178"/>
      <c r="AW87" s="178"/>
      <c r="AX87" s="178"/>
      <c r="AY87" s="178"/>
      <c r="AZ87" s="178"/>
      <c r="BA87" s="178"/>
      <c r="BB87" s="178"/>
      <c r="BC87" s="178"/>
      <c r="BD87" s="178"/>
      <c r="BE87" s="178"/>
      <c r="BF87" s="178"/>
      <c r="BG87" s="178"/>
      <c r="BH87" s="178"/>
    </row>
    <row r="88" spans="1:60" outlineLevel="1" x14ac:dyDescent="0.2">
      <c r="A88" s="192"/>
      <c r="B88" s="182"/>
      <c r="C88" s="223" t="s">
        <v>759</v>
      </c>
      <c r="D88" s="214"/>
      <c r="E88" s="215"/>
      <c r="F88" s="189"/>
      <c r="G88" s="189"/>
      <c r="H88" s="188"/>
      <c r="I88" s="194"/>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row>
    <row r="89" spans="1:60" outlineLevel="1" x14ac:dyDescent="0.2">
      <c r="A89" s="192"/>
      <c r="B89" s="182"/>
      <c r="C89" s="223" t="s">
        <v>816</v>
      </c>
      <c r="D89" s="214"/>
      <c r="E89" s="215">
        <v>41.51</v>
      </c>
      <c r="F89" s="189"/>
      <c r="G89" s="189"/>
      <c r="H89" s="188"/>
      <c r="I89" s="194"/>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row>
    <row r="90" spans="1:60" x14ac:dyDescent="0.2">
      <c r="A90" s="191" t="s">
        <v>127</v>
      </c>
      <c r="B90" s="181" t="s">
        <v>817</v>
      </c>
      <c r="C90" s="209" t="s">
        <v>818</v>
      </c>
      <c r="D90" s="183"/>
      <c r="E90" s="185"/>
      <c r="F90" s="320">
        <f>SUM(G91:G95)</f>
        <v>0</v>
      </c>
      <c r="G90" s="321"/>
      <c r="H90" s="187"/>
      <c r="I90" s="193"/>
    </row>
    <row r="91" spans="1:60" outlineLevel="1" x14ac:dyDescent="0.2">
      <c r="A91" s="192"/>
      <c r="B91" s="309" t="s">
        <v>819</v>
      </c>
      <c r="C91" s="310"/>
      <c r="D91" s="311"/>
      <c r="E91" s="312"/>
      <c r="F91" s="313"/>
      <c r="G91" s="314"/>
      <c r="H91" s="188"/>
      <c r="I91" s="194"/>
      <c r="J91" s="178"/>
      <c r="K91" s="178">
        <v>1</v>
      </c>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row>
    <row r="92" spans="1:60" ht="22.5" outlineLevel="1" x14ac:dyDescent="0.2">
      <c r="A92" s="192"/>
      <c r="B92" s="303" t="s">
        <v>820</v>
      </c>
      <c r="C92" s="304"/>
      <c r="D92" s="305"/>
      <c r="E92" s="306"/>
      <c r="F92" s="307"/>
      <c r="G92" s="308"/>
      <c r="H92" s="188"/>
      <c r="I92" s="194"/>
      <c r="J92" s="178"/>
      <c r="K92" s="178">
        <v>2</v>
      </c>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9" t="str">
        <f>B92</f>
        <v>642 94-21 bez dveřních křídel, do zdiva včetně kotvení, na jakoukoliv cementovou maltu, s vybetonováním prahu v zárubni a s osazením špalíků nebo latí pro dřevěný práh</v>
      </c>
      <c r="BA92" s="178"/>
      <c r="BB92" s="178"/>
      <c r="BC92" s="178"/>
      <c r="BD92" s="178"/>
      <c r="BE92" s="178"/>
      <c r="BF92" s="178"/>
      <c r="BG92" s="178"/>
      <c r="BH92" s="178"/>
    </row>
    <row r="93" spans="1:60" outlineLevel="1" x14ac:dyDescent="0.2">
      <c r="A93" s="192"/>
      <c r="B93" s="303" t="s">
        <v>821</v>
      </c>
      <c r="C93" s="304"/>
      <c r="D93" s="305"/>
      <c r="E93" s="306"/>
      <c r="F93" s="307"/>
      <c r="G93" s="308"/>
      <c r="H93" s="188"/>
      <c r="I93" s="194"/>
      <c r="J93" s="178"/>
      <c r="K93" s="178">
        <v>3</v>
      </c>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row>
    <row r="94" spans="1:60" outlineLevel="1" x14ac:dyDescent="0.2">
      <c r="A94" s="192">
        <v>11</v>
      </c>
      <c r="B94" s="182" t="s">
        <v>822</v>
      </c>
      <c r="C94" s="210" t="s">
        <v>823</v>
      </c>
      <c r="D94" s="184" t="s">
        <v>727</v>
      </c>
      <c r="E94" s="186">
        <v>4</v>
      </c>
      <c r="F94" s="190"/>
      <c r="G94" s="189">
        <f>E94*F94</f>
        <v>0</v>
      </c>
      <c r="H94" s="188" t="s">
        <v>196</v>
      </c>
      <c r="I94" s="194" t="s">
        <v>135</v>
      </c>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v>21</v>
      </c>
      <c r="AN94" s="178"/>
      <c r="AO94" s="178"/>
      <c r="AP94" s="178"/>
      <c r="AQ94" s="178"/>
      <c r="AR94" s="178"/>
      <c r="AS94" s="178"/>
      <c r="AT94" s="178"/>
      <c r="AU94" s="178"/>
      <c r="AV94" s="178"/>
      <c r="AW94" s="178"/>
      <c r="AX94" s="178"/>
      <c r="AY94" s="178"/>
      <c r="AZ94" s="178"/>
      <c r="BA94" s="178"/>
      <c r="BB94" s="178"/>
      <c r="BC94" s="178"/>
      <c r="BD94" s="178"/>
      <c r="BE94" s="178"/>
      <c r="BF94" s="178"/>
      <c r="BG94" s="178"/>
      <c r="BH94" s="178"/>
    </row>
    <row r="95" spans="1:60" outlineLevel="1" x14ac:dyDescent="0.2">
      <c r="A95" s="192">
        <v>12</v>
      </c>
      <c r="B95" s="182" t="s">
        <v>824</v>
      </c>
      <c r="C95" s="210" t="s">
        <v>825</v>
      </c>
      <c r="D95" s="184" t="s">
        <v>727</v>
      </c>
      <c r="E95" s="186">
        <v>1</v>
      </c>
      <c r="F95" s="190"/>
      <c r="G95" s="189">
        <f>E95*F95</f>
        <v>0</v>
      </c>
      <c r="H95" s="188" t="s">
        <v>196</v>
      </c>
      <c r="I95" s="194" t="s">
        <v>135</v>
      </c>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v>21</v>
      </c>
      <c r="AN95" s="178"/>
      <c r="AO95" s="178"/>
      <c r="AP95" s="178"/>
      <c r="AQ95" s="178"/>
      <c r="AR95" s="178"/>
      <c r="AS95" s="178"/>
      <c r="AT95" s="178"/>
      <c r="AU95" s="178"/>
      <c r="AV95" s="178"/>
      <c r="AW95" s="178"/>
      <c r="AX95" s="178"/>
      <c r="AY95" s="178"/>
      <c r="AZ95" s="178"/>
      <c r="BA95" s="178"/>
      <c r="BB95" s="178"/>
      <c r="BC95" s="178"/>
      <c r="BD95" s="178"/>
      <c r="BE95" s="178"/>
      <c r="BF95" s="178"/>
      <c r="BG95" s="178"/>
      <c r="BH95" s="178"/>
    </row>
    <row r="96" spans="1:60" x14ac:dyDescent="0.2">
      <c r="A96" s="191" t="s">
        <v>127</v>
      </c>
      <c r="B96" s="181" t="s">
        <v>826</v>
      </c>
      <c r="C96" s="209" t="s">
        <v>827</v>
      </c>
      <c r="D96" s="183"/>
      <c r="E96" s="185"/>
      <c r="F96" s="320">
        <f>SUM(G97:G104)</f>
        <v>0</v>
      </c>
      <c r="G96" s="321"/>
      <c r="H96" s="187"/>
      <c r="I96" s="193"/>
    </row>
    <row r="97" spans="1:60" outlineLevel="1" x14ac:dyDescent="0.2">
      <c r="A97" s="192"/>
      <c r="B97" s="309" t="s">
        <v>828</v>
      </c>
      <c r="C97" s="310"/>
      <c r="D97" s="311"/>
      <c r="E97" s="312"/>
      <c r="F97" s="313"/>
      <c r="G97" s="314"/>
      <c r="H97" s="188"/>
      <c r="I97" s="194"/>
      <c r="J97" s="178"/>
      <c r="K97" s="178">
        <v>1</v>
      </c>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row>
    <row r="98" spans="1:60" outlineLevel="1" x14ac:dyDescent="0.2">
      <c r="A98" s="192">
        <v>13</v>
      </c>
      <c r="B98" s="182" t="s">
        <v>829</v>
      </c>
      <c r="C98" s="210" t="s">
        <v>830</v>
      </c>
      <c r="D98" s="184" t="s">
        <v>727</v>
      </c>
      <c r="E98" s="186">
        <v>1</v>
      </c>
      <c r="F98" s="190"/>
      <c r="G98" s="189">
        <f>E98*F98</f>
        <v>0</v>
      </c>
      <c r="H98" s="188" t="s">
        <v>831</v>
      </c>
      <c r="I98" s="194" t="s">
        <v>135</v>
      </c>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v>21</v>
      </c>
      <c r="AN98" s="178"/>
      <c r="AO98" s="178"/>
      <c r="AP98" s="178"/>
      <c r="AQ98" s="178"/>
      <c r="AR98" s="178"/>
      <c r="AS98" s="178"/>
      <c r="AT98" s="178"/>
      <c r="AU98" s="178"/>
      <c r="AV98" s="178"/>
      <c r="AW98" s="178"/>
      <c r="AX98" s="178"/>
      <c r="AY98" s="178"/>
      <c r="AZ98" s="178"/>
      <c r="BA98" s="178"/>
      <c r="BB98" s="178"/>
      <c r="BC98" s="178"/>
      <c r="BD98" s="178"/>
      <c r="BE98" s="178"/>
      <c r="BF98" s="178"/>
      <c r="BG98" s="178"/>
      <c r="BH98" s="178"/>
    </row>
    <row r="99" spans="1:60" outlineLevel="1" x14ac:dyDescent="0.2">
      <c r="A99" s="192"/>
      <c r="B99" s="182"/>
      <c r="C99" s="223" t="s">
        <v>832</v>
      </c>
      <c r="D99" s="214"/>
      <c r="E99" s="215"/>
      <c r="F99" s="189"/>
      <c r="G99" s="189"/>
      <c r="H99" s="188"/>
      <c r="I99" s="194"/>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row>
    <row r="100" spans="1:60" outlineLevel="1" x14ac:dyDescent="0.2">
      <c r="A100" s="192"/>
      <c r="B100" s="182"/>
      <c r="C100" s="223" t="s">
        <v>730</v>
      </c>
      <c r="D100" s="214"/>
      <c r="E100" s="215">
        <v>1</v>
      </c>
      <c r="F100" s="189"/>
      <c r="G100" s="189"/>
      <c r="H100" s="188"/>
      <c r="I100" s="194"/>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row>
    <row r="101" spans="1:60" outlineLevel="1" x14ac:dyDescent="0.2">
      <c r="A101" s="192"/>
      <c r="B101" s="303" t="s">
        <v>828</v>
      </c>
      <c r="C101" s="304"/>
      <c r="D101" s="305"/>
      <c r="E101" s="306"/>
      <c r="F101" s="307"/>
      <c r="G101" s="308"/>
      <c r="H101" s="188"/>
      <c r="I101" s="194"/>
      <c r="J101" s="178"/>
      <c r="K101" s="178">
        <v>1</v>
      </c>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row>
    <row r="102" spans="1:60" outlineLevel="1" x14ac:dyDescent="0.2">
      <c r="A102" s="192"/>
      <c r="B102" s="303" t="s">
        <v>833</v>
      </c>
      <c r="C102" s="304"/>
      <c r="D102" s="305"/>
      <c r="E102" s="306"/>
      <c r="F102" s="307"/>
      <c r="G102" s="308"/>
      <c r="H102" s="188"/>
      <c r="I102" s="194"/>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row>
    <row r="103" spans="1:60" outlineLevel="1" x14ac:dyDescent="0.2">
      <c r="A103" s="192">
        <v>14</v>
      </c>
      <c r="B103" s="182" t="s">
        <v>834</v>
      </c>
      <c r="C103" s="210" t="s">
        <v>835</v>
      </c>
      <c r="D103" s="184" t="s">
        <v>300</v>
      </c>
      <c r="E103" s="186">
        <v>1</v>
      </c>
      <c r="F103" s="190"/>
      <c r="G103" s="189">
        <f>E103*F103</f>
        <v>0</v>
      </c>
      <c r="H103" s="188" t="s">
        <v>831</v>
      </c>
      <c r="I103" s="194" t="s">
        <v>264</v>
      </c>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v>21</v>
      </c>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row>
    <row r="104" spans="1:60" outlineLevel="1" x14ac:dyDescent="0.2">
      <c r="A104" s="192">
        <v>15</v>
      </c>
      <c r="B104" s="182" t="s">
        <v>275</v>
      </c>
      <c r="C104" s="210" t="s">
        <v>836</v>
      </c>
      <c r="D104" s="184" t="s">
        <v>300</v>
      </c>
      <c r="E104" s="186">
        <v>1</v>
      </c>
      <c r="F104" s="190"/>
      <c r="G104" s="189">
        <f>E104*F104</f>
        <v>0</v>
      </c>
      <c r="H104" s="188"/>
      <c r="I104" s="194" t="s">
        <v>264</v>
      </c>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v>21</v>
      </c>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row>
    <row r="105" spans="1:60" x14ac:dyDescent="0.2">
      <c r="A105" s="191" t="s">
        <v>127</v>
      </c>
      <c r="B105" s="181" t="s">
        <v>660</v>
      </c>
      <c r="C105" s="209" t="s">
        <v>661</v>
      </c>
      <c r="D105" s="183"/>
      <c r="E105" s="185"/>
      <c r="F105" s="320">
        <f>SUM(G106:G112)</f>
        <v>0</v>
      </c>
      <c r="G105" s="321"/>
      <c r="H105" s="187"/>
      <c r="I105" s="193"/>
    </row>
    <row r="106" spans="1:60" outlineLevel="1" x14ac:dyDescent="0.2">
      <c r="A106" s="192"/>
      <c r="B106" s="309" t="s">
        <v>662</v>
      </c>
      <c r="C106" s="310"/>
      <c r="D106" s="311"/>
      <c r="E106" s="312"/>
      <c r="F106" s="313"/>
      <c r="G106" s="314"/>
      <c r="H106" s="188"/>
      <c r="I106" s="194"/>
      <c r="J106" s="178"/>
      <c r="K106" s="178">
        <v>1</v>
      </c>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row>
    <row r="107" spans="1:60" ht="22.5" outlineLevel="1" x14ac:dyDescent="0.2">
      <c r="A107" s="192"/>
      <c r="B107" s="303" t="s">
        <v>663</v>
      </c>
      <c r="C107" s="304"/>
      <c r="D107" s="305"/>
      <c r="E107" s="306"/>
      <c r="F107" s="307"/>
      <c r="G107" s="308"/>
      <c r="H107" s="188"/>
      <c r="I107" s="194"/>
      <c r="J107" s="178"/>
      <c r="K107" s="178">
        <v>2</v>
      </c>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9" t="str">
        <f>B107</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107" s="178"/>
      <c r="BB107" s="178"/>
      <c r="BC107" s="178"/>
      <c r="BD107" s="178"/>
      <c r="BE107" s="178"/>
      <c r="BF107" s="178"/>
      <c r="BG107" s="178"/>
      <c r="BH107" s="178"/>
    </row>
    <row r="108" spans="1:60" outlineLevel="1" x14ac:dyDescent="0.2">
      <c r="A108" s="192">
        <v>16</v>
      </c>
      <c r="B108" s="182" t="s">
        <v>664</v>
      </c>
      <c r="C108" s="210" t="s">
        <v>837</v>
      </c>
      <c r="D108" s="184" t="s">
        <v>205</v>
      </c>
      <c r="E108" s="186">
        <v>41.51</v>
      </c>
      <c r="F108" s="190"/>
      <c r="G108" s="189">
        <f>E108*F108</f>
        <v>0</v>
      </c>
      <c r="H108" s="188" t="s">
        <v>196</v>
      </c>
      <c r="I108" s="194" t="s">
        <v>135</v>
      </c>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v>21</v>
      </c>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row>
    <row r="109" spans="1:60" outlineLevel="1" x14ac:dyDescent="0.2">
      <c r="A109" s="192"/>
      <c r="B109" s="182"/>
      <c r="C109" s="223" t="s">
        <v>759</v>
      </c>
      <c r="D109" s="214"/>
      <c r="E109" s="215"/>
      <c r="F109" s="189"/>
      <c r="G109" s="189"/>
      <c r="H109" s="188"/>
      <c r="I109" s="194"/>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row>
    <row r="110" spans="1:60" outlineLevel="1" x14ac:dyDescent="0.2">
      <c r="A110" s="192"/>
      <c r="B110" s="182"/>
      <c r="C110" s="223" t="s">
        <v>816</v>
      </c>
      <c r="D110" s="214"/>
      <c r="E110" s="215">
        <v>41.51</v>
      </c>
      <c r="F110" s="189"/>
      <c r="G110" s="189"/>
      <c r="H110" s="188"/>
      <c r="I110" s="194"/>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row>
    <row r="111" spans="1:60" outlineLevel="1" x14ac:dyDescent="0.2">
      <c r="A111" s="192"/>
      <c r="B111" s="303" t="s">
        <v>666</v>
      </c>
      <c r="C111" s="304"/>
      <c r="D111" s="305"/>
      <c r="E111" s="306"/>
      <c r="F111" s="307"/>
      <c r="G111" s="308"/>
      <c r="H111" s="188"/>
      <c r="I111" s="194"/>
      <c r="J111" s="178"/>
      <c r="K111" s="178">
        <v>1</v>
      </c>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row>
    <row r="112" spans="1:60" outlineLevel="1" x14ac:dyDescent="0.2">
      <c r="A112" s="192">
        <v>17</v>
      </c>
      <c r="B112" s="182" t="s">
        <v>667</v>
      </c>
      <c r="C112" s="210" t="s">
        <v>838</v>
      </c>
      <c r="D112" s="184" t="s">
        <v>669</v>
      </c>
      <c r="E112" s="186">
        <v>24</v>
      </c>
      <c r="F112" s="190"/>
      <c r="G112" s="189">
        <f>E112*F112</f>
        <v>0</v>
      </c>
      <c r="H112" s="188" t="s">
        <v>670</v>
      </c>
      <c r="I112" s="194" t="s">
        <v>135</v>
      </c>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v>21</v>
      </c>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row>
    <row r="113" spans="1:60" x14ac:dyDescent="0.2">
      <c r="A113" s="191" t="s">
        <v>127</v>
      </c>
      <c r="B113" s="181" t="s">
        <v>218</v>
      </c>
      <c r="C113" s="209" t="s">
        <v>219</v>
      </c>
      <c r="D113" s="183"/>
      <c r="E113" s="185"/>
      <c r="F113" s="320">
        <f>SUM(G114:G171)</f>
        <v>0</v>
      </c>
      <c r="G113" s="321"/>
      <c r="H113" s="187"/>
      <c r="I113" s="193"/>
    </row>
    <row r="114" spans="1:60" outlineLevel="1" x14ac:dyDescent="0.2">
      <c r="A114" s="192"/>
      <c r="B114" s="309" t="s">
        <v>839</v>
      </c>
      <c r="C114" s="310"/>
      <c r="D114" s="311"/>
      <c r="E114" s="312"/>
      <c r="F114" s="313"/>
      <c r="G114" s="314"/>
      <c r="H114" s="188"/>
      <c r="I114" s="194"/>
      <c r="J114" s="178"/>
      <c r="K114" s="178">
        <v>1</v>
      </c>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row>
    <row r="115" spans="1:60" ht="22.5" outlineLevel="1" x14ac:dyDescent="0.2">
      <c r="A115" s="192"/>
      <c r="B115" s="303" t="s">
        <v>840</v>
      </c>
      <c r="C115" s="304"/>
      <c r="D115" s="305"/>
      <c r="E115" s="306"/>
      <c r="F115" s="307"/>
      <c r="G115" s="308"/>
      <c r="H115" s="188"/>
      <c r="I115" s="194"/>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9" t="str">
        <f>B115</f>
        <v>nebo vybourání otvorů průřezové plochy přes 4 m2 v příčkách, včetně pomocného lešení o výšce podlahy do 1900 mm a pro zatížení do 1,5 kPa  (150 kg/m2),</v>
      </c>
      <c r="BA115" s="178"/>
      <c r="BB115" s="178"/>
      <c r="BC115" s="178"/>
      <c r="BD115" s="178"/>
      <c r="BE115" s="178"/>
      <c r="BF115" s="178"/>
      <c r="BG115" s="178"/>
      <c r="BH115" s="178"/>
    </row>
    <row r="116" spans="1:60" ht="22.5" outlineLevel="1" x14ac:dyDescent="0.2">
      <c r="A116" s="192">
        <v>18</v>
      </c>
      <c r="B116" s="182" t="s">
        <v>841</v>
      </c>
      <c r="C116" s="210" t="s">
        <v>842</v>
      </c>
      <c r="D116" s="184" t="s">
        <v>205</v>
      </c>
      <c r="E116" s="186">
        <v>76.391999999999996</v>
      </c>
      <c r="F116" s="190"/>
      <c r="G116" s="189">
        <f>E116*F116</f>
        <v>0</v>
      </c>
      <c r="H116" s="188" t="s">
        <v>223</v>
      </c>
      <c r="I116" s="194" t="s">
        <v>135</v>
      </c>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v>21</v>
      </c>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row>
    <row r="117" spans="1:60" outlineLevel="1" x14ac:dyDescent="0.2">
      <c r="A117" s="192"/>
      <c r="B117" s="182"/>
      <c r="C117" s="223" t="s">
        <v>809</v>
      </c>
      <c r="D117" s="214"/>
      <c r="E117" s="215"/>
      <c r="F117" s="189"/>
      <c r="G117" s="189"/>
      <c r="H117" s="188"/>
      <c r="I117" s="194"/>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row>
    <row r="118" spans="1:60" outlineLevel="1" x14ac:dyDescent="0.2">
      <c r="A118" s="192"/>
      <c r="B118" s="182"/>
      <c r="C118" s="223" t="s">
        <v>843</v>
      </c>
      <c r="D118" s="214"/>
      <c r="E118" s="215">
        <v>16.882000000000001</v>
      </c>
      <c r="F118" s="189"/>
      <c r="G118" s="189"/>
      <c r="H118" s="188"/>
      <c r="I118" s="194"/>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row>
    <row r="119" spans="1:60" outlineLevel="1" x14ac:dyDescent="0.2">
      <c r="A119" s="192"/>
      <c r="B119" s="182"/>
      <c r="C119" s="223" t="s">
        <v>844</v>
      </c>
      <c r="D119" s="214"/>
      <c r="E119" s="215">
        <v>20.010000000000002</v>
      </c>
      <c r="F119" s="189"/>
      <c r="G119" s="189"/>
      <c r="H119" s="188"/>
      <c r="I119" s="194"/>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row>
    <row r="120" spans="1:60" outlineLevel="1" x14ac:dyDescent="0.2">
      <c r="A120" s="192"/>
      <c r="B120" s="182"/>
      <c r="C120" s="223" t="s">
        <v>845</v>
      </c>
      <c r="D120" s="214"/>
      <c r="E120" s="215">
        <v>26.86</v>
      </c>
      <c r="F120" s="189"/>
      <c r="G120" s="189"/>
      <c r="H120" s="188"/>
      <c r="I120" s="194"/>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row>
    <row r="121" spans="1:60" outlineLevel="1" x14ac:dyDescent="0.2">
      <c r="A121" s="192"/>
      <c r="B121" s="182"/>
      <c r="C121" s="223" t="s">
        <v>846</v>
      </c>
      <c r="D121" s="214"/>
      <c r="E121" s="215">
        <v>12.64</v>
      </c>
      <c r="F121" s="189"/>
      <c r="G121" s="189"/>
      <c r="H121" s="188"/>
      <c r="I121" s="194"/>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row>
    <row r="122" spans="1:60" ht="22.5" outlineLevel="1" x14ac:dyDescent="0.2">
      <c r="A122" s="192">
        <v>19</v>
      </c>
      <c r="B122" s="182" t="s">
        <v>847</v>
      </c>
      <c r="C122" s="210" t="s">
        <v>848</v>
      </c>
      <c r="D122" s="184" t="s">
        <v>205</v>
      </c>
      <c r="E122" s="186">
        <v>20.816500000000001</v>
      </c>
      <c r="F122" s="190"/>
      <c r="G122" s="189">
        <f>E122*F122</f>
        <v>0</v>
      </c>
      <c r="H122" s="188" t="s">
        <v>223</v>
      </c>
      <c r="I122" s="194" t="s">
        <v>135</v>
      </c>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v>21</v>
      </c>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row>
    <row r="123" spans="1:60" outlineLevel="1" x14ac:dyDescent="0.2">
      <c r="A123" s="192"/>
      <c r="B123" s="182"/>
      <c r="C123" s="223" t="s">
        <v>809</v>
      </c>
      <c r="D123" s="214"/>
      <c r="E123" s="215"/>
      <c r="F123" s="189"/>
      <c r="G123" s="189"/>
      <c r="H123" s="188"/>
      <c r="I123" s="194"/>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row>
    <row r="124" spans="1:60" outlineLevel="1" x14ac:dyDescent="0.2">
      <c r="A124" s="192"/>
      <c r="B124" s="182"/>
      <c r="C124" s="223" t="s">
        <v>849</v>
      </c>
      <c r="D124" s="214"/>
      <c r="E124" s="215">
        <v>14.496499999999999</v>
      </c>
      <c r="F124" s="189"/>
      <c r="G124" s="189"/>
      <c r="H124" s="188"/>
      <c r="I124" s="194"/>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row>
    <row r="125" spans="1:60" outlineLevel="1" x14ac:dyDescent="0.2">
      <c r="A125" s="192"/>
      <c r="B125" s="182"/>
      <c r="C125" s="223" t="s">
        <v>770</v>
      </c>
      <c r="D125" s="214"/>
      <c r="E125" s="215">
        <v>6.32</v>
      </c>
      <c r="F125" s="189"/>
      <c r="G125" s="189"/>
      <c r="H125" s="188"/>
      <c r="I125" s="194"/>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row>
    <row r="126" spans="1:60" outlineLevel="1" x14ac:dyDescent="0.2">
      <c r="A126" s="192"/>
      <c r="B126" s="303" t="s">
        <v>850</v>
      </c>
      <c r="C126" s="304"/>
      <c r="D126" s="305"/>
      <c r="E126" s="306"/>
      <c r="F126" s="307"/>
      <c r="G126" s="308"/>
      <c r="H126" s="188"/>
      <c r="I126" s="194"/>
      <c r="J126" s="178"/>
      <c r="K126" s="178">
        <v>1</v>
      </c>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row>
    <row r="127" spans="1:60" ht="22.5" outlineLevel="1" x14ac:dyDescent="0.2">
      <c r="A127" s="192"/>
      <c r="B127" s="303" t="s">
        <v>851</v>
      </c>
      <c r="C127" s="304"/>
      <c r="D127" s="305"/>
      <c r="E127" s="306"/>
      <c r="F127" s="307"/>
      <c r="G127" s="308"/>
      <c r="H127" s="188"/>
      <c r="I127" s="194"/>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9" t="str">
        <f>B127</f>
        <v>nebo vybourání otvorů průřezové plochy přes 4 m2 ve zdivu nadzákladovém, včetně pomocného lešení o výšce podlahy do 1900 mm a pro zatížení do 1,5 kPa  (150 kg/m2)</v>
      </c>
      <c r="BA127" s="178"/>
      <c r="BB127" s="178"/>
      <c r="BC127" s="178"/>
      <c r="BD127" s="178"/>
      <c r="BE127" s="178"/>
      <c r="BF127" s="178"/>
      <c r="BG127" s="178"/>
      <c r="BH127" s="178"/>
    </row>
    <row r="128" spans="1:60" outlineLevel="1" x14ac:dyDescent="0.2">
      <c r="A128" s="192">
        <v>20</v>
      </c>
      <c r="B128" s="182" t="s">
        <v>852</v>
      </c>
      <c r="C128" s="210" t="s">
        <v>853</v>
      </c>
      <c r="D128" s="184" t="s">
        <v>184</v>
      </c>
      <c r="E128" s="186">
        <v>1.8069999999999999</v>
      </c>
      <c r="F128" s="190"/>
      <c r="G128" s="189">
        <f>E128*F128</f>
        <v>0</v>
      </c>
      <c r="H128" s="188" t="s">
        <v>223</v>
      </c>
      <c r="I128" s="194" t="s">
        <v>135</v>
      </c>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v>21</v>
      </c>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row>
    <row r="129" spans="1:60" outlineLevel="1" x14ac:dyDescent="0.2">
      <c r="A129" s="192"/>
      <c r="B129" s="182"/>
      <c r="C129" s="223" t="s">
        <v>809</v>
      </c>
      <c r="D129" s="214"/>
      <c r="E129" s="215"/>
      <c r="F129" s="189"/>
      <c r="G129" s="189"/>
      <c r="H129" s="188"/>
      <c r="I129" s="194"/>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row>
    <row r="130" spans="1:60" outlineLevel="1" x14ac:dyDescent="0.2">
      <c r="A130" s="192"/>
      <c r="B130" s="182"/>
      <c r="C130" s="223" t="s">
        <v>854</v>
      </c>
      <c r="D130" s="214"/>
      <c r="E130" s="215">
        <v>0.24199999999999999</v>
      </c>
      <c r="F130" s="189"/>
      <c r="G130" s="189"/>
      <c r="H130" s="188"/>
      <c r="I130" s="194"/>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row>
    <row r="131" spans="1:60" outlineLevel="1" x14ac:dyDescent="0.2">
      <c r="A131" s="192"/>
      <c r="B131" s="182"/>
      <c r="C131" s="223" t="s">
        <v>855</v>
      </c>
      <c r="D131" s="214"/>
      <c r="E131" s="215">
        <v>0.57750000000000001</v>
      </c>
      <c r="F131" s="189"/>
      <c r="G131" s="189"/>
      <c r="H131" s="188"/>
      <c r="I131" s="194"/>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row>
    <row r="132" spans="1:60" outlineLevel="1" x14ac:dyDescent="0.2">
      <c r="A132" s="192"/>
      <c r="B132" s="182"/>
      <c r="C132" s="223" t="s">
        <v>856</v>
      </c>
      <c r="D132" s="214"/>
      <c r="E132" s="215">
        <v>0.98750000000000004</v>
      </c>
      <c r="F132" s="189"/>
      <c r="G132" s="189"/>
      <c r="H132" s="188"/>
      <c r="I132" s="194"/>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row>
    <row r="133" spans="1:60" outlineLevel="1" x14ac:dyDescent="0.2">
      <c r="A133" s="192"/>
      <c r="B133" s="303" t="s">
        <v>857</v>
      </c>
      <c r="C133" s="304"/>
      <c r="D133" s="305"/>
      <c r="E133" s="306"/>
      <c r="F133" s="307"/>
      <c r="G133" s="308"/>
      <c r="H133" s="188"/>
      <c r="I133" s="194"/>
      <c r="J133" s="178"/>
      <c r="K133" s="178">
        <v>1</v>
      </c>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row>
    <row r="134" spans="1:60" outlineLevel="1" x14ac:dyDescent="0.2">
      <c r="A134" s="192"/>
      <c r="B134" s="303" t="s">
        <v>858</v>
      </c>
      <c r="C134" s="304"/>
      <c r="D134" s="305"/>
      <c r="E134" s="306"/>
      <c r="F134" s="307"/>
      <c r="G134" s="308"/>
      <c r="H134" s="188"/>
      <c r="I134" s="194"/>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row>
    <row r="135" spans="1:60" outlineLevel="1" x14ac:dyDescent="0.2">
      <c r="A135" s="192">
        <v>21</v>
      </c>
      <c r="B135" s="182" t="s">
        <v>859</v>
      </c>
      <c r="C135" s="210" t="s">
        <v>860</v>
      </c>
      <c r="D135" s="184" t="s">
        <v>205</v>
      </c>
      <c r="E135" s="186">
        <v>42.09</v>
      </c>
      <c r="F135" s="190"/>
      <c r="G135" s="189">
        <f>E135*F135</f>
        <v>0</v>
      </c>
      <c r="H135" s="188" t="s">
        <v>223</v>
      </c>
      <c r="I135" s="194" t="s">
        <v>135</v>
      </c>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v>21</v>
      </c>
      <c r="AN135" s="178"/>
      <c r="AO135" s="178"/>
      <c r="AP135" s="178"/>
      <c r="AQ135" s="178"/>
      <c r="AR135" s="178"/>
      <c r="AS135" s="178"/>
      <c r="AT135" s="178"/>
      <c r="AU135" s="178"/>
      <c r="AV135" s="178"/>
      <c r="AW135" s="178"/>
      <c r="AX135" s="178"/>
      <c r="AY135" s="178"/>
      <c r="AZ135" s="178"/>
      <c r="BA135" s="178"/>
      <c r="BB135" s="178"/>
      <c r="BC135" s="178"/>
      <c r="BD135" s="178"/>
      <c r="BE135" s="178"/>
      <c r="BF135" s="178"/>
      <c r="BG135" s="178"/>
      <c r="BH135" s="178"/>
    </row>
    <row r="136" spans="1:60" outlineLevel="1" x14ac:dyDescent="0.2">
      <c r="A136" s="192"/>
      <c r="B136" s="182"/>
      <c r="C136" s="223" t="s">
        <v>809</v>
      </c>
      <c r="D136" s="214"/>
      <c r="E136" s="215"/>
      <c r="F136" s="189"/>
      <c r="G136" s="189"/>
      <c r="H136" s="188"/>
      <c r="I136" s="194"/>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row>
    <row r="137" spans="1:60" outlineLevel="1" x14ac:dyDescent="0.2">
      <c r="A137" s="192"/>
      <c r="B137" s="182"/>
      <c r="C137" s="223" t="s">
        <v>861</v>
      </c>
      <c r="D137" s="214"/>
      <c r="E137" s="215">
        <v>39.4</v>
      </c>
      <c r="F137" s="189"/>
      <c r="G137" s="189"/>
      <c r="H137" s="188"/>
      <c r="I137" s="194"/>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row>
    <row r="138" spans="1:60" outlineLevel="1" x14ac:dyDescent="0.2">
      <c r="A138" s="192"/>
      <c r="B138" s="182"/>
      <c r="C138" s="223" t="s">
        <v>862</v>
      </c>
      <c r="D138" s="214"/>
      <c r="E138" s="215">
        <v>2.69</v>
      </c>
      <c r="F138" s="189"/>
      <c r="G138" s="189"/>
      <c r="H138" s="188"/>
      <c r="I138" s="194"/>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row>
    <row r="139" spans="1:60" outlineLevel="1" x14ac:dyDescent="0.2">
      <c r="A139" s="192"/>
      <c r="B139" s="303" t="s">
        <v>863</v>
      </c>
      <c r="C139" s="304"/>
      <c r="D139" s="305"/>
      <c r="E139" s="306"/>
      <c r="F139" s="307"/>
      <c r="G139" s="308"/>
      <c r="H139" s="188"/>
      <c r="I139" s="194"/>
      <c r="J139" s="178"/>
      <c r="K139" s="178">
        <v>1</v>
      </c>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row>
    <row r="140" spans="1:60" outlineLevel="1" x14ac:dyDescent="0.2">
      <c r="A140" s="192"/>
      <c r="B140" s="303" t="s">
        <v>864</v>
      </c>
      <c r="C140" s="304"/>
      <c r="D140" s="305"/>
      <c r="E140" s="306"/>
      <c r="F140" s="307"/>
      <c r="G140" s="308"/>
      <c r="H140" s="188"/>
      <c r="I140" s="194"/>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row>
    <row r="141" spans="1:60" outlineLevel="1" x14ac:dyDescent="0.2">
      <c r="A141" s="192">
        <v>22</v>
      </c>
      <c r="B141" s="182" t="s">
        <v>865</v>
      </c>
      <c r="C141" s="210" t="s">
        <v>866</v>
      </c>
      <c r="D141" s="184" t="s">
        <v>727</v>
      </c>
      <c r="E141" s="186">
        <v>16</v>
      </c>
      <c r="F141" s="190"/>
      <c r="G141" s="189">
        <f>E141*F141</f>
        <v>0</v>
      </c>
      <c r="H141" s="188" t="s">
        <v>223</v>
      </c>
      <c r="I141" s="194" t="s">
        <v>135</v>
      </c>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v>21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row>
    <row r="142" spans="1:60" outlineLevel="1" x14ac:dyDescent="0.2">
      <c r="A142" s="192"/>
      <c r="B142" s="182"/>
      <c r="C142" s="223" t="s">
        <v>809</v>
      </c>
      <c r="D142" s="214"/>
      <c r="E142" s="215"/>
      <c r="F142" s="189"/>
      <c r="G142" s="189"/>
      <c r="H142" s="188"/>
      <c r="I142" s="194"/>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row>
    <row r="143" spans="1:60" outlineLevel="1" x14ac:dyDescent="0.2">
      <c r="A143" s="192"/>
      <c r="B143" s="182"/>
      <c r="C143" s="223" t="s">
        <v>867</v>
      </c>
      <c r="D143" s="214"/>
      <c r="E143" s="215">
        <v>16</v>
      </c>
      <c r="F143" s="189"/>
      <c r="G143" s="189"/>
      <c r="H143" s="188"/>
      <c r="I143" s="194"/>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row>
    <row r="144" spans="1:60" outlineLevel="1" x14ac:dyDescent="0.2">
      <c r="A144" s="192"/>
      <c r="B144" s="303" t="s">
        <v>868</v>
      </c>
      <c r="C144" s="304"/>
      <c r="D144" s="305"/>
      <c r="E144" s="306"/>
      <c r="F144" s="307"/>
      <c r="G144" s="308"/>
      <c r="H144" s="188"/>
      <c r="I144" s="194"/>
      <c r="J144" s="178"/>
      <c r="K144" s="178">
        <v>1</v>
      </c>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row>
    <row r="145" spans="1:60" outlineLevel="1" x14ac:dyDescent="0.2">
      <c r="A145" s="192"/>
      <c r="B145" s="303" t="s">
        <v>869</v>
      </c>
      <c r="C145" s="304"/>
      <c r="D145" s="305"/>
      <c r="E145" s="306"/>
      <c r="F145" s="307"/>
      <c r="G145" s="308"/>
      <c r="H145" s="188"/>
      <c r="I145" s="194"/>
      <c r="J145" s="178"/>
      <c r="K145" s="178">
        <v>2</v>
      </c>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row>
    <row r="146" spans="1:60" outlineLevel="1" x14ac:dyDescent="0.2">
      <c r="A146" s="192">
        <v>23</v>
      </c>
      <c r="B146" s="182" t="s">
        <v>870</v>
      </c>
      <c r="C146" s="210" t="s">
        <v>871</v>
      </c>
      <c r="D146" s="184" t="s">
        <v>205</v>
      </c>
      <c r="E146" s="186">
        <v>7.88</v>
      </c>
      <c r="F146" s="190"/>
      <c r="G146" s="189">
        <f>E146*F146</f>
        <v>0</v>
      </c>
      <c r="H146" s="188" t="s">
        <v>223</v>
      </c>
      <c r="I146" s="194" t="s">
        <v>135</v>
      </c>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v>21</v>
      </c>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row>
    <row r="147" spans="1:60" outlineLevel="1" x14ac:dyDescent="0.2">
      <c r="A147" s="192"/>
      <c r="B147" s="182"/>
      <c r="C147" s="223" t="s">
        <v>809</v>
      </c>
      <c r="D147" s="214"/>
      <c r="E147" s="215"/>
      <c r="F147" s="189"/>
      <c r="G147" s="189"/>
      <c r="H147" s="188"/>
      <c r="I147" s="194"/>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row>
    <row r="148" spans="1:60" outlineLevel="1" x14ac:dyDescent="0.2">
      <c r="A148" s="192"/>
      <c r="B148" s="182"/>
      <c r="C148" s="223" t="s">
        <v>872</v>
      </c>
      <c r="D148" s="214"/>
      <c r="E148" s="215">
        <v>3.1520000000000001</v>
      </c>
      <c r="F148" s="189"/>
      <c r="G148" s="189"/>
      <c r="H148" s="188"/>
      <c r="I148" s="194"/>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row>
    <row r="149" spans="1:60" outlineLevel="1" x14ac:dyDescent="0.2">
      <c r="A149" s="192"/>
      <c r="B149" s="182"/>
      <c r="C149" s="223" t="s">
        <v>873</v>
      </c>
      <c r="D149" s="214"/>
      <c r="E149" s="215">
        <v>3.5459999999999998</v>
      </c>
      <c r="F149" s="189"/>
      <c r="G149" s="189"/>
      <c r="H149" s="188"/>
      <c r="I149" s="194"/>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row>
    <row r="150" spans="1:60" outlineLevel="1" x14ac:dyDescent="0.2">
      <c r="A150" s="192"/>
      <c r="B150" s="182"/>
      <c r="C150" s="223" t="s">
        <v>874</v>
      </c>
      <c r="D150" s="214"/>
      <c r="E150" s="215">
        <v>1.1819999999999999</v>
      </c>
      <c r="F150" s="189"/>
      <c r="G150" s="189"/>
      <c r="H150" s="188"/>
      <c r="I150" s="194"/>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row>
    <row r="151" spans="1:60" outlineLevel="1" x14ac:dyDescent="0.2">
      <c r="A151" s="192"/>
      <c r="B151" s="303" t="s">
        <v>875</v>
      </c>
      <c r="C151" s="304"/>
      <c r="D151" s="305"/>
      <c r="E151" s="306"/>
      <c r="F151" s="307"/>
      <c r="G151" s="308"/>
      <c r="H151" s="188"/>
      <c r="I151" s="194"/>
      <c r="J151" s="178"/>
      <c r="K151" s="178">
        <v>1</v>
      </c>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row>
    <row r="152" spans="1:60" outlineLevel="1" x14ac:dyDescent="0.2">
      <c r="A152" s="192"/>
      <c r="B152" s="303" t="s">
        <v>876</v>
      </c>
      <c r="C152" s="304"/>
      <c r="D152" s="305"/>
      <c r="E152" s="306"/>
      <c r="F152" s="307"/>
      <c r="G152" s="308"/>
      <c r="H152" s="188"/>
      <c r="I152" s="194"/>
      <c r="J152" s="178"/>
      <c r="K152" s="178">
        <v>2</v>
      </c>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row>
    <row r="153" spans="1:60" outlineLevel="1" x14ac:dyDescent="0.2">
      <c r="A153" s="192">
        <v>24</v>
      </c>
      <c r="B153" s="182" t="s">
        <v>877</v>
      </c>
      <c r="C153" s="210" t="s">
        <v>878</v>
      </c>
      <c r="D153" s="184" t="s">
        <v>397</v>
      </c>
      <c r="E153" s="186">
        <v>4.2</v>
      </c>
      <c r="F153" s="190"/>
      <c r="G153" s="189">
        <f>E153*F153</f>
        <v>0</v>
      </c>
      <c r="H153" s="188" t="s">
        <v>223</v>
      </c>
      <c r="I153" s="194" t="s">
        <v>135</v>
      </c>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v>21</v>
      </c>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row>
    <row r="154" spans="1:60" outlineLevel="1" x14ac:dyDescent="0.2">
      <c r="A154" s="192"/>
      <c r="B154" s="182"/>
      <c r="C154" s="223" t="s">
        <v>809</v>
      </c>
      <c r="D154" s="214"/>
      <c r="E154" s="215"/>
      <c r="F154" s="189"/>
      <c r="G154" s="189"/>
      <c r="H154" s="188"/>
      <c r="I154" s="194"/>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row>
    <row r="155" spans="1:60" outlineLevel="1" x14ac:dyDescent="0.2">
      <c r="A155" s="192"/>
      <c r="B155" s="182"/>
      <c r="C155" s="223" t="s">
        <v>879</v>
      </c>
      <c r="D155" s="214"/>
      <c r="E155" s="215">
        <v>1.5</v>
      </c>
      <c r="F155" s="189"/>
      <c r="G155" s="189"/>
      <c r="H155" s="188"/>
      <c r="I155" s="194"/>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row>
    <row r="156" spans="1:60" outlineLevel="1" x14ac:dyDescent="0.2">
      <c r="A156" s="192"/>
      <c r="B156" s="182"/>
      <c r="C156" s="223" t="s">
        <v>880</v>
      </c>
      <c r="D156" s="214"/>
      <c r="E156" s="215">
        <v>2.7</v>
      </c>
      <c r="F156" s="189"/>
      <c r="G156" s="189"/>
      <c r="H156" s="188"/>
      <c r="I156" s="194"/>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row>
    <row r="157" spans="1:60" outlineLevel="1" x14ac:dyDescent="0.2">
      <c r="A157" s="192"/>
      <c r="B157" s="303" t="s">
        <v>881</v>
      </c>
      <c r="C157" s="304"/>
      <c r="D157" s="305"/>
      <c r="E157" s="306"/>
      <c r="F157" s="307"/>
      <c r="G157" s="308"/>
      <c r="H157" s="188"/>
      <c r="I157" s="194"/>
      <c r="J157" s="178"/>
      <c r="K157" s="178">
        <v>1</v>
      </c>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row>
    <row r="158" spans="1:60" outlineLevel="1" x14ac:dyDescent="0.2">
      <c r="A158" s="192"/>
      <c r="B158" s="303" t="s">
        <v>882</v>
      </c>
      <c r="C158" s="304"/>
      <c r="D158" s="305"/>
      <c r="E158" s="306"/>
      <c r="F158" s="307"/>
      <c r="G158" s="308"/>
      <c r="H158" s="188"/>
      <c r="I158" s="194"/>
      <c r="J158" s="178"/>
      <c r="K158" s="178">
        <v>2</v>
      </c>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row>
    <row r="159" spans="1:60" outlineLevel="1" x14ac:dyDescent="0.2">
      <c r="A159" s="192">
        <v>25</v>
      </c>
      <c r="B159" s="182" t="s">
        <v>883</v>
      </c>
      <c r="C159" s="210" t="s">
        <v>884</v>
      </c>
      <c r="D159" s="184" t="s">
        <v>205</v>
      </c>
      <c r="E159" s="186">
        <v>5.25</v>
      </c>
      <c r="F159" s="190"/>
      <c r="G159" s="189">
        <f>E159*F159</f>
        <v>0</v>
      </c>
      <c r="H159" s="188" t="s">
        <v>223</v>
      </c>
      <c r="I159" s="194" t="s">
        <v>135</v>
      </c>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v>21</v>
      </c>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row>
    <row r="160" spans="1:60" outlineLevel="1" x14ac:dyDescent="0.2">
      <c r="A160" s="192"/>
      <c r="B160" s="182"/>
      <c r="C160" s="223" t="s">
        <v>759</v>
      </c>
      <c r="D160" s="214"/>
      <c r="E160" s="215"/>
      <c r="F160" s="189"/>
      <c r="G160" s="189"/>
      <c r="H160" s="188"/>
      <c r="I160" s="194"/>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row>
    <row r="161" spans="1:60" outlineLevel="1" x14ac:dyDescent="0.2">
      <c r="A161" s="192"/>
      <c r="B161" s="182"/>
      <c r="C161" s="223" t="s">
        <v>885</v>
      </c>
      <c r="D161" s="214"/>
      <c r="E161" s="215">
        <v>5.25</v>
      </c>
      <c r="F161" s="189"/>
      <c r="G161" s="189"/>
      <c r="H161" s="188"/>
      <c r="I161" s="194"/>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row>
    <row r="162" spans="1:60" outlineLevel="1" x14ac:dyDescent="0.2">
      <c r="A162" s="192">
        <v>26</v>
      </c>
      <c r="B162" s="182" t="s">
        <v>886</v>
      </c>
      <c r="C162" s="210" t="s">
        <v>887</v>
      </c>
      <c r="D162" s="184" t="s">
        <v>205</v>
      </c>
      <c r="E162" s="186">
        <v>38.85</v>
      </c>
      <c r="F162" s="190"/>
      <c r="G162" s="189">
        <f>E162*F162</f>
        <v>0</v>
      </c>
      <c r="H162" s="188" t="s">
        <v>223</v>
      </c>
      <c r="I162" s="194" t="s">
        <v>135</v>
      </c>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v>21</v>
      </c>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row>
    <row r="163" spans="1:60" outlineLevel="1" x14ac:dyDescent="0.2">
      <c r="A163" s="192"/>
      <c r="B163" s="182"/>
      <c r="C163" s="223" t="s">
        <v>809</v>
      </c>
      <c r="D163" s="214"/>
      <c r="E163" s="215"/>
      <c r="F163" s="189"/>
      <c r="G163" s="189"/>
      <c r="H163" s="188"/>
      <c r="I163" s="194"/>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row>
    <row r="164" spans="1:60" outlineLevel="1" x14ac:dyDescent="0.2">
      <c r="A164" s="192"/>
      <c r="B164" s="182"/>
      <c r="C164" s="223" t="s">
        <v>888</v>
      </c>
      <c r="D164" s="214"/>
      <c r="E164" s="215">
        <v>38.85</v>
      </c>
      <c r="F164" s="189"/>
      <c r="G164" s="189"/>
      <c r="H164" s="188"/>
      <c r="I164" s="194"/>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row>
    <row r="165" spans="1:60" outlineLevel="1" x14ac:dyDescent="0.2">
      <c r="A165" s="192"/>
      <c r="B165" s="303" t="s">
        <v>889</v>
      </c>
      <c r="C165" s="304"/>
      <c r="D165" s="305"/>
      <c r="E165" s="306"/>
      <c r="F165" s="307"/>
      <c r="G165" s="308"/>
      <c r="H165" s="188"/>
      <c r="I165" s="194"/>
      <c r="J165" s="178"/>
      <c r="K165" s="178">
        <v>1</v>
      </c>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row>
    <row r="166" spans="1:60" outlineLevel="1" x14ac:dyDescent="0.2">
      <c r="A166" s="192"/>
      <c r="B166" s="303" t="s">
        <v>890</v>
      </c>
      <c r="C166" s="304"/>
      <c r="D166" s="305"/>
      <c r="E166" s="306"/>
      <c r="F166" s="307"/>
      <c r="G166" s="308"/>
      <c r="H166" s="188"/>
      <c r="I166" s="194"/>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row>
    <row r="167" spans="1:60" outlineLevel="1" x14ac:dyDescent="0.2">
      <c r="A167" s="192"/>
      <c r="B167" s="303" t="s">
        <v>891</v>
      </c>
      <c r="C167" s="304"/>
      <c r="D167" s="305"/>
      <c r="E167" s="306"/>
      <c r="F167" s="307"/>
      <c r="G167" s="308"/>
      <c r="H167" s="188"/>
      <c r="I167" s="194"/>
      <c r="J167" s="178"/>
      <c r="K167" s="178">
        <v>2</v>
      </c>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row>
    <row r="168" spans="1:60" outlineLevel="1" x14ac:dyDescent="0.2">
      <c r="A168" s="192">
        <v>27</v>
      </c>
      <c r="B168" s="182" t="s">
        <v>892</v>
      </c>
      <c r="C168" s="210" t="s">
        <v>893</v>
      </c>
      <c r="D168" s="184" t="s">
        <v>205</v>
      </c>
      <c r="E168" s="186">
        <v>59.57</v>
      </c>
      <c r="F168" s="190"/>
      <c r="G168" s="189">
        <f>E168*F168</f>
        <v>0</v>
      </c>
      <c r="H168" s="188" t="s">
        <v>223</v>
      </c>
      <c r="I168" s="194" t="s">
        <v>135</v>
      </c>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v>21</v>
      </c>
      <c r="AN168" s="178"/>
      <c r="AO168" s="178"/>
      <c r="AP168" s="178"/>
      <c r="AQ168" s="178"/>
      <c r="AR168" s="178"/>
      <c r="AS168" s="178"/>
      <c r="AT168" s="178"/>
      <c r="AU168" s="178"/>
      <c r="AV168" s="178"/>
      <c r="AW168" s="178"/>
      <c r="AX168" s="178"/>
      <c r="AY168" s="178"/>
      <c r="AZ168" s="178"/>
      <c r="BA168" s="178"/>
      <c r="BB168" s="178"/>
      <c r="BC168" s="178"/>
      <c r="BD168" s="178"/>
      <c r="BE168" s="178"/>
      <c r="BF168" s="178"/>
      <c r="BG168" s="178"/>
      <c r="BH168" s="178"/>
    </row>
    <row r="169" spans="1:60" outlineLevel="1" x14ac:dyDescent="0.2">
      <c r="A169" s="192"/>
      <c r="B169" s="182"/>
      <c r="C169" s="315" t="s">
        <v>894</v>
      </c>
      <c r="D169" s="316"/>
      <c r="E169" s="317"/>
      <c r="F169" s="318"/>
      <c r="G169" s="319"/>
      <c r="H169" s="188"/>
      <c r="I169" s="194"/>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9" t="str">
        <f>C169</f>
        <v>vč.ostění</v>
      </c>
      <c r="BB169" s="178"/>
      <c r="BC169" s="178"/>
      <c r="BD169" s="178"/>
      <c r="BE169" s="178"/>
      <c r="BF169" s="178"/>
      <c r="BG169" s="178"/>
      <c r="BH169" s="178"/>
    </row>
    <row r="170" spans="1:60" outlineLevel="1" x14ac:dyDescent="0.2">
      <c r="A170" s="192"/>
      <c r="B170" s="182"/>
      <c r="C170" s="223" t="s">
        <v>809</v>
      </c>
      <c r="D170" s="214"/>
      <c r="E170" s="215"/>
      <c r="F170" s="189"/>
      <c r="G170" s="189"/>
      <c r="H170" s="188"/>
      <c r="I170" s="194"/>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c r="BC170" s="178"/>
      <c r="BD170" s="178"/>
      <c r="BE170" s="178"/>
      <c r="BF170" s="178"/>
      <c r="BG170" s="178"/>
      <c r="BH170" s="178"/>
    </row>
    <row r="171" spans="1:60" outlineLevel="1" x14ac:dyDescent="0.2">
      <c r="A171" s="192"/>
      <c r="B171" s="182"/>
      <c r="C171" s="223" t="s">
        <v>895</v>
      </c>
      <c r="D171" s="214"/>
      <c r="E171" s="215">
        <v>59.57</v>
      </c>
      <c r="F171" s="189"/>
      <c r="G171" s="189"/>
      <c r="H171" s="188"/>
      <c r="I171" s="194"/>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row>
    <row r="172" spans="1:60" x14ac:dyDescent="0.2">
      <c r="A172" s="191" t="s">
        <v>127</v>
      </c>
      <c r="B172" s="181" t="s">
        <v>226</v>
      </c>
      <c r="C172" s="209" t="s">
        <v>227</v>
      </c>
      <c r="D172" s="183"/>
      <c r="E172" s="185"/>
      <c r="F172" s="320">
        <f>SUM(G173:G179)</f>
        <v>0</v>
      </c>
      <c r="G172" s="321"/>
      <c r="H172" s="187"/>
      <c r="I172" s="193"/>
    </row>
    <row r="173" spans="1:60" outlineLevel="1" x14ac:dyDescent="0.2">
      <c r="A173" s="192"/>
      <c r="B173" s="309" t="s">
        <v>228</v>
      </c>
      <c r="C173" s="310"/>
      <c r="D173" s="311"/>
      <c r="E173" s="312"/>
      <c r="F173" s="313"/>
      <c r="G173" s="314"/>
      <c r="H173" s="188"/>
      <c r="I173" s="194"/>
      <c r="J173" s="178"/>
      <c r="K173" s="178">
        <v>1</v>
      </c>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row>
    <row r="174" spans="1:60" outlineLevel="1" x14ac:dyDescent="0.2">
      <c r="A174" s="192"/>
      <c r="B174" s="303" t="s">
        <v>229</v>
      </c>
      <c r="C174" s="304"/>
      <c r="D174" s="305"/>
      <c r="E174" s="306"/>
      <c r="F174" s="307"/>
      <c r="G174" s="308"/>
      <c r="H174" s="188"/>
      <c r="I174" s="194"/>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row>
    <row r="175" spans="1:60" outlineLevel="1" x14ac:dyDescent="0.2">
      <c r="A175" s="192"/>
      <c r="B175" s="303" t="s">
        <v>230</v>
      </c>
      <c r="C175" s="304"/>
      <c r="D175" s="305"/>
      <c r="E175" s="306"/>
      <c r="F175" s="307"/>
      <c r="G175" s="308"/>
      <c r="H175" s="188"/>
      <c r="I175" s="194"/>
      <c r="J175" s="178"/>
      <c r="K175" s="178">
        <v>2</v>
      </c>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row>
    <row r="176" spans="1:60" outlineLevel="1" x14ac:dyDescent="0.2">
      <c r="A176" s="192">
        <v>28</v>
      </c>
      <c r="B176" s="182" t="s">
        <v>231</v>
      </c>
      <c r="C176" s="210" t="s">
        <v>232</v>
      </c>
      <c r="D176" s="184" t="s">
        <v>233</v>
      </c>
      <c r="E176" s="186">
        <v>11.50398</v>
      </c>
      <c r="F176" s="190"/>
      <c r="G176" s="189">
        <f>E176*F176</f>
        <v>0</v>
      </c>
      <c r="H176" s="188" t="s">
        <v>234</v>
      </c>
      <c r="I176" s="194" t="s">
        <v>135</v>
      </c>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v>21</v>
      </c>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row>
    <row r="177" spans="1:60" outlineLevel="1" x14ac:dyDescent="0.2">
      <c r="A177" s="192"/>
      <c r="B177" s="182"/>
      <c r="C177" s="223" t="s">
        <v>235</v>
      </c>
      <c r="D177" s="214"/>
      <c r="E177" s="215"/>
      <c r="F177" s="189"/>
      <c r="G177" s="189"/>
      <c r="H177" s="188"/>
      <c r="I177" s="194"/>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row>
    <row r="178" spans="1:60" outlineLevel="1" x14ac:dyDescent="0.2">
      <c r="A178" s="192"/>
      <c r="B178" s="182"/>
      <c r="C178" s="223" t="s">
        <v>896</v>
      </c>
      <c r="D178" s="214"/>
      <c r="E178" s="215"/>
      <c r="F178" s="189"/>
      <c r="G178" s="189"/>
      <c r="H178" s="188"/>
      <c r="I178" s="194"/>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row>
    <row r="179" spans="1:60" outlineLevel="1" x14ac:dyDescent="0.2">
      <c r="A179" s="192"/>
      <c r="B179" s="182"/>
      <c r="C179" s="223" t="s">
        <v>897</v>
      </c>
      <c r="D179" s="214"/>
      <c r="E179" s="215">
        <v>11.504</v>
      </c>
      <c r="F179" s="189"/>
      <c r="G179" s="189"/>
      <c r="H179" s="188"/>
      <c r="I179" s="194"/>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row>
    <row r="180" spans="1:60" x14ac:dyDescent="0.2">
      <c r="A180" s="191" t="s">
        <v>127</v>
      </c>
      <c r="B180" s="181" t="s">
        <v>898</v>
      </c>
      <c r="C180" s="209" t="s">
        <v>899</v>
      </c>
      <c r="D180" s="183"/>
      <c r="E180" s="185"/>
      <c r="F180" s="320">
        <f>SUM(G181:G189)</f>
        <v>0</v>
      </c>
      <c r="G180" s="321"/>
      <c r="H180" s="187"/>
      <c r="I180" s="193"/>
    </row>
    <row r="181" spans="1:60" outlineLevel="1" x14ac:dyDescent="0.2">
      <c r="A181" s="192"/>
      <c r="B181" s="309" t="s">
        <v>900</v>
      </c>
      <c r="C181" s="310"/>
      <c r="D181" s="311"/>
      <c r="E181" s="312"/>
      <c r="F181" s="313"/>
      <c r="G181" s="314"/>
      <c r="H181" s="188"/>
      <c r="I181" s="194"/>
      <c r="J181" s="178"/>
      <c r="K181" s="178">
        <v>1</v>
      </c>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row>
    <row r="182" spans="1:60" outlineLevel="1" x14ac:dyDescent="0.2">
      <c r="A182" s="192">
        <v>29</v>
      </c>
      <c r="B182" s="182" t="s">
        <v>901</v>
      </c>
      <c r="C182" s="210" t="s">
        <v>902</v>
      </c>
      <c r="D182" s="184" t="s">
        <v>469</v>
      </c>
      <c r="E182" s="186">
        <v>6</v>
      </c>
      <c r="F182" s="190"/>
      <c r="G182" s="189">
        <f>E182*F182</f>
        <v>0</v>
      </c>
      <c r="H182" s="188" t="s">
        <v>903</v>
      </c>
      <c r="I182" s="194" t="s">
        <v>135</v>
      </c>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v>21</v>
      </c>
      <c r="AN182" s="178"/>
      <c r="AO182" s="178"/>
      <c r="AP182" s="178"/>
      <c r="AQ182" s="178"/>
      <c r="AR182" s="178"/>
      <c r="AS182" s="178"/>
      <c r="AT182" s="178"/>
      <c r="AU182" s="178"/>
      <c r="AV182" s="178"/>
      <c r="AW182" s="178"/>
      <c r="AX182" s="178"/>
      <c r="AY182" s="178"/>
      <c r="AZ182" s="178"/>
      <c r="BA182" s="178"/>
      <c r="BB182" s="178"/>
      <c r="BC182" s="178"/>
      <c r="BD182" s="178"/>
      <c r="BE182" s="178"/>
      <c r="BF182" s="178"/>
      <c r="BG182" s="178"/>
      <c r="BH182" s="178"/>
    </row>
    <row r="183" spans="1:60" outlineLevel="1" x14ac:dyDescent="0.2">
      <c r="A183" s="192"/>
      <c r="B183" s="303" t="s">
        <v>904</v>
      </c>
      <c r="C183" s="304"/>
      <c r="D183" s="305"/>
      <c r="E183" s="306"/>
      <c r="F183" s="307"/>
      <c r="G183" s="308"/>
      <c r="H183" s="188"/>
      <c r="I183" s="194"/>
      <c r="J183" s="178"/>
      <c r="K183" s="178">
        <v>1</v>
      </c>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c r="BB183" s="178"/>
      <c r="BC183" s="178"/>
      <c r="BD183" s="178"/>
      <c r="BE183" s="178"/>
      <c r="BF183" s="178"/>
      <c r="BG183" s="178"/>
      <c r="BH183" s="178"/>
    </row>
    <row r="184" spans="1:60" outlineLevel="1" x14ac:dyDescent="0.2">
      <c r="A184" s="192">
        <v>30</v>
      </c>
      <c r="B184" s="182" t="s">
        <v>905</v>
      </c>
      <c r="C184" s="210" t="s">
        <v>906</v>
      </c>
      <c r="D184" s="184" t="s">
        <v>469</v>
      </c>
      <c r="E184" s="186">
        <v>8</v>
      </c>
      <c r="F184" s="190"/>
      <c r="G184" s="189">
        <f>E184*F184</f>
        <v>0</v>
      </c>
      <c r="H184" s="188" t="s">
        <v>903</v>
      </c>
      <c r="I184" s="194" t="s">
        <v>135</v>
      </c>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v>21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row>
    <row r="185" spans="1:60" outlineLevel="1" x14ac:dyDescent="0.2">
      <c r="A185" s="192"/>
      <c r="B185" s="303" t="s">
        <v>907</v>
      </c>
      <c r="C185" s="304"/>
      <c r="D185" s="305"/>
      <c r="E185" s="306"/>
      <c r="F185" s="307"/>
      <c r="G185" s="308"/>
      <c r="H185" s="188"/>
      <c r="I185" s="194"/>
      <c r="J185" s="178"/>
      <c r="K185" s="178">
        <v>1</v>
      </c>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row>
    <row r="186" spans="1:60" outlineLevel="1" x14ac:dyDescent="0.2">
      <c r="A186" s="192">
        <v>31</v>
      </c>
      <c r="B186" s="182" t="s">
        <v>908</v>
      </c>
      <c r="C186" s="210" t="s">
        <v>909</v>
      </c>
      <c r="D186" s="184" t="s">
        <v>469</v>
      </c>
      <c r="E186" s="186">
        <v>4</v>
      </c>
      <c r="F186" s="190"/>
      <c r="G186" s="189">
        <f>E186*F186</f>
        <v>0</v>
      </c>
      <c r="H186" s="188" t="s">
        <v>903</v>
      </c>
      <c r="I186" s="194" t="s">
        <v>135</v>
      </c>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v>21</v>
      </c>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row>
    <row r="187" spans="1:60" outlineLevel="1" x14ac:dyDescent="0.2">
      <c r="A187" s="192"/>
      <c r="B187" s="303" t="s">
        <v>910</v>
      </c>
      <c r="C187" s="304"/>
      <c r="D187" s="305"/>
      <c r="E187" s="306"/>
      <c r="F187" s="307"/>
      <c r="G187" s="308"/>
      <c r="H187" s="188"/>
      <c r="I187" s="194"/>
      <c r="J187" s="178"/>
      <c r="K187" s="178">
        <v>1</v>
      </c>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row>
    <row r="188" spans="1:60" outlineLevel="1" x14ac:dyDescent="0.2">
      <c r="A188" s="192"/>
      <c r="B188" s="303" t="s">
        <v>911</v>
      </c>
      <c r="C188" s="304"/>
      <c r="D188" s="305"/>
      <c r="E188" s="306"/>
      <c r="F188" s="307"/>
      <c r="G188" s="308"/>
      <c r="H188" s="188"/>
      <c r="I188" s="194"/>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row>
    <row r="189" spans="1:60" outlineLevel="1" x14ac:dyDescent="0.2">
      <c r="A189" s="192">
        <v>32</v>
      </c>
      <c r="B189" s="182" t="s">
        <v>912</v>
      </c>
      <c r="C189" s="210" t="s">
        <v>913</v>
      </c>
      <c r="D189" s="184" t="s">
        <v>469</v>
      </c>
      <c r="E189" s="186">
        <v>1</v>
      </c>
      <c r="F189" s="190"/>
      <c r="G189" s="189">
        <f>E189*F189</f>
        <v>0</v>
      </c>
      <c r="H189" s="188" t="s">
        <v>903</v>
      </c>
      <c r="I189" s="194" t="s">
        <v>135</v>
      </c>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v>21</v>
      </c>
      <c r="AN189" s="178"/>
      <c r="AO189" s="178"/>
      <c r="AP189" s="178"/>
      <c r="AQ189" s="178"/>
      <c r="AR189" s="178"/>
      <c r="AS189" s="178"/>
      <c r="AT189" s="178"/>
      <c r="AU189" s="178"/>
      <c r="AV189" s="178"/>
      <c r="AW189" s="178"/>
      <c r="AX189" s="178"/>
      <c r="AY189" s="178"/>
      <c r="AZ189" s="178"/>
      <c r="BA189" s="178"/>
      <c r="BB189" s="178"/>
      <c r="BC189" s="178"/>
      <c r="BD189" s="178"/>
      <c r="BE189" s="178"/>
      <c r="BF189" s="178"/>
      <c r="BG189" s="178"/>
      <c r="BH189" s="178"/>
    </row>
    <row r="190" spans="1:60" x14ac:dyDescent="0.2">
      <c r="A190" s="191" t="s">
        <v>127</v>
      </c>
      <c r="B190" s="181" t="s">
        <v>722</v>
      </c>
      <c r="C190" s="209" t="s">
        <v>723</v>
      </c>
      <c r="D190" s="183"/>
      <c r="E190" s="185"/>
      <c r="F190" s="320">
        <f>SUM(G191:G208)</f>
        <v>0</v>
      </c>
      <c r="G190" s="321"/>
      <c r="H190" s="187"/>
      <c r="I190" s="193"/>
    </row>
    <row r="191" spans="1:60" outlineLevel="1" x14ac:dyDescent="0.2">
      <c r="A191" s="192"/>
      <c r="B191" s="309" t="s">
        <v>724</v>
      </c>
      <c r="C191" s="310"/>
      <c r="D191" s="311"/>
      <c r="E191" s="312"/>
      <c r="F191" s="313"/>
      <c r="G191" s="314"/>
      <c r="H191" s="188"/>
      <c r="I191" s="194"/>
      <c r="J191" s="178"/>
      <c r="K191" s="178">
        <v>1</v>
      </c>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row>
    <row r="192" spans="1:60" outlineLevel="1" x14ac:dyDescent="0.2">
      <c r="A192" s="192">
        <v>33</v>
      </c>
      <c r="B192" s="182" t="s">
        <v>914</v>
      </c>
      <c r="C192" s="210" t="s">
        <v>915</v>
      </c>
      <c r="D192" s="184" t="s">
        <v>727</v>
      </c>
      <c r="E192" s="186">
        <v>4</v>
      </c>
      <c r="F192" s="190"/>
      <c r="G192" s="189">
        <f>E192*F192</f>
        <v>0</v>
      </c>
      <c r="H192" s="188" t="s">
        <v>728</v>
      </c>
      <c r="I192" s="194" t="s">
        <v>135</v>
      </c>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v>21</v>
      </c>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row>
    <row r="193" spans="1:60" outlineLevel="1" x14ac:dyDescent="0.2">
      <c r="A193" s="192"/>
      <c r="B193" s="182"/>
      <c r="C193" s="223" t="s">
        <v>916</v>
      </c>
      <c r="D193" s="214"/>
      <c r="E193" s="215"/>
      <c r="F193" s="189"/>
      <c r="G193" s="189"/>
      <c r="H193" s="188"/>
      <c r="I193" s="194"/>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row>
    <row r="194" spans="1:60" outlineLevel="1" x14ac:dyDescent="0.2">
      <c r="A194" s="192"/>
      <c r="B194" s="182"/>
      <c r="C194" s="223" t="s">
        <v>730</v>
      </c>
      <c r="D194" s="214"/>
      <c r="E194" s="215">
        <v>1</v>
      </c>
      <c r="F194" s="189"/>
      <c r="G194" s="189"/>
      <c r="H194" s="188"/>
      <c r="I194" s="194"/>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row>
    <row r="195" spans="1:60" outlineLevel="1" x14ac:dyDescent="0.2">
      <c r="A195" s="192"/>
      <c r="B195" s="182"/>
      <c r="C195" s="223" t="s">
        <v>917</v>
      </c>
      <c r="D195" s="214"/>
      <c r="E195" s="215"/>
      <c r="F195" s="189"/>
      <c r="G195" s="189"/>
      <c r="H195" s="188"/>
      <c r="I195" s="194"/>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row>
    <row r="196" spans="1:60" outlineLevel="1" x14ac:dyDescent="0.2">
      <c r="A196" s="192"/>
      <c r="B196" s="182"/>
      <c r="C196" s="223" t="s">
        <v>918</v>
      </c>
      <c r="D196" s="214"/>
      <c r="E196" s="215">
        <v>3</v>
      </c>
      <c r="F196" s="189"/>
      <c r="G196" s="189"/>
      <c r="H196" s="188"/>
      <c r="I196" s="194"/>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row>
    <row r="197" spans="1:60" outlineLevel="1" x14ac:dyDescent="0.2">
      <c r="A197" s="192">
        <v>34</v>
      </c>
      <c r="B197" s="182" t="s">
        <v>919</v>
      </c>
      <c r="C197" s="210" t="s">
        <v>920</v>
      </c>
      <c r="D197" s="184" t="s">
        <v>727</v>
      </c>
      <c r="E197" s="186">
        <v>1</v>
      </c>
      <c r="F197" s="190"/>
      <c r="G197" s="189">
        <f>E197*F197</f>
        <v>0</v>
      </c>
      <c r="H197" s="188" t="s">
        <v>728</v>
      </c>
      <c r="I197" s="194" t="s">
        <v>135</v>
      </c>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v>21</v>
      </c>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row>
    <row r="198" spans="1:60" outlineLevel="1" x14ac:dyDescent="0.2">
      <c r="A198" s="192"/>
      <c r="B198" s="182"/>
      <c r="C198" s="223" t="s">
        <v>921</v>
      </c>
      <c r="D198" s="214"/>
      <c r="E198" s="215"/>
      <c r="F198" s="189"/>
      <c r="G198" s="189"/>
      <c r="H198" s="188"/>
      <c r="I198" s="194"/>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row>
    <row r="199" spans="1:60" outlineLevel="1" x14ac:dyDescent="0.2">
      <c r="A199" s="192"/>
      <c r="B199" s="182"/>
      <c r="C199" s="223" t="s">
        <v>730</v>
      </c>
      <c r="D199" s="214"/>
      <c r="E199" s="215">
        <v>1</v>
      </c>
      <c r="F199" s="189"/>
      <c r="G199" s="189"/>
      <c r="H199" s="188"/>
      <c r="I199" s="194"/>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row>
    <row r="200" spans="1:60" ht="22.5" outlineLevel="1" x14ac:dyDescent="0.2">
      <c r="A200" s="192">
        <v>35</v>
      </c>
      <c r="B200" s="182" t="s">
        <v>922</v>
      </c>
      <c r="C200" s="210" t="s">
        <v>923</v>
      </c>
      <c r="D200" s="184" t="s">
        <v>727</v>
      </c>
      <c r="E200" s="186">
        <v>3</v>
      </c>
      <c r="F200" s="190"/>
      <c r="G200" s="189">
        <f>E200*F200</f>
        <v>0</v>
      </c>
      <c r="H200" s="188" t="s">
        <v>376</v>
      </c>
      <c r="I200" s="194" t="s">
        <v>135</v>
      </c>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v>21</v>
      </c>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row>
    <row r="201" spans="1:60" ht="22.5" outlineLevel="1" x14ac:dyDescent="0.2">
      <c r="A201" s="192">
        <v>36</v>
      </c>
      <c r="B201" s="182" t="s">
        <v>924</v>
      </c>
      <c r="C201" s="210" t="s">
        <v>925</v>
      </c>
      <c r="D201" s="184" t="s">
        <v>727</v>
      </c>
      <c r="E201" s="186">
        <v>1</v>
      </c>
      <c r="F201" s="190"/>
      <c r="G201" s="189">
        <f>E201*F201</f>
        <v>0</v>
      </c>
      <c r="H201" s="188" t="s">
        <v>376</v>
      </c>
      <c r="I201" s="194" t="s">
        <v>135</v>
      </c>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v>21</v>
      </c>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row>
    <row r="202" spans="1:60" outlineLevel="1" x14ac:dyDescent="0.2">
      <c r="A202" s="192">
        <v>37</v>
      </c>
      <c r="B202" s="182" t="s">
        <v>926</v>
      </c>
      <c r="C202" s="210" t="s">
        <v>927</v>
      </c>
      <c r="D202" s="184" t="s">
        <v>727</v>
      </c>
      <c r="E202" s="186">
        <v>1</v>
      </c>
      <c r="F202" s="190"/>
      <c r="G202" s="189">
        <f>E202*F202</f>
        <v>0</v>
      </c>
      <c r="H202" s="188"/>
      <c r="I202" s="194" t="s">
        <v>264</v>
      </c>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v>21</v>
      </c>
      <c r="AN202" s="178"/>
      <c r="AO202" s="178"/>
      <c r="AP202" s="178"/>
      <c r="AQ202" s="178"/>
      <c r="AR202" s="178"/>
      <c r="AS202" s="178"/>
      <c r="AT202" s="178"/>
      <c r="AU202" s="178"/>
      <c r="AV202" s="178"/>
      <c r="AW202" s="178"/>
      <c r="AX202" s="178"/>
      <c r="AY202" s="178"/>
      <c r="AZ202" s="178"/>
      <c r="BA202" s="178"/>
      <c r="BB202" s="178"/>
      <c r="BC202" s="178"/>
      <c r="BD202" s="178"/>
      <c r="BE202" s="178"/>
      <c r="BF202" s="178"/>
      <c r="BG202" s="178"/>
      <c r="BH202" s="178"/>
    </row>
    <row r="203" spans="1:60" outlineLevel="1" x14ac:dyDescent="0.2">
      <c r="A203" s="192"/>
      <c r="B203" s="303" t="s">
        <v>733</v>
      </c>
      <c r="C203" s="304"/>
      <c r="D203" s="305"/>
      <c r="E203" s="306"/>
      <c r="F203" s="307"/>
      <c r="G203" s="308"/>
      <c r="H203" s="188"/>
      <c r="I203" s="194"/>
      <c r="J203" s="178"/>
      <c r="K203" s="178">
        <v>1</v>
      </c>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row>
    <row r="204" spans="1:60" outlineLevel="1" x14ac:dyDescent="0.2">
      <c r="A204" s="192"/>
      <c r="B204" s="303" t="s">
        <v>565</v>
      </c>
      <c r="C204" s="304"/>
      <c r="D204" s="305"/>
      <c r="E204" s="306"/>
      <c r="F204" s="307"/>
      <c r="G204" s="308"/>
      <c r="H204" s="188"/>
      <c r="I204" s="194"/>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c r="BB204" s="178"/>
      <c r="BC204" s="178"/>
      <c r="BD204" s="178"/>
      <c r="BE204" s="178"/>
      <c r="BF204" s="178"/>
      <c r="BG204" s="178"/>
      <c r="BH204" s="178"/>
    </row>
    <row r="205" spans="1:60" outlineLevel="1" x14ac:dyDescent="0.2">
      <c r="A205" s="192">
        <v>38</v>
      </c>
      <c r="B205" s="182" t="s">
        <v>928</v>
      </c>
      <c r="C205" s="210" t="s">
        <v>929</v>
      </c>
      <c r="D205" s="184" t="s">
        <v>68</v>
      </c>
      <c r="E205" s="255"/>
      <c r="F205" s="190"/>
      <c r="G205" s="189">
        <f>E205*F205</f>
        <v>0</v>
      </c>
      <c r="H205" s="188" t="s">
        <v>728</v>
      </c>
      <c r="I205" s="194" t="s">
        <v>135</v>
      </c>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v>21</v>
      </c>
      <c r="AN205" s="178"/>
      <c r="AO205" s="178"/>
      <c r="AP205" s="178"/>
      <c r="AQ205" s="178"/>
      <c r="AR205" s="178"/>
      <c r="AS205" s="178"/>
      <c r="AT205" s="178"/>
      <c r="AU205" s="178"/>
      <c r="AV205" s="178"/>
      <c r="AW205" s="178"/>
      <c r="AX205" s="178"/>
      <c r="AY205" s="178"/>
      <c r="AZ205" s="178"/>
      <c r="BA205" s="178"/>
      <c r="BB205" s="178"/>
      <c r="BC205" s="178"/>
      <c r="BD205" s="178"/>
      <c r="BE205" s="178"/>
      <c r="BF205" s="178"/>
      <c r="BG205" s="178"/>
      <c r="BH205" s="178"/>
    </row>
    <row r="206" spans="1:60" outlineLevel="1" x14ac:dyDescent="0.2">
      <c r="A206" s="192"/>
      <c r="B206" s="182"/>
      <c r="C206" s="223" t="s">
        <v>270</v>
      </c>
      <c r="D206" s="214"/>
      <c r="E206" s="215"/>
      <c r="F206" s="189"/>
      <c r="G206" s="189"/>
      <c r="H206" s="188"/>
      <c r="I206" s="194"/>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row>
    <row r="207" spans="1:60" outlineLevel="1" x14ac:dyDescent="0.2">
      <c r="A207" s="192"/>
      <c r="B207" s="182"/>
      <c r="C207" s="223" t="s">
        <v>930</v>
      </c>
      <c r="D207" s="214"/>
      <c r="E207" s="215"/>
      <c r="F207" s="189"/>
      <c r="G207" s="189"/>
      <c r="H207" s="188"/>
      <c r="I207" s="194"/>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row>
    <row r="208" spans="1:60" outlineLevel="1" x14ac:dyDescent="0.2">
      <c r="A208" s="192"/>
      <c r="B208" s="182"/>
      <c r="C208" s="223"/>
      <c r="D208" s="214"/>
      <c r="E208" s="215"/>
      <c r="F208" s="189"/>
      <c r="G208" s="189"/>
      <c r="H208" s="188"/>
      <c r="I208" s="194"/>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row>
    <row r="209" spans="1:60" x14ac:dyDescent="0.2">
      <c r="A209" s="191" t="s">
        <v>127</v>
      </c>
      <c r="B209" s="181" t="s">
        <v>931</v>
      </c>
      <c r="C209" s="209" t="s">
        <v>932</v>
      </c>
      <c r="D209" s="183"/>
      <c r="E209" s="185"/>
      <c r="F209" s="320">
        <f>SUM(G210:G233)</f>
        <v>0</v>
      </c>
      <c r="G209" s="321"/>
      <c r="H209" s="187"/>
      <c r="I209" s="193"/>
    </row>
    <row r="210" spans="1:60" outlineLevel="1" x14ac:dyDescent="0.2">
      <c r="A210" s="192"/>
      <c r="B210" s="309" t="s">
        <v>933</v>
      </c>
      <c r="C210" s="310"/>
      <c r="D210" s="311"/>
      <c r="E210" s="312"/>
      <c r="F210" s="313"/>
      <c r="G210" s="314"/>
      <c r="H210" s="188"/>
      <c r="I210" s="194"/>
      <c r="J210" s="178"/>
      <c r="K210" s="178">
        <v>1</v>
      </c>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row>
    <row r="211" spans="1:60" outlineLevel="1" x14ac:dyDescent="0.2">
      <c r="A211" s="192"/>
      <c r="B211" s="303" t="s">
        <v>934</v>
      </c>
      <c r="C211" s="304"/>
      <c r="D211" s="305"/>
      <c r="E211" s="306"/>
      <c r="F211" s="307"/>
      <c r="G211" s="308"/>
      <c r="H211" s="188"/>
      <c r="I211" s="194"/>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row>
    <row r="212" spans="1:60" outlineLevel="1" x14ac:dyDescent="0.2">
      <c r="A212" s="192">
        <v>39</v>
      </c>
      <c r="B212" s="182" t="s">
        <v>935</v>
      </c>
      <c r="C212" s="210" t="s">
        <v>936</v>
      </c>
      <c r="D212" s="184" t="s">
        <v>205</v>
      </c>
      <c r="E212" s="186">
        <v>3.87</v>
      </c>
      <c r="F212" s="190"/>
      <c r="G212" s="189">
        <f>E212*F212</f>
        <v>0</v>
      </c>
      <c r="H212" s="188" t="s">
        <v>937</v>
      </c>
      <c r="I212" s="194" t="s">
        <v>135</v>
      </c>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v>21</v>
      </c>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row>
    <row r="213" spans="1:60" outlineLevel="1" x14ac:dyDescent="0.2">
      <c r="A213" s="192"/>
      <c r="B213" s="182"/>
      <c r="C213" s="223" t="s">
        <v>759</v>
      </c>
      <c r="D213" s="214"/>
      <c r="E213" s="215"/>
      <c r="F213" s="189"/>
      <c r="G213" s="189"/>
      <c r="H213" s="188"/>
      <c r="I213" s="194"/>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row>
    <row r="214" spans="1:60" outlineLevel="1" x14ac:dyDescent="0.2">
      <c r="A214" s="192"/>
      <c r="B214" s="182"/>
      <c r="C214" s="223" t="s">
        <v>938</v>
      </c>
      <c r="D214" s="214"/>
      <c r="E214" s="215">
        <v>3.87</v>
      </c>
      <c r="F214" s="189"/>
      <c r="G214" s="189"/>
      <c r="H214" s="188"/>
      <c r="I214" s="194"/>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row>
    <row r="215" spans="1:60" outlineLevel="1" x14ac:dyDescent="0.2">
      <c r="A215" s="192">
        <v>40</v>
      </c>
      <c r="B215" s="182" t="s">
        <v>939</v>
      </c>
      <c r="C215" s="210" t="s">
        <v>940</v>
      </c>
      <c r="D215" s="184" t="s">
        <v>263</v>
      </c>
      <c r="E215" s="186">
        <v>20.944500000000001</v>
      </c>
      <c r="F215" s="190"/>
      <c r="G215" s="189">
        <f>E215*F215</f>
        <v>0</v>
      </c>
      <c r="H215" s="188"/>
      <c r="I215" s="194" t="s">
        <v>264</v>
      </c>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v>21</v>
      </c>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row>
    <row r="216" spans="1:60" outlineLevel="1" x14ac:dyDescent="0.2">
      <c r="A216" s="192"/>
      <c r="B216" s="182"/>
      <c r="C216" s="223" t="s">
        <v>941</v>
      </c>
      <c r="D216" s="214"/>
      <c r="E216" s="215"/>
      <c r="F216" s="189"/>
      <c r="G216" s="189"/>
      <c r="H216" s="188"/>
      <c r="I216" s="194"/>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row>
    <row r="217" spans="1:60" outlineLevel="1" x14ac:dyDescent="0.2">
      <c r="A217" s="192"/>
      <c r="B217" s="182"/>
      <c r="C217" s="223" t="s">
        <v>942</v>
      </c>
      <c r="D217" s="214"/>
      <c r="E217" s="215">
        <v>2.46</v>
      </c>
      <c r="F217" s="189"/>
      <c r="G217" s="189"/>
      <c r="H217" s="188"/>
      <c r="I217" s="194"/>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row>
    <row r="218" spans="1:60" outlineLevel="1" x14ac:dyDescent="0.2">
      <c r="A218" s="192"/>
      <c r="B218" s="182"/>
      <c r="C218" s="223" t="s">
        <v>943</v>
      </c>
      <c r="D218" s="214"/>
      <c r="E218" s="215"/>
      <c r="F218" s="189"/>
      <c r="G218" s="189"/>
      <c r="H218" s="188"/>
      <c r="I218" s="194"/>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8"/>
      <c r="BB218" s="178"/>
      <c r="BC218" s="178"/>
      <c r="BD218" s="178"/>
      <c r="BE218" s="178"/>
      <c r="BF218" s="178"/>
      <c r="BG218" s="178"/>
      <c r="BH218" s="178"/>
    </row>
    <row r="219" spans="1:60" outlineLevel="1" x14ac:dyDescent="0.2">
      <c r="A219" s="192"/>
      <c r="B219" s="182"/>
      <c r="C219" s="223" t="s">
        <v>944</v>
      </c>
      <c r="D219" s="214"/>
      <c r="E219" s="215">
        <v>3.1775000000000002</v>
      </c>
      <c r="F219" s="189"/>
      <c r="G219" s="189"/>
      <c r="H219" s="188"/>
      <c r="I219" s="194"/>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c r="BB219" s="178"/>
      <c r="BC219" s="178"/>
      <c r="BD219" s="178"/>
      <c r="BE219" s="178"/>
      <c r="BF219" s="178"/>
      <c r="BG219" s="178"/>
      <c r="BH219" s="178"/>
    </row>
    <row r="220" spans="1:60" outlineLevel="1" x14ac:dyDescent="0.2">
      <c r="A220" s="192"/>
      <c r="B220" s="182"/>
      <c r="C220" s="223" t="s">
        <v>945</v>
      </c>
      <c r="D220" s="214"/>
      <c r="E220" s="215">
        <v>3.5259999999999998</v>
      </c>
      <c r="F220" s="189"/>
      <c r="G220" s="189"/>
      <c r="H220" s="188"/>
      <c r="I220" s="194"/>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row>
    <row r="221" spans="1:60" outlineLevel="1" x14ac:dyDescent="0.2">
      <c r="A221" s="192"/>
      <c r="B221" s="182"/>
      <c r="C221" s="223" t="s">
        <v>946</v>
      </c>
      <c r="D221" s="214"/>
      <c r="E221" s="215"/>
      <c r="F221" s="189"/>
      <c r="G221" s="189"/>
      <c r="H221" s="188"/>
      <c r="I221" s="194"/>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row>
    <row r="222" spans="1:60" outlineLevel="1" x14ac:dyDescent="0.2">
      <c r="A222" s="192"/>
      <c r="B222" s="182"/>
      <c r="C222" s="223" t="s">
        <v>944</v>
      </c>
      <c r="D222" s="214"/>
      <c r="E222" s="215">
        <v>3.1775000000000002</v>
      </c>
      <c r="F222" s="189"/>
      <c r="G222" s="189"/>
      <c r="H222" s="188"/>
      <c r="I222" s="194"/>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c r="BB222" s="178"/>
      <c r="BC222" s="178"/>
      <c r="BD222" s="178"/>
      <c r="BE222" s="178"/>
      <c r="BF222" s="178"/>
      <c r="BG222" s="178"/>
      <c r="BH222" s="178"/>
    </row>
    <row r="223" spans="1:60" outlineLevel="1" x14ac:dyDescent="0.2">
      <c r="A223" s="192"/>
      <c r="B223" s="182"/>
      <c r="C223" s="223" t="s">
        <v>945</v>
      </c>
      <c r="D223" s="214"/>
      <c r="E223" s="215">
        <v>3.5259999999999998</v>
      </c>
      <c r="F223" s="189"/>
      <c r="G223" s="189"/>
      <c r="H223" s="188"/>
      <c r="I223" s="194"/>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8"/>
      <c r="BB223" s="178"/>
      <c r="BC223" s="178"/>
      <c r="BD223" s="178"/>
      <c r="BE223" s="178"/>
      <c r="BF223" s="178"/>
      <c r="BG223" s="178"/>
      <c r="BH223" s="178"/>
    </row>
    <row r="224" spans="1:60" outlineLevel="1" x14ac:dyDescent="0.2">
      <c r="A224" s="192"/>
      <c r="B224" s="182"/>
      <c r="C224" s="223" t="s">
        <v>947</v>
      </c>
      <c r="D224" s="214"/>
      <c r="E224" s="215"/>
      <c r="F224" s="189"/>
      <c r="G224" s="189"/>
      <c r="H224" s="188"/>
      <c r="I224" s="194"/>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row>
    <row r="225" spans="1:60" outlineLevel="1" x14ac:dyDescent="0.2">
      <c r="A225" s="192"/>
      <c r="B225" s="182"/>
      <c r="C225" s="223" t="s">
        <v>948</v>
      </c>
      <c r="D225" s="214"/>
      <c r="E225" s="215">
        <v>3.9975000000000001</v>
      </c>
      <c r="F225" s="189"/>
      <c r="G225" s="189"/>
      <c r="H225" s="188"/>
      <c r="I225" s="194"/>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row>
    <row r="226" spans="1:60" outlineLevel="1" x14ac:dyDescent="0.2">
      <c r="A226" s="192"/>
      <c r="B226" s="182"/>
      <c r="C226" s="223" t="s">
        <v>949</v>
      </c>
      <c r="D226" s="214"/>
      <c r="E226" s="215"/>
      <c r="F226" s="189"/>
      <c r="G226" s="189"/>
      <c r="H226" s="188"/>
      <c r="I226" s="194"/>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row>
    <row r="227" spans="1:60" outlineLevel="1" x14ac:dyDescent="0.2">
      <c r="A227" s="192"/>
      <c r="B227" s="182"/>
      <c r="C227" s="223" t="s">
        <v>950</v>
      </c>
      <c r="D227" s="214"/>
      <c r="E227" s="215">
        <v>1.08</v>
      </c>
      <c r="F227" s="189"/>
      <c r="G227" s="189"/>
      <c r="H227" s="188"/>
      <c r="I227" s="194"/>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c r="BB227" s="178"/>
      <c r="BC227" s="178"/>
      <c r="BD227" s="178"/>
      <c r="BE227" s="178"/>
      <c r="BF227" s="178"/>
      <c r="BG227" s="178"/>
      <c r="BH227" s="178"/>
    </row>
    <row r="228" spans="1:60" outlineLevel="1" x14ac:dyDescent="0.2">
      <c r="A228" s="192"/>
      <c r="B228" s="303" t="s">
        <v>951</v>
      </c>
      <c r="C228" s="304"/>
      <c r="D228" s="305"/>
      <c r="E228" s="306"/>
      <c r="F228" s="307"/>
      <c r="G228" s="308"/>
      <c r="H228" s="188"/>
      <c r="I228" s="194"/>
      <c r="J228" s="178"/>
      <c r="K228" s="178">
        <v>1</v>
      </c>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row>
    <row r="229" spans="1:60" outlineLevel="1" x14ac:dyDescent="0.2">
      <c r="A229" s="192"/>
      <c r="B229" s="303" t="s">
        <v>565</v>
      </c>
      <c r="C229" s="304"/>
      <c r="D229" s="305"/>
      <c r="E229" s="306"/>
      <c r="F229" s="307"/>
      <c r="G229" s="308"/>
      <c r="H229" s="188"/>
      <c r="I229" s="194"/>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8"/>
      <c r="BB229" s="178"/>
      <c r="BC229" s="178"/>
      <c r="BD229" s="178"/>
      <c r="BE229" s="178"/>
      <c r="BF229" s="178"/>
      <c r="BG229" s="178"/>
      <c r="BH229" s="178"/>
    </row>
    <row r="230" spans="1:60" outlineLevel="1" x14ac:dyDescent="0.2">
      <c r="A230" s="192">
        <v>41</v>
      </c>
      <c r="B230" s="182" t="s">
        <v>952</v>
      </c>
      <c r="C230" s="210" t="s">
        <v>567</v>
      </c>
      <c r="D230" s="184" t="s">
        <v>68</v>
      </c>
      <c r="E230" s="255"/>
      <c r="F230" s="190"/>
      <c r="G230" s="189">
        <f>E230*F230</f>
        <v>0</v>
      </c>
      <c r="H230" s="188" t="s">
        <v>937</v>
      </c>
      <c r="I230" s="194" t="s">
        <v>135</v>
      </c>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v>21</v>
      </c>
      <c r="AN230" s="178"/>
      <c r="AO230" s="178"/>
      <c r="AP230" s="178"/>
      <c r="AQ230" s="178"/>
      <c r="AR230" s="178"/>
      <c r="AS230" s="178"/>
      <c r="AT230" s="178"/>
      <c r="AU230" s="178"/>
      <c r="AV230" s="178"/>
      <c r="AW230" s="178"/>
      <c r="AX230" s="178"/>
      <c r="AY230" s="178"/>
      <c r="AZ230" s="178"/>
      <c r="BA230" s="178"/>
      <c r="BB230" s="178"/>
      <c r="BC230" s="178"/>
      <c r="BD230" s="178"/>
      <c r="BE230" s="178"/>
      <c r="BF230" s="178"/>
      <c r="BG230" s="178"/>
      <c r="BH230" s="178"/>
    </row>
    <row r="231" spans="1:60" outlineLevel="1" x14ac:dyDescent="0.2">
      <c r="A231" s="192"/>
      <c r="B231" s="182"/>
      <c r="C231" s="223" t="s">
        <v>270</v>
      </c>
      <c r="D231" s="214"/>
      <c r="E231" s="215"/>
      <c r="F231" s="189"/>
      <c r="G231" s="189"/>
      <c r="H231" s="188"/>
      <c r="I231" s="194"/>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row>
    <row r="232" spans="1:60" outlineLevel="1" x14ac:dyDescent="0.2">
      <c r="A232" s="192"/>
      <c r="B232" s="182"/>
      <c r="C232" s="223" t="s">
        <v>953</v>
      </c>
      <c r="D232" s="214"/>
      <c r="E232" s="215"/>
      <c r="F232" s="189"/>
      <c r="G232" s="189"/>
      <c r="H232" s="188"/>
      <c r="I232" s="194"/>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row>
    <row r="233" spans="1:60" outlineLevel="1" x14ac:dyDescent="0.2">
      <c r="A233" s="192"/>
      <c r="B233" s="182"/>
      <c r="C233" s="223"/>
      <c r="D233" s="214"/>
      <c r="E233" s="215"/>
      <c r="F233" s="189"/>
      <c r="G233" s="189"/>
      <c r="H233" s="188"/>
      <c r="I233" s="194"/>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row>
    <row r="234" spans="1:60" x14ac:dyDescent="0.2">
      <c r="A234" s="191" t="s">
        <v>127</v>
      </c>
      <c r="B234" s="181" t="s">
        <v>954</v>
      </c>
      <c r="C234" s="209" t="s">
        <v>955</v>
      </c>
      <c r="D234" s="183"/>
      <c r="E234" s="185"/>
      <c r="F234" s="320">
        <f>SUM(G235:G258)</f>
        <v>0</v>
      </c>
      <c r="G234" s="321"/>
      <c r="H234" s="187"/>
      <c r="I234" s="193"/>
    </row>
    <row r="235" spans="1:60" outlineLevel="1" x14ac:dyDescent="0.2">
      <c r="A235" s="192"/>
      <c r="B235" s="309" t="s">
        <v>956</v>
      </c>
      <c r="C235" s="310"/>
      <c r="D235" s="311"/>
      <c r="E235" s="312"/>
      <c r="F235" s="313"/>
      <c r="G235" s="314"/>
      <c r="H235" s="188"/>
      <c r="I235" s="194"/>
      <c r="J235" s="178"/>
      <c r="K235" s="178">
        <v>1</v>
      </c>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8"/>
      <c r="BB235" s="178"/>
      <c r="BC235" s="178"/>
      <c r="BD235" s="178"/>
      <c r="BE235" s="178"/>
      <c r="BF235" s="178"/>
      <c r="BG235" s="178"/>
      <c r="BH235" s="178"/>
    </row>
    <row r="236" spans="1:60" outlineLevel="1" x14ac:dyDescent="0.2">
      <c r="A236" s="192">
        <v>42</v>
      </c>
      <c r="B236" s="182" t="s">
        <v>957</v>
      </c>
      <c r="C236" s="210" t="s">
        <v>958</v>
      </c>
      <c r="D236" s="184" t="s">
        <v>205</v>
      </c>
      <c r="E236" s="186">
        <v>41.51</v>
      </c>
      <c r="F236" s="190"/>
      <c r="G236" s="189">
        <f>E236*F236</f>
        <v>0</v>
      </c>
      <c r="H236" s="188" t="s">
        <v>959</v>
      </c>
      <c r="I236" s="194" t="s">
        <v>135</v>
      </c>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v>21</v>
      </c>
      <c r="AN236" s="178"/>
      <c r="AO236" s="178"/>
      <c r="AP236" s="178"/>
      <c r="AQ236" s="178"/>
      <c r="AR236" s="178"/>
      <c r="AS236" s="178"/>
      <c r="AT236" s="178"/>
      <c r="AU236" s="178"/>
      <c r="AV236" s="178"/>
      <c r="AW236" s="178"/>
      <c r="AX236" s="178"/>
      <c r="AY236" s="178"/>
      <c r="AZ236" s="178"/>
      <c r="BA236" s="178"/>
      <c r="BB236" s="178"/>
      <c r="BC236" s="178"/>
      <c r="BD236" s="178"/>
      <c r="BE236" s="178"/>
      <c r="BF236" s="178"/>
      <c r="BG236" s="178"/>
      <c r="BH236" s="178"/>
    </row>
    <row r="237" spans="1:60" outlineLevel="1" x14ac:dyDescent="0.2">
      <c r="A237" s="192"/>
      <c r="B237" s="182"/>
      <c r="C237" s="223" t="s">
        <v>759</v>
      </c>
      <c r="D237" s="214"/>
      <c r="E237" s="215"/>
      <c r="F237" s="189"/>
      <c r="G237" s="189"/>
      <c r="H237" s="188"/>
      <c r="I237" s="194"/>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c r="BC237" s="178"/>
      <c r="BD237" s="178"/>
      <c r="BE237" s="178"/>
      <c r="BF237" s="178"/>
      <c r="BG237" s="178"/>
      <c r="BH237" s="178"/>
    </row>
    <row r="238" spans="1:60" outlineLevel="1" x14ac:dyDescent="0.2">
      <c r="A238" s="192"/>
      <c r="B238" s="182"/>
      <c r="C238" s="223" t="s">
        <v>816</v>
      </c>
      <c r="D238" s="214"/>
      <c r="E238" s="215">
        <v>41.51</v>
      </c>
      <c r="F238" s="189"/>
      <c r="G238" s="189"/>
      <c r="H238" s="188"/>
      <c r="I238" s="194"/>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8"/>
      <c r="BB238" s="178"/>
      <c r="BC238" s="178"/>
      <c r="BD238" s="178"/>
      <c r="BE238" s="178"/>
      <c r="BF238" s="178"/>
      <c r="BG238" s="178"/>
      <c r="BH238" s="178"/>
    </row>
    <row r="239" spans="1:60" outlineLevel="1" x14ac:dyDescent="0.2">
      <c r="A239" s="192"/>
      <c r="B239" s="303" t="s">
        <v>960</v>
      </c>
      <c r="C239" s="304"/>
      <c r="D239" s="305"/>
      <c r="E239" s="306"/>
      <c r="F239" s="307"/>
      <c r="G239" s="308"/>
      <c r="H239" s="188"/>
      <c r="I239" s="194"/>
      <c r="J239" s="178"/>
      <c r="K239" s="178">
        <v>1</v>
      </c>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178"/>
      <c r="BA239" s="178"/>
      <c r="BB239" s="178"/>
      <c r="BC239" s="178"/>
      <c r="BD239" s="178"/>
      <c r="BE239" s="178"/>
      <c r="BF239" s="178"/>
      <c r="BG239" s="178"/>
      <c r="BH239" s="178"/>
    </row>
    <row r="240" spans="1:60" outlineLevel="1" x14ac:dyDescent="0.2">
      <c r="A240" s="192">
        <v>43</v>
      </c>
      <c r="B240" s="182" t="s">
        <v>961</v>
      </c>
      <c r="C240" s="210" t="s">
        <v>962</v>
      </c>
      <c r="D240" s="184" t="s">
        <v>397</v>
      </c>
      <c r="E240" s="186">
        <v>6.75</v>
      </c>
      <c r="F240" s="190"/>
      <c r="G240" s="189">
        <f>E240*F240</f>
        <v>0</v>
      </c>
      <c r="H240" s="188" t="s">
        <v>959</v>
      </c>
      <c r="I240" s="194" t="s">
        <v>135</v>
      </c>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v>21</v>
      </c>
      <c r="AN240" s="178"/>
      <c r="AO240" s="178"/>
      <c r="AP240" s="178"/>
      <c r="AQ240" s="178"/>
      <c r="AR240" s="178"/>
      <c r="AS240" s="178"/>
      <c r="AT240" s="178"/>
      <c r="AU240" s="178"/>
      <c r="AV240" s="178"/>
      <c r="AW240" s="178"/>
      <c r="AX240" s="178"/>
      <c r="AY240" s="178"/>
      <c r="AZ240" s="178"/>
      <c r="BA240" s="178"/>
      <c r="BB240" s="178"/>
      <c r="BC240" s="178"/>
      <c r="BD240" s="178"/>
      <c r="BE240" s="178"/>
      <c r="BF240" s="178"/>
      <c r="BG240" s="178"/>
      <c r="BH240" s="178"/>
    </row>
    <row r="241" spans="1:60" outlineLevel="1" x14ac:dyDescent="0.2">
      <c r="A241" s="192"/>
      <c r="B241" s="182"/>
      <c r="C241" s="223" t="s">
        <v>759</v>
      </c>
      <c r="D241" s="214"/>
      <c r="E241" s="215"/>
      <c r="F241" s="189"/>
      <c r="G241" s="189"/>
      <c r="H241" s="188"/>
      <c r="I241" s="194"/>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c r="BB241" s="178"/>
      <c r="BC241" s="178"/>
      <c r="BD241" s="178"/>
      <c r="BE241" s="178"/>
      <c r="BF241" s="178"/>
      <c r="BG241" s="178"/>
      <c r="BH241" s="178"/>
    </row>
    <row r="242" spans="1:60" outlineLevel="1" x14ac:dyDescent="0.2">
      <c r="A242" s="192"/>
      <c r="B242" s="182"/>
      <c r="C242" s="223" t="s">
        <v>963</v>
      </c>
      <c r="D242" s="214"/>
      <c r="E242" s="215">
        <v>9.25</v>
      </c>
      <c r="F242" s="189"/>
      <c r="G242" s="189"/>
      <c r="H242" s="188"/>
      <c r="I242" s="194"/>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178"/>
      <c r="BA242" s="178"/>
      <c r="BB242" s="178"/>
      <c r="BC242" s="178"/>
      <c r="BD242" s="178"/>
      <c r="BE242" s="178"/>
      <c r="BF242" s="178"/>
      <c r="BG242" s="178"/>
      <c r="BH242" s="178"/>
    </row>
    <row r="243" spans="1:60" outlineLevel="1" x14ac:dyDescent="0.2">
      <c r="A243" s="192"/>
      <c r="B243" s="182"/>
      <c r="C243" s="223" t="s">
        <v>964</v>
      </c>
      <c r="D243" s="214"/>
      <c r="E243" s="215">
        <v>-1.6</v>
      </c>
      <c r="F243" s="189"/>
      <c r="G243" s="189"/>
      <c r="H243" s="188"/>
      <c r="I243" s="194"/>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8"/>
      <c r="BB243" s="178"/>
      <c r="BC243" s="178"/>
      <c r="BD243" s="178"/>
      <c r="BE243" s="178"/>
      <c r="BF243" s="178"/>
      <c r="BG243" s="178"/>
      <c r="BH243" s="178"/>
    </row>
    <row r="244" spans="1:60" outlineLevel="1" x14ac:dyDescent="0.2">
      <c r="A244" s="192"/>
      <c r="B244" s="182"/>
      <c r="C244" s="223" t="s">
        <v>965</v>
      </c>
      <c r="D244" s="214"/>
      <c r="E244" s="215">
        <v>-0.9</v>
      </c>
      <c r="F244" s="189"/>
      <c r="G244" s="189"/>
      <c r="H244" s="188"/>
      <c r="I244" s="194"/>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8"/>
      <c r="BB244" s="178"/>
      <c r="BC244" s="178"/>
      <c r="BD244" s="178"/>
      <c r="BE244" s="178"/>
      <c r="BF244" s="178"/>
      <c r="BG244" s="178"/>
      <c r="BH244" s="178"/>
    </row>
    <row r="245" spans="1:60" outlineLevel="1" x14ac:dyDescent="0.2">
      <c r="A245" s="192"/>
      <c r="B245" s="303" t="s">
        <v>966</v>
      </c>
      <c r="C245" s="304"/>
      <c r="D245" s="305"/>
      <c r="E245" s="306"/>
      <c r="F245" s="307"/>
      <c r="G245" s="308"/>
      <c r="H245" s="188"/>
      <c r="I245" s="194"/>
      <c r="J245" s="178"/>
      <c r="K245" s="178">
        <v>1</v>
      </c>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c r="BB245" s="178"/>
      <c r="BC245" s="178"/>
      <c r="BD245" s="178"/>
      <c r="BE245" s="178"/>
      <c r="BF245" s="178"/>
      <c r="BG245" s="178"/>
      <c r="BH245" s="178"/>
    </row>
    <row r="246" spans="1:60" outlineLevel="1" x14ac:dyDescent="0.2">
      <c r="A246" s="192">
        <v>44</v>
      </c>
      <c r="B246" s="182" t="s">
        <v>967</v>
      </c>
      <c r="C246" s="210" t="s">
        <v>968</v>
      </c>
      <c r="D246" s="184" t="s">
        <v>205</v>
      </c>
      <c r="E246" s="186">
        <v>41.51</v>
      </c>
      <c r="F246" s="190"/>
      <c r="G246" s="189">
        <f>E246*F246</f>
        <v>0</v>
      </c>
      <c r="H246" s="188" t="s">
        <v>959</v>
      </c>
      <c r="I246" s="194" t="s">
        <v>135</v>
      </c>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v>21</v>
      </c>
      <c r="AN246" s="178"/>
      <c r="AO246" s="178"/>
      <c r="AP246" s="178"/>
      <c r="AQ246" s="178"/>
      <c r="AR246" s="178"/>
      <c r="AS246" s="178"/>
      <c r="AT246" s="178"/>
      <c r="AU246" s="178"/>
      <c r="AV246" s="178"/>
      <c r="AW246" s="178"/>
      <c r="AX246" s="178"/>
      <c r="AY246" s="178"/>
      <c r="AZ246" s="178"/>
      <c r="BA246" s="178"/>
      <c r="BB246" s="178"/>
      <c r="BC246" s="178"/>
      <c r="BD246" s="178"/>
      <c r="BE246" s="178"/>
      <c r="BF246" s="178"/>
      <c r="BG246" s="178"/>
      <c r="BH246" s="178"/>
    </row>
    <row r="247" spans="1:60" outlineLevel="1" x14ac:dyDescent="0.2">
      <c r="A247" s="192"/>
      <c r="B247" s="303" t="s">
        <v>969</v>
      </c>
      <c r="C247" s="304"/>
      <c r="D247" s="305"/>
      <c r="E247" s="306"/>
      <c r="F247" s="307"/>
      <c r="G247" s="308"/>
      <c r="H247" s="188"/>
      <c r="I247" s="194"/>
      <c r="J247" s="178"/>
      <c r="K247" s="178">
        <v>1</v>
      </c>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178"/>
      <c r="BA247" s="178"/>
      <c r="BB247" s="178"/>
      <c r="BC247" s="178"/>
      <c r="BD247" s="178"/>
      <c r="BE247" s="178"/>
      <c r="BF247" s="178"/>
      <c r="BG247" s="178"/>
      <c r="BH247" s="178"/>
    </row>
    <row r="248" spans="1:60" outlineLevel="1" x14ac:dyDescent="0.2">
      <c r="A248" s="192">
        <v>45</v>
      </c>
      <c r="B248" s="182" t="s">
        <v>970</v>
      </c>
      <c r="C248" s="210" t="s">
        <v>971</v>
      </c>
      <c r="D248" s="184" t="s">
        <v>205</v>
      </c>
      <c r="E248" s="186">
        <v>41.51</v>
      </c>
      <c r="F248" s="190"/>
      <c r="G248" s="189">
        <f>E248*F248</f>
        <v>0</v>
      </c>
      <c r="H248" s="188" t="s">
        <v>959</v>
      </c>
      <c r="I248" s="194" t="s">
        <v>135</v>
      </c>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v>21</v>
      </c>
      <c r="AN248" s="178"/>
      <c r="AO248" s="178"/>
      <c r="AP248" s="178"/>
      <c r="AQ248" s="178"/>
      <c r="AR248" s="178"/>
      <c r="AS248" s="178"/>
      <c r="AT248" s="178"/>
      <c r="AU248" s="178"/>
      <c r="AV248" s="178"/>
      <c r="AW248" s="178"/>
      <c r="AX248" s="178"/>
      <c r="AY248" s="178"/>
      <c r="AZ248" s="178"/>
      <c r="BA248" s="178"/>
      <c r="BB248" s="178"/>
      <c r="BC248" s="178"/>
      <c r="BD248" s="178"/>
      <c r="BE248" s="178"/>
      <c r="BF248" s="178"/>
      <c r="BG248" s="178"/>
      <c r="BH248" s="178"/>
    </row>
    <row r="249" spans="1:60" outlineLevel="1" x14ac:dyDescent="0.2">
      <c r="A249" s="192">
        <v>46</v>
      </c>
      <c r="B249" s="182" t="s">
        <v>972</v>
      </c>
      <c r="C249" s="210" t="s">
        <v>973</v>
      </c>
      <c r="D249" s="184" t="s">
        <v>263</v>
      </c>
      <c r="E249" s="186">
        <v>1</v>
      </c>
      <c r="F249" s="190"/>
      <c r="G249" s="189">
        <f>E249*F249</f>
        <v>0</v>
      </c>
      <c r="H249" s="188"/>
      <c r="I249" s="194" t="s">
        <v>264</v>
      </c>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v>21</v>
      </c>
      <c r="AN249" s="178"/>
      <c r="AO249" s="178"/>
      <c r="AP249" s="178"/>
      <c r="AQ249" s="178"/>
      <c r="AR249" s="178"/>
      <c r="AS249" s="178"/>
      <c r="AT249" s="178"/>
      <c r="AU249" s="178"/>
      <c r="AV249" s="178"/>
      <c r="AW249" s="178"/>
      <c r="AX249" s="178"/>
      <c r="AY249" s="178"/>
      <c r="AZ249" s="178"/>
      <c r="BA249" s="178"/>
      <c r="BB249" s="178"/>
      <c r="BC249" s="178"/>
      <c r="BD249" s="178"/>
      <c r="BE249" s="178"/>
      <c r="BF249" s="178"/>
      <c r="BG249" s="178"/>
      <c r="BH249" s="178"/>
    </row>
    <row r="250" spans="1:60" outlineLevel="1" x14ac:dyDescent="0.2">
      <c r="A250" s="192">
        <v>47</v>
      </c>
      <c r="B250" s="182" t="s">
        <v>974</v>
      </c>
      <c r="C250" s="210" t="s">
        <v>975</v>
      </c>
      <c r="D250" s="184" t="s">
        <v>263</v>
      </c>
      <c r="E250" s="186">
        <v>43.45055</v>
      </c>
      <c r="F250" s="190"/>
      <c r="G250" s="189">
        <f>E250*F250</f>
        <v>0</v>
      </c>
      <c r="H250" s="188"/>
      <c r="I250" s="194" t="s">
        <v>264</v>
      </c>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v>21</v>
      </c>
      <c r="AN250" s="178"/>
      <c r="AO250" s="178"/>
      <c r="AP250" s="178"/>
      <c r="AQ250" s="178"/>
      <c r="AR250" s="178"/>
      <c r="AS250" s="178"/>
      <c r="AT250" s="178"/>
      <c r="AU250" s="178"/>
      <c r="AV250" s="178"/>
      <c r="AW250" s="178"/>
      <c r="AX250" s="178"/>
      <c r="AY250" s="178"/>
      <c r="AZ250" s="178"/>
      <c r="BA250" s="178"/>
      <c r="BB250" s="178"/>
      <c r="BC250" s="178"/>
      <c r="BD250" s="178"/>
      <c r="BE250" s="178"/>
      <c r="BF250" s="178"/>
      <c r="BG250" s="178"/>
      <c r="BH250" s="178"/>
    </row>
    <row r="251" spans="1:60" outlineLevel="1" x14ac:dyDescent="0.2">
      <c r="A251" s="192"/>
      <c r="B251" s="182"/>
      <c r="C251" s="223" t="s">
        <v>976</v>
      </c>
      <c r="D251" s="214"/>
      <c r="E251" s="215">
        <v>42.755299999999998</v>
      </c>
      <c r="F251" s="189"/>
      <c r="G251" s="189"/>
      <c r="H251" s="188"/>
      <c r="I251" s="194"/>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178"/>
      <c r="BA251" s="178"/>
      <c r="BB251" s="178"/>
      <c r="BC251" s="178"/>
      <c r="BD251" s="178"/>
      <c r="BE251" s="178"/>
      <c r="BF251" s="178"/>
      <c r="BG251" s="178"/>
      <c r="BH251" s="178"/>
    </row>
    <row r="252" spans="1:60" outlineLevel="1" x14ac:dyDescent="0.2">
      <c r="A252" s="192"/>
      <c r="B252" s="182"/>
      <c r="C252" s="223" t="s">
        <v>977</v>
      </c>
      <c r="D252" s="214"/>
      <c r="E252" s="215">
        <v>0.69530000000000003</v>
      </c>
      <c r="F252" s="189"/>
      <c r="G252" s="189"/>
      <c r="H252" s="188"/>
      <c r="I252" s="194"/>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row>
    <row r="253" spans="1:60" outlineLevel="1" x14ac:dyDescent="0.2">
      <c r="A253" s="192"/>
      <c r="B253" s="303" t="s">
        <v>978</v>
      </c>
      <c r="C253" s="304"/>
      <c r="D253" s="305"/>
      <c r="E253" s="306"/>
      <c r="F253" s="307"/>
      <c r="G253" s="308"/>
      <c r="H253" s="188"/>
      <c r="I253" s="194"/>
      <c r="J253" s="178"/>
      <c r="K253" s="178">
        <v>1</v>
      </c>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c r="BB253" s="178"/>
      <c r="BC253" s="178"/>
      <c r="BD253" s="178"/>
      <c r="BE253" s="178"/>
      <c r="BF253" s="178"/>
      <c r="BG253" s="178"/>
      <c r="BH253" s="178"/>
    </row>
    <row r="254" spans="1:60" outlineLevel="1" x14ac:dyDescent="0.2">
      <c r="A254" s="192"/>
      <c r="B254" s="303" t="s">
        <v>565</v>
      </c>
      <c r="C254" s="304"/>
      <c r="D254" s="305"/>
      <c r="E254" s="306"/>
      <c r="F254" s="307"/>
      <c r="G254" s="308"/>
      <c r="H254" s="188"/>
      <c r="I254" s="194"/>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8"/>
      <c r="BB254" s="178"/>
      <c r="BC254" s="178"/>
      <c r="BD254" s="178"/>
      <c r="BE254" s="178"/>
      <c r="BF254" s="178"/>
      <c r="BG254" s="178"/>
      <c r="BH254" s="178"/>
    </row>
    <row r="255" spans="1:60" outlineLevel="1" x14ac:dyDescent="0.2">
      <c r="A255" s="192">
        <v>48</v>
      </c>
      <c r="B255" s="182" t="s">
        <v>979</v>
      </c>
      <c r="C255" s="210" t="s">
        <v>567</v>
      </c>
      <c r="D255" s="184" t="s">
        <v>68</v>
      </c>
      <c r="E255" s="255"/>
      <c r="F255" s="190"/>
      <c r="G255" s="189">
        <f>E255*F255</f>
        <v>0</v>
      </c>
      <c r="H255" s="188" t="s">
        <v>959</v>
      </c>
      <c r="I255" s="194" t="s">
        <v>135</v>
      </c>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v>21</v>
      </c>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row>
    <row r="256" spans="1:60" outlineLevel="1" x14ac:dyDescent="0.2">
      <c r="A256" s="192"/>
      <c r="B256" s="182"/>
      <c r="C256" s="223" t="s">
        <v>270</v>
      </c>
      <c r="D256" s="214"/>
      <c r="E256" s="215"/>
      <c r="F256" s="189"/>
      <c r="G256" s="189"/>
      <c r="H256" s="188"/>
      <c r="I256" s="194"/>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row>
    <row r="257" spans="1:60" outlineLevel="1" x14ac:dyDescent="0.2">
      <c r="A257" s="192"/>
      <c r="B257" s="182"/>
      <c r="C257" s="223" t="s">
        <v>980</v>
      </c>
      <c r="D257" s="214"/>
      <c r="E257" s="215"/>
      <c r="F257" s="189"/>
      <c r="G257" s="189"/>
      <c r="H257" s="188"/>
      <c r="I257" s="194"/>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row>
    <row r="258" spans="1:60" outlineLevel="1" x14ac:dyDescent="0.2">
      <c r="A258" s="192"/>
      <c r="B258" s="182"/>
      <c r="C258" s="223"/>
      <c r="D258" s="214"/>
      <c r="E258" s="215"/>
      <c r="F258" s="189"/>
      <c r="G258" s="189"/>
      <c r="H258" s="188"/>
      <c r="I258" s="194"/>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178"/>
      <c r="BA258" s="178"/>
      <c r="BB258" s="178"/>
      <c r="BC258" s="178"/>
      <c r="BD258" s="178"/>
      <c r="BE258" s="178"/>
      <c r="BF258" s="178"/>
      <c r="BG258" s="178"/>
      <c r="BH258" s="178"/>
    </row>
    <row r="259" spans="1:60" x14ac:dyDescent="0.2">
      <c r="A259" s="191" t="s">
        <v>127</v>
      </c>
      <c r="B259" s="181" t="s">
        <v>238</v>
      </c>
      <c r="C259" s="209" t="s">
        <v>239</v>
      </c>
      <c r="D259" s="183"/>
      <c r="E259" s="185"/>
      <c r="F259" s="320">
        <f>SUM(G260:G281)</f>
        <v>0</v>
      </c>
      <c r="G259" s="321"/>
      <c r="H259" s="187"/>
      <c r="I259" s="193"/>
    </row>
    <row r="260" spans="1:60" outlineLevel="1" x14ac:dyDescent="0.2">
      <c r="A260" s="192"/>
      <c r="B260" s="309" t="s">
        <v>240</v>
      </c>
      <c r="C260" s="310"/>
      <c r="D260" s="311"/>
      <c r="E260" s="312"/>
      <c r="F260" s="313"/>
      <c r="G260" s="314"/>
      <c r="H260" s="188"/>
      <c r="I260" s="194"/>
      <c r="J260" s="178"/>
      <c r="K260" s="178">
        <v>1</v>
      </c>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8"/>
      <c r="BB260" s="178"/>
      <c r="BC260" s="178"/>
      <c r="BD260" s="178"/>
      <c r="BE260" s="178"/>
      <c r="BF260" s="178"/>
      <c r="BG260" s="178"/>
      <c r="BH260" s="178"/>
    </row>
    <row r="261" spans="1:60" outlineLevel="1" x14ac:dyDescent="0.2">
      <c r="A261" s="192"/>
      <c r="B261" s="303" t="s">
        <v>241</v>
      </c>
      <c r="C261" s="304"/>
      <c r="D261" s="305"/>
      <c r="E261" s="306"/>
      <c r="F261" s="307"/>
      <c r="G261" s="308"/>
      <c r="H261" s="188"/>
      <c r="I261" s="194"/>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c r="BB261" s="178"/>
      <c r="BC261" s="178"/>
      <c r="BD261" s="178"/>
      <c r="BE261" s="178"/>
      <c r="BF261" s="178"/>
      <c r="BG261" s="178"/>
      <c r="BH261" s="178"/>
    </row>
    <row r="262" spans="1:60" outlineLevel="1" x14ac:dyDescent="0.2">
      <c r="A262" s="192">
        <v>49</v>
      </c>
      <c r="B262" s="182" t="s">
        <v>242</v>
      </c>
      <c r="C262" s="210" t="s">
        <v>735</v>
      </c>
      <c r="D262" s="184" t="s">
        <v>205</v>
      </c>
      <c r="E262" s="186">
        <v>15.55</v>
      </c>
      <c r="F262" s="190"/>
      <c r="G262" s="189">
        <f>E262*F262</f>
        <v>0</v>
      </c>
      <c r="H262" s="188" t="s">
        <v>244</v>
      </c>
      <c r="I262" s="194" t="s">
        <v>135</v>
      </c>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v>21</v>
      </c>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row>
    <row r="263" spans="1:60" outlineLevel="1" x14ac:dyDescent="0.2">
      <c r="A263" s="192">
        <v>50</v>
      </c>
      <c r="B263" s="182" t="s">
        <v>246</v>
      </c>
      <c r="C263" s="210" t="s">
        <v>247</v>
      </c>
      <c r="D263" s="184" t="s">
        <v>205</v>
      </c>
      <c r="E263" s="186">
        <v>15.55</v>
      </c>
      <c r="F263" s="190"/>
      <c r="G263" s="189">
        <f>E263*F263</f>
        <v>0</v>
      </c>
      <c r="H263" s="188" t="s">
        <v>244</v>
      </c>
      <c r="I263" s="194" t="s">
        <v>135</v>
      </c>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v>21</v>
      </c>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row>
    <row r="264" spans="1:60" outlineLevel="1" x14ac:dyDescent="0.2">
      <c r="A264" s="192"/>
      <c r="B264" s="303" t="s">
        <v>737</v>
      </c>
      <c r="C264" s="304"/>
      <c r="D264" s="305"/>
      <c r="E264" s="306"/>
      <c r="F264" s="307"/>
      <c r="G264" s="308"/>
      <c r="H264" s="188"/>
      <c r="I264" s="194"/>
      <c r="J264" s="178"/>
      <c r="K264" s="178">
        <v>1</v>
      </c>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8"/>
      <c r="BB264" s="178"/>
      <c r="BC264" s="178"/>
      <c r="BD264" s="178"/>
      <c r="BE264" s="178"/>
      <c r="BF264" s="178"/>
      <c r="BG264" s="178"/>
      <c r="BH264" s="178"/>
    </row>
    <row r="265" spans="1:60" outlineLevel="1" x14ac:dyDescent="0.2">
      <c r="A265" s="192">
        <v>51</v>
      </c>
      <c r="B265" s="182" t="s">
        <v>738</v>
      </c>
      <c r="C265" s="210" t="s">
        <v>981</v>
      </c>
      <c r="D265" s="184" t="s">
        <v>397</v>
      </c>
      <c r="E265" s="186">
        <v>20.399999999999999</v>
      </c>
      <c r="F265" s="190"/>
      <c r="G265" s="189">
        <f>E265*F265</f>
        <v>0</v>
      </c>
      <c r="H265" s="188" t="s">
        <v>244</v>
      </c>
      <c r="I265" s="194" t="s">
        <v>135</v>
      </c>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v>21</v>
      </c>
      <c r="AN265" s="178"/>
      <c r="AO265" s="178"/>
      <c r="AP265" s="178"/>
      <c r="AQ265" s="178"/>
      <c r="AR265" s="178"/>
      <c r="AS265" s="178"/>
      <c r="AT265" s="178"/>
      <c r="AU265" s="178"/>
      <c r="AV265" s="178"/>
      <c r="AW265" s="178"/>
      <c r="AX265" s="178"/>
      <c r="AY265" s="178"/>
      <c r="AZ265" s="178"/>
      <c r="BA265" s="178"/>
      <c r="BB265" s="178"/>
      <c r="BC265" s="178"/>
      <c r="BD265" s="178"/>
      <c r="BE265" s="178"/>
      <c r="BF265" s="178"/>
      <c r="BG265" s="178"/>
      <c r="BH265" s="178"/>
    </row>
    <row r="266" spans="1:60" outlineLevel="1" x14ac:dyDescent="0.2">
      <c r="A266" s="192"/>
      <c r="B266" s="303" t="s">
        <v>740</v>
      </c>
      <c r="C266" s="304"/>
      <c r="D266" s="305"/>
      <c r="E266" s="306"/>
      <c r="F266" s="307"/>
      <c r="G266" s="308"/>
      <c r="H266" s="188"/>
      <c r="I266" s="194"/>
      <c r="J266" s="178"/>
      <c r="K266" s="178">
        <v>1</v>
      </c>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178"/>
      <c r="BA266" s="178"/>
      <c r="BB266" s="178"/>
      <c r="BC266" s="178"/>
      <c r="BD266" s="178"/>
      <c r="BE266" s="178"/>
      <c r="BF266" s="178"/>
      <c r="BG266" s="178"/>
      <c r="BH266" s="178"/>
    </row>
    <row r="267" spans="1:60" outlineLevel="1" x14ac:dyDescent="0.2">
      <c r="A267" s="192">
        <v>52</v>
      </c>
      <c r="B267" s="182" t="s">
        <v>741</v>
      </c>
      <c r="C267" s="210" t="s">
        <v>982</v>
      </c>
      <c r="D267" s="184" t="s">
        <v>397</v>
      </c>
      <c r="E267" s="186">
        <v>20.399999999999999</v>
      </c>
      <c r="F267" s="190"/>
      <c r="G267" s="189">
        <f>E267*F267</f>
        <v>0</v>
      </c>
      <c r="H267" s="188" t="s">
        <v>244</v>
      </c>
      <c r="I267" s="194" t="s">
        <v>135</v>
      </c>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v>21</v>
      </c>
      <c r="AN267" s="178"/>
      <c r="AO267" s="178"/>
      <c r="AP267" s="178"/>
      <c r="AQ267" s="178"/>
      <c r="AR267" s="178"/>
      <c r="AS267" s="178"/>
      <c r="AT267" s="178"/>
      <c r="AU267" s="178"/>
      <c r="AV267" s="178"/>
      <c r="AW267" s="178"/>
      <c r="AX267" s="178"/>
      <c r="AY267" s="178"/>
      <c r="AZ267" s="178"/>
      <c r="BA267" s="178"/>
      <c r="BB267" s="178"/>
      <c r="BC267" s="178"/>
      <c r="BD267" s="178"/>
      <c r="BE267" s="178"/>
      <c r="BF267" s="178"/>
      <c r="BG267" s="178"/>
      <c r="BH267" s="178"/>
    </row>
    <row r="268" spans="1:60" outlineLevel="1" x14ac:dyDescent="0.2">
      <c r="A268" s="192"/>
      <c r="B268" s="182"/>
      <c r="C268" s="223" t="s">
        <v>983</v>
      </c>
      <c r="D268" s="214"/>
      <c r="E268" s="215">
        <v>22</v>
      </c>
      <c r="F268" s="189"/>
      <c r="G268" s="189"/>
      <c r="H268" s="188"/>
      <c r="I268" s="194"/>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178"/>
      <c r="BA268" s="178"/>
      <c r="BB268" s="178"/>
      <c r="BC268" s="178"/>
      <c r="BD268" s="178"/>
      <c r="BE268" s="178"/>
      <c r="BF268" s="178"/>
      <c r="BG268" s="178"/>
      <c r="BH268" s="178"/>
    </row>
    <row r="269" spans="1:60" outlineLevel="1" x14ac:dyDescent="0.2">
      <c r="A269" s="192"/>
      <c r="B269" s="182"/>
      <c r="C269" s="223" t="s">
        <v>964</v>
      </c>
      <c r="D269" s="214"/>
      <c r="E269" s="215">
        <v>-1.6</v>
      </c>
      <c r="F269" s="189"/>
      <c r="G269" s="189"/>
      <c r="H269" s="188"/>
      <c r="I269" s="194"/>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c r="BB269" s="178"/>
      <c r="BC269" s="178"/>
      <c r="BD269" s="178"/>
      <c r="BE269" s="178"/>
      <c r="BF269" s="178"/>
      <c r="BG269" s="178"/>
      <c r="BH269" s="178"/>
    </row>
    <row r="270" spans="1:60" outlineLevel="1" x14ac:dyDescent="0.2">
      <c r="A270" s="192"/>
      <c r="B270" s="303" t="s">
        <v>984</v>
      </c>
      <c r="C270" s="304"/>
      <c r="D270" s="305"/>
      <c r="E270" s="306"/>
      <c r="F270" s="307"/>
      <c r="G270" s="308"/>
      <c r="H270" s="188"/>
      <c r="I270" s="194"/>
      <c r="J270" s="178"/>
      <c r="K270" s="178">
        <v>1</v>
      </c>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178"/>
      <c r="BA270" s="178"/>
      <c r="BB270" s="178"/>
      <c r="BC270" s="178"/>
      <c r="BD270" s="178"/>
      <c r="BE270" s="178"/>
      <c r="BF270" s="178"/>
      <c r="BG270" s="178"/>
      <c r="BH270" s="178"/>
    </row>
    <row r="271" spans="1:60" outlineLevel="1" x14ac:dyDescent="0.2">
      <c r="A271" s="192">
        <v>53</v>
      </c>
      <c r="B271" s="182" t="s">
        <v>985</v>
      </c>
      <c r="C271" s="210" t="s">
        <v>986</v>
      </c>
      <c r="D271" s="184" t="s">
        <v>205</v>
      </c>
      <c r="E271" s="186">
        <v>15.55</v>
      </c>
      <c r="F271" s="190"/>
      <c r="G271" s="189">
        <f>E271*F271</f>
        <v>0</v>
      </c>
      <c r="H271" s="188" t="s">
        <v>244</v>
      </c>
      <c r="I271" s="194" t="s">
        <v>135</v>
      </c>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v>21</v>
      </c>
      <c r="AN271" s="178"/>
      <c r="AO271" s="178"/>
      <c r="AP271" s="178"/>
      <c r="AQ271" s="178"/>
      <c r="AR271" s="178"/>
      <c r="AS271" s="178"/>
      <c r="AT271" s="178"/>
      <c r="AU271" s="178"/>
      <c r="AV271" s="178"/>
      <c r="AW271" s="178"/>
      <c r="AX271" s="178"/>
      <c r="AY271" s="178"/>
      <c r="AZ271" s="178"/>
      <c r="BA271" s="178"/>
      <c r="BB271" s="178"/>
      <c r="BC271" s="178"/>
      <c r="BD271" s="178"/>
      <c r="BE271" s="178"/>
      <c r="BF271" s="178"/>
      <c r="BG271" s="178"/>
      <c r="BH271" s="178"/>
    </row>
    <row r="272" spans="1:60" outlineLevel="1" x14ac:dyDescent="0.2">
      <c r="A272" s="192"/>
      <c r="B272" s="182"/>
      <c r="C272" s="223" t="s">
        <v>759</v>
      </c>
      <c r="D272" s="214"/>
      <c r="E272" s="215"/>
      <c r="F272" s="189"/>
      <c r="G272" s="189"/>
      <c r="H272" s="188"/>
      <c r="I272" s="194"/>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c r="AX272" s="178"/>
      <c r="AY272" s="178"/>
      <c r="AZ272" s="178"/>
      <c r="BA272" s="178"/>
      <c r="BB272" s="178"/>
      <c r="BC272" s="178"/>
      <c r="BD272" s="178"/>
      <c r="BE272" s="178"/>
      <c r="BF272" s="178"/>
      <c r="BG272" s="178"/>
      <c r="BH272" s="178"/>
    </row>
    <row r="273" spans="1:60" outlineLevel="1" x14ac:dyDescent="0.2">
      <c r="A273" s="192"/>
      <c r="B273" s="182"/>
      <c r="C273" s="223" t="s">
        <v>987</v>
      </c>
      <c r="D273" s="214"/>
      <c r="E273" s="215">
        <v>15.55</v>
      </c>
      <c r="F273" s="189"/>
      <c r="G273" s="189"/>
      <c r="H273" s="188"/>
      <c r="I273" s="194"/>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178"/>
      <c r="BA273" s="178"/>
      <c r="BB273" s="178"/>
      <c r="BC273" s="178"/>
      <c r="BD273" s="178"/>
      <c r="BE273" s="178"/>
      <c r="BF273" s="178"/>
      <c r="BG273" s="178"/>
      <c r="BH273" s="178"/>
    </row>
    <row r="274" spans="1:60" outlineLevel="1" x14ac:dyDescent="0.2">
      <c r="A274" s="192">
        <v>54</v>
      </c>
      <c r="B274" s="182" t="s">
        <v>261</v>
      </c>
      <c r="C274" s="210" t="s">
        <v>988</v>
      </c>
      <c r="D274" s="184" t="s">
        <v>263</v>
      </c>
      <c r="E274" s="186">
        <v>16.016500000000001</v>
      </c>
      <c r="F274" s="190"/>
      <c r="G274" s="189">
        <f>E274*F274</f>
        <v>0</v>
      </c>
      <c r="H274" s="188"/>
      <c r="I274" s="194" t="s">
        <v>264</v>
      </c>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v>21</v>
      </c>
      <c r="AN274" s="178"/>
      <c r="AO274" s="178"/>
      <c r="AP274" s="178"/>
      <c r="AQ274" s="178"/>
      <c r="AR274" s="178"/>
      <c r="AS274" s="178"/>
      <c r="AT274" s="178"/>
      <c r="AU274" s="178"/>
      <c r="AV274" s="178"/>
      <c r="AW274" s="178"/>
      <c r="AX274" s="178"/>
      <c r="AY274" s="178"/>
      <c r="AZ274" s="178"/>
      <c r="BA274" s="178"/>
      <c r="BB274" s="178"/>
      <c r="BC274" s="178"/>
      <c r="BD274" s="178"/>
      <c r="BE274" s="178"/>
      <c r="BF274" s="178"/>
      <c r="BG274" s="178"/>
      <c r="BH274" s="178"/>
    </row>
    <row r="275" spans="1:60" outlineLevel="1" x14ac:dyDescent="0.2">
      <c r="A275" s="192"/>
      <c r="B275" s="182"/>
      <c r="C275" s="223" t="s">
        <v>989</v>
      </c>
      <c r="D275" s="214"/>
      <c r="E275" s="215">
        <v>16.016500000000001</v>
      </c>
      <c r="F275" s="189"/>
      <c r="G275" s="189"/>
      <c r="H275" s="188"/>
      <c r="I275" s="194"/>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178"/>
      <c r="BA275" s="178"/>
      <c r="BB275" s="178"/>
      <c r="BC275" s="178"/>
      <c r="BD275" s="178"/>
      <c r="BE275" s="178"/>
      <c r="BF275" s="178"/>
      <c r="BG275" s="178"/>
      <c r="BH275" s="178"/>
    </row>
    <row r="276" spans="1:60" outlineLevel="1" x14ac:dyDescent="0.2">
      <c r="A276" s="192"/>
      <c r="B276" s="303" t="s">
        <v>266</v>
      </c>
      <c r="C276" s="304"/>
      <c r="D276" s="305"/>
      <c r="E276" s="306"/>
      <c r="F276" s="307"/>
      <c r="G276" s="308"/>
      <c r="H276" s="188"/>
      <c r="I276" s="194"/>
      <c r="J276" s="178"/>
      <c r="K276" s="178">
        <v>1</v>
      </c>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8"/>
      <c r="AX276" s="178"/>
      <c r="AY276" s="178"/>
      <c r="AZ276" s="178"/>
      <c r="BA276" s="178"/>
      <c r="BB276" s="178"/>
      <c r="BC276" s="178"/>
      <c r="BD276" s="178"/>
      <c r="BE276" s="178"/>
      <c r="BF276" s="178"/>
      <c r="BG276" s="178"/>
      <c r="BH276" s="178"/>
    </row>
    <row r="277" spans="1:60" outlineLevel="1" x14ac:dyDescent="0.2">
      <c r="A277" s="192"/>
      <c r="B277" s="303" t="s">
        <v>267</v>
      </c>
      <c r="C277" s="304"/>
      <c r="D277" s="305"/>
      <c r="E277" s="306"/>
      <c r="F277" s="307"/>
      <c r="G277" s="308"/>
      <c r="H277" s="188"/>
      <c r="I277" s="194"/>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c r="AX277" s="178"/>
      <c r="AY277" s="178"/>
      <c r="AZ277" s="178"/>
      <c r="BA277" s="178"/>
      <c r="BB277" s="178"/>
      <c r="BC277" s="178"/>
      <c r="BD277" s="178"/>
      <c r="BE277" s="178"/>
      <c r="BF277" s="178"/>
      <c r="BG277" s="178"/>
      <c r="BH277" s="178"/>
    </row>
    <row r="278" spans="1:60" outlineLevel="1" x14ac:dyDescent="0.2">
      <c r="A278" s="192">
        <v>55</v>
      </c>
      <c r="B278" s="182" t="s">
        <v>268</v>
      </c>
      <c r="C278" s="210" t="s">
        <v>269</v>
      </c>
      <c r="D278" s="184" t="s">
        <v>68</v>
      </c>
      <c r="E278" s="255"/>
      <c r="F278" s="190"/>
      <c r="G278" s="189">
        <f>E278*F278</f>
        <v>0</v>
      </c>
      <c r="H278" s="188" t="s">
        <v>244</v>
      </c>
      <c r="I278" s="194" t="s">
        <v>135</v>
      </c>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v>21</v>
      </c>
      <c r="AN278" s="178"/>
      <c r="AO278" s="178"/>
      <c r="AP278" s="178"/>
      <c r="AQ278" s="178"/>
      <c r="AR278" s="178"/>
      <c r="AS278" s="178"/>
      <c r="AT278" s="178"/>
      <c r="AU278" s="178"/>
      <c r="AV278" s="178"/>
      <c r="AW278" s="178"/>
      <c r="AX278" s="178"/>
      <c r="AY278" s="178"/>
      <c r="AZ278" s="178"/>
      <c r="BA278" s="178"/>
      <c r="BB278" s="178"/>
      <c r="BC278" s="178"/>
      <c r="BD278" s="178"/>
      <c r="BE278" s="178"/>
      <c r="BF278" s="178"/>
      <c r="BG278" s="178"/>
      <c r="BH278" s="178"/>
    </row>
    <row r="279" spans="1:60" outlineLevel="1" x14ac:dyDescent="0.2">
      <c r="A279" s="192"/>
      <c r="B279" s="182"/>
      <c r="C279" s="223" t="s">
        <v>270</v>
      </c>
      <c r="D279" s="214"/>
      <c r="E279" s="215"/>
      <c r="F279" s="189"/>
      <c r="G279" s="189"/>
      <c r="H279" s="188"/>
      <c r="I279" s="194"/>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8"/>
      <c r="AX279" s="178"/>
      <c r="AY279" s="178"/>
      <c r="AZ279" s="178"/>
      <c r="BA279" s="178"/>
      <c r="BB279" s="178"/>
      <c r="BC279" s="178"/>
      <c r="BD279" s="178"/>
      <c r="BE279" s="178"/>
      <c r="BF279" s="178"/>
      <c r="BG279" s="178"/>
      <c r="BH279" s="178"/>
    </row>
    <row r="280" spans="1:60" outlineLevel="1" x14ac:dyDescent="0.2">
      <c r="A280" s="192"/>
      <c r="B280" s="182"/>
      <c r="C280" s="223" t="s">
        <v>990</v>
      </c>
      <c r="D280" s="214"/>
      <c r="E280" s="215"/>
      <c r="F280" s="189"/>
      <c r="G280" s="189"/>
      <c r="H280" s="188"/>
      <c r="I280" s="194"/>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178"/>
      <c r="BA280" s="178"/>
      <c r="BB280" s="178"/>
      <c r="BC280" s="178"/>
      <c r="BD280" s="178"/>
      <c r="BE280" s="178"/>
      <c r="BF280" s="178"/>
      <c r="BG280" s="178"/>
      <c r="BH280" s="178"/>
    </row>
    <row r="281" spans="1:60" outlineLevel="1" x14ac:dyDescent="0.2">
      <c r="A281" s="192"/>
      <c r="B281" s="182"/>
      <c r="C281" s="223"/>
      <c r="D281" s="214"/>
      <c r="E281" s="215"/>
      <c r="F281" s="189"/>
      <c r="G281" s="189"/>
      <c r="H281" s="188"/>
      <c r="I281" s="194"/>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c r="AX281" s="178"/>
      <c r="AY281" s="178"/>
      <c r="AZ281" s="178"/>
      <c r="BA281" s="178"/>
      <c r="BB281" s="178"/>
      <c r="BC281" s="178"/>
      <c r="BD281" s="178"/>
      <c r="BE281" s="178"/>
      <c r="BF281" s="178"/>
      <c r="BG281" s="178"/>
      <c r="BH281" s="178"/>
    </row>
    <row r="282" spans="1:60" x14ac:dyDescent="0.2">
      <c r="A282" s="191" t="s">
        <v>127</v>
      </c>
      <c r="B282" s="181" t="s">
        <v>991</v>
      </c>
      <c r="C282" s="209" t="s">
        <v>992</v>
      </c>
      <c r="D282" s="183"/>
      <c r="E282" s="185"/>
      <c r="F282" s="320">
        <f>SUM(G283:G311)</f>
        <v>0</v>
      </c>
      <c r="G282" s="321"/>
      <c r="H282" s="187"/>
      <c r="I282" s="193"/>
    </row>
    <row r="283" spans="1:60" outlineLevel="1" x14ac:dyDescent="0.2">
      <c r="A283" s="192"/>
      <c r="B283" s="309" t="s">
        <v>993</v>
      </c>
      <c r="C283" s="310"/>
      <c r="D283" s="311"/>
      <c r="E283" s="312"/>
      <c r="F283" s="313"/>
      <c r="G283" s="314"/>
      <c r="H283" s="188"/>
      <c r="I283" s="194"/>
      <c r="J283" s="178"/>
      <c r="K283" s="178">
        <v>1</v>
      </c>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row>
    <row r="284" spans="1:60" outlineLevel="1" x14ac:dyDescent="0.2">
      <c r="A284" s="192">
        <v>56</v>
      </c>
      <c r="B284" s="182" t="s">
        <v>994</v>
      </c>
      <c r="C284" s="210" t="s">
        <v>995</v>
      </c>
      <c r="D284" s="184" t="s">
        <v>205</v>
      </c>
      <c r="E284" s="186">
        <v>145.33799999999999</v>
      </c>
      <c r="F284" s="190"/>
      <c r="G284" s="189">
        <f>E284*F284</f>
        <v>0</v>
      </c>
      <c r="H284" s="188" t="s">
        <v>959</v>
      </c>
      <c r="I284" s="194" t="s">
        <v>135</v>
      </c>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v>21</v>
      </c>
      <c r="AN284" s="178"/>
      <c r="AO284" s="178"/>
      <c r="AP284" s="178"/>
      <c r="AQ284" s="178"/>
      <c r="AR284" s="178"/>
      <c r="AS284" s="178"/>
      <c r="AT284" s="178"/>
      <c r="AU284" s="178"/>
      <c r="AV284" s="178"/>
      <c r="AW284" s="178"/>
      <c r="AX284" s="178"/>
      <c r="AY284" s="178"/>
      <c r="AZ284" s="178"/>
      <c r="BA284" s="178"/>
      <c r="BB284" s="178"/>
      <c r="BC284" s="178"/>
      <c r="BD284" s="178"/>
      <c r="BE284" s="178"/>
      <c r="BF284" s="178"/>
      <c r="BG284" s="178"/>
      <c r="BH284" s="178"/>
    </row>
    <row r="285" spans="1:60" outlineLevel="1" x14ac:dyDescent="0.2">
      <c r="A285" s="192"/>
      <c r="B285" s="182"/>
      <c r="C285" s="315" t="s">
        <v>996</v>
      </c>
      <c r="D285" s="316"/>
      <c r="E285" s="317"/>
      <c r="F285" s="318"/>
      <c r="G285" s="319"/>
      <c r="H285" s="188"/>
      <c r="I285" s="194"/>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178"/>
      <c r="BA285" s="179" t="str">
        <f>C285</f>
        <v>včetně dodávky materiálu.</v>
      </c>
      <c r="BB285" s="178"/>
      <c r="BC285" s="178"/>
      <c r="BD285" s="178"/>
      <c r="BE285" s="178"/>
      <c r="BF285" s="178"/>
      <c r="BG285" s="178"/>
      <c r="BH285" s="178"/>
    </row>
    <row r="286" spans="1:60" outlineLevel="1" x14ac:dyDescent="0.2">
      <c r="A286" s="192"/>
      <c r="B286" s="182"/>
      <c r="C286" s="223" t="s">
        <v>759</v>
      </c>
      <c r="D286" s="214"/>
      <c r="E286" s="215"/>
      <c r="F286" s="189"/>
      <c r="G286" s="189"/>
      <c r="H286" s="188"/>
      <c r="I286" s="194"/>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178"/>
      <c r="BA286" s="178"/>
      <c r="BB286" s="178"/>
      <c r="BC286" s="178"/>
      <c r="BD286" s="178"/>
      <c r="BE286" s="178"/>
      <c r="BF286" s="178"/>
      <c r="BG286" s="178"/>
      <c r="BH286" s="178"/>
    </row>
    <row r="287" spans="1:60" outlineLevel="1" x14ac:dyDescent="0.2">
      <c r="A287" s="192"/>
      <c r="B287" s="182"/>
      <c r="C287" s="223" t="s">
        <v>795</v>
      </c>
      <c r="D287" s="214"/>
      <c r="E287" s="215">
        <v>64.539000000000001</v>
      </c>
      <c r="F287" s="189"/>
      <c r="G287" s="189"/>
      <c r="H287" s="188"/>
      <c r="I287" s="194"/>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row>
    <row r="288" spans="1:60" outlineLevel="1" x14ac:dyDescent="0.2">
      <c r="A288" s="192"/>
      <c r="B288" s="182"/>
      <c r="C288" s="223" t="s">
        <v>796</v>
      </c>
      <c r="D288" s="214"/>
      <c r="E288" s="215">
        <v>1.23</v>
      </c>
      <c r="F288" s="189"/>
      <c r="G288" s="189"/>
      <c r="H288" s="188"/>
      <c r="I288" s="194"/>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row>
    <row r="289" spans="1:60" outlineLevel="1" x14ac:dyDescent="0.2">
      <c r="A289" s="192"/>
      <c r="B289" s="182"/>
      <c r="C289" s="223" t="s">
        <v>771</v>
      </c>
      <c r="D289" s="214"/>
      <c r="E289" s="215">
        <v>-1.5760000000000001</v>
      </c>
      <c r="F289" s="189"/>
      <c r="G289" s="189"/>
      <c r="H289" s="188"/>
      <c r="I289" s="194"/>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c r="BB289" s="178"/>
      <c r="BC289" s="178"/>
      <c r="BD289" s="178"/>
      <c r="BE289" s="178"/>
      <c r="BF289" s="178"/>
      <c r="BG289" s="178"/>
      <c r="BH289" s="178"/>
    </row>
    <row r="290" spans="1:60" outlineLevel="1" x14ac:dyDescent="0.2">
      <c r="A290" s="192"/>
      <c r="B290" s="182"/>
      <c r="C290" s="223" t="s">
        <v>797</v>
      </c>
      <c r="D290" s="214"/>
      <c r="E290" s="215">
        <v>-6.48</v>
      </c>
      <c r="F290" s="189"/>
      <c r="G290" s="189"/>
      <c r="H290" s="188"/>
      <c r="I290" s="194"/>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row>
    <row r="291" spans="1:60" outlineLevel="1" x14ac:dyDescent="0.2">
      <c r="A291" s="192"/>
      <c r="B291" s="182"/>
      <c r="C291" s="223" t="s">
        <v>200</v>
      </c>
      <c r="D291" s="214"/>
      <c r="E291" s="215"/>
      <c r="F291" s="189"/>
      <c r="G291" s="189"/>
      <c r="H291" s="188"/>
      <c r="I291" s="194"/>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178"/>
      <c r="BA291" s="178"/>
      <c r="BB291" s="178"/>
      <c r="BC291" s="178"/>
      <c r="BD291" s="178"/>
      <c r="BE291" s="178"/>
      <c r="BF291" s="178"/>
      <c r="BG291" s="178"/>
      <c r="BH291" s="178"/>
    </row>
    <row r="292" spans="1:60" outlineLevel="1" x14ac:dyDescent="0.2">
      <c r="A292" s="192"/>
      <c r="B292" s="182"/>
      <c r="C292" s="223" t="s">
        <v>798</v>
      </c>
      <c r="D292" s="214"/>
      <c r="E292" s="215">
        <v>19.75</v>
      </c>
      <c r="F292" s="189"/>
      <c r="G292" s="189"/>
      <c r="H292" s="188"/>
      <c r="I292" s="194"/>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178"/>
      <c r="BA292" s="178"/>
      <c r="BB292" s="178"/>
      <c r="BC292" s="178"/>
      <c r="BD292" s="178"/>
      <c r="BE292" s="178"/>
      <c r="BF292" s="178"/>
      <c r="BG292" s="178"/>
      <c r="BH292" s="178"/>
    </row>
    <row r="293" spans="1:60" outlineLevel="1" x14ac:dyDescent="0.2">
      <c r="A293" s="192"/>
      <c r="B293" s="182"/>
      <c r="C293" s="223" t="s">
        <v>773</v>
      </c>
      <c r="D293" s="214"/>
      <c r="E293" s="215">
        <v>-1.7729999999999999</v>
      </c>
      <c r="F293" s="189"/>
      <c r="G293" s="189"/>
      <c r="H293" s="188"/>
      <c r="I293" s="194"/>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row>
    <row r="294" spans="1:60" outlineLevel="1" x14ac:dyDescent="0.2">
      <c r="A294" s="192"/>
      <c r="B294" s="182"/>
      <c r="C294" s="223" t="s">
        <v>200</v>
      </c>
      <c r="D294" s="214"/>
      <c r="E294" s="215"/>
      <c r="F294" s="189"/>
      <c r="G294" s="189"/>
      <c r="H294" s="188"/>
      <c r="I294" s="194"/>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row>
    <row r="295" spans="1:60" outlineLevel="1" x14ac:dyDescent="0.2">
      <c r="A295" s="192"/>
      <c r="B295" s="182"/>
      <c r="C295" s="223" t="s">
        <v>799</v>
      </c>
      <c r="D295" s="214"/>
      <c r="E295" s="215">
        <v>64.61</v>
      </c>
      <c r="F295" s="189"/>
      <c r="G295" s="189"/>
      <c r="H295" s="188"/>
      <c r="I295" s="194"/>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178"/>
      <c r="BA295" s="178"/>
      <c r="BB295" s="178"/>
      <c r="BC295" s="178"/>
      <c r="BD295" s="178"/>
      <c r="BE295" s="178"/>
      <c r="BF295" s="178"/>
      <c r="BG295" s="178"/>
      <c r="BH295" s="178"/>
    </row>
    <row r="296" spans="1:60" outlineLevel="1" x14ac:dyDescent="0.2">
      <c r="A296" s="192"/>
      <c r="B296" s="182"/>
      <c r="C296" s="223" t="s">
        <v>796</v>
      </c>
      <c r="D296" s="214"/>
      <c r="E296" s="215">
        <v>1.23</v>
      </c>
      <c r="F296" s="189"/>
      <c r="G296" s="189"/>
      <c r="H296" s="188"/>
      <c r="I296" s="194"/>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c r="AX296" s="178"/>
      <c r="AY296" s="178"/>
      <c r="AZ296" s="178"/>
      <c r="BA296" s="178"/>
      <c r="BB296" s="178"/>
      <c r="BC296" s="178"/>
      <c r="BD296" s="178"/>
      <c r="BE296" s="178"/>
      <c r="BF296" s="178"/>
      <c r="BG296" s="178"/>
      <c r="BH296" s="178"/>
    </row>
    <row r="297" spans="1:60" outlineLevel="1" x14ac:dyDescent="0.2">
      <c r="A297" s="192"/>
      <c r="B297" s="182"/>
      <c r="C297" s="223" t="s">
        <v>771</v>
      </c>
      <c r="D297" s="214"/>
      <c r="E297" s="215">
        <v>-1.5760000000000001</v>
      </c>
      <c r="F297" s="189"/>
      <c r="G297" s="189"/>
      <c r="H297" s="188"/>
      <c r="I297" s="194"/>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c r="AX297" s="178"/>
      <c r="AY297" s="178"/>
      <c r="AZ297" s="178"/>
      <c r="BA297" s="178"/>
      <c r="BB297" s="178"/>
      <c r="BC297" s="178"/>
      <c r="BD297" s="178"/>
      <c r="BE297" s="178"/>
      <c r="BF297" s="178"/>
      <c r="BG297" s="178"/>
      <c r="BH297" s="178"/>
    </row>
    <row r="298" spans="1:60" outlineLevel="1" x14ac:dyDescent="0.2">
      <c r="A298" s="192"/>
      <c r="B298" s="182"/>
      <c r="C298" s="223" t="s">
        <v>797</v>
      </c>
      <c r="D298" s="214"/>
      <c r="E298" s="215">
        <v>-6.48</v>
      </c>
      <c r="F298" s="189"/>
      <c r="G298" s="189"/>
      <c r="H298" s="188"/>
      <c r="I298" s="194"/>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8"/>
      <c r="AX298" s="178"/>
      <c r="AY298" s="178"/>
      <c r="AZ298" s="178"/>
      <c r="BA298" s="178"/>
      <c r="BB298" s="178"/>
      <c r="BC298" s="178"/>
      <c r="BD298" s="178"/>
      <c r="BE298" s="178"/>
      <c r="BF298" s="178"/>
      <c r="BG298" s="178"/>
      <c r="BH298" s="178"/>
    </row>
    <row r="299" spans="1:60" outlineLevel="1" x14ac:dyDescent="0.2">
      <c r="A299" s="192"/>
      <c r="B299" s="182"/>
      <c r="C299" s="223" t="s">
        <v>200</v>
      </c>
      <c r="D299" s="214"/>
      <c r="E299" s="215"/>
      <c r="F299" s="189"/>
      <c r="G299" s="189"/>
      <c r="H299" s="188"/>
      <c r="I299" s="194"/>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8"/>
      <c r="AX299" s="178"/>
      <c r="AY299" s="178"/>
      <c r="AZ299" s="178"/>
      <c r="BA299" s="178"/>
      <c r="BB299" s="178"/>
      <c r="BC299" s="178"/>
      <c r="BD299" s="178"/>
      <c r="BE299" s="178"/>
      <c r="BF299" s="178"/>
      <c r="BG299" s="178"/>
      <c r="BH299" s="178"/>
    </row>
    <row r="300" spans="1:60" outlineLevel="1" x14ac:dyDescent="0.2">
      <c r="A300" s="192"/>
      <c r="B300" s="182"/>
      <c r="C300" s="223" t="s">
        <v>800</v>
      </c>
      <c r="D300" s="214"/>
      <c r="E300" s="215">
        <v>13.44</v>
      </c>
      <c r="F300" s="189"/>
      <c r="G300" s="189"/>
      <c r="H300" s="188"/>
      <c r="I300" s="194"/>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c r="AX300" s="178"/>
      <c r="AY300" s="178"/>
      <c r="AZ300" s="178"/>
      <c r="BA300" s="178"/>
      <c r="BB300" s="178"/>
      <c r="BC300" s="178"/>
      <c r="BD300" s="178"/>
      <c r="BE300" s="178"/>
      <c r="BF300" s="178"/>
      <c r="BG300" s="178"/>
      <c r="BH300" s="178"/>
    </row>
    <row r="301" spans="1:60" outlineLevel="1" x14ac:dyDescent="0.2">
      <c r="A301" s="192"/>
      <c r="B301" s="182"/>
      <c r="C301" s="223" t="s">
        <v>771</v>
      </c>
      <c r="D301" s="214"/>
      <c r="E301" s="215">
        <v>-1.5760000000000001</v>
      </c>
      <c r="F301" s="189"/>
      <c r="G301" s="189"/>
      <c r="H301" s="188"/>
      <c r="I301" s="194"/>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8"/>
      <c r="AY301" s="178"/>
      <c r="AZ301" s="178"/>
      <c r="BA301" s="178"/>
      <c r="BB301" s="178"/>
      <c r="BC301" s="178"/>
      <c r="BD301" s="178"/>
      <c r="BE301" s="178"/>
      <c r="BF301" s="178"/>
      <c r="BG301" s="178"/>
      <c r="BH301" s="178"/>
    </row>
    <row r="302" spans="1:60" outlineLevel="1" x14ac:dyDescent="0.2">
      <c r="A302" s="192"/>
      <c r="B302" s="303" t="s">
        <v>997</v>
      </c>
      <c r="C302" s="304"/>
      <c r="D302" s="305"/>
      <c r="E302" s="306"/>
      <c r="F302" s="307"/>
      <c r="G302" s="308"/>
      <c r="H302" s="188"/>
      <c r="I302" s="194"/>
      <c r="J302" s="178"/>
      <c r="K302" s="178">
        <v>1</v>
      </c>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78"/>
      <c r="AW302" s="178"/>
      <c r="AX302" s="178"/>
      <c r="AY302" s="178"/>
      <c r="AZ302" s="178"/>
      <c r="BA302" s="178"/>
      <c r="BB302" s="178"/>
      <c r="BC302" s="178"/>
      <c r="BD302" s="178"/>
      <c r="BE302" s="178"/>
      <c r="BF302" s="178"/>
      <c r="BG302" s="178"/>
      <c r="BH302" s="178"/>
    </row>
    <row r="303" spans="1:60" outlineLevel="1" x14ac:dyDescent="0.2">
      <c r="A303" s="192"/>
      <c r="B303" s="303" t="s">
        <v>998</v>
      </c>
      <c r="C303" s="304"/>
      <c r="D303" s="305"/>
      <c r="E303" s="306"/>
      <c r="F303" s="307"/>
      <c r="G303" s="308"/>
      <c r="H303" s="188"/>
      <c r="I303" s="194"/>
      <c r="J303" s="178"/>
      <c r="K303" s="178">
        <v>2</v>
      </c>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178"/>
      <c r="BA303" s="178"/>
      <c r="BB303" s="178"/>
      <c r="BC303" s="178"/>
      <c r="BD303" s="178"/>
      <c r="BE303" s="178"/>
      <c r="BF303" s="178"/>
      <c r="BG303" s="178"/>
      <c r="BH303" s="178"/>
    </row>
    <row r="304" spans="1:60" outlineLevel="1" x14ac:dyDescent="0.2">
      <c r="A304" s="192">
        <v>57</v>
      </c>
      <c r="B304" s="182" t="s">
        <v>999</v>
      </c>
      <c r="C304" s="210" t="s">
        <v>1000</v>
      </c>
      <c r="D304" s="184" t="s">
        <v>205</v>
      </c>
      <c r="E304" s="186">
        <v>145.33799999999999</v>
      </c>
      <c r="F304" s="190"/>
      <c r="G304" s="189">
        <f>E304*F304</f>
        <v>0</v>
      </c>
      <c r="H304" s="188" t="s">
        <v>959</v>
      </c>
      <c r="I304" s="194" t="s">
        <v>135</v>
      </c>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v>21</v>
      </c>
      <c r="AN304" s="178"/>
      <c r="AO304" s="178"/>
      <c r="AP304" s="178"/>
      <c r="AQ304" s="178"/>
      <c r="AR304" s="178"/>
      <c r="AS304" s="178"/>
      <c r="AT304" s="178"/>
      <c r="AU304" s="178"/>
      <c r="AV304" s="178"/>
      <c r="AW304" s="178"/>
      <c r="AX304" s="178"/>
      <c r="AY304" s="178"/>
      <c r="AZ304" s="178"/>
      <c r="BA304" s="178"/>
      <c r="BB304" s="178"/>
      <c r="BC304" s="178"/>
      <c r="BD304" s="178"/>
      <c r="BE304" s="178"/>
      <c r="BF304" s="178"/>
      <c r="BG304" s="178"/>
      <c r="BH304" s="178"/>
    </row>
    <row r="305" spans="1:60" outlineLevel="1" x14ac:dyDescent="0.2">
      <c r="A305" s="192">
        <v>58</v>
      </c>
      <c r="B305" s="182" t="s">
        <v>1001</v>
      </c>
      <c r="C305" s="210" t="s">
        <v>1002</v>
      </c>
      <c r="D305" s="184" t="s">
        <v>263</v>
      </c>
      <c r="E305" s="186">
        <v>149.69814</v>
      </c>
      <c r="F305" s="190"/>
      <c r="G305" s="189">
        <f>E305*F305</f>
        <v>0</v>
      </c>
      <c r="H305" s="188"/>
      <c r="I305" s="194" t="s">
        <v>264</v>
      </c>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v>21</v>
      </c>
      <c r="AN305" s="178"/>
      <c r="AO305" s="178"/>
      <c r="AP305" s="178"/>
      <c r="AQ305" s="178"/>
      <c r="AR305" s="178"/>
      <c r="AS305" s="178"/>
      <c r="AT305" s="178"/>
      <c r="AU305" s="178"/>
      <c r="AV305" s="178"/>
      <c r="AW305" s="178"/>
      <c r="AX305" s="178"/>
      <c r="AY305" s="178"/>
      <c r="AZ305" s="178"/>
      <c r="BA305" s="178"/>
      <c r="BB305" s="178"/>
      <c r="BC305" s="178"/>
      <c r="BD305" s="178"/>
      <c r="BE305" s="178"/>
      <c r="BF305" s="178"/>
      <c r="BG305" s="178"/>
      <c r="BH305" s="178"/>
    </row>
    <row r="306" spans="1:60" outlineLevel="1" x14ac:dyDescent="0.2">
      <c r="A306" s="192"/>
      <c r="B306" s="182"/>
      <c r="C306" s="223" t="s">
        <v>1003</v>
      </c>
      <c r="D306" s="214"/>
      <c r="E306" s="215">
        <v>149.69810000000001</v>
      </c>
      <c r="F306" s="189"/>
      <c r="G306" s="189"/>
      <c r="H306" s="188"/>
      <c r="I306" s="194"/>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178"/>
      <c r="BA306" s="178"/>
      <c r="BB306" s="178"/>
      <c r="BC306" s="178"/>
      <c r="BD306" s="178"/>
      <c r="BE306" s="178"/>
      <c r="BF306" s="178"/>
      <c r="BG306" s="178"/>
      <c r="BH306" s="178"/>
    </row>
    <row r="307" spans="1:60" outlineLevel="1" x14ac:dyDescent="0.2">
      <c r="A307" s="192"/>
      <c r="B307" s="303" t="s">
        <v>1004</v>
      </c>
      <c r="C307" s="304"/>
      <c r="D307" s="305"/>
      <c r="E307" s="306"/>
      <c r="F307" s="307"/>
      <c r="G307" s="308"/>
      <c r="H307" s="188"/>
      <c r="I307" s="194"/>
      <c r="J307" s="178"/>
      <c r="K307" s="178">
        <v>1</v>
      </c>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8"/>
      <c r="AY307" s="178"/>
      <c r="AZ307" s="178"/>
      <c r="BA307" s="178"/>
      <c r="BB307" s="178"/>
      <c r="BC307" s="178"/>
      <c r="BD307" s="178"/>
      <c r="BE307" s="178"/>
      <c r="BF307" s="178"/>
      <c r="BG307" s="178"/>
      <c r="BH307" s="178"/>
    </row>
    <row r="308" spans="1:60" outlineLevel="1" x14ac:dyDescent="0.2">
      <c r="A308" s="192">
        <v>59</v>
      </c>
      <c r="B308" s="182" t="s">
        <v>1005</v>
      </c>
      <c r="C308" s="210" t="s">
        <v>567</v>
      </c>
      <c r="D308" s="184" t="s">
        <v>68</v>
      </c>
      <c r="E308" s="255"/>
      <c r="F308" s="190"/>
      <c r="G308" s="189">
        <f>E308*F308</f>
        <v>0</v>
      </c>
      <c r="H308" s="188" t="s">
        <v>959</v>
      </c>
      <c r="I308" s="194" t="s">
        <v>135</v>
      </c>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v>21</v>
      </c>
      <c r="AN308" s="178"/>
      <c r="AO308" s="178"/>
      <c r="AP308" s="178"/>
      <c r="AQ308" s="178"/>
      <c r="AR308" s="178"/>
      <c r="AS308" s="178"/>
      <c r="AT308" s="178"/>
      <c r="AU308" s="178"/>
      <c r="AV308" s="178"/>
      <c r="AW308" s="178"/>
      <c r="AX308" s="178"/>
      <c r="AY308" s="178"/>
      <c r="AZ308" s="178"/>
      <c r="BA308" s="178"/>
      <c r="BB308" s="178"/>
      <c r="BC308" s="178"/>
      <c r="BD308" s="178"/>
      <c r="BE308" s="178"/>
      <c r="BF308" s="178"/>
      <c r="BG308" s="178"/>
      <c r="BH308" s="178"/>
    </row>
    <row r="309" spans="1:60" outlineLevel="1" x14ac:dyDescent="0.2">
      <c r="A309" s="192"/>
      <c r="B309" s="182"/>
      <c r="C309" s="223" t="s">
        <v>270</v>
      </c>
      <c r="D309" s="214"/>
      <c r="E309" s="215"/>
      <c r="F309" s="189"/>
      <c r="G309" s="189"/>
      <c r="H309" s="188"/>
      <c r="I309" s="194"/>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78"/>
      <c r="AW309" s="178"/>
      <c r="AX309" s="178"/>
      <c r="AY309" s="178"/>
      <c r="AZ309" s="178"/>
      <c r="BA309" s="178"/>
      <c r="BB309" s="178"/>
      <c r="BC309" s="178"/>
      <c r="BD309" s="178"/>
      <c r="BE309" s="178"/>
      <c r="BF309" s="178"/>
      <c r="BG309" s="178"/>
      <c r="BH309" s="178"/>
    </row>
    <row r="310" spans="1:60" outlineLevel="1" x14ac:dyDescent="0.2">
      <c r="A310" s="192"/>
      <c r="B310" s="182"/>
      <c r="C310" s="223" t="s">
        <v>1006</v>
      </c>
      <c r="D310" s="214"/>
      <c r="E310" s="215"/>
      <c r="F310" s="189"/>
      <c r="G310" s="189"/>
      <c r="H310" s="188"/>
      <c r="I310" s="194"/>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8"/>
      <c r="AY310" s="178"/>
      <c r="AZ310" s="178"/>
      <c r="BA310" s="178"/>
      <c r="BB310" s="178"/>
      <c r="BC310" s="178"/>
      <c r="BD310" s="178"/>
      <c r="BE310" s="178"/>
      <c r="BF310" s="178"/>
      <c r="BG310" s="178"/>
      <c r="BH310" s="178"/>
    </row>
    <row r="311" spans="1:60" outlineLevel="1" x14ac:dyDescent="0.2">
      <c r="A311" s="192"/>
      <c r="B311" s="182"/>
      <c r="C311" s="223"/>
      <c r="D311" s="214"/>
      <c r="E311" s="215"/>
      <c r="F311" s="189"/>
      <c r="G311" s="189"/>
      <c r="H311" s="188"/>
      <c r="I311" s="194"/>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8"/>
      <c r="AY311" s="178"/>
      <c r="AZ311" s="178"/>
      <c r="BA311" s="178"/>
      <c r="BB311" s="178"/>
      <c r="BC311" s="178"/>
      <c r="BD311" s="178"/>
      <c r="BE311" s="178"/>
      <c r="BF311" s="178"/>
      <c r="BG311" s="178"/>
      <c r="BH311" s="178"/>
    </row>
    <row r="312" spans="1:60" x14ac:dyDescent="0.2">
      <c r="A312" s="191" t="s">
        <v>127</v>
      </c>
      <c r="B312" s="181" t="s">
        <v>272</v>
      </c>
      <c r="C312" s="209" t="s">
        <v>273</v>
      </c>
      <c r="D312" s="183"/>
      <c r="E312" s="185"/>
      <c r="F312" s="320">
        <f>SUM(G313:G342)</f>
        <v>0</v>
      </c>
      <c r="G312" s="321"/>
      <c r="H312" s="187"/>
      <c r="I312" s="193"/>
    </row>
    <row r="313" spans="1:60" outlineLevel="1" x14ac:dyDescent="0.2">
      <c r="A313" s="192"/>
      <c r="B313" s="309" t="s">
        <v>274</v>
      </c>
      <c r="C313" s="310"/>
      <c r="D313" s="311"/>
      <c r="E313" s="312"/>
      <c r="F313" s="313"/>
      <c r="G313" s="314"/>
      <c r="H313" s="188"/>
      <c r="I313" s="194"/>
      <c r="J313" s="178"/>
      <c r="K313" s="178">
        <v>1</v>
      </c>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c r="AX313" s="178"/>
      <c r="AY313" s="178"/>
      <c r="AZ313" s="178"/>
      <c r="BA313" s="178"/>
      <c r="BB313" s="178"/>
      <c r="BC313" s="178"/>
      <c r="BD313" s="178"/>
      <c r="BE313" s="178"/>
      <c r="BF313" s="178"/>
      <c r="BG313" s="178"/>
      <c r="BH313" s="178"/>
    </row>
    <row r="314" spans="1:60" outlineLevel="1" x14ac:dyDescent="0.2">
      <c r="A314" s="192">
        <v>60</v>
      </c>
      <c r="B314" s="182" t="s">
        <v>275</v>
      </c>
      <c r="C314" s="210" t="s">
        <v>276</v>
      </c>
      <c r="D314" s="184" t="s">
        <v>233</v>
      </c>
      <c r="E314" s="186">
        <v>26.760719999999999</v>
      </c>
      <c r="F314" s="190"/>
      <c r="G314" s="189">
        <f>E314*F314</f>
        <v>0</v>
      </c>
      <c r="H314" s="188" t="s">
        <v>223</v>
      </c>
      <c r="I314" s="194" t="s">
        <v>135</v>
      </c>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v>21</v>
      </c>
      <c r="AN314" s="178"/>
      <c r="AO314" s="178"/>
      <c r="AP314" s="178"/>
      <c r="AQ314" s="178"/>
      <c r="AR314" s="178"/>
      <c r="AS314" s="178"/>
      <c r="AT314" s="178"/>
      <c r="AU314" s="178"/>
      <c r="AV314" s="178"/>
      <c r="AW314" s="178"/>
      <c r="AX314" s="178"/>
      <c r="AY314" s="178"/>
      <c r="AZ314" s="178"/>
      <c r="BA314" s="178"/>
      <c r="BB314" s="178"/>
      <c r="BC314" s="178"/>
      <c r="BD314" s="178"/>
      <c r="BE314" s="178"/>
      <c r="BF314" s="178"/>
      <c r="BG314" s="178"/>
      <c r="BH314" s="178"/>
    </row>
    <row r="315" spans="1:60" outlineLevel="1" x14ac:dyDescent="0.2">
      <c r="A315" s="192"/>
      <c r="B315" s="182"/>
      <c r="C315" s="223" t="s">
        <v>277</v>
      </c>
      <c r="D315" s="214"/>
      <c r="E315" s="215"/>
      <c r="F315" s="189"/>
      <c r="G315" s="189"/>
      <c r="H315" s="188"/>
      <c r="I315" s="194"/>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c r="AX315" s="178"/>
      <c r="AY315" s="178"/>
      <c r="AZ315" s="178"/>
      <c r="BA315" s="178"/>
      <c r="BB315" s="178"/>
      <c r="BC315" s="178"/>
      <c r="BD315" s="178"/>
      <c r="BE315" s="178"/>
      <c r="BF315" s="178"/>
      <c r="BG315" s="178"/>
      <c r="BH315" s="178"/>
    </row>
    <row r="316" spans="1:60" outlineLevel="1" x14ac:dyDescent="0.2">
      <c r="A316" s="192"/>
      <c r="B316" s="182"/>
      <c r="C316" s="223" t="s">
        <v>1007</v>
      </c>
      <c r="D316" s="214"/>
      <c r="E316" s="215"/>
      <c r="F316" s="189"/>
      <c r="G316" s="189"/>
      <c r="H316" s="188"/>
      <c r="I316" s="194"/>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8"/>
      <c r="AX316" s="178"/>
      <c r="AY316" s="178"/>
      <c r="AZ316" s="178"/>
      <c r="BA316" s="178"/>
      <c r="BB316" s="178"/>
      <c r="BC316" s="178"/>
      <c r="BD316" s="178"/>
      <c r="BE316" s="178"/>
      <c r="BF316" s="178"/>
      <c r="BG316" s="178"/>
      <c r="BH316" s="178"/>
    </row>
    <row r="317" spans="1:60" outlineLevel="1" x14ac:dyDescent="0.2">
      <c r="A317" s="192"/>
      <c r="B317" s="182"/>
      <c r="C317" s="223" t="s">
        <v>1008</v>
      </c>
      <c r="D317" s="214"/>
      <c r="E317" s="215">
        <v>26.7607</v>
      </c>
      <c r="F317" s="189"/>
      <c r="G317" s="189"/>
      <c r="H317" s="188"/>
      <c r="I317" s="194"/>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8"/>
      <c r="AX317" s="178"/>
      <c r="AY317" s="178"/>
      <c r="AZ317" s="178"/>
      <c r="BA317" s="178"/>
      <c r="BB317" s="178"/>
      <c r="BC317" s="178"/>
      <c r="BD317" s="178"/>
      <c r="BE317" s="178"/>
      <c r="BF317" s="178"/>
      <c r="BG317" s="178"/>
      <c r="BH317" s="178"/>
    </row>
    <row r="318" spans="1:60" outlineLevel="1" x14ac:dyDescent="0.2">
      <c r="A318" s="192"/>
      <c r="B318" s="303" t="s">
        <v>280</v>
      </c>
      <c r="C318" s="304"/>
      <c r="D318" s="305"/>
      <c r="E318" s="306"/>
      <c r="F318" s="307"/>
      <c r="G318" s="308"/>
      <c r="H318" s="188"/>
      <c r="I318" s="194"/>
      <c r="J318" s="178"/>
      <c r="K318" s="178">
        <v>1</v>
      </c>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row>
    <row r="319" spans="1:60" outlineLevel="1" x14ac:dyDescent="0.2">
      <c r="A319" s="192"/>
      <c r="B319" s="303" t="s">
        <v>281</v>
      </c>
      <c r="C319" s="304"/>
      <c r="D319" s="305"/>
      <c r="E319" s="306"/>
      <c r="F319" s="307"/>
      <c r="G319" s="308"/>
      <c r="H319" s="188"/>
      <c r="I319" s="194"/>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row>
    <row r="320" spans="1:60" outlineLevel="1" x14ac:dyDescent="0.2">
      <c r="A320" s="192">
        <v>61</v>
      </c>
      <c r="B320" s="182" t="s">
        <v>282</v>
      </c>
      <c r="C320" s="210" t="s">
        <v>283</v>
      </c>
      <c r="D320" s="184" t="s">
        <v>233</v>
      </c>
      <c r="E320" s="186">
        <v>26.760719999999999</v>
      </c>
      <c r="F320" s="190"/>
      <c r="G320" s="189">
        <f>E320*F320</f>
        <v>0</v>
      </c>
      <c r="H320" s="188" t="s">
        <v>284</v>
      </c>
      <c r="I320" s="194" t="s">
        <v>135</v>
      </c>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v>21</v>
      </c>
      <c r="AN320" s="178"/>
      <c r="AO320" s="178"/>
      <c r="AP320" s="178"/>
      <c r="AQ320" s="178"/>
      <c r="AR320" s="178"/>
      <c r="AS320" s="178"/>
      <c r="AT320" s="178"/>
      <c r="AU320" s="178"/>
      <c r="AV320" s="178"/>
      <c r="AW320" s="178"/>
      <c r="AX320" s="178"/>
      <c r="AY320" s="178"/>
      <c r="AZ320" s="178"/>
      <c r="BA320" s="178"/>
      <c r="BB320" s="178"/>
      <c r="BC320" s="178"/>
      <c r="BD320" s="178"/>
      <c r="BE320" s="178"/>
      <c r="BF320" s="178"/>
      <c r="BG320" s="178"/>
      <c r="BH320" s="178"/>
    </row>
    <row r="321" spans="1:60" outlineLevel="1" x14ac:dyDescent="0.2">
      <c r="A321" s="192"/>
      <c r="B321" s="182"/>
      <c r="C321" s="223" t="s">
        <v>277</v>
      </c>
      <c r="D321" s="214"/>
      <c r="E321" s="215"/>
      <c r="F321" s="189"/>
      <c r="G321" s="189"/>
      <c r="H321" s="188"/>
      <c r="I321" s="194"/>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row>
    <row r="322" spans="1:60" outlineLevel="1" x14ac:dyDescent="0.2">
      <c r="A322" s="192"/>
      <c r="B322" s="182"/>
      <c r="C322" s="223" t="s">
        <v>1007</v>
      </c>
      <c r="D322" s="214"/>
      <c r="E322" s="215"/>
      <c r="F322" s="189"/>
      <c r="G322" s="189"/>
      <c r="H322" s="188"/>
      <c r="I322" s="194"/>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178"/>
      <c r="BA322" s="178"/>
      <c r="BB322" s="178"/>
      <c r="BC322" s="178"/>
      <c r="BD322" s="178"/>
      <c r="BE322" s="178"/>
      <c r="BF322" s="178"/>
      <c r="BG322" s="178"/>
      <c r="BH322" s="178"/>
    </row>
    <row r="323" spans="1:60" outlineLevel="1" x14ac:dyDescent="0.2">
      <c r="A323" s="192"/>
      <c r="B323" s="182"/>
      <c r="C323" s="223" t="s">
        <v>1008</v>
      </c>
      <c r="D323" s="214"/>
      <c r="E323" s="215">
        <v>26.7607</v>
      </c>
      <c r="F323" s="189"/>
      <c r="G323" s="189"/>
      <c r="H323" s="188"/>
      <c r="I323" s="194"/>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178"/>
      <c r="BA323" s="178"/>
      <c r="BB323" s="178"/>
      <c r="BC323" s="178"/>
      <c r="BD323" s="178"/>
      <c r="BE323" s="178"/>
      <c r="BF323" s="178"/>
      <c r="BG323" s="178"/>
      <c r="BH323" s="178"/>
    </row>
    <row r="324" spans="1:60" outlineLevel="1" x14ac:dyDescent="0.2">
      <c r="A324" s="192"/>
      <c r="B324" s="303" t="s">
        <v>285</v>
      </c>
      <c r="C324" s="304"/>
      <c r="D324" s="305"/>
      <c r="E324" s="306"/>
      <c r="F324" s="307"/>
      <c r="G324" s="308"/>
      <c r="H324" s="188"/>
      <c r="I324" s="194"/>
      <c r="J324" s="178"/>
      <c r="K324" s="178">
        <v>1</v>
      </c>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row>
    <row r="325" spans="1:60" outlineLevel="1" x14ac:dyDescent="0.2">
      <c r="A325" s="192">
        <v>62</v>
      </c>
      <c r="B325" s="182" t="s">
        <v>286</v>
      </c>
      <c r="C325" s="210" t="s">
        <v>287</v>
      </c>
      <c r="D325" s="184" t="s">
        <v>233</v>
      </c>
      <c r="E325" s="186">
        <v>26.760719999999999</v>
      </c>
      <c r="F325" s="190"/>
      <c r="G325" s="189">
        <f>E325*F325</f>
        <v>0</v>
      </c>
      <c r="H325" s="188" t="s">
        <v>223</v>
      </c>
      <c r="I325" s="194" t="s">
        <v>135</v>
      </c>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c r="AL325" s="178"/>
      <c r="AM325" s="178">
        <v>21</v>
      </c>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row>
    <row r="326" spans="1:60" outlineLevel="1" x14ac:dyDescent="0.2">
      <c r="A326" s="192"/>
      <c r="B326" s="182"/>
      <c r="C326" s="315" t="s">
        <v>288</v>
      </c>
      <c r="D326" s="316"/>
      <c r="E326" s="317"/>
      <c r="F326" s="318"/>
      <c r="G326" s="319"/>
      <c r="H326" s="188"/>
      <c r="I326" s="194"/>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178"/>
      <c r="BA326" s="179" t="str">
        <f>C326</f>
        <v>Včetně naložení na dopravní prostředek a složení na skládku, bez poplatku za skládku.</v>
      </c>
      <c r="BB326" s="178"/>
      <c r="BC326" s="178"/>
      <c r="BD326" s="178"/>
      <c r="BE326" s="178"/>
      <c r="BF326" s="178"/>
      <c r="BG326" s="178"/>
      <c r="BH326" s="178"/>
    </row>
    <row r="327" spans="1:60" outlineLevel="1" x14ac:dyDescent="0.2">
      <c r="A327" s="192"/>
      <c r="B327" s="182"/>
      <c r="C327" s="223" t="s">
        <v>277</v>
      </c>
      <c r="D327" s="214"/>
      <c r="E327" s="215"/>
      <c r="F327" s="189"/>
      <c r="G327" s="189"/>
      <c r="H327" s="188"/>
      <c r="I327" s="194"/>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78"/>
      <c r="AY327" s="178"/>
      <c r="AZ327" s="178"/>
      <c r="BA327" s="178"/>
      <c r="BB327" s="178"/>
      <c r="BC327" s="178"/>
      <c r="BD327" s="178"/>
      <c r="BE327" s="178"/>
      <c r="BF327" s="178"/>
      <c r="BG327" s="178"/>
      <c r="BH327" s="178"/>
    </row>
    <row r="328" spans="1:60" outlineLevel="1" x14ac:dyDescent="0.2">
      <c r="A328" s="192"/>
      <c r="B328" s="182"/>
      <c r="C328" s="223" t="s">
        <v>1007</v>
      </c>
      <c r="D328" s="214"/>
      <c r="E328" s="215"/>
      <c r="F328" s="189"/>
      <c r="G328" s="189"/>
      <c r="H328" s="188"/>
      <c r="I328" s="194"/>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c r="AX328" s="178"/>
      <c r="AY328" s="178"/>
      <c r="AZ328" s="178"/>
      <c r="BA328" s="178"/>
      <c r="BB328" s="178"/>
      <c r="BC328" s="178"/>
      <c r="BD328" s="178"/>
      <c r="BE328" s="178"/>
      <c r="BF328" s="178"/>
      <c r="BG328" s="178"/>
      <c r="BH328" s="178"/>
    </row>
    <row r="329" spans="1:60" outlineLevel="1" x14ac:dyDescent="0.2">
      <c r="A329" s="192"/>
      <c r="B329" s="182"/>
      <c r="C329" s="223" t="s">
        <v>1008</v>
      </c>
      <c r="D329" s="214"/>
      <c r="E329" s="215">
        <v>26.7607</v>
      </c>
      <c r="F329" s="189"/>
      <c r="G329" s="189"/>
      <c r="H329" s="188"/>
      <c r="I329" s="194"/>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c r="AX329" s="178"/>
      <c r="AY329" s="178"/>
      <c r="AZ329" s="178"/>
      <c r="BA329" s="178"/>
      <c r="BB329" s="178"/>
      <c r="BC329" s="178"/>
      <c r="BD329" s="178"/>
      <c r="BE329" s="178"/>
      <c r="BF329" s="178"/>
      <c r="BG329" s="178"/>
      <c r="BH329" s="178"/>
    </row>
    <row r="330" spans="1:60" outlineLevel="1" x14ac:dyDescent="0.2">
      <c r="A330" s="192">
        <v>63</v>
      </c>
      <c r="B330" s="182" t="s">
        <v>289</v>
      </c>
      <c r="C330" s="210" t="s">
        <v>290</v>
      </c>
      <c r="D330" s="184" t="s">
        <v>233</v>
      </c>
      <c r="E330" s="186">
        <v>240.84647000000001</v>
      </c>
      <c r="F330" s="190"/>
      <c r="G330" s="189">
        <f>E330*F330</f>
        <v>0</v>
      </c>
      <c r="H330" s="188" t="s">
        <v>223</v>
      </c>
      <c r="I330" s="194" t="s">
        <v>135</v>
      </c>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v>21</v>
      </c>
      <c r="AN330" s="178"/>
      <c r="AO330" s="178"/>
      <c r="AP330" s="178"/>
      <c r="AQ330" s="178"/>
      <c r="AR330" s="178"/>
      <c r="AS330" s="178"/>
      <c r="AT330" s="178"/>
      <c r="AU330" s="178"/>
      <c r="AV330" s="178"/>
      <c r="AW330" s="178"/>
      <c r="AX330" s="178"/>
      <c r="AY330" s="178"/>
      <c r="AZ330" s="178"/>
      <c r="BA330" s="178"/>
      <c r="BB330" s="178"/>
      <c r="BC330" s="178"/>
      <c r="BD330" s="178"/>
      <c r="BE330" s="178"/>
      <c r="BF330" s="178"/>
      <c r="BG330" s="178"/>
      <c r="BH330" s="178"/>
    </row>
    <row r="331" spans="1:60" outlineLevel="1" x14ac:dyDescent="0.2">
      <c r="A331" s="192"/>
      <c r="B331" s="182"/>
      <c r="C331" s="223" t="s">
        <v>277</v>
      </c>
      <c r="D331" s="214"/>
      <c r="E331" s="215"/>
      <c r="F331" s="189"/>
      <c r="G331" s="189"/>
      <c r="H331" s="188"/>
      <c r="I331" s="194"/>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178"/>
      <c r="BA331" s="178"/>
      <c r="BB331" s="178"/>
      <c r="BC331" s="178"/>
      <c r="BD331" s="178"/>
      <c r="BE331" s="178"/>
      <c r="BF331" s="178"/>
      <c r="BG331" s="178"/>
      <c r="BH331" s="178"/>
    </row>
    <row r="332" spans="1:60" outlineLevel="1" x14ac:dyDescent="0.2">
      <c r="A332" s="192"/>
      <c r="B332" s="182"/>
      <c r="C332" s="223" t="s">
        <v>1007</v>
      </c>
      <c r="D332" s="214"/>
      <c r="E332" s="215"/>
      <c r="F332" s="189"/>
      <c r="G332" s="189"/>
      <c r="H332" s="188"/>
      <c r="I332" s="194"/>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178"/>
      <c r="BA332" s="178"/>
      <c r="BB332" s="178"/>
      <c r="BC332" s="178"/>
      <c r="BD332" s="178"/>
      <c r="BE332" s="178"/>
      <c r="BF332" s="178"/>
      <c r="BG332" s="178"/>
      <c r="BH332" s="178"/>
    </row>
    <row r="333" spans="1:60" outlineLevel="1" x14ac:dyDescent="0.2">
      <c r="A333" s="192"/>
      <c r="B333" s="182"/>
      <c r="C333" s="223" t="s">
        <v>1009</v>
      </c>
      <c r="D333" s="214"/>
      <c r="E333" s="215">
        <v>240.84649999999999</v>
      </c>
      <c r="F333" s="189"/>
      <c r="G333" s="189"/>
      <c r="H333" s="188"/>
      <c r="I333" s="194"/>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178"/>
      <c r="BA333" s="178"/>
      <c r="BB333" s="178"/>
      <c r="BC333" s="178"/>
      <c r="BD333" s="178"/>
      <c r="BE333" s="178"/>
      <c r="BF333" s="178"/>
      <c r="BG333" s="178"/>
      <c r="BH333" s="178"/>
    </row>
    <row r="334" spans="1:60" outlineLevel="1" x14ac:dyDescent="0.2">
      <c r="A334" s="192"/>
      <c r="B334" s="303" t="s">
        <v>292</v>
      </c>
      <c r="C334" s="304"/>
      <c r="D334" s="305"/>
      <c r="E334" s="306"/>
      <c r="F334" s="307"/>
      <c r="G334" s="308"/>
      <c r="H334" s="188"/>
      <c r="I334" s="194"/>
      <c r="J334" s="178"/>
      <c r="K334" s="178">
        <v>1</v>
      </c>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178"/>
      <c r="BA334" s="178"/>
      <c r="BB334" s="178"/>
      <c r="BC334" s="178"/>
      <c r="BD334" s="178"/>
      <c r="BE334" s="178"/>
      <c r="BF334" s="178"/>
      <c r="BG334" s="178"/>
      <c r="BH334" s="178"/>
    </row>
    <row r="335" spans="1:60" outlineLevel="1" x14ac:dyDescent="0.2">
      <c r="A335" s="192">
        <v>64</v>
      </c>
      <c r="B335" s="182" t="s">
        <v>293</v>
      </c>
      <c r="C335" s="210" t="s">
        <v>294</v>
      </c>
      <c r="D335" s="184" t="s">
        <v>233</v>
      </c>
      <c r="E335" s="186">
        <v>26.760719999999999</v>
      </c>
      <c r="F335" s="190"/>
      <c r="G335" s="189">
        <f>E335*F335</f>
        <v>0</v>
      </c>
      <c r="H335" s="188" t="s">
        <v>223</v>
      </c>
      <c r="I335" s="194" t="s">
        <v>135</v>
      </c>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v>21</v>
      </c>
      <c r="AN335" s="178"/>
      <c r="AO335" s="178"/>
      <c r="AP335" s="178"/>
      <c r="AQ335" s="178"/>
      <c r="AR335" s="178"/>
      <c r="AS335" s="178"/>
      <c r="AT335" s="178"/>
      <c r="AU335" s="178"/>
      <c r="AV335" s="178"/>
      <c r="AW335" s="178"/>
      <c r="AX335" s="178"/>
      <c r="AY335" s="178"/>
      <c r="AZ335" s="178"/>
      <c r="BA335" s="178"/>
      <c r="BB335" s="178"/>
      <c r="BC335" s="178"/>
      <c r="BD335" s="178"/>
      <c r="BE335" s="178"/>
      <c r="BF335" s="178"/>
      <c r="BG335" s="178"/>
      <c r="BH335" s="178"/>
    </row>
    <row r="336" spans="1:60" outlineLevel="1" x14ac:dyDescent="0.2">
      <c r="A336" s="192"/>
      <c r="B336" s="182"/>
      <c r="C336" s="223" t="s">
        <v>277</v>
      </c>
      <c r="D336" s="214"/>
      <c r="E336" s="215"/>
      <c r="F336" s="189"/>
      <c r="G336" s="189"/>
      <c r="H336" s="188"/>
      <c r="I336" s="194"/>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178"/>
      <c r="BA336" s="178"/>
      <c r="BB336" s="178"/>
      <c r="BC336" s="178"/>
      <c r="BD336" s="178"/>
      <c r="BE336" s="178"/>
      <c r="BF336" s="178"/>
      <c r="BG336" s="178"/>
      <c r="BH336" s="178"/>
    </row>
    <row r="337" spans="1:60" outlineLevel="1" x14ac:dyDescent="0.2">
      <c r="A337" s="192"/>
      <c r="B337" s="182"/>
      <c r="C337" s="223" t="s">
        <v>1007</v>
      </c>
      <c r="D337" s="214"/>
      <c r="E337" s="215"/>
      <c r="F337" s="189"/>
      <c r="G337" s="189"/>
      <c r="H337" s="188"/>
      <c r="I337" s="194"/>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c r="AX337" s="178"/>
      <c r="AY337" s="178"/>
      <c r="AZ337" s="178"/>
      <c r="BA337" s="178"/>
      <c r="BB337" s="178"/>
      <c r="BC337" s="178"/>
      <c r="BD337" s="178"/>
      <c r="BE337" s="178"/>
      <c r="BF337" s="178"/>
      <c r="BG337" s="178"/>
      <c r="BH337" s="178"/>
    </row>
    <row r="338" spans="1:60" outlineLevel="1" x14ac:dyDescent="0.2">
      <c r="A338" s="192"/>
      <c r="B338" s="182"/>
      <c r="C338" s="223" t="s">
        <v>1008</v>
      </c>
      <c r="D338" s="214"/>
      <c r="E338" s="215">
        <v>26.7607</v>
      </c>
      <c r="F338" s="189"/>
      <c r="G338" s="189"/>
      <c r="H338" s="188"/>
      <c r="I338" s="194"/>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178"/>
      <c r="BA338" s="178"/>
      <c r="BB338" s="178"/>
      <c r="BC338" s="178"/>
      <c r="BD338" s="178"/>
      <c r="BE338" s="178"/>
      <c r="BF338" s="178"/>
      <c r="BG338" s="178"/>
      <c r="BH338" s="178"/>
    </row>
    <row r="339" spans="1:60" outlineLevel="1" x14ac:dyDescent="0.2">
      <c r="A339" s="192">
        <v>65</v>
      </c>
      <c r="B339" s="182" t="s">
        <v>295</v>
      </c>
      <c r="C339" s="210" t="s">
        <v>296</v>
      </c>
      <c r="D339" s="184" t="s">
        <v>233</v>
      </c>
      <c r="E339" s="186">
        <v>26.760719999999999</v>
      </c>
      <c r="F339" s="190"/>
      <c r="G339" s="189">
        <f>E339*F339</f>
        <v>0</v>
      </c>
      <c r="H339" s="188" t="s">
        <v>223</v>
      </c>
      <c r="I339" s="194" t="s">
        <v>135</v>
      </c>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8"/>
      <c r="AL339" s="178"/>
      <c r="AM339" s="178">
        <v>21</v>
      </c>
      <c r="AN339" s="178"/>
      <c r="AO339" s="178"/>
      <c r="AP339" s="178"/>
      <c r="AQ339" s="178"/>
      <c r="AR339" s="178"/>
      <c r="AS339" s="178"/>
      <c r="AT339" s="178"/>
      <c r="AU339" s="178"/>
      <c r="AV339" s="178"/>
      <c r="AW339" s="178"/>
      <c r="AX339" s="178"/>
      <c r="AY339" s="178"/>
      <c r="AZ339" s="178"/>
      <c r="BA339" s="178"/>
      <c r="BB339" s="178"/>
      <c r="BC339" s="178"/>
      <c r="BD339" s="178"/>
      <c r="BE339" s="178"/>
      <c r="BF339" s="178"/>
      <c r="BG339" s="178"/>
      <c r="BH339" s="178"/>
    </row>
    <row r="340" spans="1:60" outlineLevel="1" x14ac:dyDescent="0.2">
      <c r="A340" s="192"/>
      <c r="B340" s="182"/>
      <c r="C340" s="223" t="s">
        <v>277</v>
      </c>
      <c r="D340" s="214"/>
      <c r="E340" s="215"/>
      <c r="F340" s="189"/>
      <c r="G340" s="189"/>
      <c r="H340" s="188"/>
      <c r="I340" s="194"/>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78"/>
      <c r="AY340" s="178"/>
      <c r="AZ340" s="178"/>
      <c r="BA340" s="178"/>
      <c r="BB340" s="178"/>
      <c r="BC340" s="178"/>
      <c r="BD340" s="178"/>
      <c r="BE340" s="178"/>
      <c r="BF340" s="178"/>
      <c r="BG340" s="178"/>
      <c r="BH340" s="178"/>
    </row>
    <row r="341" spans="1:60" outlineLevel="1" x14ac:dyDescent="0.2">
      <c r="A341" s="192"/>
      <c r="B341" s="182"/>
      <c r="C341" s="223" t="s">
        <v>1007</v>
      </c>
      <c r="D341" s="214"/>
      <c r="E341" s="215"/>
      <c r="F341" s="189"/>
      <c r="G341" s="189"/>
      <c r="H341" s="188"/>
      <c r="I341" s="194"/>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c r="AX341" s="178"/>
      <c r="AY341" s="178"/>
      <c r="AZ341" s="178"/>
      <c r="BA341" s="178"/>
      <c r="BB341" s="178"/>
      <c r="BC341" s="178"/>
      <c r="BD341" s="178"/>
      <c r="BE341" s="178"/>
      <c r="BF341" s="178"/>
      <c r="BG341" s="178"/>
      <c r="BH341" s="178"/>
    </row>
    <row r="342" spans="1:60" ht="13.5" outlineLevel="1" thickBot="1" x14ac:dyDescent="0.25">
      <c r="A342" s="201"/>
      <c r="B342" s="202"/>
      <c r="C342" s="224" t="s">
        <v>1008</v>
      </c>
      <c r="D342" s="216"/>
      <c r="E342" s="217">
        <v>26.7607</v>
      </c>
      <c r="F342" s="218"/>
      <c r="G342" s="218"/>
      <c r="H342" s="203"/>
      <c r="I342" s="204"/>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8"/>
      <c r="AL342" s="178"/>
      <c r="AM342" s="178"/>
      <c r="AN342" s="178"/>
      <c r="AO342" s="178"/>
      <c r="AP342" s="178"/>
      <c r="AQ342" s="178"/>
      <c r="AR342" s="178"/>
      <c r="AS342" s="178"/>
      <c r="AT342" s="178"/>
      <c r="AU342" s="178"/>
      <c r="AV342" s="178"/>
      <c r="AW342" s="178"/>
      <c r="AX342" s="178"/>
      <c r="AY342" s="178"/>
      <c r="AZ342" s="178"/>
      <c r="BA342" s="178"/>
      <c r="BB342" s="178"/>
      <c r="BC342" s="178"/>
      <c r="BD342" s="178"/>
      <c r="BE342" s="178"/>
      <c r="BF342" s="178"/>
      <c r="BG342" s="178"/>
      <c r="BH342" s="178"/>
    </row>
    <row r="343" spans="1:60" hidden="1" x14ac:dyDescent="0.2">
      <c r="C343" s="80"/>
      <c r="AK343">
        <f>SUM(AK1:AK342)</f>
        <v>0</v>
      </c>
      <c r="AL343">
        <f>SUM(AL1:AL342)</f>
        <v>0</v>
      </c>
      <c r="AN343">
        <v>15</v>
      </c>
      <c r="AO343">
        <v>21</v>
      </c>
    </row>
    <row r="344" spans="1:60" ht="13.5" hidden="1" thickBot="1" x14ac:dyDescent="0.25">
      <c r="A344" s="219"/>
      <c r="B344" s="220" t="s">
        <v>175</v>
      </c>
      <c r="C344" s="225"/>
      <c r="D344" s="221"/>
      <c r="E344" s="221"/>
      <c r="F344" s="221"/>
      <c r="G344" s="222">
        <f>F8+F18+F48+F84+F90+F96+F105+F113+F172+F180+F190+F209+F234+F259+F282+F312</f>
        <v>0</v>
      </c>
      <c r="AN344">
        <f>SUMIF(AM8:AM343,AN343,G8:G343)</f>
        <v>0</v>
      </c>
      <c r="AO344">
        <f>SUMIF(AM8:AM343,AO343,G8:G343)</f>
        <v>0</v>
      </c>
    </row>
  </sheetData>
  <sheetProtection password="C71F" sheet="1"/>
  <mergeCells count="101">
    <mergeCell ref="B318:G318"/>
    <mergeCell ref="B319:G319"/>
    <mergeCell ref="B324:G324"/>
    <mergeCell ref="C326:G326"/>
    <mergeCell ref="B334:G334"/>
    <mergeCell ref="C285:G285"/>
    <mergeCell ref="B302:G302"/>
    <mergeCell ref="B303:G303"/>
    <mergeCell ref="B307:G307"/>
    <mergeCell ref="F312:G312"/>
    <mergeCell ref="B313:G313"/>
    <mergeCell ref="B266:G266"/>
    <mergeCell ref="B270:G270"/>
    <mergeCell ref="B276:G276"/>
    <mergeCell ref="B277:G277"/>
    <mergeCell ref="F282:G282"/>
    <mergeCell ref="B283:G283"/>
    <mergeCell ref="B253:G253"/>
    <mergeCell ref="B254:G254"/>
    <mergeCell ref="F259:G259"/>
    <mergeCell ref="B260:G260"/>
    <mergeCell ref="B261:G261"/>
    <mergeCell ref="B264:G264"/>
    <mergeCell ref="B229:G229"/>
    <mergeCell ref="F234:G234"/>
    <mergeCell ref="B235:G235"/>
    <mergeCell ref="B239:G239"/>
    <mergeCell ref="B245:G245"/>
    <mergeCell ref="B247:G247"/>
    <mergeCell ref="B203:G203"/>
    <mergeCell ref="B204:G204"/>
    <mergeCell ref="F209:G209"/>
    <mergeCell ref="B210:G210"/>
    <mergeCell ref="B211:G211"/>
    <mergeCell ref="B228:G228"/>
    <mergeCell ref="B183:G183"/>
    <mergeCell ref="B185:G185"/>
    <mergeCell ref="B187:G187"/>
    <mergeCell ref="B188:G188"/>
    <mergeCell ref="F190:G190"/>
    <mergeCell ref="B191:G191"/>
    <mergeCell ref="F172:G172"/>
    <mergeCell ref="B173:G173"/>
    <mergeCell ref="B174:G174"/>
    <mergeCell ref="B175:G175"/>
    <mergeCell ref="F180:G180"/>
    <mergeCell ref="B181:G181"/>
    <mergeCell ref="B157:G157"/>
    <mergeCell ref="B158:G158"/>
    <mergeCell ref="B165:G165"/>
    <mergeCell ref="B166:G166"/>
    <mergeCell ref="B167:G167"/>
    <mergeCell ref="C169:G169"/>
    <mergeCell ref="B139:G139"/>
    <mergeCell ref="B140:G140"/>
    <mergeCell ref="B144:G144"/>
    <mergeCell ref="B145:G145"/>
    <mergeCell ref="B151:G151"/>
    <mergeCell ref="B152:G152"/>
    <mergeCell ref="B114:G114"/>
    <mergeCell ref="B115:G115"/>
    <mergeCell ref="B126:G126"/>
    <mergeCell ref="B127:G127"/>
    <mergeCell ref="B133:G133"/>
    <mergeCell ref="B134:G134"/>
    <mergeCell ref="B102:G102"/>
    <mergeCell ref="F105:G105"/>
    <mergeCell ref="B106:G106"/>
    <mergeCell ref="B107:G107"/>
    <mergeCell ref="B111:G111"/>
    <mergeCell ref="F113:G113"/>
    <mergeCell ref="B91:G91"/>
    <mergeCell ref="B92:G92"/>
    <mergeCell ref="B93:G93"/>
    <mergeCell ref="F96:G96"/>
    <mergeCell ref="B97:G97"/>
    <mergeCell ref="B101:G101"/>
    <mergeCell ref="B78:G78"/>
    <mergeCell ref="B79:G79"/>
    <mergeCell ref="F84:G84"/>
    <mergeCell ref="B85:G85"/>
    <mergeCell ref="B86:G86"/>
    <mergeCell ref="F90:G90"/>
    <mergeCell ref="F48:G48"/>
    <mergeCell ref="B49:G49"/>
    <mergeCell ref="B50:G50"/>
    <mergeCell ref="B9:G9"/>
    <mergeCell ref="C11:G11"/>
    <mergeCell ref="C15:G15"/>
    <mergeCell ref="F18:G18"/>
    <mergeCell ref="B19:G19"/>
    <mergeCell ref="B20:G20"/>
    <mergeCell ref="A1:G1"/>
    <mergeCell ref="C2:G2"/>
    <mergeCell ref="C3:G3"/>
    <mergeCell ref="C4:G4"/>
    <mergeCell ref="C7:G7"/>
    <mergeCell ref="F8:G8"/>
    <mergeCell ref="B21:G21"/>
    <mergeCell ref="B42:G42"/>
    <mergeCell ref="B43:G43"/>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74"/>
  <sheetViews>
    <sheetView showGridLines="0" workbookViewId="0">
      <selection activeCell="C41" sqref="C4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28515625"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318</v>
      </c>
      <c r="C4" s="297" t="s">
        <v>185</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817</v>
      </c>
      <c r="C8" s="209" t="s">
        <v>818</v>
      </c>
      <c r="D8" s="183"/>
      <c r="E8" s="185"/>
      <c r="F8" s="293">
        <f>SUM(G9:G12)</f>
        <v>0</v>
      </c>
      <c r="G8" s="294"/>
      <c r="H8" s="187"/>
      <c r="I8" s="193"/>
      <c r="J8" s="54"/>
    </row>
    <row r="9" spans="1:60" outlineLevel="1" x14ac:dyDescent="0.2">
      <c r="A9" s="192"/>
      <c r="B9" s="309" t="s">
        <v>819</v>
      </c>
      <c r="C9" s="310"/>
      <c r="D9" s="311"/>
      <c r="E9" s="312"/>
      <c r="F9" s="313"/>
      <c r="G9" s="314"/>
      <c r="H9" s="188"/>
      <c r="I9" s="194"/>
      <c r="J9" s="177"/>
      <c r="K9" s="178">
        <v>1</v>
      </c>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ht="22.5" outlineLevel="1" x14ac:dyDescent="0.2">
      <c r="A10" s="192"/>
      <c r="B10" s="303" t="s">
        <v>820</v>
      </c>
      <c r="C10" s="304"/>
      <c r="D10" s="305"/>
      <c r="E10" s="306"/>
      <c r="F10" s="307"/>
      <c r="G10" s="308"/>
      <c r="H10" s="188"/>
      <c r="I10" s="194"/>
      <c r="J10" s="177"/>
      <c r="K10" s="178">
        <v>2</v>
      </c>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9" t="str">
        <f>B10</f>
        <v>642 94-21 bez dveřních křídel, do zdiva včetně kotvení, na jakoukoliv cementovou maltu, s vybetonováním prahu v zárubni a s osazením špalíků nebo latí pro dřevěný práh</v>
      </c>
      <c r="BA10" s="178"/>
      <c r="BB10" s="178"/>
      <c r="BC10" s="178"/>
      <c r="BD10" s="178"/>
      <c r="BE10" s="178"/>
      <c r="BF10" s="178"/>
      <c r="BG10" s="178"/>
      <c r="BH10" s="178"/>
    </row>
    <row r="11" spans="1:60" outlineLevel="1" x14ac:dyDescent="0.2">
      <c r="A11" s="192"/>
      <c r="B11" s="303" t="s">
        <v>821</v>
      </c>
      <c r="C11" s="304"/>
      <c r="D11" s="305"/>
      <c r="E11" s="306"/>
      <c r="F11" s="307"/>
      <c r="G11" s="308"/>
      <c r="H11" s="188"/>
      <c r="I11" s="194"/>
      <c r="J11" s="177"/>
      <c r="K11" s="178">
        <v>3</v>
      </c>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ht="22.5" outlineLevel="1" x14ac:dyDescent="0.2">
      <c r="A12" s="192">
        <v>1</v>
      </c>
      <c r="B12" s="182" t="s">
        <v>822</v>
      </c>
      <c r="C12" s="210" t="s">
        <v>1010</v>
      </c>
      <c r="D12" s="184" t="s">
        <v>727</v>
      </c>
      <c r="E12" s="186">
        <v>1</v>
      </c>
      <c r="F12" s="190"/>
      <c r="G12" s="189">
        <f>E12*F12</f>
        <v>0</v>
      </c>
      <c r="H12" s="188" t="s">
        <v>196</v>
      </c>
      <c r="I12" s="194" t="s">
        <v>135</v>
      </c>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v>21</v>
      </c>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x14ac:dyDescent="0.2">
      <c r="A13" s="191" t="s">
        <v>127</v>
      </c>
      <c r="B13" s="181" t="s">
        <v>226</v>
      </c>
      <c r="C13" s="209" t="s">
        <v>227</v>
      </c>
      <c r="D13" s="183"/>
      <c r="E13" s="185"/>
      <c r="F13" s="320">
        <f>SUM(G14:G20)</f>
        <v>0</v>
      </c>
      <c r="G13" s="321"/>
      <c r="H13" s="187"/>
      <c r="I13" s="193"/>
      <c r="J13" s="54"/>
    </row>
    <row r="14" spans="1:60" outlineLevel="1" x14ac:dyDescent="0.2">
      <c r="A14" s="192"/>
      <c r="B14" s="309" t="s">
        <v>228</v>
      </c>
      <c r="C14" s="310"/>
      <c r="D14" s="311"/>
      <c r="E14" s="312"/>
      <c r="F14" s="313"/>
      <c r="G14" s="314"/>
      <c r="H14" s="188"/>
      <c r="I14" s="194"/>
      <c r="J14" s="177"/>
      <c r="K14" s="178">
        <v>1</v>
      </c>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outlineLevel="1" x14ac:dyDescent="0.2">
      <c r="A15" s="192"/>
      <c r="B15" s="303" t="s">
        <v>229</v>
      </c>
      <c r="C15" s="304"/>
      <c r="D15" s="305"/>
      <c r="E15" s="306"/>
      <c r="F15" s="307"/>
      <c r="G15" s="308"/>
      <c r="H15" s="188"/>
      <c r="I15" s="194"/>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outlineLevel="1" x14ac:dyDescent="0.2">
      <c r="A16" s="192"/>
      <c r="B16" s="303" t="s">
        <v>230</v>
      </c>
      <c r="C16" s="304"/>
      <c r="D16" s="305"/>
      <c r="E16" s="306"/>
      <c r="F16" s="307"/>
      <c r="G16" s="308"/>
      <c r="H16" s="188"/>
      <c r="I16" s="194"/>
      <c r="J16" s="177"/>
      <c r="K16" s="178">
        <v>2</v>
      </c>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v>2</v>
      </c>
      <c r="B17" s="182" t="s">
        <v>231</v>
      </c>
      <c r="C17" s="210" t="s">
        <v>232</v>
      </c>
      <c r="D17" s="184" t="s">
        <v>233</v>
      </c>
      <c r="E17" s="186">
        <v>3.083E-2</v>
      </c>
      <c r="F17" s="190"/>
      <c r="G17" s="189">
        <f>E17*F17</f>
        <v>0</v>
      </c>
      <c r="H17" s="188" t="s">
        <v>234</v>
      </c>
      <c r="I17" s="194" t="s">
        <v>135</v>
      </c>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v>21</v>
      </c>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c r="B18" s="182"/>
      <c r="C18" s="223" t="s">
        <v>235</v>
      </c>
      <c r="D18" s="214"/>
      <c r="E18" s="215"/>
      <c r="F18" s="189"/>
      <c r="G18" s="189"/>
      <c r="H18" s="188"/>
      <c r="I18" s="194"/>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0" outlineLevel="1" x14ac:dyDescent="0.2">
      <c r="A19" s="192"/>
      <c r="B19" s="182"/>
      <c r="C19" s="223" t="s">
        <v>1011</v>
      </c>
      <c r="D19" s="214"/>
      <c r="E19" s="215"/>
      <c r="F19" s="189"/>
      <c r="G19" s="189"/>
      <c r="H19" s="188"/>
      <c r="I19" s="194"/>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c r="B20" s="182"/>
      <c r="C20" s="223" t="s">
        <v>1012</v>
      </c>
      <c r="D20" s="214"/>
      <c r="E20" s="215">
        <v>3.0800000000000001E-2</v>
      </c>
      <c r="F20" s="189"/>
      <c r="G20" s="189"/>
      <c r="H20" s="188"/>
      <c r="I20" s="194"/>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x14ac:dyDescent="0.2">
      <c r="A21" s="191" t="s">
        <v>127</v>
      </c>
      <c r="B21" s="181" t="s">
        <v>722</v>
      </c>
      <c r="C21" s="209" t="s">
        <v>723</v>
      </c>
      <c r="D21" s="183"/>
      <c r="E21" s="185"/>
      <c r="F21" s="320">
        <f>SUM(G22:G41)</f>
        <v>0</v>
      </c>
      <c r="G21" s="321"/>
      <c r="H21" s="187"/>
      <c r="I21" s="193"/>
      <c r="J21" s="54"/>
    </row>
    <row r="22" spans="1:60" outlineLevel="1" x14ac:dyDescent="0.2">
      <c r="A22" s="192"/>
      <c r="B22" s="309" t="s">
        <v>1013</v>
      </c>
      <c r="C22" s="310"/>
      <c r="D22" s="311"/>
      <c r="E22" s="312"/>
      <c r="F22" s="313"/>
      <c r="G22" s="314"/>
      <c r="H22" s="188"/>
      <c r="I22" s="194"/>
      <c r="J22" s="177"/>
      <c r="K22" s="178">
        <v>1</v>
      </c>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outlineLevel="1" x14ac:dyDescent="0.2">
      <c r="A23" s="192"/>
      <c r="B23" s="303" t="s">
        <v>1014</v>
      </c>
      <c r="C23" s="304"/>
      <c r="D23" s="305"/>
      <c r="E23" s="306"/>
      <c r="F23" s="307"/>
      <c r="G23" s="308"/>
      <c r="H23" s="188"/>
      <c r="I23" s="194"/>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v>3</v>
      </c>
      <c r="B24" s="182" t="s">
        <v>1015</v>
      </c>
      <c r="C24" s="210" t="s">
        <v>1016</v>
      </c>
      <c r="D24" s="184" t="s">
        <v>205</v>
      </c>
      <c r="E24" s="186">
        <v>67.5</v>
      </c>
      <c r="F24" s="190"/>
      <c r="G24" s="189">
        <f>E24*F24</f>
        <v>0</v>
      </c>
      <c r="H24" s="188" t="s">
        <v>728</v>
      </c>
      <c r="I24" s="194" t="s">
        <v>135</v>
      </c>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v>21</v>
      </c>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c r="B25" s="182"/>
      <c r="C25" s="315" t="s">
        <v>1017</v>
      </c>
      <c r="D25" s="316"/>
      <c r="E25" s="317"/>
      <c r="F25" s="318"/>
      <c r="G25" s="319"/>
      <c r="H25" s="188"/>
      <c r="I25" s="194"/>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9" t="str">
        <f>C25</f>
        <v>vč.dveří</v>
      </c>
      <c r="BB25" s="178"/>
      <c r="BC25" s="178"/>
      <c r="BD25" s="178"/>
      <c r="BE25" s="178"/>
      <c r="BF25" s="178"/>
      <c r="BG25" s="178"/>
      <c r="BH25" s="178"/>
    </row>
    <row r="26" spans="1:60" outlineLevel="1" x14ac:dyDescent="0.2">
      <c r="A26" s="192"/>
      <c r="B26" s="182"/>
      <c r="C26" s="223" t="s">
        <v>1018</v>
      </c>
      <c r="D26" s="214"/>
      <c r="E26" s="215">
        <v>67.5</v>
      </c>
      <c r="F26" s="189"/>
      <c r="G26" s="189"/>
      <c r="H26" s="188"/>
      <c r="I26" s="194"/>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outlineLevel="1" x14ac:dyDescent="0.2">
      <c r="A27" s="192"/>
      <c r="B27" s="303" t="s">
        <v>724</v>
      </c>
      <c r="C27" s="304"/>
      <c r="D27" s="305"/>
      <c r="E27" s="306"/>
      <c r="F27" s="307"/>
      <c r="G27" s="308"/>
      <c r="H27" s="188"/>
      <c r="I27" s="194"/>
      <c r="J27" s="177"/>
      <c r="K27" s="178">
        <v>1</v>
      </c>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v>4</v>
      </c>
      <c r="B28" s="182" t="s">
        <v>914</v>
      </c>
      <c r="C28" s="210" t="s">
        <v>915</v>
      </c>
      <c r="D28" s="184" t="s">
        <v>727</v>
      </c>
      <c r="E28" s="186">
        <v>1</v>
      </c>
      <c r="F28" s="190"/>
      <c r="G28" s="189">
        <f>E28*F28</f>
        <v>0</v>
      </c>
      <c r="H28" s="188" t="s">
        <v>728</v>
      </c>
      <c r="I28" s="194" t="s">
        <v>135</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c r="B29" s="182"/>
      <c r="C29" s="223" t="s">
        <v>1019</v>
      </c>
      <c r="D29" s="214"/>
      <c r="E29" s="215"/>
      <c r="F29" s="189"/>
      <c r="G29" s="189"/>
      <c r="H29" s="188"/>
      <c r="I29" s="194"/>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c r="B30" s="182"/>
      <c r="C30" s="223" t="s">
        <v>730</v>
      </c>
      <c r="D30" s="214"/>
      <c r="E30" s="215">
        <v>1</v>
      </c>
      <c r="F30" s="189"/>
      <c r="G30" s="189"/>
      <c r="H30" s="188"/>
      <c r="I30" s="194"/>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v>5</v>
      </c>
      <c r="B31" s="182" t="s">
        <v>1020</v>
      </c>
      <c r="C31" s="210" t="s">
        <v>1021</v>
      </c>
      <c r="D31" s="184" t="s">
        <v>300</v>
      </c>
      <c r="E31" s="186">
        <v>4</v>
      </c>
      <c r="F31" s="190"/>
      <c r="G31" s="189">
        <f>E31*F31</f>
        <v>0</v>
      </c>
      <c r="H31" s="188"/>
      <c r="I31" s="194" t="s">
        <v>264</v>
      </c>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v>21</v>
      </c>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outlineLevel="1" x14ac:dyDescent="0.2">
      <c r="A32" s="192">
        <v>6</v>
      </c>
      <c r="B32" s="182" t="s">
        <v>1022</v>
      </c>
      <c r="C32" s="210" t="s">
        <v>1023</v>
      </c>
      <c r="D32" s="184" t="s">
        <v>300</v>
      </c>
      <c r="E32" s="186">
        <v>3</v>
      </c>
      <c r="F32" s="190"/>
      <c r="G32" s="189">
        <f>E32*F32</f>
        <v>0</v>
      </c>
      <c r="H32" s="188"/>
      <c r="I32" s="194" t="s">
        <v>264</v>
      </c>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v>21</v>
      </c>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v>7</v>
      </c>
      <c r="B33" s="182" t="s">
        <v>1024</v>
      </c>
      <c r="C33" s="210" t="s">
        <v>1025</v>
      </c>
      <c r="D33" s="184" t="s">
        <v>300</v>
      </c>
      <c r="E33" s="186">
        <v>4</v>
      </c>
      <c r="F33" s="190"/>
      <c r="G33" s="189">
        <f>E33*F33</f>
        <v>0</v>
      </c>
      <c r="H33" s="188"/>
      <c r="I33" s="194" t="s">
        <v>264</v>
      </c>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v>21</v>
      </c>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outlineLevel="1" x14ac:dyDescent="0.2">
      <c r="A34" s="192">
        <v>8</v>
      </c>
      <c r="B34" s="182" t="s">
        <v>1026</v>
      </c>
      <c r="C34" s="210" t="s">
        <v>1027</v>
      </c>
      <c r="D34" s="184" t="s">
        <v>727</v>
      </c>
      <c r="E34" s="186">
        <v>1</v>
      </c>
      <c r="F34" s="190"/>
      <c r="G34" s="189">
        <f>E34*F34</f>
        <v>0</v>
      </c>
      <c r="H34" s="188"/>
      <c r="I34" s="194" t="s">
        <v>264</v>
      </c>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v>21</v>
      </c>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outlineLevel="1" x14ac:dyDescent="0.2">
      <c r="A35" s="192"/>
      <c r="B35" s="182"/>
      <c r="C35" s="315" t="s">
        <v>1028</v>
      </c>
      <c r="D35" s="316"/>
      <c r="E35" s="317"/>
      <c r="F35" s="318"/>
      <c r="G35" s="319"/>
      <c r="H35" s="188"/>
      <c r="I35" s="194"/>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9" t="str">
        <f>C35</f>
        <v>protipožární EW 30 DP3-C</v>
      </c>
      <c r="BB35" s="178"/>
      <c r="BC35" s="178"/>
      <c r="BD35" s="178"/>
      <c r="BE35" s="178"/>
      <c r="BF35" s="178"/>
      <c r="BG35" s="178"/>
      <c r="BH35" s="178"/>
    </row>
    <row r="36" spans="1:60" outlineLevel="1" x14ac:dyDescent="0.2">
      <c r="A36" s="192"/>
      <c r="B36" s="303" t="s">
        <v>733</v>
      </c>
      <c r="C36" s="304"/>
      <c r="D36" s="305"/>
      <c r="E36" s="306"/>
      <c r="F36" s="307"/>
      <c r="G36" s="308"/>
      <c r="H36" s="188"/>
      <c r="I36" s="194"/>
      <c r="J36" s="177"/>
      <c r="K36" s="178">
        <v>1</v>
      </c>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outlineLevel="1" x14ac:dyDescent="0.2">
      <c r="A37" s="192"/>
      <c r="B37" s="303" t="s">
        <v>565</v>
      </c>
      <c r="C37" s="304"/>
      <c r="D37" s="305"/>
      <c r="E37" s="306"/>
      <c r="F37" s="307"/>
      <c r="G37" s="308"/>
      <c r="H37" s="188"/>
      <c r="I37" s="194"/>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v>9</v>
      </c>
      <c r="B38" s="182" t="s">
        <v>734</v>
      </c>
      <c r="C38" s="210" t="s">
        <v>567</v>
      </c>
      <c r="D38" s="184" t="s">
        <v>68</v>
      </c>
      <c r="E38" s="255"/>
      <c r="F38" s="190"/>
      <c r="G38" s="189">
        <f>E38*F38</f>
        <v>0</v>
      </c>
      <c r="H38" s="188" t="s">
        <v>728</v>
      </c>
      <c r="I38" s="194" t="s">
        <v>135</v>
      </c>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v>21</v>
      </c>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c r="B39" s="182"/>
      <c r="C39" s="223" t="s">
        <v>270</v>
      </c>
      <c r="D39" s="214"/>
      <c r="E39" s="215"/>
      <c r="F39" s="189"/>
      <c r="G39" s="189"/>
      <c r="H39" s="188"/>
      <c r="I39" s="194"/>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outlineLevel="1" x14ac:dyDescent="0.2">
      <c r="A40" s="192"/>
      <c r="B40" s="182"/>
      <c r="C40" s="223" t="s">
        <v>1029</v>
      </c>
      <c r="D40" s="214"/>
      <c r="E40" s="215"/>
      <c r="F40" s="189"/>
      <c r="G40" s="189"/>
      <c r="H40" s="188"/>
      <c r="I40" s="194"/>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c r="B41" s="182"/>
      <c r="C41" s="223"/>
      <c r="D41" s="214"/>
      <c r="E41" s="215"/>
      <c r="F41" s="189"/>
      <c r="G41" s="189"/>
      <c r="H41" s="188"/>
      <c r="I41" s="194"/>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x14ac:dyDescent="0.2">
      <c r="A42" s="191" t="s">
        <v>127</v>
      </c>
      <c r="B42" s="181" t="s">
        <v>272</v>
      </c>
      <c r="C42" s="209" t="s">
        <v>273</v>
      </c>
      <c r="D42" s="183"/>
      <c r="E42" s="185"/>
      <c r="F42" s="320">
        <f>SUM(G43:G72)</f>
        <v>0</v>
      </c>
      <c r="G42" s="321"/>
      <c r="H42" s="187"/>
      <c r="I42" s="193"/>
      <c r="J42" s="54"/>
    </row>
    <row r="43" spans="1:60" outlineLevel="1" x14ac:dyDescent="0.2">
      <c r="A43" s="192"/>
      <c r="B43" s="309" t="s">
        <v>274</v>
      </c>
      <c r="C43" s="310"/>
      <c r="D43" s="311"/>
      <c r="E43" s="312"/>
      <c r="F43" s="313"/>
      <c r="G43" s="314"/>
      <c r="H43" s="188"/>
      <c r="I43" s="194"/>
      <c r="J43" s="177"/>
      <c r="K43" s="178">
        <v>1</v>
      </c>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outlineLevel="1" x14ac:dyDescent="0.2">
      <c r="A44" s="192">
        <v>10</v>
      </c>
      <c r="B44" s="182" t="s">
        <v>275</v>
      </c>
      <c r="C44" s="210" t="s">
        <v>276</v>
      </c>
      <c r="D44" s="184" t="s">
        <v>233</v>
      </c>
      <c r="E44" s="186">
        <v>1.14412</v>
      </c>
      <c r="F44" s="190"/>
      <c r="G44" s="189">
        <f>E44*F44</f>
        <v>0</v>
      </c>
      <c r="H44" s="188" t="s">
        <v>223</v>
      </c>
      <c r="I44" s="194" t="s">
        <v>135</v>
      </c>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v>21</v>
      </c>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outlineLevel="1" x14ac:dyDescent="0.2">
      <c r="A45" s="192"/>
      <c r="B45" s="182"/>
      <c r="C45" s="223" t="s">
        <v>277</v>
      </c>
      <c r="D45" s="214"/>
      <c r="E45" s="215"/>
      <c r="F45" s="189"/>
      <c r="G45" s="189"/>
      <c r="H45" s="188"/>
      <c r="I45" s="194"/>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c r="B46" s="182"/>
      <c r="C46" s="223" t="s">
        <v>1030</v>
      </c>
      <c r="D46" s="214"/>
      <c r="E46" s="215"/>
      <c r="F46" s="189"/>
      <c r="G46" s="189"/>
      <c r="H46" s="188"/>
      <c r="I46" s="194"/>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outlineLevel="1" x14ac:dyDescent="0.2">
      <c r="A47" s="192"/>
      <c r="B47" s="182"/>
      <c r="C47" s="223" t="s">
        <v>1031</v>
      </c>
      <c r="D47" s="214"/>
      <c r="E47" s="215">
        <v>1.1440999999999999</v>
      </c>
      <c r="F47" s="189"/>
      <c r="G47" s="189"/>
      <c r="H47" s="188"/>
      <c r="I47" s="194"/>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outlineLevel="1" x14ac:dyDescent="0.2">
      <c r="A48" s="192"/>
      <c r="B48" s="303" t="s">
        <v>280</v>
      </c>
      <c r="C48" s="304"/>
      <c r="D48" s="305"/>
      <c r="E48" s="306"/>
      <c r="F48" s="307"/>
      <c r="G48" s="308"/>
      <c r="H48" s="188"/>
      <c r="I48" s="194"/>
      <c r="J48" s="177"/>
      <c r="K48" s="178">
        <v>1</v>
      </c>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row>
    <row r="49" spans="1:60" outlineLevel="1" x14ac:dyDescent="0.2">
      <c r="A49" s="192"/>
      <c r="B49" s="303" t="s">
        <v>281</v>
      </c>
      <c r="C49" s="304"/>
      <c r="D49" s="305"/>
      <c r="E49" s="306"/>
      <c r="F49" s="307"/>
      <c r="G49" s="308"/>
      <c r="H49" s="188"/>
      <c r="I49" s="194"/>
      <c r="J49" s="177"/>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outlineLevel="1" x14ac:dyDescent="0.2">
      <c r="A50" s="192">
        <v>11</v>
      </c>
      <c r="B50" s="182" t="s">
        <v>282</v>
      </c>
      <c r="C50" s="210" t="s">
        <v>283</v>
      </c>
      <c r="D50" s="184" t="s">
        <v>233</v>
      </c>
      <c r="E50" s="186">
        <v>1.14412</v>
      </c>
      <c r="F50" s="190"/>
      <c r="G50" s="189">
        <f>E50*F50</f>
        <v>0</v>
      </c>
      <c r="H50" s="188" t="s">
        <v>284</v>
      </c>
      <c r="I50" s="194" t="s">
        <v>135</v>
      </c>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v>21</v>
      </c>
      <c r="AN50" s="178"/>
      <c r="AO50" s="178"/>
      <c r="AP50" s="178"/>
      <c r="AQ50" s="178"/>
      <c r="AR50" s="178"/>
      <c r="AS50" s="178"/>
      <c r="AT50" s="178"/>
      <c r="AU50" s="178"/>
      <c r="AV50" s="178"/>
      <c r="AW50" s="178"/>
      <c r="AX50" s="178"/>
      <c r="AY50" s="178"/>
      <c r="AZ50" s="178"/>
      <c r="BA50" s="178"/>
      <c r="BB50" s="178"/>
      <c r="BC50" s="178"/>
      <c r="BD50" s="178"/>
      <c r="BE50" s="178"/>
      <c r="BF50" s="178"/>
      <c r="BG50" s="178"/>
      <c r="BH50" s="178"/>
    </row>
    <row r="51" spans="1:60" outlineLevel="1" x14ac:dyDescent="0.2">
      <c r="A51" s="192"/>
      <c r="B51" s="182"/>
      <c r="C51" s="223" t="s">
        <v>277</v>
      </c>
      <c r="D51" s="214"/>
      <c r="E51" s="215"/>
      <c r="F51" s="189"/>
      <c r="G51" s="189"/>
      <c r="H51" s="188"/>
      <c r="I51" s="194"/>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c r="B52" s="182"/>
      <c r="C52" s="223" t="s">
        <v>1030</v>
      </c>
      <c r="D52" s="214"/>
      <c r="E52" s="215"/>
      <c r="F52" s="189"/>
      <c r="G52" s="189"/>
      <c r="H52" s="188"/>
      <c r="I52" s="194"/>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outlineLevel="1" x14ac:dyDescent="0.2">
      <c r="A53" s="192"/>
      <c r="B53" s="182"/>
      <c r="C53" s="223" t="s">
        <v>1031</v>
      </c>
      <c r="D53" s="214"/>
      <c r="E53" s="215">
        <v>1.1440999999999999</v>
      </c>
      <c r="F53" s="189"/>
      <c r="G53" s="189"/>
      <c r="H53" s="188"/>
      <c r="I53" s="194"/>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outlineLevel="1" x14ac:dyDescent="0.2">
      <c r="A54" s="192"/>
      <c r="B54" s="303" t="s">
        <v>285</v>
      </c>
      <c r="C54" s="304"/>
      <c r="D54" s="305"/>
      <c r="E54" s="306"/>
      <c r="F54" s="307"/>
      <c r="G54" s="308"/>
      <c r="H54" s="188"/>
      <c r="I54" s="194"/>
      <c r="J54" s="178"/>
      <c r="K54" s="178">
        <v>1</v>
      </c>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row>
    <row r="55" spans="1:60" outlineLevel="1" x14ac:dyDescent="0.2">
      <c r="A55" s="192">
        <v>12</v>
      </c>
      <c r="B55" s="182" t="s">
        <v>286</v>
      </c>
      <c r="C55" s="210" t="s">
        <v>287</v>
      </c>
      <c r="D55" s="184" t="s">
        <v>233</v>
      </c>
      <c r="E55" s="186">
        <v>1.14412</v>
      </c>
      <c r="F55" s="190"/>
      <c r="G55" s="189">
        <f>E55*F55</f>
        <v>0</v>
      </c>
      <c r="H55" s="188" t="s">
        <v>223</v>
      </c>
      <c r="I55" s="194" t="s">
        <v>135</v>
      </c>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v>21</v>
      </c>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c r="B56" s="182"/>
      <c r="C56" s="315" t="s">
        <v>288</v>
      </c>
      <c r="D56" s="316"/>
      <c r="E56" s="317"/>
      <c r="F56" s="318"/>
      <c r="G56" s="319"/>
      <c r="H56" s="188"/>
      <c r="I56" s="194"/>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9" t="str">
        <f>C56</f>
        <v>Včetně naložení na dopravní prostředek a složení na skládku, bez poplatku za skládku.</v>
      </c>
      <c r="BB56" s="178"/>
      <c r="BC56" s="178"/>
      <c r="BD56" s="178"/>
      <c r="BE56" s="178"/>
      <c r="BF56" s="178"/>
      <c r="BG56" s="178"/>
      <c r="BH56" s="178"/>
    </row>
    <row r="57" spans="1:60" outlineLevel="1" x14ac:dyDescent="0.2">
      <c r="A57" s="192"/>
      <c r="B57" s="182"/>
      <c r="C57" s="223" t="s">
        <v>277</v>
      </c>
      <c r="D57" s="214"/>
      <c r="E57" s="215"/>
      <c r="F57" s="189"/>
      <c r="G57" s="189"/>
      <c r="H57" s="188"/>
      <c r="I57" s="194"/>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outlineLevel="1" x14ac:dyDescent="0.2">
      <c r="A58" s="192"/>
      <c r="B58" s="182"/>
      <c r="C58" s="223" t="s">
        <v>1030</v>
      </c>
      <c r="D58" s="214"/>
      <c r="E58" s="215"/>
      <c r="F58" s="189"/>
      <c r="G58" s="189"/>
      <c r="H58" s="188"/>
      <c r="I58" s="194"/>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outlineLevel="1" x14ac:dyDescent="0.2">
      <c r="A59" s="192"/>
      <c r="B59" s="182"/>
      <c r="C59" s="223" t="s">
        <v>1031</v>
      </c>
      <c r="D59" s="214"/>
      <c r="E59" s="215">
        <v>1.1440999999999999</v>
      </c>
      <c r="F59" s="189"/>
      <c r="G59" s="189"/>
      <c r="H59" s="188"/>
      <c r="I59" s="194"/>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v>13</v>
      </c>
      <c r="B60" s="182" t="s">
        <v>289</v>
      </c>
      <c r="C60" s="210" t="s">
        <v>290</v>
      </c>
      <c r="D60" s="184" t="s">
        <v>233</v>
      </c>
      <c r="E60" s="186">
        <v>10.297129999999999</v>
      </c>
      <c r="F60" s="190"/>
      <c r="G60" s="189">
        <f>E60*F60</f>
        <v>0</v>
      </c>
      <c r="H60" s="188" t="s">
        <v>223</v>
      </c>
      <c r="I60" s="194" t="s">
        <v>135</v>
      </c>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v>21</v>
      </c>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c r="B61" s="182"/>
      <c r="C61" s="223" t="s">
        <v>277</v>
      </c>
      <c r="D61" s="214"/>
      <c r="E61" s="215"/>
      <c r="F61" s="189"/>
      <c r="G61" s="189"/>
      <c r="H61" s="188"/>
      <c r="I61" s="194"/>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c r="B62" s="182"/>
      <c r="C62" s="223" t="s">
        <v>1030</v>
      </c>
      <c r="D62" s="214"/>
      <c r="E62" s="215"/>
      <c r="F62" s="189"/>
      <c r="G62" s="189"/>
      <c r="H62" s="188"/>
      <c r="I62" s="194"/>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outlineLevel="1" x14ac:dyDescent="0.2">
      <c r="A63" s="192"/>
      <c r="B63" s="182"/>
      <c r="C63" s="223" t="s">
        <v>1032</v>
      </c>
      <c r="D63" s="214"/>
      <c r="E63" s="215">
        <v>10.2971</v>
      </c>
      <c r="F63" s="189"/>
      <c r="G63" s="189"/>
      <c r="H63" s="188"/>
      <c r="I63" s="194"/>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outlineLevel="1" x14ac:dyDescent="0.2">
      <c r="A64" s="192"/>
      <c r="B64" s="303" t="s">
        <v>292</v>
      </c>
      <c r="C64" s="304"/>
      <c r="D64" s="305"/>
      <c r="E64" s="306"/>
      <c r="F64" s="307"/>
      <c r="G64" s="308"/>
      <c r="H64" s="188"/>
      <c r="I64" s="194"/>
      <c r="J64" s="178"/>
      <c r="K64" s="178">
        <v>1</v>
      </c>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outlineLevel="1" x14ac:dyDescent="0.2">
      <c r="A65" s="192">
        <v>14</v>
      </c>
      <c r="B65" s="182" t="s">
        <v>293</v>
      </c>
      <c r="C65" s="210" t="s">
        <v>294</v>
      </c>
      <c r="D65" s="184" t="s">
        <v>233</v>
      </c>
      <c r="E65" s="186">
        <v>1.14412</v>
      </c>
      <c r="F65" s="190"/>
      <c r="G65" s="189">
        <f>E65*F65</f>
        <v>0</v>
      </c>
      <c r="H65" s="188" t="s">
        <v>223</v>
      </c>
      <c r="I65" s="194" t="s">
        <v>135</v>
      </c>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v>21</v>
      </c>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outlineLevel="1" x14ac:dyDescent="0.2">
      <c r="A66" s="192"/>
      <c r="B66" s="182"/>
      <c r="C66" s="223" t="s">
        <v>277</v>
      </c>
      <c r="D66" s="214"/>
      <c r="E66" s="215"/>
      <c r="F66" s="189"/>
      <c r="G66" s="189"/>
      <c r="H66" s="188"/>
      <c r="I66" s="194"/>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outlineLevel="1" x14ac:dyDescent="0.2">
      <c r="A67" s="192"/>
      <c r="B67" s="182"/>
      <c r="C67" s="223" t="s">
        <v>1030</v>
      </c>
      <c r="D67" s="214"/>
      <c r="E67" s="215"/>
      <c r="F67" s="189"/>
      <c r="G67" s="189"/>
      <c r="H67" s="188"/>
      <c r="I67" s="194"/>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c r="B68" s="182"/>
      <c r="C68" s="223" t="s">
        <v>1031</v>
      </c>
      <c r="D68" s="214"/>
      <c r="E68" s="215">
        <v>1.1440999999999999</v>
      </c>
      <c r="F68" s="189"/>
      <c r="G68" s="189"/>
      <c r="H68" s="188"/>
      <c r="I68" s="194"/>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outlineLevel="1" x14ac:dyDescent="0.2">
      <c r="A69" s="192">
        <v>15</v>
      </c>
      <c r="B69" s="182" t="s">
        <v>295</v>
      </c>
      <c r="C69" s="210" t="s">
        <v>296</v>
      </c>
      <c r="D69" s="184" t="s">
        <v>233</v>
      </c>
      <c r="E69" s="186">
        <v>1.14412</v>
      </c>
      <c r="F69" s="190"/>
      <c r="G69" s="189">
        <f>E69*F69</f>
        <v>0</v>
      </c>
      <c r="H69" s="188" t="s">
        <v>223</v>
      </c>
      <c r="I69" s="194" t="s">
        <v>135</v>
      </c>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v>21</v>
      </c>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outlineLevel="1" x14ac:dyDescent="0.2">
      <c r="A70" s="192"/>
      <c r="B70" s="182"/>
      <c r="C70" s="223" t="s">
        <v>277</v>
      </c>
      <c r="D70" s="214"/>
      <c r="E70" s="215"/>
      <c r="F70" s="189"/>
      <c r="G70" s="189"/>
      <c r="H70" s="188"/>
      <c r="I70" s="194"/>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outlineLevel="1" x14ac:dyDescent="0.2">
      <c r="A71" s="192"/>
      <c r="B71" s="182"/>
      <c r="C71" s="223" t="s">
        <v>1030</v>
      </c>
      <c r="D71" s="214"/>
      <c r="E71" s="215"/>
      <c r="F71" s="189"/>
      <c r="G71" s="189"/>
      <c r="H71" s="188"/>
      <c r="I71" s="194"/>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ht="13.5" outlineLevel="1" thickBot="1" x14ac:dyDescent="0.25">
      <c r="A72" s="201"/>
      <c r="B72" s="202"/>
      <c r="C72" s="224" t="s">
        <v>1031</v>
      </c>
      <c r="D72" s="216"/>
      <c r="E72" s="217">
        <v>1.1440999999999999</v>
      </c>
      <c r="F72" s="218"/>
      <c r="G72" s="218"/>
      <c r="H72" s="203"/>
      <c r="I72" s="204"/>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row>
    <row r="73" spans="1:60" hidden="1" x14ac:dyDescent="0.2">
      <c r="C73" s="80"/>
      <c r="AK73">
        <f>SUM(AK1:AK72)</f>
        <v>0</v>
      </c>
      <c r="AL73">
        <f>SUM(AL1:AL72)</f>
        <v>0</v>
      </c>
      <c r="AN73">
        <v>15</v>
      </c>
      <c r="AO73">
        <v>21</v>
      </c>
    </row>
    <row r="74" spans="1:60" ht="13.5" hidden="1" thickBot="1" x14ac:dyDescent="0.25">
      <c r="A74" s="219"/>
      <c r="B74" s="220" t="s">
        <v>175</v>
      </c>
      <c r="C74" s="225"/>
      <c r="D74" s="221"/>
      <c r="E74" s="221"/>
      <c r="F74" s="221"/>
      <c r="G74" s="222">
        <f>F8+F13+F21+F42</f>
        <v>0</v>
      </c>
      <c r="AN74">
        <f>SUMIF(AM8:AM73,AN73,G8:G73)</f>
        <v>0</v>
      </c>
      <c r="AO74">
        <f>SUMIF(AM8:AM73,AO73,G8:G73)</f>
        <v>0</v>
      </c>
    </row>
  </sheetData>
  <sheetProtection password="C71F" sheet="1"/>
  <mergeCells count="28">
    <mergeCell ref="B49:G49"/>
    <mergeCell ref="B54:G54"/>
    <mergeCell ref="C56:G56"/>
    <mergeCell ref="B64:G64"/>
    <mergeCell ref="C35:G35"/>
    <mergeCell ref="B36:G36"/>
    <mergeCell ref="B37:G37"/>
    <mergeCell ref="F42:G42"/>
    <mergeCell ref="B43:G43"/>
    <mergeCell ref="B48:G48"/>
    <mergeCell ref="B27:G27"/>
    <mergeCell ref="B9:G9"/>
    <mergeCell ref="B10:G10"/>
    <mergeCell ref="B11:G11"/>
    <mergeCell ref="F13:G13"/>
    <mergeCell ref="B14:G14"/>
    <mergeCell ref="B15:G15"/>
    <mergeCell ref="B16:G16"/>
    <mergeCell ref="F21:G21"/>
    <mergeCell ref="B22:G22"/>
    <mergeCell ref="B23:G23"/>
    <mergeCell ref="C25:G25"/>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28"/>
  <sheetViews>
    <sheetView showGridLines="0" workbookViewId="0">
      <selection activeCell="C93" sqref="C93"/>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28515625"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319</v>
      </c>
      <c r="C4" s="297" t="s">
        <v>320</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789</v>
      </c>
      <c r="C8" s="209" t="s">
        <v>790</v>
      </c>
      <c r="D8" s="183"/>
      <c r="E8" s="185"/>
      <c r="F8" s="293">
        <f>SUM(G9:G25)</f>
        <v>0</v>
      </c>
      <c r="G8" s="294"/>
      <c r="H8" s="187"/>
      <c r="I8" s="193"/>
      <c r="J8" s="54"/>
    </row>
    <row r="9" spans="1:60" outlineLevel="1" x14ac:dyDescent="0.2">
      <c r="A9" s="192"/>
      <c r="B9" s="309" t="s">
        <v>1033</v>
      </c>
      <c r="C9" s="310"/>
      <c r="D9" s="311"/>
      <c r="E9" s="312"/>
      <c r="F9" s="313"/>
      <c r="G9" s="314"/>
      <c r="H9" s="188"/>
      <c r="I9" s="194"/>
      <c r="J9" s="177"/>
      <c r="K9" s="178">
        <v>1</v>
      </c>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ht="22.5" outlineLevel="1" x14ac:dyDescent="0.2">
      <c r="A10" s="192"/>
      <c r="B10" s="303" t="s">
        <v>1034</v>
      </c>
      <c r="C10" s="304"/>
      <c r="D10" s="305"/>
      <c r="E10" s="306"/>
      <c r="F10" s="307"/>
      <c r="G10" s="308"/>
      <c r="H10" s="188"/>
      <c r="I10" s="194"/>
      <c r="J10" s="177"/>
      <c r="K10" s="178">
        <v>2</v>
      </c>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9" t="str">
        <f>B10</f>
        <v>611 40-16 za přísadu pro zvýšení přilnavosti postřiku (pod jádro omítky k hladkému podkladu), nebo vyspravení, nebo do štukové vrstvy (zde neplatí 610 99 Zakrývání)</v>
      </c>
      <c r="BA10" s="178"/>
      <c r="BB10" s="178"/>
      <c r="BC10" s="178"/>
      <c r="BD10" s="178"/>
      <c r="BE10" s="178"/>
      <c r="BF10" s="178"/>
      <c r="BG10" s="178"/>
      <c r="BH10" s="178"/>
    </row>
    <row r="11" spans="1:60" outlineLevel="1" x14ac:dyDescent="0.2">
      <c r="A11" s="192">
        <v>1</v>
      </c>
      <c r="B11" s="182" t="s">
        <v>1035</v>
      </c>
      <c r="C11" s="210" t="s">
        <v>1036</v>
      </c>
      <c r="D11" s="184" t="s">
        <v>205</v>
      </c>
      <c r="E11" s="186">
        <v>230</v>
      </c>
      <c r="F11" s="190"/>
      <c r="G11" s="189">
        <f>E11*F11</f>
        <v>0</v>
      </c>
      <c r="H11" s="188" t="s">
        <v>196</v>
      </c>
      <c r="I11" s="194" t="s">
        <v>135</v>
      </c>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v>21</v>
      </c>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outlineLevel="1" x14ac:dyDescent="0.2">
      <c r="A12" s="192"/>
      <c r="B12" s="303" t="s">
        <v>1037</v>
      </c>
      <c r="C12" s="304"/>
      <c r="D12" s="305"/>
      <c r="E12" s="306"/>
      <c r="F12" s="307"/>
      <c r="G12" s="308"/>
      <c r="H12" s="188"/>
      <c r="I12" s="194"/>
      <c r="J12" s="177"/>
      <c r="K12" s="178">
        <v>1</v>
      </c>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c r="B13" s="303" t="s">
        <v>1038</v>
      </c>
      <c r="C13" s="304"/>
      <c r="D13" s="305"/>
      <c r="E13" s="306"/>
      <c r="F13" s="307"/>
      <c r="G13" s="308"/>
      <c r="H13" s="188"/>
      <c r="I13" s="194"/>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outlineLevel="1" x14ac:dyDescent="0.2">
      <c r="A14" s="192">
        <v>2</v>
      </c>
      <c r="B14" s="182" t="s">
        <v>1039</v>
      </c>
      <c r="C14" s="210" t="s">
        <v>1040</v>
      </c>
      <c r="D14" s="184" t="s">
        <v>263</v>
      </c>
      <c r="E14" s="186">
        <v>230</v>
      </c>
      <c r="F14" s="190"/>
      <c r="G14" s="189">
        <f>E14*F14</f>
        <v>0</v>
      </c>
      <c r="H14" s="188" t="s">
        <v>234</v>
      </c>
      <c r="I14" s="194" t="s">
        <v>135</v>
      </c>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v>21</v>
      </c>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outlineLevel="1" x14ac:dyDescent="0.2">
      <c r="A15" s="192"/>
      <c r="B15" s="182"/>
      <c r="C15" s="315" t="s">
        <v>1041</v>
      </c>
      <c r="D15" s="316"/>
      <c r="E15" s="317"/>
      <c r="F15" s="318"/>
      <c r="G15" s="319"/>
      <c r="H15" s="188"/>
      <c r="I15" s="194"/>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9" t="str">
        <f>C15</f>
        <v>repase VZT</v>
      </c>
      <c r="BB15" s="178"/>
      <c r="BC15" s="178"/>
      <c r="BD15" s="178"/>
      <c r="BE15" s="178"/>
      <c r="BF15" s="178"/>
      <c r="BG15" s="178"/>
      <c r="BH15" s="178"/>
    </row>
    <row r="16" spans="1:60" outlineLevel="1" x14ac:dyDescent="0.2">
      <c r="A16" s="192"/>
      <c r="B16" s="182"/>
      <c r="C16" s="223" t="s">
        <v>1042</v>
      </c>
      <c r="D16" s="214"/>
      <c r="E16" s="215"/>
      <c r="F16" s="189"/>
      <c r="G16" s="189"/>
      <c r="H16" s="188"/>
      <c r="I16" s="194"/>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c r="B17" s="182"/>
      <c r="C17" s="223" t="s">
        <v>1043</v>
      </c>
      <c r="D17" s="214"/>
      <c r="E17" s="215">
        <v>230</v>
      </c>
      <c r="F17" s="189"/>
      <c r="G17" s="189"/>
      <c r="H17" s="188"/>
      <c r="I17" s="19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c r="B18" s="303" t="s">
        <v>1044</v>
      </c>
      <c r="C18" s="304"/>
      <c r="D18" s="305"/>
      <c r="E18" s="306"/>
      <c r="F18" s="307"/>
      <c r="G18" s="308"/>
      <c r="H18" s="188"/>
      <c r="I18" s="194"/>
      <c r="J18" s="177"/>
      <c r="K18" s="178">
        <v>1</v>
      </c>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0" outlineLevel="1" x14ac:dyDescent="0.2">
      <c r="A19" s="192"/>
      <c r="B19" s="303" t="s">
        <v>1045</v>
      </c>
      <c r="C19" s="304"/>
      <c r="D19" s="305"/>
      <c r="E19" s="306"/>
      <c r="F19" s="307"/>
      <c r="G19" s="308"/>
      <c r="H19" s="188"/>
      <c r="I19" s="194"/>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v>3</v>
      </c>
      <c r="B20" s="182" t="s">
        <v>1046</v>
      </c>
      <c r="C20" s="210" t="s">
        <v>1047</v>
      </c>
      <c r="D20" s="184" t="s">
        <v>205</v>
      </c>
      <c r="E20" s="186">
        <v>230</v>
      </c>
      <c r="F20" s="190"/>
      <c r="G20" s="189">
        <f>E20*F20</f>
        <v>0</v>
      </c>
      <c r="H20" s="188" t="s">
        <v>196</v>
      </c>
      <c r="I20" s="194" t="s">
        <v>135</v>
      </c>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v>21</v>
      </c>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c r="B21" s="182"/>
      <c r="C21" s="223" t="s">
        <v>1042</v>
      </c>
      <c r="D21" s="214"/>
      <c r="E21" s="215"/>
      <c r="F21" s="189"/>
      <c r="G21" s="189"/>
      <c r="H21" s="188"/>
      <c r="I21" s="194"/>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outlineLevel="1" x14ac:dyDescent="0.2">
      <c r="A22" s="192"/>
      <c r="B22" s="182"/>
      <c r="C22" s="223" t="s">
        <v>1043</v>
      </c>
      <c r="D22" s="214"/>
      <c r="E22" s="215">
        <v>230</v>
      </c>
      <c r="F22" s="189"/>
      <c r="G22" s="189"/>
      <c r="H22" s="188"/>
      <c r="I22" s="194"/>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outlineLevel="1" x14ac:dyDescent="0.2">
      <c r="A23" s="192"/>
      <c r="B23" s="303" t="s">
        <v>1048</v>
      </c>
      <c r="C23" s="304"/>
      <c r="D23" s="305"/>
      <c r="E23" s="306"/>
      <c r="F23" s="307"/>
      <c r="G23" s="308"/>
      <c r="H23" s="188"/>
      <c r="I23" s="194"/>
      <c r="J23" s="177"/>
      <c r="K23" s="178">
        <v>1</v>
      </c>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c r="B24" s="303" t="s">
        <v>1045</v>
      </c>
      <c r="C24" s="304"/>
      <c r="D24" s="305"/>
      <c r="E24" s="306"/>
      <c r="F24" s="307"/>
      <c r="G24" s="308"/>
      <c r="H24" s="188"/>
      <c r="I24" s="194"/>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v>4</v>
      </c>
      <c r="B25" s="182" t="s">
        <v>1049</v>
      </c>
      <c r="C25" s="210" t="s">
        <v>1050</v>
      </c>
      <c r="D25" s="184" t="s">
        <v>205</v>
      </c>
      <c r="E25" s="186">
        <v>230</v>
      </c>
      <c r="F25" s="190"/>
      <c r="G25" s="189">
        <f>E25*F25</f>
        <v>0</v>
      </c>
      <c r="H25" s="188" t="s">
        <v>196</v>
      </c>
      <c r="I25" s="194" t="s">
        <v>135</v>
      </c>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v>21</v>
      </c>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x14ac:dyDescent="0.2">
      <c r="A26" s="191" t="s">
        <v>127</v>
      </c>
      <c r="B26" s="181" t="s">
        <v>1051</v>
      </c>
      <c r="C26" s="209" t="s">
        <v>1052</v>
      </c>
      <c r="D26" s="183"/>
      <c r="E26" s="185"/>
      <c r="F26" s="320">
        <f>SUM(G27:G39)</f>
        <v>0</v>
      </c>
      <c r="G26" s="321"/>
      <c r="H26" s="187"/>
      <c r="I26" s="193"/>
      <c r="J26" s="54"/>
    </row>
    <row r="27" spans="1:60" outlineLevel="1" x14ac:dyDescent="0.2">
      <c r="A27" s="192"/>
      <c r="B27" s="309" t="s">
        <v>1053</v>
      </c>
      <c r="C27" s="310"/>
      <c r="D27" s="311"/>
      <c r="E27" s="312"/>
      <c r="F27" s="313"/>
      <c r="G27" s="314"/>
      <c r="H27" s="188"/>
      <c r="I27" s="194"/>
      <c r="J27" s="177"/>
      <c r="K27" s="178">
        <v>1</v>
      </c>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c r="B28" s="303" t="s">
        <v>1054</v>
      </c>
      <c r="C28" s="304"/>
      <c r="D28" s="305"/>
      <c r="E28" s="306"/>
      <c r="F28" s="307"/>
      <c r="G28" s="308"/>
      <c r="H28" s="188"/>
      <c r="I28" s="194"/>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v>5</v>
      </c>
      <c r="B29" s="182" t="s">
        <v>1055</v>
      </c>
      <c r="C29" s="210" t="s">
        <v>1056</v>
      </c>
      <c r="D29" s="184" t="s">
        <v>184</v>
      </c>
      <c r="E29" s="186">
        <v>1360.45</v>
      </c>
      <c r="F29" s="190"/>
      <c r="G29" s="189">
        <f>E29*F29</f>
        <v>0</v>
      </c>
      <c r="H29" s="188" t="s">
        <v>1057</v>
      </c>
      <c r="I29" s="194" t="s">
        <v>135</v>
      </c>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v>21</v>
      </c>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c r="B30" s="182"/>
      <c r="C30" s="223" t="s">
        <v>1042</v>
      </c>
      <c r="D30" s="214"/>
      <c r="E30" s="215"/>
      <c r="F30" s="189"/>
      <c r="G30" s="189"/>
      <c r="H30" s="188"/>
      <c r="I30" s="194"/>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c r="B31" s="182"/>
      <c r="C31" s="223" t="s">
        <v>1058</v>
      </c>
      <c r="D31" s="214"/>
      <c r="E31" s="215">
        <v>1360.45</v>
      </c>
      <c r="F31" s="189"/>
      <c r="G31" s="189"/>
      <c r="H31" s="188"/>
      <c r="I31" s="194"/>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outlineLevel="1" x14ac:dyDescent="0.2">
      <c r="A32" s="192"/>
      <c r="B32" s="303" t="s">
        <v>1059</v>
      </c>
      <c r="C32" s="304"/>
      <c r="D32" s="305"/>
      <c r="E32" s="306"/>
      <c r="F32" s="307"/>
      <c r="G32" s="308"/>
      <c r="H32" s="188"/>
      <c r="I32" s="194"/>
      <c r="J32" s="177"/>
      <c r="K32" s="178">
        <v>2</v>
      </c>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ht="22.5" outlineLevel="1" x14ac:dyDescent="0.2">
      <c r="A33" s="192">
        <v>6</v>
      </c>
      <c r="B33" s="182" t="s">
        <v>1060</v>
      </c>
      <c r="C33" s="210" t="s">
        <v>1061</v>
      </c>
      <c r="D33" s="184" t="s">
        <v>184</v>
      </c>
      <c r="E33" s="186">
        <v>2720.9</v>
      </c>
      <c r="F33" s="190"/>
      <c r="G33" s="189">
        <f>E33*F33</f>
        <v>0</v>
      </c>
      <c r="H33" s="188" t="s">
        <v>1057</v>
      </c>
      <c r="I33" s="194" t="s">
        <v>135</v>
      </c>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v>21</v>
      </c>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outlineLevel="1" x14ac:dyDescent="0.2">
      <c r="A34" s="192"/>
      <c r="B34" s="182"/>
      <c r="C34" s="223" t="s">
        <v>1062</v>
      </c>
      <c r="D34" s="214"/>
      <c r="E34" s="215">
        <v>2720.9</v>
      </c>
      <c r="F34" s="189"/>
      <c r="G34" s="189"/>
      <c r="H34" s="188"/>
      <c r="I34" s="194"/>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outlineLevel="1" x14ac:dyDescent="0.2">
      <c r="A35" s="192"/>
      <c r="B35" s="303" t="s">
        <v>1063</v>
      </c>
      <c r="C35" s="304"/>
      <c r="D35" s="305"/>
      <c r="E35" s="306"/>
      <c r="F35" s="307"/>
      <c r="G35" s="308"/>
      <c r="H35" s="188"/>
      <c r="I35" s="194"/>
      <c r="J35" s="177"/>
      <c r="K35" s="178">
        <v>1</v>
      </c>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outlineLevel="1" x14ac:dyDescent="0.2">
      <c r="A36" s="192"/>
      <c r="B36" s="303" t="s">
        <v>1064</v>
      </c>
      <c r="C36" s="304"/>
      <c r="D36" s="305"/>
      <c r="E36" s="306"/>
      <c r="F36" s="307"/>
      <c r="G36" s="308"/>
      <c r="H36" s="188"/>
      <c r="I36" s="194"/>
      <c r="J36" s="177"/>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outlineLevel="1" x14ac:dyDescent="0.2">
      <c r="A37" s="192">
        <v>7</v>
      </c>
      <c r="B37" s="182" t="s">
        <v>1065</v>
      </c>
      <c r="C37" s="210" t="s">
        <v>1056</v>
      </c>
      <c r="D37" s="184" t="s">
        <v>184</v>
      </c>
      <c r="E37" s="186">
        <v>1360.45</v>
      </c>
      <c r="F37" s="190"/>
      <c r="G37" s="189">
        <f>E37*F37</f>
        <v>0</v>
      </c>
      <c r="H37" s="188" t="s">
        <v>1057</v>
      </c>
      <c r="I37" s="194" t="s">
        <v>135</v>
      </c>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v>21</v>
      </c>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c r="B38" s="303" t="s">
        <v>666</v>
      </c>
      <c r="C38" s="304"/>
      <c r="D38" s="305"/>
      <c r="E38" s="306"/>
      <c r="F38" s="307"/>
      <c r="G38" s="308"/>
      <c r="H38" s="188"/>
      <c r="I38" s="194"/>
      <c r="J38" s="177"/>
      <c r="K38" s="178">
        <v>1</v>
      </c>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v>8</v>
      </c>
      <c r="B39" s="182" t="s">
        <v>667</v>
      </c>
      <c r="C39" s="210" t="s">
        <v>668</v>
      </c>
      <c r="D39" s="184" t="s">
        <v>669</v>
      </c>
      <c r="E39" s="186">
        <v>48</v>
      </c>
      <c r="F39" s="190"/>
      <c r="G39" s="189">
        <f>E39*F39</f>
        <v>0</v>
      </c>
      <c r="H39" s="188" t="s">
        <v>670</v>
      </c>
      <c r="I39" s="194" t="s">
        <v>135</v>
      </c>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v>21</v>
      </c>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x14ac:dyDescent="0.2">
      <c r="A40" s="191" t="s">
        <v>127</v>
      </c>
      <c r="B40" s="181" t="s">
        <v>660</v>
      </c>
      <c r="C40" s="209" t="s">
        <v>1066</v>
      </c>
      <c r="D40" s="183"/>
      <c r="E40" s="185"/>
      <c r="F40" s="320">
        <f>SUM(G41:G48)</f>
        <v>0</v>
      </c>
      <c r="G40" s="321"/>
      <c r="H40" s="187"/>
      <c r="I40" s="193"/>
      <c r="J40" s="54"/>
    </row>
    <row r="41" spans="1:60" outlineLevel="1" x14ac:dyDescent="0.2">
      <c r="A41" s="192"/>
      <c r="B41" s="309" t="s">
        <v>662</v>
      </c>
      <c r="C41" s="310"/>
      <c r="D41" s="311"/>
      <c r="E41" s="312"/>
      <c r="F41" s="313"/>
      <c r="G41" s="314"/>
      <c r="H41" s="188"/>
      <c r="I41" s="194"/>
      <c r="J41" s="177"/>
      <c r="K41" s="178">
        <v>1</v>
      </c>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ht="22.5" outlineLevel="1" x14ac:dyDescent="0.2">
      <c r="A42" s="192"/>
      <c r="B42" s="303" t="s">
        <v>663</v>
      </c>
      <c r="C42" s="304"/>
      <c r="D42" s="305"/>
      <c r="E42" s="306"/>
      <c r="F42" s="307"/>
      <c r="G42" s="308"/>
      <c r="H42" s="188"/>
      <c r="I42" s="194"/>
      <c r="J42" s="177"/>
      <c r="K42" s="178">
        <v>2</v>
      </c>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9" t="str">
        <f>B42</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42" s="178"/>
      <c r="BB42" s="178"/>
      <c r="BC42" s="178"/>
      <c r="BD42" s="178"/>
      <c r="BE42" s="178"/>
      <c r="BF42" s="178"/>
      <c r="BG42" s="178"/>
      <c r="BH42" s="178"/>
    </row>
    <row r="43" spans="1:60" outlineLevel="1" x14ac:dyDescent="0.2">
      <c r="A43" s="192">
        <v>9</v>
      </c>
      <c r="B43" s="182" t="s">
        <v>664</v>
      </c>
      <c r="C43" s="210" t="s">
        <v>837</v>
      </c>
      <c r="D43" s="184" t="s">
        <v>205</v>
      </c>
      <c r="E43" s="186">
        <v>322</v>
      </c>
      <c r="F43" s="190"/>
      <c r="G43" s="189">
        <f>E43*F43</f>
        <v>0</v>
      </c>
      <c r="H43" s="188" t="s">
        <v>196</v>
      </c>
      <c r="I43" s="194" t="s">
        <v>135</v>
      </c>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v>21</v>
      </c>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outlineLevel="1" x14ac:dyDescent="0.2">
      <c r="A44" s="192"/>
      <c r="B44" s="182"/>
      <c r="C44" s="223" t="s">
        <v>1042</v>
      </c>
      <c r="D44" s="214"/>
      <c r="E44" s="215"/>
      <c r="F44" s="189"/>
      <c r="G44" s="189"/>
      <c r="H44" s="188"/>
      <c r="I44" s="194"/>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outlineLevel="1" x14ac:dyDescent="0.2">
      <c r="A45" s="192"/>
      <c r="B45" s="182"/>
      <c r="C45" s="223" t="s">
        <v>1067</v>
      </c>
      <c r="D45" s="214"/>
      <c r="E45" s="215">
        <v>322</v>
      </c>
      <c r="F45" s="189"/>
      <c r="G45" s="189"/>
      <c r="H45" s="188"/>
      <c r="I45" s="194"/>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v>10</v>
      </c>
      <c r="B46" s="182" t="s">
        <v>1068</v>
      </c>
      <c r="C46" s="210" t="s">
        <v>1069</v>
      </c>
      <c r="D46" s="184" t="s">
        <v>263</v>
      </c>
      <c r="E46" s="186">
        <v>322</v>
      </c>
      <c r="F46" s="190"/>
      <c r="G46" s="189">
        <f>E46*F46</f>
        <v>0</v>
      </c>
      <c r="H46" s="188"/>
      <c r="I46" s="194" t="s">
        <v>264</v>
      </c>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v>21</v>
      </c>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outlineLevel="1" x14ac:dyDescent="0.2">
      <c r="A47" s="192"/>
      <c r="B47" s="182"/>
      <c r="C47" s="223" t="s">
        <v>1042</v>
      </c>
      <c r="D47" s="214"/>
      <c r="E47" s="215"/>
      <c r="F47" s="189"/>
      <c r="G47" s="189"/>
      <c r="H47" s="188"/>
      <c r="I47" s="194"/>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outlineLevel="1" x14ac:dyDescent="0.2">
      <c r="A48" s="192"/>
      <c r="B48" s="182"/>
      <c r="C48" s="223" t="s">
        <v>1067</v>
      </c>
      <c r="D48" s="214"/>
      <c r="E48" s="215">
        <v>322</v>
      </c>
      <c r="F48" s="189"/>
      <c r="G48" s="189"/>
      <c r="H48" s="188"/>
      <c r="I48" s="194"/>
      <c r="J48" s="177"/>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row>
    <row r="49" spans="1:60" x14ac:dyDescent="0.2">
      <c r="A49" s="191" t="s">
        <v>127</v>
      </c>
      <c r="B49" s="181" t="s">
        <v>226</v>
      </c>
      <c r="C49" s="209" t="s">
        <v>227</v>
      </c>
      <c r="D49" s="183"/>
      <c r="E49" s="185"/>
      <c r="F49" s="320">
        <f>SUM(G50:G56)</f>
        <v>0</v>
      </c>
      <c r="G49" s="321"/>
      <c r="H49" s="187"/>
      <c r="I49" s="193"/>
      <c r="J49" s="54"/>
    </row>
    <row r="50" spans="1:60" outlineLevel="1" x14ac:dyDescent="0.2">
      <c r="A50" s="192"/>
      <c r="B50" s="309" t="s">
        <v>228</v>
      </c>
      <c r="C50" s="310"/>
      <c r="D50" s="311"/>
      <c r="E50" s="312"/>
      <c r="F50" s="313"/>
      <c r="G50" s="314"/>
      <c r="H50" s="188"/>
      <c r="I50" s="194"/>
      <c r="J50" s="177"/>
      <c r="K50" s="178">
        <v>1</v>
      </c>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row>
    <row r="51" spans="1:60" outlineLevel="1" x14ac:dyDescent="0.2">
      <c r="A51" s="192"/>
      <c r="B51" s="303" t="s">
        <v>229</v>
      </c>
      <c r="C51" s="304"/>
      <c r="D51" s="305"/>
      <c r="E51" s="306"/>
      <c r="F51" s="307"/>
      <c r="G51" s="308"/>
      <c r="H51" s="188"/>
      <c r="I51" s="194"/>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c r="B52" s="303" t="s">
        <v>230</v>
      </c>
      <c r="C52" s="304"/>
      <c r="D52" s="305"/>
      <c r="E52" s="306"/>
      <c r="F52" s="307"/>
      <c r="G52" s="308"/>
      <c r="H52" s="188"/>
      <c r="I52" s="194"/>
      <c r="J52" s="178"/>
      <c r="K52" s="178">
        <v>2</v>
      </c>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outlineLevel="1" x14ac:dyDescent="0.2">
      <c r="A53" s="192">
        <v>11</v>
      </c>
      <c r="B53" s="182" t="s">
        <v>231</v>
      </c>
      <c r="C53" s="210" t="s">
        <v>232</v>
      </c>
      <c r="D53" s="184" t="s">
        <v>233</v>
      </c>
      <c r="E53" s="186">
        <v>14.6052</v>
      </c>
      <c r="F53" s="190"/>
      <c r="G53" s="189">
        <f>E53*F53</f>
        <v>0</v>
      </c>
      <c r="H53" s="188" t="s">
        <v>234</v>
      </c>
      <c r="I53" s="194" t="s">
        <v>135</v>
      </c>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v>21</v>
      </c>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outlineLevel="1" x14ac:dyDescent="0.2">
      <c r="A54" s="192"/>
      <c r="B54" s="182"/>
      <c r="C54" s="223" t="s">
        <v>235</v>
      </c>
      <c r="D54" s="214"/>
      <c r="E54" s="215"/>
      <c r="F54" s="189"/>
      <c r="G54" s="189"/>
      <c r="H54" s="188"/>
      <c r="I54" s="194"/>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row>
    <row r="55" spans="1:60" outlineLevel="1" x14ac:dyDescent="0.2">
      <c r="A55" s="192"/>
      <c r="B55" s="182"/>
      <c r="C55" s="223" t="s">
        <v>1070</v>
      </c>
      <c r="D55" s="214"/>
      <c r="E55" s="215"/>
      <c r="F55" s="189"/>
      <c r="G55" s="189"/>
      <c r="H55" s="188"/>
      <c r="I55" s="194"/>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c r="B56" s="182"/>
      <c r="C56" s="223" t="s">
        <v>1071</v>
      </c>
      <c r="D56" s="214"/>
      <c r="E56" s="215">
        <v>14.6052</v>
      </c>
      <c r="F56" s="189"/>
      <c r="G56" s="189"/>
      <c r="H56" s="188"/>
      <c r="I56" s="194"/>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x14ac:dyDescent="0.2">
      <c r="A57" s="191" t="s">
        <v>127</v>
      </c>
      <c r="B57" s="181" t="s">
        <v>710</v>
      </c>
      <c r="C57" s="209" t="s">
        <v>711</v>
      </c>
      <c r="D57" s="183"/>
      <c r="E57" s="185"/>
      <c r="F57" s="320">
        <f>SUM(G58:G71)</f>
        <v>0</v>
      </c>
      <c r="G57" s="321"/>
      <c r="H57" s="187"/>
      <c r="I57" s="193"/>
    </row>
    <row r="58" spans="1:60" outlineLevel="1" x14ac:dyDescent="0.2">
      <c r="A58" s="192"/>
      <c r="B58" s="309" t="s">
        <v>1072</v>
      </c>
      <c r="C58" s="310"/>
      <c r="D58" s="311"/>
      <c r="E58" s="312"/>
      <c r="F58" s="313"/>
      <c r="G58" s="314"/>
      <c r="H58" s="188"/>
      <c r="I58" s="194"/>
      <c r="J58" s="178"/>
      <c r="K58" s="178">
        <v>1</v>
      </c>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outlineLevel="1" x14ac:dyDescent="0.2">
      <c r="A59" s="192">
        <v>12</v>
      </c>
      <c r="B59" s="182" t="s">
        <v>1073</v>
      </c>
      <c r="C59" s="210" t="s">
        <v>1074</v>
      </c>
      <c r="D59" s="184" t="s">
        <v>205</v>
      </c>
      <c r="E59" s="186">
        <v>120</v>
      </c>
      <c r="F59" s="190"/>
      <c r="G59" s="189">
        <f>E59*F59</f>
        <v>0</v>
      </c>
      <c r="H59" s="188" t="s">
        <v>715</v>
      </c>
      <c r="I59" s="194" t="s">
        <v>135</v>
      </c>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v>21</v>
      </c>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c r="B60" s="182"/>
      <c r="C60" s="315" t="s">
        <v>1112</v>
      </c>
      <c r="D60" s="316"/>
      <c r="E60" s="317"/>
      <c r="F60" s="318"/>
      <c r="G60" s="319"/>
      <c r="H60" s="188"/>
      <c r="I60" s="194"/>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9" t="str">
        <f>C60</f>
        <v>Nařezání izolace na potřebný rouzměr. Vložení izolace do stěny bez dodávky tepelné izolace.</v>
      </c>
      <c r="BB60" s="178"/>
      <c r="BC60" s="178"/>
      <c r="BD60" s="178"/>
      <c r="BE60" s="178"/>
      <c r="BF60" s="178"/>
      <c r="BG60" s="178"/>
      <c r="BH60" s="178"/>
    </row>
    <row r="61" spans="1:60" outlineLevel="1" x14ac:dyDescent="0.2">
      <c r="A61" s="192"/>
      <c r="B61" s="182"/>
      <c r="C61" s="315" t="s">
        <v>1075</v>
      </c>
      <c r="D61" s="316"/>
      <c r="E61" s="317"/>
      <c r="F61" s="318"/>
      <c r="G61" s="319"/>
      <c r="H61" s="188"/>
      <c r="I61" s="194"/>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9" t="str">
        <f>C61</f>
        <v>Včetně pomocného lešení o výšce podlahy do 1900 mm a pro zatížení do 1,5 kPa.</v>
      </c>
      <c r="BB61" s="178"/>
      <c r="BC61" s="178"/>
      <c r="BD61" s="178"/>
      <c r="BE61" s="178"/>
      <c r="BF61" s="178"/>
      <c r="BG61" s="178"/>
      <c r="BH61" s="178"/>
    </row>
    <row r="62" spans="1:60" outlineLevel="1" x14ac:dyDescent="0.2">
      <c r="A62" s="192"/>
      <c r="B62" s="182"/>
      <c r="C62" s="223" t="s">
        <v>1076</v>
      </c>
      <c r="D62" s="214"/>
      <c r="E62" s="215"/>
      <c r="F62" s="189"/>
      <c r="G62" s="189"/>
      <c r="H62" s="188"/>
      <c r="I62" s="194"/>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outlineLevel="1" x14ac:dyDescent="0.2">
      <c r="A63" s="192"/>
      <c r="B63" s="182"/>
      <c r="C63" s="223" t="s">
        <v>1077</v>
      </c>
      <c r="D63" s="214"/>
      <c r="E63" s="215">
        <v>120</v>
      </c>
      <c r="F63" s="189"/>
      <c r="G63" s="189"/>
      <c r="H63" s="188"/>
      <c r="I63" s="194"/>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ht="22.5" outlineLevel="1" x14ac:dyDescent="0.2">
      <c r="A64" s="192">
        <v>13</v>
      </c>
      <c r="B64" s="182" t="s">
        <v>1078</v>
      </c>
      <c r="C64" s="210" t="s">
        <v>1079</v>
      </c>
      <c r="D64" s="184" t="s">
        <v>205</v>
      </c>
      <c r="E64" s="186">
        <v>123.6</v>
      </c>
      <c r="F64" s="190"/>
      <c r="G64" s="189">
        <f>E64*F64</f>
        <v>0</v>
      </c>
      <c r="H64" s="188" t="s">
        <v>376</v>
      </c>
      <c r="I64" s="194" t="s">
        <v>135</v>
      </c>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v>21</v>
      </c>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outlineLevel="1" x14ac:dyDescent="0.2">
      <c r="A65" s="192"/>
      <c r="B65" s="182"/>
      <c r="C65" s="223" t="s">
        <v>1080</v>
      </c>
      <c r="D65" s="214"/>
      <c r="E65" s="215">
        <v>123.6</v>
      </c>
      <c r="F65" s="189"/>
      <c r="G65" s="189"/>
      <c r="H65" s="188"/>
      <c r="I65" s="194"/>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outlineLevel="1" x14ac:dyDescent="0.2">
      <c r="A66" s="192"/>
      <c r="B66" s="303" t="s">
        <v>719</v>
      </c>
      <c r="C66" s="304"/>
      <c r="D66" s="305"/>
      <c r="E66" s="306"/>
      <c r="F66" s="307"/>
      <c r="G66" s="308"/>
      <c r="H66" s="188"/>
      <c r="I66" s="194"/>
      <c r="J66" s="178"/>
      <c r="K66" s="178">
        <v>1</v>
      </c>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outlineLevel="1" x14ac:dyDescent="0.2">
      <c r="A67" s="192"/>
      <c r="B67" s="303" t="s">
        <v>565</v>
      </c>
      <c r="C67" s="304"/>
      <c r="D67" s="305"/>
      <c r="E67" s="306"/>
      <c r="F67" s="307"/>
      <c r="G67" s="308"/>
      <c r="H67" s="188"/>
      <c r="I67" s="194"/>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v>14</v>
      </c>
      <c r="B68" s="182" t="s">
        <v>720</v>
      </c>
      <c r="C68" s="210" t="s">
        <v>567</v>
      </c>
      <c r="D68" s="184" t="s">
        <v>68</v>
      </c>
      <c r="E68" s="255"/>
      <c r="F68" s="190"/>
      <c r="G68" s="189">
        <f>E68*F68</f>
        <v>0</v>
      </c>
      <c r="H68" s="188" t="s">
        <v>715</v>
      </c>
      <c r="I68" s="194" t="s">
        <v>135</v>
      </c>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v>21</v>
      </c>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outlineLevel="1" x14ac:dyDescent="0.2">
      <c r="A69" s="192"/>
      <c r="B69" s="182"/>
      <c r="C69" s="223" t="s">
        <v>270</v>
      </c>
      <c r="D69" s="214"/>
      <c r="E69" s="215"/>
      <c r="F69" s="189"/>
      <c r="G69" s="189"/>
      <c r="H69" s="188"/>
      <c r="I69" s="194"/>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outlineLevel="1" x14ac:dyDescent="0.2">
      <c r="A70" s="192"/>
      <c r="B70" s="182"/>
      <c r="C70" s="223" t="s">
        <v>1081</v>
      </c>
      <c r="D70" s="214"/>
      <c r="E70" s="215"/>
      <c r="F70" s="189"/>
      <c r="G70" s="189"/>
      <c r="H70" s="188"/>
      <c r="I70" s="194"/>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outlineLevel="1" x14ac:dyDescent="0.2">
      <c r="A71" s="192"/>
      <c r="B71" s="182"/>
      <c r="C71" s="223"/>
      <c r="D71" s="214"/>
      <c r="E71" s="215"/>
      <c r="F71" s="189"/>
      <c r="G71" s="189"/>
      <c r="H71" s="188"/>
      <c r="I71" s="194"/>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x14ac:dyDescent="0.2">
      <c r="A72" s="191" t="s">
        <v>127</v>
      </c>
      <c r="B72" s="181" t="s">
        <v>1082</v>
      </c>
      <c r="C72" s="209" t="s">
        <v>1083</v>
      </c>
      <c r="D72" s="183"/>
      <c r="E72" s="185"/>
      <c r="F72" s="320">
        <f>SUM(G73:G93)</f>
        <v>0</v>
      </c>
      <c r="G72" s="321"/>
      <c r="H72" s="187"/>
      <c r="I72" s="193"/>
    </row>
    <row r="73" spans="1:60" outlineLevel="1" x14ac:dyDescent="0.2">
      <c r="A73" s="192"/>
      <c r="B73" s="309" t="s">
        <v>1084</v>
      </c>
      <c r="C73" s="310"/>
      <c r="D73" s="311"/>
      <c r="E73" s="312"/>
      <c r="F73" s="313"/>
      <c r="G73" s="314"/>
      <c r="H73" s="188"/>
      <c r="I73" s="194"/>
      <c r="J73" s="178"/>
      <c r="K73" s="178">
        <v>1</v>
      </c>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row>
    <row r="74" spans="1:60" outlineLevel="1" x14ac:dyDescent="0.2">
      <c r="A74" s="192"/>
      <c r="B74" s="303" t="s">
        <v>1085</v>
      </c>
      <c r="C74" s="304"/>
      <c r="D74" s="305"/>
      <c r="E74" s="306"/>
      <c r="F74" s="307"/>
      <c r="G74" s="308"/>
      <c r="H74" s="188"/>
      <c r="I74" s="194"/>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row>
    <row r="75" spans="1:60" outlineLevel="1" x14ac:dyDescent="0.2">
      <c r="A75" s="192">
        <v>15</v>
      </c>
      <c r="B75" s="182" t="s">
        <v>1086</v>
      </c>
      <c r="C75" s="210" t="s">
        <v>1087</v>
      </c>
      <c r="D75" s="184" t="s">
        <v>205</v>
      </c>
      <c r="E75" s="186">
        <v>120</v>
      </c>
      <c r="F75" s="190"/>
      <c r="G75" s="189">
        <f>E75*F75</f>
        <v>0</v>
      </c>
      <c r="H75" s="188" t="s">
        <v>1088</v>
      </c>
      <c r="I75" s="194" t="s">
        <v>135</v>
      </c>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v>21</v>
      </c>
      <c r="AN75" s="178"/>
      <c r="AO75" s="178"/>
      <c r="AP75" s="178"/>
      <c r="AQ75" s="178"/>
      <c r="AR75" s="178"/>
      <c r="AS75" s="178"/>
      <c r="AT75" s="178"/>
      <c r="AU75" s="178"/>
      <c r="AV75" s="178"/>
      <c r="AW75" s="178"/>
      <c r="AX75" s="178"/>
      <c r="AY75" s="178"/>
      <c r="AZ75" s="178"/>
      <c r="BA75" s="178"/>
      <c r="BB75" s="178"/>
      <c r="BC75" s="178"/>
      <c r="BD75" s="178"/>
      <c r="BE75" s="178"/>
      <c r="BF75" s="178"/>
      <c r="BG75" s="178"/>
      <c r="BH75" s="178"/>
    </row>
    <row r="76" spans="1:60" outlineLevel="1" x14ac:dyDescent="0.2">
      <c r="A76" s="192"/>
      <c r="B76" s="182"/>
      <c r="C76" s="223" t="s">
        <v>1076</v>
      </c>
      <c r="D76" s="214"/>
      <c r="E76" s="215"/>
      <c r="F76" s="189"/>
      <c r="G76" s="189"/>
      <c r="H76" s="188"/>
      <c r="I76" s="194"/>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row>
    <row r="77" spans="1:60" outlineLevel="1" x14ac:dyDescent="0.2">
      <c r="A77" s="192"/>
      <c r="B77" s="182"/>
      <c r="C77" s="223" t="s">
        <v>1077</v>
      </c>
      <c r="D77" s="214"/>
      <c r="E77" s="215">
        <v>120</v>
      </c>
      <c r="F77" s="189"/>
      <c r="G77" s="189"/>
      <c r="H77" s="188"/>
      <c r="I77" s="194"/>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row>
    <row r="78" spans="1:60" outlineLevel="1" x14ac:dyDescent="0.2">
      <c r="A78" s="192"/>
      <c r="B78" s="303" t="s">
        <v>1089</v>
      </c>
      <c r="C78" s="304"/>
      <c r="D78" s="305"/>
      <c r="E78" s="306"/>
      <c r="F78" s="307"/>
      <c r="G78" s="308"/>
      <c r="H78" s="188"/>
      <c r="I78" s="194"/>
      <c r="J78" s="178"/>
      <c r="K78" s="178">
        <v>1</v>
      </c>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row>
    <row r="79" spans="1:60" outlineLevel="1" x14ac:dyDescent="0.2">
      <c r="A79" s="192">
        <v>16</v>
      </c>
      <c r="B79" s="182" t="s">
        <v>1090</v>
      </c>
      <c r="C79" s="210" t="s">
        <v>1091</v>
      </c>
      <c r="D79" s="184" t="s">
        <v>205</v>
      </c>
      <c r="E79" s="186">
        <v>120</v>
      </c>
      <c r="F79" s="190"/>
      <c r="G79" s="189">
        <f>E79*F79</f>
        <v>0</v>
      </c>
      <c r="H79" s="188" t="s">
        <v>1088</v>
      </c>
      <c r="I79" s="194" t="s">
        <v>135</v>
      </c>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v>21</v>
      </c>
      <c r="AN79" s="178"/>
      <c r="AO79" s="178"/>
      <c r="AP79" s="178"/>
      <c r="AQ79" s="178"/>
      <c r="AR79" s="178"/>
      <c r="AS79" s="178"/>
      <c r="AT79" s="178"/>
      <c r="AU79" s="178"/>
      <c r="AV79" s="178"/>
      <c r="AW79" s="178"/>
      <c r="AX79" s="178"/>
      <c r="AY79" s="178"/>
      <c r="AZ79" s="178"/>
      <c r="BA79" s="178"/>
      <c r="BB79" s="178"/>
      <c r="BC79" s="178"/>
      <c r="BD79" s="178"/>
      <c r="BE79" s="178"/>
      <c r="BF79" s="178"/>
      <c r="BG79" s="178"/>
      <c r="BH79" s="178"/>
    </row>
    <row r="80" spans="1:60" outlineLevel="1" x14ac:dyDescent="0.2">
      <c r="A80" s="192">
        <v>17</v>
      </c>
      <c r="B80" s="182" t="s">
        <v>1092</v>
      </c>
      <c r="C80" s="210" t="s">
        <v>1093</v>
      </c>
      <c r="D80" s="184" t="s">
        <v>397</v>
      </c>
      <c r="E80" s="186">
        <v>25.71</v>
      </c>
      <c r="F80" s="190"/>
      <c r="G80" s="189">
        <f>E80*F80</f>
        <v>0</v>
      </c>
      <c r="H80" s="188"/>
      <c r="I80" s="194" t="s">
        <v>264</v>
      </c>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v>21</v>
      </c>
      <c r="AN80" s="178"/>
      <c r="AO80" s="178"/>
      <c r="AP80" s="178"/>
      <c r="AQ80" s="178"/>
      <c r="AR80" s="178"/>
      <c r="AS80" s="178"/>
      <c r="AT80" s="178"/>
      <c r="AU80" s="178"/>
      <c r="AV80" s="178"/>
      <c r="AW80" s="178"/>
      <c r="AX80" s="178"/>
      <c r="AY80" s="178"/>
      <c r="AZ80" s="178"/>
      <c r="BA80" s="178"/>
      <c r="BB80" s="178"/>
      <c r="BC80" s="178"/>
      <c r="BD80" s="178"/>
      <c r="BE80" s="178"/>
      <c r="BF80" s="178"/>
      <c r="BG80" s="178"/>
      <c r="BH80" s="178"/>
    </row>
    <row r="81" spans="1:60" outlineLevel="1" x14ac:dyDescent="0.2">
      <c r="A81" s="192"/>
      <c r="B81" s="182"/>
      <c r="C81" s="223" t="s">
        <v>1094</v>
      </c>
      <c r="D81" s="214"/>
      <c r="E81" s="215"/>
      <c r="F81" s="189"/>
      <c r="G81" s="189"/>
      <c r="H81" s="188"/>
      <c r="I81" s="194"/>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row>
    <row r="82" spans="1:60" outlineLevel="1" x14ac:dyDescent="0.2">
      <c r="A82" s="192"/>
      <c r="B82" s="182"/>
      <c r="C82" s="223" t="s">
        <v>1095</v>
      </c>
      <c r="D82" s="214"/>
      <c r="E82" s="215">
        <v>5.8</v>
      </c>
      <c r="F82" s="189"/>
      <c r="G82" s="189"/>
      <c r="H82" s="188"/>
      <c r="I82" s="194"/>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row>
    <row r="83" spans="1:60" outlineLevel="1" x14ac:dyDescent="0.2">
      <c r="A83" s="192"/>
      <c r="B83" s="182"/>
      <c r="C83" s="223" t="s">
        <v>1096</v>
      </c>
      <c r="D83" s="214"/>
      <c r="E83" s="215">
        <v>6.3</v>
      </c>
      <c r="F83" s="189"/>
      <c r="G83" s="189"/>
      <c r="H83" s="188"/>
      <c r="I83" s="194"/>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row>
    <row r="84" spans="1:60" outlineLevel="1" x14ac:dyDescent="0.2">
      <c r="A84" s="192"/>
      <c r="B84" s="182"/>
      <c r="C84" s="223" t="s">
        <v>1097</v>
      </c>
      <c r="D84" s="214"/>
      <c r="E84" s="215">
        <v>6.75</v>
      </c>
      <c r="F84" s="189"/>
      <c r="G84" s="189"/>
      <c r="H84" s="188"/>
      <c r="I84" s="194"/>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row>
    <row r="85" spans="1:60" outlineLevel="1" x14ac:dyDescent="0.2">
      <c r="A85" s="192"/>
      <c r="B85" s="182"/>
      <c r="C85" s="223" t="s">
        <v>1098</v>
      </c>
      <c r="D85" s="214"/>
      <c r="E85" s="215">
        <v>6.86</v>
      </c>
      <c r="F85" s="189"/>
      <c r="G85" s="189"/>
      <c r="H85" s="188"/>
      <c r="I85" s="194"/>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row>
    <row r="86" spans="1:60" outlineLevel="1" x14ac:dyDescent="0.2">
      <c r="A86" s="192">
        <v>18</v>
      </c>
      <c r="B86" s="182" t="s">
        <v>1099</v>
      </c>
      <c r="C86" s="210" t="s">
        <v>1100</v>
      </c>
      <c r="D86" s="184" t="s">
        <v>263</v>
      </c>
      <c r="E86" s="186">
        <v>123.6</v>
      </c>
      <c r="F86" s="190"/>
      <c r="G86" s="189">
        <f>E86*F86</f>
        <v>0</v>
      </c>
      <c r="H86" s="188"/>
      <c r="I86" s="194" t="s">
        <v>264</v>
      </c>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v>21</v>
      </c>
      <c r="AN86" s="178"/>
      <c r="AO86" s="178"/>
      <c r="AP86" s="178"/>
      <c r="AQ86" s="178"/>
      <c r="AR86" s="178"/>
      <c r="AS86" s="178"/>
      <c r="AT86" s="178"/>
      <c r="AU86" s="178"/>
      <c r="AV86" s="178"/>
      <c r="AW86" s="178"/>
      <c r="AX86" s="178"/>
      <c r="AY86" s="178"/>
      <c r="AZ86" s="178"/>
      <c r="BA86" s="178"/>
      <c r="BB86" s="178"/>
      <c r="BC86" s="178"/>
      <c r="BD86" s="178"/>
      <c r="BE86" s="178"/>
      <c r="BF86" s="178"/>
      <c r="BG86" s="178"/>
      <c r="BH86" s="178"/>
    </row>
    <row r="87" spans="1:60" outlineLevel="1" x14ac:dyDescent="0.2">
      <c r="A87" s="192"/>
      <c r="B87" s="182"/>
      <c r="C87" s="223" t="s">
        <v>1080</v>
      </c>
      <c r="D87" s="214"/>
      <c r="E87" s="215">
        <v>123.6</v>
      </c>
      <c r="F87" s="189"/>
      <c r="G87" s="189"/>
      <c r="H87" s="188"/>
      <c r="I87" s="194"/>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row>
    <row r="88" spans="1:60" outlineLevel="1" x14ac:dyDescent="0.2">
      <c r="A88" s="192"/>
      <c r="B88" s="303" t="s">
        <v>1101</v>
      </c>
      <c r="C88" s="304"/>
      <c r="D88" s="305"/>
      <c r="E88" s="306"/>
      <c r="F88" s="307"/>
      <c r="G88" s="308"/>
      <c r="H88" s="188"/>
      <c r="I88" s="194"/>
      <c r="J88" s="178"/>
      <c r="K88" s="178">
        <v>1</v>
      </c>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row>
    <row r="89" spans="1:60" outlineLevel="1" x14ac:dyDescent="0.2">
      <c r="A89" s="192"/>
      <c r="B89" s="303" t="s">
        <v>550</v>
      </c>
      <c r="C89" s="304"/>
      <c r="D89" s="305"/>
      <c r="E89" s="306"/>
      <c r="F89" s="307"/>
      <c r="G89" s="308"/>
      <c r="H89" s="188"/>
      <c r="I89" s="194"/>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row>
    <row r="90" spans="1:60" outlineLevel="1" x14ac:dyDescent="0.2">
      <c r="A90" s="192">
        <v>19</v>
      </c>
      <c r="B90" s="182" t="s">
        <v>1102</v>
      </c>
      <c r="C90" s="210" t="s">
        <v>1103</v>
      </c>
      <c r="D90" s="184" t="s">
        <v>68</v>
      </c>
      <c r="E90" s="255"/>
      <c r="F90" s="190"/>
      <c r="G90" s="189">
        <f>E90*F90</f>
        <v>0</v>
      </c>
      <c r="H90" s="188" t="s">
        <v>1088</v>
      </c>
      <c r="I90" s="194" t="s">
        <v>135</v>
      </c>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v>21</v>
      </c>
      <c r="AN90" s="178"/>
      <c r="AO90" s="178"/>
      <c r="AP90" s="178"/>
      <c r="AQ90" s="178"/>
      <c r="AR90" s="178"/>
      <c r="AS90" s="178"/>
      <c r="AT90" s="178"/>
      <c r="AU90" s="178"/>
      <c r="AV90" s="178"/>
      <c r="AW90" s="178"/>
      <c r="AX90" s="178"/>
      <c r="AY90" s="178"/>
      <c r="AZ90" s="178"/>
      <c r="BA90" s="178"/>
      <c r="BB90" s="178"/>
      <c r="BC90" s="178"/>
      <c r="BD90" s="178"/>
      <c r="BE90" s="178"/>
      <c r="BF90" s="178"/>
      <c r="BG90" s="178"/>
      <c r="BH90" s="178"/>
    </row>
    <row r="91" spans="1:60" outlineLevel="1" x14ac:dyDescent="0.2">
      <c r="A91" s="192"/>
      <c r="B91" s="182"/>
      <c r="C91" s="223" t="s">
        <v>270</v>
      </c>
      <c r="D91" s="214"/>
      <c r="E91" s="215"/>
      <c r="F91" s="189"/>
      <c r="G91" s="189"/>
      <c r="H91" s="188"/>
      <c r="I91" s="194"/>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row>
    <row r="92" spans="1:60" outlineLevel="1" x14ac:dyDescent="0.2">
      <c r="A92" s="192"/>
      <c r="B92" s="182"/>
      <c r="C92" s="223" t="s">
        <v>1104</v>
      </c>
      <c r="D92" s="214"/>
      <c r="E92" s="215"/>
      <c r="F92" s="189"/>
      <c r="G92" s="189"/>
      <c r="H92" s="188"/>
      <c r="I92" s="194"/>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row>
    <row r="93" spans="1:60" outlineLevel="1" x14ac:dyDescent="0.2">
      <c r="A93" s="192"/>
      <c r="B93" s="182"/>
      <c r="C93" s="223"/>
      <c r="D93" s="214"/>
      <c r="E93" s="215"/>
      <c r="F93" s="189"/>
      <c r="G93" s="189"/>
      <c r="H93" s="188"/>
      <c r="I93" s="194"/>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row>
    <row r="94" spans="1:60" x14ac:dyDescent="0.2">
      <c r="A94" s="191" t="s">
        <v>127</v>
      </c>
      <c r="B94" s="181" t="s">
        <v>1105</v>
      </c>
      <c r="C94" s="209" t="s">
        <v>1106</v>
      </c>
      <c r="D94" s="183"/>
      <c r="E94" s="185"/>
      <c r="F94" s="320">
        <f>SUM(G95:G95)</f>
        <v>0</v>
      </c>
      <c r="G94" s="321"/>
      <c r="H94" s="187"/>
      <c r="I94" s="193"/>
    </row>
    <row r="95" spans="1:60" outlineLevel="1" x14ac:dyDescent="0.2">
      <c r="A95" s="192">
        <v>20</v>
      </c>
      <c r="B95" s="182" t="s">
        <v>1107</v>
      </c>
      <c r="C95" s="210" t="s">
        <v>1108</v>
      </c>
      <c r="D95" s="184" t="s">
        <v>205</v>
      </c>
      <c r="E95" s="186">
        <v>230</v>
      </c>
      <c r="F95" s="190"/>
      <c r="G95" s="189">
        <f>E95*F95</f>
        <v>0</v>
      </c>
      <c r="H95" s="188"/>
      <c r="I95" s="194" t="s">
        <v>264</v>
      </c>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v>21</v>
      </c>
      <c r="AN95" s="178"/>
      <c r="AO95" s="178"/>
      <c r="AP95" s="178"/>
      <c r="AQ95" s="178"/>
      <c r="AR95" s="178"/>
      <c r="AS95" s="178"/>
      <c r="AT95" s="178"/>
      <c r="AU95" s="178"/>
      <c r="AV95" s="178"/>
      <c r="AW95" s="178"/>
      <c r="AX95" s="178"/>
      <c r="AY95" s="178"/>
      <c r="AZ95" s="178"/>
      <c r="BA95" s="178"/>
      <c r="BB95" s="178"/>
      <c r="BC95" s="178"/>
      <c r="BD95" s="178"/>
      <c r="BE95" s="178"/>
      <c r="BF95" s="178"/>
      <c r="BG95" s="178"/>
      <c r="BH95" s="178"/>
    </row>
    <row r="96" spans="1:60" x14ac:dyDescent="0.2">
      <c r="A96" s="191" t="s">
        <v>127</v>
      </c>
      <c r="B96" s="181" t="s">
        <v>272</v>
      </c>
      <c r="C96" s="209" t="s">
        <v>273</v>
      </c>
      <c r="D96" s="183"/>
      <c r="E96" s="185"/>
      <c r="F96" s="320">
        <f>SUM(G97:G126)</f>
        <v>0</v>
      </c>
      <c r="G96" s="321"/>
      <c r="H96" s="187"/>
      <c r="I96" s="193"/>
    </row>
    <row r="97" spans="1:60" outlineLevel="1" x14ac:dyDescent="0.2">
      <c r="A97" s="192"/>
      <c r="B97" s="309" t="s">
        <v>274</v>
      </c>
      <c r="C97" s="310"/>
      <c r="D97" s="311"/>
      <c r="E97" s="312"/>
      <c r="F97" s="313"/>
      <c r="G97" s="314"/>
      <c r="H97" s="188"/>
      <c r="I97" s="194"/>
      <c r="J97" s="178"/>
      <c r="K97" s="178">
        <v>1</v>
      </c>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row>
    <row r="98" spans="1:60" outlineLevel="1" x14ac:dyDescent="0.2">
      <c r="A98" s="192">
        <v>21</v>
      </c>
      <c r="B98" s="182" t="s">
        <v>275</v>
      </c>
      <c r="C98" s="210" t="s">
        <v>276</v>
      </c>
      <c r="D98" s="184" t="s">
        <v>233</v>
      </c>
      <c r="E98" s="186">
        <v>0.60240000000000005</v>
      </c>
      <c r="F98" s="190"/>
      <c r="G98" s="189">
        <f>E98*F98</f>
        <v>0</v>
      </c>
      <c r="H98" s="188" t="s">
        <v>223</v>
      </c>
      <c r="I98" s="194" t="s">
        <v>135</v>
      </c>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v>21</v>
      </c>
      <c r="AN98" s="178"/>
      <c r="AO98" s="178"/>
      <c r="AP98" s="178"/>
      <c r="AQ98" s="178"/>
      <c r="AR98" s="178"/>
      <c r="AS98" s="178"/>
      <c r="AT98" s="178"/>
      <c r="AU98" s="178"/>
      <c r="AV98" s="178"/>
      <c r="AW98" s="178"/>
      <c r="AX98" s="178"/>
      <c r="AY98" s="178"/>
      <c r="AZ98" s="178"/>
      <c r="BA98" s="178"/>
      <c r="BB98" s="178"/>
      <c r="BC98" s="178"/>
      <c r="BD98" s="178"/>
      <c r="BE98" s="178"/>
      <c r="BF98" s="178"/>
      <c r="BG98" s="178"/>
      <c r="BH98" s="178"/>
    </row>
    <row r="99" spans="1:60" outlineLevel="1" x14ac:dyDescent="0.2">
      <c r="A99" s="192"/>
      <c r="B99" s="182"/>
      <c r="C99" s="223" t="s">
        <v>277</v>
      </c>
      <c r="D99" s="214"/>
      <c r="E99" s="215"/>
      <c r="F99" s="189"/>
      <c r="G99" s="189"/>
      <c r="H99" s="188"/>
      <c r="I99" s="194"/>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row>
    <row r="100" spans="1:60" outlineLevel="1" x14ac:dyDescent="0.2">
      <c r="A100" s="192"/>
      <c r="B100" s="182"/>
      <c r="C100" s="223" t="s">
        <v>1109</v>
      </c>
      <c r="D100" s="214"/>
      <c r="E100" s="215"/>
      <c r="F100" s="189"/>
      <c r="G100" s="189"/>
      <c r="H100" s="188"/>
      <c r="I100" s="194"/>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row>
    <row r="101" spans="1:60" outlineLevel="1" x14ac:dyDescent="0.2">
      <c r="A101" s="192"/>
      <c r="B101" s="182"/>
      <c r="C101" s="223" t="s">
        <v>1110</v>
      </c>
      <c r="D101" s="214"/>
      <c r="E101" s="215">
        <v>0.60240000000000005</v>
      </c>
      <c r="F101" s="189"/>
      <c r="G101" s="189"/>
      <c r="H101" s="188"/>
      <c r="I101" s="194"/>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row>
    <row r="102" spans="1:60" outlineLevel="1" x14ac:dyDescent="0.2">
      <c r="A102" s="192"/>
      <c r="B102" s="303" t="s">
        <v>280</v>
      </c>
      <c r="C102" s="304"/>
      <c r="D102" s="305"/>
      <c r="E102" s="306"/>
      <c r="F102" s="307"/>
      <c r="G102" s="308"/>
      <c r="H102" s="188"/>
      <c r="I102" s="194"/>
      <c r="J102" s="178"/>
      <c r="K102" s="178">
        <v>1</v>
      </c>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row>
    <row r="103" spans="1:60" outlineLevel="1" x14ac:dyDescent="0.2">
      <c r="A103" s="192"/>
      <c r="B103" s="303" t="s">
        <v>281</v>
      </c>
      <c r="C103" s="304"/>
      <c r="D103" s="305"/>
      <c r="E103" s="306"/>
      <c r="F103" s="307"/>
      <c r="G103" s="308"/>
      <c r="H103" s="188"/>
      <c r="I103" s="194"/>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row>
    <row r="104" spans="1:60" outlineLevel="1" x14ac:dyDescent="0.2">
      <c r="A104" s="192">
        <v>22</v>
      </c>
      <c r="B104" s="182" t="s">
        <v>282</v>
      </c>
      <c r="C104" s="210" t="s">
        <v>283</v>
      </c>
      <c r="D104" s="184" t="s">
        <v>233</v>
      </c>
      <c r="E104" s="186">
        <v>0.60240000000000005</v>
      </c>
      <c r="F104" s="190"/>
      <c r="G104" s="189">
        <f>E104*F104</f>
        <v>0</v>
      </c>
      <c r="H104" s="188" t="s">
        <v>284</v>
      </c>
      <c r="I104" s="194" t="s">
        <v>135</v>
      </c>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v>21</v>
      </c>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row>
    <row r="105" spans="1:60" outlineLevel="1" x14ac:dyDescent="0.2">
      <c r="A105" s="192"/>
      <c r="B105" s="182"/>
      <c r="C105" s="223" t="s">
        <v>277</v>
      </c>
      <c r="D105" s="214"/>
      <c r="E105" s="215"/>
      <c r="F105" s="189"/>
      <c r="G105" s="189"/>
      <c r="H105" s="188"/>
      <c r="I105" s="194"/>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row>
    <row r="106" spans="1:60" outlineLevel="1" x14ac:dyDescent="0.2">
      <c r="A106" s="192"/>
      <c r="B106" s="182"/>
      <c r="C106" s="223" t="s">
        <v>1109</v>
      </c>
      <c r="D106" s="214"/>
      <c r="E106" s="215"/>
      <c r="F106" s="189"/>
      <c r="G106" s="189"/>
      <c r="H106" s="188"/>
      <c r="I106" s="194"/>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row>
    <row r="107" spans="1:60" outlineLevel="1" x14ac:dyDescent="0.2">
      <c r="A107" s="192"/>
      <c r="B107" s="182"/>
      <c r="C107" s="223" t="s">
        <v>1110</v>
      </c>
      <c r="D107" s="214"/>
      <c r="E107" s="215">
        <v>0.60240000000000005</v>
      </c>
      <c r="F107" s="189"/>
      <c r="G107" s="189"/>
      <c r="H107" s="188"/>
      <c r="I107" s="194"/>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row>
    <row r="108" spans="1:60" outlineLevel="1" x14ac:dyDescent="0.2">
      <c r="A108" s="192"/>
      <c r="B108" s="303" t="s">
        <v>285</v>
      </c>
      <c r="C108" s="304"/>
      <c r="D108" s="305"/>
      <c r="E108" s="306"/>
      <c r="F108" s="307"/>
      <c r="G108" s="308"/>
      <c r="H108" s="188"/>
      <c r="I108" s="194"/>
      <c r="J108" s="178"/>
      <c r="K108" s="178">
        <v>1</v>
      </c>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row>
    <row r="109" spans="1:60" outlineLevel="1" x14ac:dyDescent="0.2">
      <c r="A109" s="192">
        <v>23</v>
      </c>
      <c r="B109" s="182" t="s">
        <v>286</v>
      </c>
      <c r="C109" s="210" t="s">
        <v>287</v>
      </c>
      <c r="D109" s="184" t="s">
        <v>233</v>
      </c>
      <c r="E109" s="186">
        <v>0.60240000000000005</v>
      </c>
      <c r="F109" s="190"/>
      <c r="G109" s="189">
        <f>E109*F109</f>
        <v>0</v>
      </c>
      <c r="H109" s="188" t="s">
        <v>223</v>
      </c>
      <c r="I109" s="194" t="s">
        <v>135</v>
      </c>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v>21</v>
      </c>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row>
    <row r="110" spans="1:60" outlineLevel="1" x14ac:dyDescent="0.2">
      <c r="A110" s="192"/>
      <c r="B110" s="182"/>
      <c r="C110" s="315" t="s">
        <v>288</v>
      </c>
      <c r="D110" s="316"/>
      <c r="E110" s="317"/>
      <c r="F110" s="318"/>
      <c r="G110" s="319"/>
      <c r="H110" s="188"/>
      <c r="I110" s="194"/>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9" t="str">
        <f>C110</f>
        <v>Včetně naložení na dopravní prostředek a složení na skládku, bez poplatku za skládku.</v>
      </c>
      <c r="BB110" s="178"/>
      <c r="BC110" s="178"/>
      <c r="BD110" s="178"/>
      <c r="BE110" s="178"/>
      <c r="BF110" s="178"/>
      <c r="BG110" s="178"/>
      <c r="BH110" s="178"/>
    </row>
    <row r="111" spans="1:60" outlineLevel="1" x14ac:dyDescent="0.2">
      <c r="A111" s="192"/>
      <c r="B111" s="182"/>
      <c r="C111" s="223" t="s">
        <v>277</v>
      </c>
      <c r="D111" s="214"/>
      <c r="E111" s="215"/>
      <c r="F111" s="189"/>
      <c r="G111" s="189"/>
      <c r="H111" s="188"/>
      <c r="I111" s="194"/>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row>
    <row r="112" spans="1:60" outlineLevel="1" x14ac:dyDescent="0.2">
      <c r="A112" s="192"/>
      <c r="B112" s="182"/>
      <c r="C112" s="223" t="s">
        <v>1109</v>
      </c>
      <c r="D112" s="214"/>
      <c r="E112" s="215"/>
      <c r="F112" s="189"/>
      <c r="G112" s="189"/>
      <c r="H112" s="188"/>
      <c r="I112" s="194"/>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row>
    <row r="113" spans="1:60" outlineLevel="1" x14ac:dyDescent="0.2">
      <c r="A113" s="192"/>
      <c r="B113" s="182"/>
      <c r="C113" s="223" t="s">
        <v>1110</v>
      </c>
      <c r="D113" s="214"/>
      <c r="E113" s="215">
        <v>0.60240000000000005</v>
      </c>
      <c r="F113" s="189"/>
      <c r="G113" s="189"/>
      <c r="H113" s="188"/>
      <c r="I113" s="194"/>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row>
    <row r="114" spans="1:60" outlineLevel="1" x14ac:dyDescent="0.2">
      <c r="A114" s="192">
        <v>24</v>
      </c>
      <c r="B114" s="182" t="s">
        <v>289</v>
      </c>
      <c r="C114" s="210" t="s">
        <v>290</v>
      </c>
      <c r="D114" s="184" t="s">
        <v>233</v>
      </c>
      <c r="E114" s="186">
        <v>5.4215999999999998</v>
      </c>
      <c r="F114" s="190"/>
      <c r="G114" s="189">
        <f>E114*F114</f>
        <v>0</v>
      </c>
      <c r="H114" s="188" t="s">
        <v>223</v>
      </c>
      <c r="I114" s="194" t="s">
        <v>135</v>
      </c>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v>21</v>
      </c>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row>
    <row r="115" spans="1:60" outlineLevel="1" x14ac:dyDescent="0.2">
      <c r="A115" s="192"/>
      <c r="B115" s="182"/>
      <c r="C115" s="223" t="s">
        <v>277</v>
      </c>
      <c r="D115" s="214"/>
      <c r="E115" s="215"/>
      <c r="F115" s="189"/>
      <c r="G115" s="189"/>
      <c r="H115" s="188"/>
      <c r="I115" s="194"/>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row>
    <row r="116" spans="1:60" outlineLevel="1" x14ac:dyDescent="0.2">
      <c r="A116" s="192"/>
      <c r="B116" s="182"/>
      <c r="C116" s="223" t="s">
        <v>1109</v>
      </c>
      <c r="D116" s="214"/>
      <c r="E116" s="215"/>
      <c r="F116" s="189"/>
      <c r="G116" s="189"/>
      <c r="H116" s="188"/>
      <c r="I116" s="194"/>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row>
    <row r="117" spans="1:60" outlineLevel="1" x14ac:dyDescent="0.2">
      <c r="A117" s="192"/>
      <c r="B117" s="182"/>
      <c r="C117" s="223" t="s">
        <v>1111</v>
      </c>
      <c r="D117" s="214"/>
      <c r="E117" s="215">
        <v>5.4215999999999998</v>
      </c>
      <c r="F117" s="189"/>
      <c r="G117" s="189"/>
      <c r="H117" s="188"/>
      <c r="I117" s="194"/>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row>
    <row r="118" spans="1:60" outlineLevel="1" x14ac:dyDescent="0.2">
      <c r="A118" s="192"/>
      <c r="B118" s="303" t="s">
        <v>292</v>
      </c>
      <c r="C118" s="304"/>
      <c r="D118" s="305"/>
      <c r="E118" s="306"/>
      <c r="F118" s="307"/>
      <c r="G118" s="308"/>
      <c r="H118" s="188"/>
      <c r="I118" s="194"/>
      <c r="J118" s="178"/>
      <c r="K118" s="178">
        <v>1</v>
      </c>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row>
    <row r="119" spans="1:60" outlineLevel="1" x14ac:dyDescent="0.2">
      <c r="A119" s="192">
        <v>25</v>
      </c>
      <c r="B119" s="182" t="s">
        <v>293</v>
      </c>
      <c r="C119" s="210" t="s">
        <v>294</v>
      </c>
      <c r="D119" s="184" t="s">
        <v>233</v>
      </c>
      <c r="E119" s="186">
        <v>0.60240000000000005</v>
      </c>
      <c r="F119" s="190"/>
      <c r="G119" s="189">
        <f>E119*F119</f>
        <v>0</v>
      </c>
      <c r="H119" s="188" t="s">
        <v>223</v>
      </c>
      <c r="I119" s="194" t="s">
        <v>135</v>
      </c>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v>21</v>
      </c>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row>
    <row r="120" spans="1:60" outlineLevel="1" x14ac:dyDescent="0.2">
      <c r="A120" s="192"/>
      <c r="B120" s="182"/>
      <c r="C120" s="223" t="s">
        <v>277</v>
      </c>
      <c r="D120" s="214"/>
      <c r="E120" s="215"/>
      <c r="F120" s="189"/>
      <c r="G120" s="189"/>
      <c r="H120" s="188"/>
      <c r="I120" s="194"/>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row>
    <row r="121" spans="1:60" outlineLevel="1" x14ac:dyDescent="0.2">
      <c r="A121" s="192"/>
      <c r="B121" s="182"/>
      <c r="C121" s="223" t="s">
        <v>1109</v>
      </c>
      <c r="D121" s="214"/>
      <c r="E121" s="215"/>
      <c r="F121" s="189"/>
      <c r="G121" s="189"/>
      <c r="H121" s="188"/>
      <c r="I121" s="194"/>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row>
    <row r="122" spans="1:60" outlineLevel="1" x14ac:dyDescent="0.2">
      <c r="A122" s="192"/>
      <c r="B122" s="182"/>
      <c r="C122" s="223" t="s">
        <v>1110</v>
      </c>
      <c r="D122" s="214"/>
      <c r="E122" s="215">
        <v>0.60240000000000005</v>
      </c>
      <c r="F122" s="189"/>
      <c r="G122" s="189"/>
      <c r="H122" s="188"/>
      <c r="I122" s="194"/>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row>
    <row r="123" spans="1:60" outlineLevel="1" x14ac:dyDescent="0.2">
      <c r="A123" s="192">
        <v>26</v>
      </c>
      <c r="B123" s="182" t="s">
        <v>295</v>
      </c>
      <c r="C123" s="210" t="s">
        <v>296</v>
      </c>
      <c r="D123" s="184" t="s">
        <v>233</v>
      </c>
      <c r="E123" s="186">
        <v>0.60240000000000005</v>
      </c>
      <c r="F123" s="190"/>
      <c r="G123" s="189">
        <f>E123*F123</f>
        <v>0</v>
      </c>
      <c r="H123" s="188" t="s">
        <v>223</v>
      </c>
      <c r="I123" s="194" t="s">
        <v>135</v>
      </c>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v>21</v>
      </c>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row>
    <row r="124" spans="1:60" outlineLevel="1" x14ac:dyDescent="0.2">
      <c r="A124" s="192"/>
      <c r="B124" s="182"/>
      <c r="C124" s="223" t="s">
        <v>277</v>
      </c>
      <c r="D124" s="214"/>
      <c r="E124" s="215"/>
      <c r="F124" s="189"/>
      <c r="G124" s="189"/>
      <c r="H124" s="188"/>
      <c r="I124" s="194"/>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row>
    <row r="125" spans="1:60" outlineLevel="1" x14ac:dyDescent="0.2">
      <c r="A125" s="192"/>
      <c r="B125" s="182"/>
      <c r="C125" s="223" t="s">
        <v>1109</v>
      </c>
      <c r="D125" s="214"/>
      <c r="E125" s="215"/>
      <c r="F125" s="189"/>
      <c r="G125" s="189"/>
      <c r="H125" s="188"/>
      <c r="I125" s="194"/>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row>
    <row r="126" spans="1:60" ht="13.5" outlineLevel="1" thickBot="1" x14ac:dyDescent="0.25">
      <c r="A126" s="201"/>
      <c r="B126" s="202"/>
      <c r="C126" s="224" t="s">
        <v>1110</v>
      </c>
      <c r="D126" s="216"/>
      <c r="E126" s="217">
        <v>0.60240000000000005</v>
      </c>
      <c r="F126" s="218"/>
      <c r="G126" s="218"/>
      <c r="H126" s="203"/>
      <c r="I126" s="204"/>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row>
    <row r="127" spans="1:60" hidden="1" x14ac:dyDescent="0.2">
      <c r="C127" s="80"/>
      <c r="AK127">
        <f>SUM(AK1:AK126)</f>
        <v>0</v>
      </c>
      <c r="AL127">
        <f>SUM(AL1:AL126)</f>
        <v>0</v>
      </c>
      <c r="AN127">
        <v>15</v>
      </c>
      <c r="AO127">
        <v>21</v>
      </c>
    </row>
    <row r="128" spans="1:60" ht="13.5" hidden="1" thickBot="1" x14ac:dyDescent="0.25">
      <c r="A128" s="219"/>
      <c r="B128" s="220" t="s">
        <v>175</v>
      </c>
      <c r="C128" s="225"/>
      <c r="D128" s="221"/>
      <c r="E128" s="221"/>
      <c r="F128" s="221"/>
      <c r="G128" s="222">
        <f>F8+F26+F40+F49+F57+F72+F94+F96</f>
        <v>0</v>
      </c>
      <c r="AN128">
        <f>SUMIF(AM8:AM127,AN127,G8:G127)</f>
        <v>0</v>
      </c>
      <c r="AO128">
        <f>SUMIF(AM8:AM127,AO127,G8:G127)</f>
        <v>0</v>
      </c>
    </row>
  </sheetData>
  <sheetProtection password="C71F" sheet="1"/>
  <mergeCells count="49">
    <mergeCell ref="B118:G118"/>
    <mergeCell ref="F96:G96"/>
    <mergeCell ref="B97:G97"/>
    <mergeCell ref="B102:G102"/>
    <mergeCell ref="B103:G103"/>
    <mergeCell ref="B108:G108"/>
    <mergeCell ref="C110:G110"/>
    <mergeCell ref="F94:G94"/>
    <mergeCell ref="B58:G58"/>
    <mergeCell ref="C60:G60"/>
    <mergeCell ref="C61:G61"/>
    <mergeCell ref="B66:G66"/>
    <mergeCell ref="B67:G67"/>
    <mergeCell ref="F72:G72"/>
    <mergeCell ref="B73:G73"/>
    <mergeCell ref="B74:G74"/>
    <mergeCell ref="B78:G78"/>
    <mergeCell ref="B88:G88"/>
    <mergeCell ref="B89:G89"/>
    <mergeCell ref="F57:G57"/>
    <mergeCell ref="B32:G32"/>
    <mergeCell ref="B35:G35"/>
    <mergeCell ref="B36:G36"/>
    <mergeCell ref="B38:G38"/>
    <mergeCell ref="F40:G40"/>
    <mergeCell ref="B41:G41"/>
    <mergeCell ref="B42:G42"/>
    <mergeCell ref="F49:G49"/>
    <mergeCell ref="B50:G50"/>
    <mergeCell ref="B51:G51"/>
    <mergeCell ref="B52:G52"/>
    <mergeCell ref="B28:G28"/>
    <mergeCell ref="B9:G9"/>
    <mergeCell ref="B10:G10"/>
    <mergeCell ref="B12:G12"/>
    <mergeCell ref="B13:G13"/>
    <mergeCell ref="C15:G15"/>
    <mergeCell ref="B18:G18"/>
    <mergeCell ref="B19:G19"/>
    <mergeCell ref="B23:G23"/>
    <mergeCell ref="B24:G24"/>
    <mergeCell ref="F26:G26"/>
    <mergeCell ref="B27:G27"/>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78"/>
  <sheetViews>
    <sheetView showGridLines="0" workbookViewId="0">
      <selection activeCell="C18" sqref="C18"/>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321</v>
      </c>
      <c r="C4" s="297" t="s">
        <v>322</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789</v>
      </c>
      <c r="C8" s="209" t="s">
        <v>790</v>
      </c>
      <c r="D8" s="183"/>
      <c r="E8" s="185"/>
      <c r="F8" s="293">
        <f>SUM(G9:G13)</f>
        <v>0</v>
      </c>
      <c r="G8" s="294"/>
      <c r="H8" s="187"/>
      <c r="I8" s="193"/>
      <c r="J8" s="54"/>
    </row>
    <row r="9" spans="1:60" outlineLevel="1" x14ac:dyDescent="0.2">
      <c r="A9" s="192"/>
      <c r="B9" s="309" t="s">
        <v>1113</v>
      </c>
      <c r="C9" s="310"/>
      <c r="D9" s="311"/>
      <c r="E9" s="312"/>
      <c r="F9" s="313"/>
      <c r="G9" s="314"/>
      <c r="H9" s="188"/>
      <c r="I9" s="194"/>
      <c r="J9" s="177"/>
      <c r="K9" s="178">
        <v>1</v>
      </c>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c r="B10" s="303" t="s">
        <v>1038</v>
      </c>
      <c r="C10" s="304"/>
      <c r="D10" s="305"/>
      <c r="E10" s="306"/>
      <c r="F10" s="307"/>
      <c r="G10" s="308"/>
      <c r="H10" s="188"/>
      <c r="I10" s="194"/>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outlineLevel="1" x14ac:dyDescent="0.2">
      <c r="A11" s="192">
        <v>1</v>
      </c>
      <c r="B11" s="182" t="s">
        <v>1114</v>
      </c>
      <c r="C11" s="210" t="s">
        <v>1115</v>
      </c>
      <c r="D11" s="184" t="s">
        <v>727</v>
      </c>
      <c r="E11" s="186">
        <v>150</v>
      </c>
      <c r="F11" s="190"/>
      <c r="G11" s="189">
        <f>E11*F11</f>
        <v>0</v>
      </c>
      <c r="H11" s="188" t="s">
        <v>234</v>
      </c>
      <c r="I11" s="194" t="s">
        <v>135</v>
      </c>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v>21</v>
      </c>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outlineLevel="1" x14ac:dyDescent="0.2">
      <c r="A12" s="192"/>
      <c r="B12" s="182"/>
      <c r="C12" s="223" t="s">
        <v>1116</v>
      </c>
      <c r="D12" s="214"/>
      <c r="E12" s="215"/>
      <c r="F12" s="189"/>
      <c r="G12" s="189"/>
      <c r="H12" s="188"/>
      <c r="I12" s="194"/>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c r="B13" s="182"/>
      <c r="C13" s="223" t="s">
        <v>1117</v>
      </c>
      <c r="D13" s="214"/>
      <c r="E13" s="215">
        <v>150</v>
      </c>
      <c r="F13" s="189"/>
      <c r="G13" s="189"/>
      <c r="H13" s="188"/>
      <c r="I13" s="194"/>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x14ac:dyDescent="0.2">
      <c r="A14" s="191" t="s">
        <v>127</v>
      </c>
      <c r="B14" s="181" t="s">
        <v>226</v>
      </c>
      <c r="C14" s="209" t="s">
        <v>227</v>
      </c>
      <c r="D14" s="183"/>
      <c r="E14" s="185"/>
      <c r="F14" s="320">
        <f>SUM(G15:G21)</f>
        <v>0</v>
      </c>
      <c r="G14" s="321"/>
      <c r="H14" s="187"/>
      <c r="I14" s="193"/>
      <c r="J14" s="54"/>
    </row>
    <row r="15" spans="1:60" outlineLevel="1" x14ac:dyDescent="0.2">
      <c r="A15" s="192"/>
      <c r="B15" s="309" t="s">
        <v>228</v>
      </c>
      <c r="C15" s="310"/>
      <c r="D15" s="311"/>
      <c r="E15" s="312"/>
      <c r="F15" s="313"/>
      <c r="G15" s="314"/>
      <c r="H15" s="188"/>
      <c r="I15" s="194"/>
      <c r="J15" s="177"/>
      <c r="K15" s="178">
        <v>1</v>
      </c>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outlineLevel="1" x14ac:dyDescent="0.2">
      <c r="A16" s="192"/>
      <c r="B16" s="303" t="s">
        <v>229</v>
      </c>
      <c r="C16" s="304"/>
      <c r="D16" s="305"/>
      <c r="E16" s="306"/>
      <c r="F16" s="307"/>
      <c r="G16" s="308"/>
      <c r="H16" s="188"/>
      <c r="I16" s="194"/>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c r="B17" s="303" t="s">
        <v>230</v>
      </c>
      <c r="C17" s="304"/>
      <c r="D17" s="305"/>
      <c r="E17" s="306"/>
      <c r="F17" s="307"/>
      <c r="G17" s="308"/>
      <c r="H17" s="188"/>
      <c r="I17" s="194"/>
      <c r="J17" s="177"/>
      <c r="K17" s="178">
        <v>2</v>
      </c>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v>2</v>
      </c>
      <c r="B18" s="182" t="s">
        <v>231</v>
      </c>
      <c r="C18" s="210" t="s">
        <v>232</v>
      </c>
      <c r="D18" s="184" t="s">
        <v>233</v>
      </c>
      <c r="E18" s="186">
        <v>5.6715</v>
      </c>
      <c r="F18" s="190"/>
      <c r="G18" s="189">
        <f>E18*F18</f>
        <v>0</v>
      </c>
      <c r="H18" s="188" t="s">
        <v>234</v>
      </c>
      <c r="I18" s="194" t="s">
        <v>135</v>
      </c>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v>21</v>
      </c>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0" outlineLevel="1" x14ac:dyDescent="0.2">
      <c r="A19" s="192"/>
      <c r="B19" s="182"/>
      <c r="C19" s="223" t="s">
        <v>235</v>
      </c>
      <c r="D19" s="214"/>
      <c r="E19" s="215"/>
      <c r="F19" s="189"/>
      <c r="G19" s="189"/>
      <c r="H19" s="188"/>
      <c r="I19" s="194"/>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c r="B20" s="182"/>
      <c r="C20" s="223" t="s">
        <v>1011</v>
      </c>
      <c r="D20" s="214"/>
      <c r="E20" s="215"/>
      <c r="F20" s="189"/>
      <c r="G20" s="189"/>
      <c r="H20" s="188"/>
      <c r="I20" s="194"/>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c r="B21" s="182"/>
      <c r="C21" s="223" t="s">
        <v>1118</v>
      </c>
      <c r="D21" s="214"/>
      <c r="E21" s="215">
        <v>5.6715</v>
      </c>
      <c r="F21" s="189"/>
      <c r="G21" s="189"/>
      <c r="H21" s="188"/>
      <c r="I21" s="194"/>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x14ac:dyDescent="0.2">
      <c r="A22" s="191" t="s">
        <v>127</v>
      </c>
      <c r="B22" s="181" t="s">
        <v>1119</v>
      </c>
      <c r="C22" s="209" t="s">
        <v>1120</v>
      </c>
      <c r="D22" s="183"/>
      <c r="E22" s="185"/>
      <c r="F22" s="320">
        <f>SUM(G23:G33)</f>
        <v>0</v>
      </c>
      <c r="G22" s="321"/>
      <c r="H22" s="187"/>
      <c r="I22" s="193"/>
      <c r="J22" s="54"/>
    </row>
    <row r="23" spans="1:60" outlineLevel="1" x14ac:dyDescent="0.2">
      <c r="A23" s="192"/>
      <c r="B23" s="309" t="s">
        <v>1121</v>
      </c>
      <c r="C23" s="310"/>
      <c r="D23" s="311"/>
      <c r="E23" s="312"/>
      <c r="F23" s="313"/>
      <c r="G23" s="314"/>
      <c r="H23" s="188"/>
      <c r="I23" s="194"/>
      <c r="J23" s="177"/>
      <c r="K23" s="178">
        <v>1</v>
      </c>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v>3</v>
      </c>
      <c r="B24" s="182" t="s">
        <v>1122</v>
      </c>
      <c r="C24" s="210" t="s">
        <v>1123</v>
      </c>
      <c r="D24" s="184" t="s">
        <v>205</v>
      </c>
      <c r="E24" s="186">
        <v>322</v>
      </c>
      <c r="F24" s="190"/>
      <c r="G24" s="189">
        <f>E24*F24</f>
        <v>0</v>
      </c>
      <c r="H24" s="188" t="s">
        <v>1124</v>
      </c>
      <c r="I24" s="194" t="s">
        <v>135</v>
      </c>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v>21</v>
      </c>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c r="B25" s="182"/>
      <c r="C25" s="315" t="s">
        <v>1125</v>
      </c>
      <c r="D25" s="316"/>
      <c r="E25" s="317"/>
      <c r="F25" s="318"/>
      <c r="G25" s="319"/>
      <c r="H25" s="188"/>
      <c r="I25" s="194"/>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9" t="str">
        <f>C25</f>
        <v>barva šedá</v>
      </c>
      <c r="BB25" s="178"/>
      <c r="BC25" s="178"/>
      <c r="BD25" s="178"/>
      <c r="BE25" s="178"/>
      <c r="BF25" s="178"/>
      <c r="BG25" s="178"/>
      <c r="BH25" s="178"/>
    </row>
    <row r="26" spans="1:60" outlineLevel="1" x14ac:dyDescent="0.2">
      <c r="A26" s="192"/>
      <c r="B26" s="182"/>
      <c r="C26" s="223" t="s">
        <v>1042</v>
      </c>
      <c r="D26" s="214"/>
      <c r="E26" s="215"/>
      <c r="F26" s="189"/>
      <c r="G26" s="189"/>
      <c r="H26" s="188"/>
      <c r="I26" s="194"/>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outlineLevel="1" x14ac:dyDescent="0.2">
      <c r="A27" s="192"/>
      <c r="B27" s="182"/>
      <c r="C27" s="223" t="s">
        <v>1067</v>
      </c>
      <c r="D27" s="214"/>
      <c r="E27" s="215">
        <v>322</v>
      </c>
      <c r="F27" s="189"/>
      <c r="G27" s="189"/>
      <c r="H27" s="188"/>
      <c r="I27" s="194"/>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v>4</v>
      </c>
      <c r="B28" s="182" t="s">
        <v>1126</v>
      </c>
      <c r="C28" s="210" t="s">
        <v>1127</v>
      </c>
      <c r="D28" s="184" t="s">
        <v>205</v>
      </c>
      <c r="E28" s="186">
        <v>322</v>
      </c>
      <c r="F28" s="190"/>
      <c r="G28" s="189">
        <f>E28*F28</f>
        <v>0</v>
      </c>
      <c r="H28" s="188" t="s">
        <v>1124</v>
      </c>
      <c r="I28" s="194" t="s">
        <v>135</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v>5</v>
      </c>
      <c r="B29" s="182" t="s">
        <v>1128</v>
      </c>
      <c r="C29" s="210" t="s">
        <v>1129</v>
      </c>
      <c r="D29" s="184" t="s">
        <v>205</v>
      </c>
      <c r="E29" s="186">
        <v>120</v>
      </c>
      <c r="F29" s="190"/>
      <c r="G29" s="189">
        <f>E29*F29</f>
        <v>0</v>
      </c>
      <c r="H29" s="188" t="s">
        <v>1124</v>
      </c>
      <c r="I29" s="194" t="s">
        <v>135</v>
      </c>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v>21</v>
      </c>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c r="B30" s="182"/>
      <c r="C30" s="315" t="s">
        <v>1125</v>
      </c>
      <c r="D30" s="316"/>
      <c r="E30" s="317"/>
      <c r="F30" s="318"/>
      <c r="G30" s="319"/>
      <c r="H30" s="188"/>
      <c r="I30" s="194"/>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9" t="str">
        <f>C30</f>
        <v>barva šedá</v>
      </c>
      <c r="BB30" s="178"/>
      <c r="BC30" s="178"/>
      <c r="BD30" s="178"/>
      <c r="BE30" s="178"/>
      <c r="BF30" s="178"/>
      <c r="BG30" s="178"/>
      <c r="BH30" s="178"/>
    </row>
    <row r="31" spans="1:60" outlineLevel="1" x14ac:dyDescent="0.2">
      <c r="A31" s="192"/>
      <c r="B31" s="182"/>
      <c r="C31" s="223" t="s">
        <v>1076</v>
      </c>
      <c r="D31" s="214"/>
      <c r="E31" s="215"/>
      <c r="F31" s="189"/>
      <c r="G31" s="189"/>
      <c r="H31" s="188"/>
      <c r="I31" s="194"/>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outlineLevel="1" x14ac:dyDescent="0.2">
      <c r="A32" s="192"/>
      <c r="B32" s="182"/>
      <c r="C32" s="223" t="s">
        <v>1077</v>
      </c>
      <c r="D32" s="214"/>
      <c r="E32" s="215">
        <v>120</v>
      </c>
      <c r="F32" s="189"/>
      <c r="G32" s="189"/>
      <c r="H32" s="188"/>
      <c r="I32" s="194"/>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v>6</v>
      </c>
      <c r="B33" s="182" t="s">
        <v>1130</v>
      </c>
      <c r="C33" s="210" t="s">
        <v>1131</v>
      </c>
      <c r="D33" s="184" t="s">
        <v>205</v>
      </c>
      <c r="E33" s="186">
        <v>120</v>
      </c>
      <c r="F33" s="190"/>
      <c r="G33" s="189">
        <f>E33*F33</f>
        <v>0</v>
      </c>
      <c r="H33" s="188" t="s">
        <v>1124</v>
      </c>
      <c r="I33" s="194" t="s">
        <v>135</v>
      </c>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v>21</v>
      </c>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x14ac:dyDescent="0.2">
      <c r="A34" s="191" t="s">
        <v>127</v>
      </c>
      <c r="B34" s="181" t="s">
        <v>1132</v>
      </c>
      <c r="C34" s="209" t="s">
        <v>1133</v>
      </c>
      <c r="D34" s="183"/>
      <c r="E34" s="185"/>
      <c r="F34" s="320">
        <f>SUM(G35:G76)</f>
        <v>0</v>
      </c>
      <c r="G34" s="321"/>
      <c r="H34" s="187"/>
      <c r="I34" s="193"/>
      <c r="J34" s="54"/>
    </row>
    <row r="35" spans="1:60" outlineLevel="1" x14ac:dyDescent="0.2">
      <c r="A35" s="192"/>
      <c r="B35" s="309" t="s">
        <v>1134</v>
      </c>
      <c r="C35" s="310"/>
      <c r="D35" s="311"/>
      <c r="E35" s="312"/>
      <c r="F35" s="313"/>
      <c r="G35" s="314"/>
      <c r="H35" s="188"/>
      <c r="I35" s="194"/>
      <c r="J35" s="177"/>
      <c r="K35" s="178">
        <v>1</v>
      </c>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outlineLevel="1" x14ac:dyDescent="0.2">
      <c r="A36" s="192"/>
      <c r="B36" s="303" t="s">
        <v>1135</v>
      </c>
      <c r="C36" s="304"/>
      <c r="D36" s="305"/>
      <c r="E36" s="306"/>
      <c r="F36" s="307"/>
      <c r="G36" s="308"/>
      <c r="H36" s="188"/>
      <c r="I36" s="194"/>
      <c r="J36" s="177"/>
      <c r="K36" s="178">
        <v>2</v>
      </c>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outlineLevel="1" x14ac:dyDescent="0.2">
      <c r="A37" s="192">
        <v>7</v>
      </c>
      <c r="B37" s="182" t="s">
        <v>1136</v>
      </c>
      <c r="C37" s="210" t="s">
        <v>1137</v>
      </c>
      <c r="D37" s="184" t="s">
        <v>205</v>
      </c>
      <c r="E37" s="186">
        <v>3851.8</v>
      </c>
      <c r="F37" s="190"/>
      <c r="G37" s="189">
        <f>E37*F37</f>
        <v>0</v>
      </c>
      <c r="H37" s="188" t="s">
        <v>1138</v>
      </c>
      <c r="I37" s="194" t="s">
        <v>135</v>
      </c>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v>21</v>
      </c>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c r="B38" s="182"/>
      <c r="C38" s="223" t="s">
        <v>1139</v>
      </c>
      <c r="D38" s="214"/>
      <c r="E38" s="215"/>
      <c r="F38" s="189"/>
      <c r="G38" s="189"/>
      <c r="H38" s="188"/>
      <c r="I38" s="194"/>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c r="B39" s="182"/>
      <c r="C39" s="223" t="s">
        <v>1140</v>
      </c>
      <c r="D39" s="214"/>
      <c r="E39" s="215"/>
      <c r="F39" s="189"/>
      <c r="G39" s="189"/>
      <c r="H39" s="188"/>
      <c r="I39" s="194"/>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outlineLevel="1" x14ac:dyDescent="0.2">
      <c r="A40" s="192"/>
      <c r="B40" s="182"/>
      <c r="C40" s="223" t="s">
        <v>1141</v>
      </c>
      <c r="D40" s="214"/>
      <c r="E40" s="215">
        <v>123</v>
      </c>
      <c r="F40" s="189"/>
      <c r="G40" s="189"/>
      <c r="H40" s="188"/>
      <c r="I40" s="194"/>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c r="B41" s="182"/>
      <c r="C41" s="223" t="s">
        <v>1142</v>
      </c>
      <c r="D41" s="214"/>
      <c r="E41" s="215"/>
      <c r="F41" s="189"/>
      <c r="G41" s="189"/>
      <c r="H41" s="188"/>
      <c r="I41" s="194"/>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outlineLevel="1" x14ac:dyDescent="0.2">
      <c r="A42" s="192"/>
      <c r="B42" s="182"/>
      <c r="C42" s="223" t="s">
        <v>1143</v>
      </c>
      <c r="D42" s="214"/>
      <c r="E42" s="215">
        <v>435</v>
      </c>
      <c r="F42" s="189"/>
      <c r="G42" s="189"/>
      <c r="H42" s="188"/>
      <c r="I42" s="194"/>
      <c r="J42" s="177"/>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row>
    <row r="43" spans="1:60" outlineLevel="1" x14ac:dyDescent="0.2">
      <c r="A43" s="192"/>
      <c r="B43" s="182"/>
      <c r="C43" s="223" t="s">
        <v>1144</v>
      </c>
      <c r="D43" s="214"/>
      <c r="E43" s="215"/>
      <c r="F43" s="189"/>
      <c r="G43" s="189"/>
      <c r="H43" s="188"/>
      <c r="I43" s="194"/>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outlineLevel="1" x14ac:dyDescent="0.2">
      <c r="A44" s="192"/>
      <c r="B44" s="182"/>
      <c r="C44" s="223" t="s">
        <v>1140</v>
      </c>
      <c r="D44" s="214"/>
      <c r="E44" s="215"/>
      <c r="F44" s="189"/>
      <c r="G44" s="189"/>
      <c r="H44" s="188"/>
      <c r="I44" s="194"/>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outlineLevel="1" x14ac:dyDescent="0.2">
      <c r="A45" s="192"/>
      <c r="B45" s="182"/>
      <c r="C45" s="223" t="s">
        <v>1145</v>
      </c>
      <c r="D45" s="214"/>
      <c r="E45" s="215">
        <v>850</v>
      </c>
      <c r="F45" s="189"/>
      <c r="G45" s="189"/>
      <c r="H45" s="188"/>
      <c r="I45" s="194"/>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c r="B46" s="182"/>
      <c r="C46" s="223" t="s">
        <v>1146</v>
      </c>
      <c r="D46" s="214"/>
      <c r="E46" s="215">
        <v>39.799999999999997</v>
      </c>
      <c r="F46" s="189"/>
      <c r="G46" s="189"/>
      <c r="H46" s="188"/>
      <c r="I46" s="194"/>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outlineLevel="1" x14ac:dyDescent="0.2">
      <c r="A47" s="192"/>
      <c r="B47" s="182"/>
      <c r="C47" s="223" t="s">
        <v>1142</v>
      </c>
      <c r="D47" s="214"/>
      <c r="E47" s="215"/>
      <c r="F47" s="189"/>
      <c r="G47" s="189"/>
      <c r="H47" s="188"/>
      <c r="I47" s="194"/>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outlineLevel="1" x14ac:dyDescent="0.2">
      <c r="A48" s="192"/>
      <c r="B48" s="182"/>
      <c r="C48" s="223" t="s">
        <v>1147</v>
      </c>
      <c r="D48" s="214"/>
      <c r="E48" s="215">
        <v>1670</v>
      </c>
      <c r="F48" s="189"/>
      <c r="G48" s="189"/>
      <c r="H48" s="188"/>
      <c r="I48" s="194"/>
      <c r="J48" s="177"/>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row>
    <row r="49" spans="1:60" outlineLevel="1" x14ac:dyDescent="0.2">
      <c r="A49" s="192"/>
      <c r="B49" s="182"/>
      <c r="C49" s="223" t="s">
        <v>1148</v>
      </c>
      <c r="D49" s="214"/>
      <c r="E49" s="215"/>
      <c r="F49" s="189"/>
      <c r="G49" s="189"/>
      <c r="H49" s="188"/>
      <c r="I49" s="194"/>
      <c r="J49" s="177"/>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outlineLevel="1" x14ac:dyDescent="0.2">
      <c r="A50" s="192"/>
      <c r="B50" s="182"/>
      <c r="C50" s="223" t="s">
        <v>1140</v>
      </c>
      <c r="D50" s="214"/>
      <c r="E50" s="215"/>
      <c r="F50" s="189"/>
      <c r="G50" s="189"/>
      <c r="H50" s="188"/>
      <c r="I50" s="194"/>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row>
    <row r="51" spans="1:60" outlineLevel="1" x14ac:dyDescent="0.2">
      <c r="A51" s="192"/>
      <c r="B51" s="182"/>
      <c r="C51" s="223" t="s">
        <v>1149</v>
      </c>
      <c r="D51" s="214"/>
      <c r="E51" s="215">
        <v>149</v>
      </c>
      <c r="F51" s="189"/>
      <c r="G51" s="189"/>
      <c r="H51" s="188"/>
      <c r="I51" s="194"/>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c r="B52" s="182"/>
      <c r="C52" s="223" t="s">
        <v>1142</v>
      </c>
      <c r="D52" s="214"/>
      <c r="E52" s="215"/>
      <c r="F52" s="189"/>
      <c r="G52" s="189"/>
      <c r="H52" s="188"/>
      <c r="I52" s="194"/>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outlineLevel="1" x14ac:dyDescent="0.2">
      <c r="A53" s="192"/>
      <c r="B53" s="182"/>
      <c r="C53" s="223" t="s">
        <v>1150</v>
      </c>
      <c r="D53" s="214"/>
      <c r="E53" s="215">
        <v>585</v>
      </c>
      <c r="F53" s="189"/>
      <c r="G53" s="189"/>
      <c r="H53" s="188"/>
      <c r="I53" s="194"/>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outlineLevel="1" x14ac:dyDescent="0.2">
      <c r="A54" s="192"/>
      <c r="B54" s="303" t="s">
        <v>1151</v>
      </c>
      <c r="C54" s="304"/>
      <c r="D54" s="305"/>
      <c r="E54" s="306"/>
      <c r="F54" s="307"/>
      <c r="G54" s="308"/>
      <c r="H54" s="188"/>
      <c r="I54" s="194"/>
      <c r="J54" s="178"/>
      <c r="K54" s="178">
        <v>1</v>
      </c>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row>
    <row r="55" spans="1:60" outlineLevel="1" x14ac:dyDescent="0.2">
      <c r="A55" s="192">
        <v>8</v>
      </c>
      <c r="B55" s="182" t="s">
        <v>1152</v>
      </c>
      <c r="C55" s="210" t="s">
        <v>1153</v>
      </c>
      <c r="D55" s="184" t="s">
        <v>205</v>
      </c>
      <c r="E55" s="186">
        <v>1292</v>
      </c>
      <c r="F55" s="190"/>
      <c r="G55" s="189">
        <f>E55*F55</f>
        <v>0</v>
      </c>
      <c r="H55" s="188" t="s">
        <v>1138</v>
      </c>
      <c r="I55" s="194" t="s">
        <v>135</v>
      </c>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v>21</v>
      </c>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c r="B56" s="182"/>
      <c r="C56" s="223" t="s">
        <v>1139</v>
      </c>
      <c r="D56" s="214"/>
      <c r="E56" s="215"/>
      <c r="F56" s="189"/>
      <c r="G56" s="189"/>
      <c r="H56" s="188"/>
      <c r="I56" s="194"/>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outlineLevel="1" x14ac:dyDescent="0.2">
      <c r="A57" s="192"/>
      <c r="B57" s="182"/>
      <c r="C57" s="223" t="s">
        <v>1140</v>
      </c>
      <c r="D57" s="214"/>
      <c r="E57" s="215"/>
      <c r="F57" s="189"/>
      <c r="G57" s="189"/>
      <c r="H57" s="188"/>
      <c r="I57" s="194"/>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outlineLevel="1" x14ac:dyDescent="0.2">
      <c r="A58" s="192"/>
      <c r="B58" s="182"/>
      <c r="C58" s="223" t="s">
        <v>1141</v>
      </c>
      <c r="D58" s="214"/>
      <c r="E58" s="215">
        <v>123</v>
      </c>
      <c r="F58" s="189"/>
      <c r="G58" s="189"/>
      <c r="H58" s="188"/>
      <c r="I58" s="194"/>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outlineLevel="1" x14ac:dyDescent="0.2">
      <c r="A59" s="192"/>
      <c r="B59" s="182"/>
      <c r="C59" s="223" t="s">
        <v>1142</v>
      </c>
      <c r="D59" s="214"/>
      <c r="E59" s="215"/>
      <c r="F59" s="189"/>
      <c r="G59" s="189"/>
      <c r="H59" s="188"/>
      <c r="I59" s="194"/>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c r="B60" s="182"/>
      <c r="C60" s="223" t="s">
        <v>1143</v>
      </c>
      <c r="D60" s="214"/>
      <c r="E60" s="215">
        <v>435</v>
      </c>
      <c r="F60" s="189"/>
      <c r="G60" s="189"/>
      <c r="H60" s="188"/>
      <c r="I60" s="194"/>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c r="B61" s="182"/>
      <c r="C61" s="223" t="s">
        <v>1148</v>
      </c>
      <c r="D61" s="214"/>
      <c r="E61" s="215"/>
      <c r="F61" s="189"/>
      <c r="G61" s="189"/>
      <c r="H61" s="188"/>
      <c r="I61" s="194"/>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c r="B62" s="182"/>
      <c r="C62" s="223" t="s">
        <v>1140</v>
      </c>
      <c r="D62" s="214"/>
      <c r="E62" s="215"/>
      <c r="F62" s="189"/>
      <c r="G62" s="189"/>
      <c r="H62" s="188"/>
      <c r="I62" s="194"/>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outlineLevel="1" x14ac:dyDescent="0.2">
      <c r="A63" s="192"/>
      <c r="B63" s="182"/>
      <c r="C63" s="223" t="s">
        <v>1149</v>
      </c>
      <c r="D63" s="214"/>
      <c r="E63" s="215">
        <v>149</v>
      </c>
      <c r="F63" s="189"/>
      <c r="G63" s="189"/>
      <c r="H63" s="188"/>
      <c r="I63" s="194"/>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outlineLevel="1" x14ac:dyDescent="0.2">
      <c r="A64" s="192"/>
      <c r="B64" s="182"/>
      <c r="C64" s="223" t="s">
        <v>1142</v>
      </c>
      <c r="D64" s="214"/>
      <c r="E64" s="215"/>
      <c r="F64" s="189"/>
      <c r="G64" s="189"/>
      <c r="H64" s="188"/>
      <c r="I64" s="194"/>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outlineLevel="1" x14ac:dyDescent="0.2">
      <c r="A65" s="192"/>
      <c r="B65" s="182"/>
      <c r="C65" s="223" t="s">
        <v>1150</v>
      </c>
      <c r="D65" s="214"/>
      <c r="E65" s="215">
        <v>585</v>
      </c>
      <c r="F65" s="189"/>
      <c r="G65" s="189"/>
      <c r="H65" s="188"/>
      <c r="I65" s="194"/>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outlineLevel="1" x14ac:dyDescent="0.2">
      <c r="A66" s="192">
        <v>9</v>
      </c>
      <c r="B66" s="182" t="s">
        <v>1154</v>
      </c>
      <c r="C66" s="210" t="s">
        <v>1155</v>
      </c>
      <c r="D66" s="184" t="s">
        <v>205</v>
      </c>
      <c r="E66" s="186">
        <v>2520</v>
      </c>
      <c r="F66" s="190"/>
      <c r="G66" s="189">
        <f>E66*F66</f>
        <v>0</v>
      </c>
      <c r="H66" s="188" t="s">
        <v>1138</v>
      </c>
      <c r="I66" s="194" t="s">
        <v>135</v>
      </c>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v>21</v>
      </c>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outlineLevel="1" x14ac:dyDescent="0.2">
      <c r="A67" s="192"/>
      <c r="B67" s="182"/>
      <c r="C67" s="223" t="s">
        <v>1144</v>
      </c>
      <c r="D67" s="214"/>
      <c r="E67" s="215"/>
      <c r="F67" s="189"/>
      <c r="G67" s="189"/>
      <c r="H67" s="188"/>
      <c r="I67" s="194"/>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c r="B68" s="182"/>
      <c r="C68" s="223" t="s">
        <v>1140</v>
      </c>
      <c r="D68" s="214"/>
      <c r="E68" s="215"/>
      <c r="F68" s="189"/>
      <c r="G68" s="189"/>
      <c r="H68" s="188"/>
      <c r="I68" s="194"/>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outlineLevel="1" x14ac:dyDescent="0.2">
      <c r="A69" s="192"/>
      <c r="B69" s="182"/>
      <c r="C69" s="223" t="s">
        <v>1145</v>
      </c>
      <c r="D69" s="214"/>
      <c r="E69" s="215">
        <v>850</v>
      </c>
      <c r="F69" s="189"/>
      <c r="G69" s="189"/>
      <c r="H69" s="188"/>
      <c r="I69" s="194"/>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outlineLevel="1" x14ac:dyDescent="0.2">
      <c r="A70" s="192"/>
      <c r="B70" s="182"/>
      <c r="C70" s="223" t="s">
        <v>1142</v>
      </c>
      <c r="D70" s="214"/>
      <c r="E70" s="215"/>
      <c r="F70" s="189"/>
      <c r="G70" s="189"/>
      <c r="H70" s="188"/>
      <c r="I70" s="194"/>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outlineLevel="1" x14ac:dyDescent="0.2">
      <c r="A71" s="192"/>
      <c r="B71" s="182"/>
      <c r="C71" s="223" t="s">
        <v>1147</v>
      </c>
      <c r="D71" s="214"/>
      <c r="E71" s="215">
        <v>1670</v>
      </c>
      <c r="F71" s="189"/>
      <c r="G71" s="189"/>
      <c r="H71" s="188"/>
      <c r="I71" s="194"/>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outlineLevel="1" x14ac:dyDescent="0.2">
      <c r="A72" s="192">
        <v>10</v>
      </c>
      <c r="B72" s="182" t="s">
        <v>1156</v>
      </c>
      <c r="C72" s="210" t="s">
        <v>1157</v>
      </c>
      <c r="D72" s="184" t="s">
        <v>205</v>
      </c>
      <c r="E72" s="186">
        <v>39.799999999999997</v>
      </c>
      <c r="F72" s="190"/>
      <c r="G72" s="189">
        <f>E72*F72</f>
        <v>0</v>
      </c>
      <c r="H72" s="188" t="s">
        <v>1138</v>
      </c>
      <c r="I72" s="194" t="s">
        <v>135</v>
      </c>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v>21</v>
      </c>
      <c r="AN72" s="178"/>
      <c r="AO72" s="178"/>
      <c r="AP72" s="178"/>
      <c r="AQ72" s="178"/>
      <c r="AR72" s="178"/>
      <c r="AS72" s="178"/>
      <c r="AT72" s="178"/>
      <c r="AU72" s="178"/>
      <c r="AV72" s="178"/>
      <c r="AW72" s="178"/>
      <c r="AX72" s="178"/>
      <c r="AY72" s="178"/>
      <c r="AZ72" s="178"/>
      <c r="BA72" s="178"/>
      <c r="BB72" s="178"/>
      <c r="BC72" s="178"/>
      <c r="BD72" s="178"/>
      <c r="BE72" s="178"/>
      <c r="BF72" s="178"/>
      <c r="BG72" s="178"/>
      <c r="BH72" s="178"/>
    </row>
    <row r="73" spans="1:60" outlineLevel="1" x14ac:dyDescent="0.2">
      <c r="A73" s="192"/>
      <c r="B73" s="182"/>
      <c r="C73" s="223" t="s">
        <v>1144</v>
      </c>
      <c r="D73" s="214"/>
      <c r="E73" s="215"/>
      <c r="F73" s="189"/>
      <c r="G73" s="189"/>
      <c r="H73" s="188"/>
      <c r="I73" s="194"/>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row>
    <row r="74" spans="1:60" outlineLevel="1" x14ac:dyDescent="0.2">
      <c r="A74" s="192"/>
      <c r="B74" s="182"/>
      <c r="C74" s="223" t="s">
        <v>1140</v>
      </c>
      <c r="D74" s="214"/>
      <c r="E74" s="215"/>
      <c r="F74" s="189"/>
      <c r="G74" s="189"/>
      <c r="H74" s="188"/>
      <c r="I74" s="194"/>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row>
    <row r="75" spans="1:60" outlineLevel="1" x14ac:dyDescent="0.2">
      <c r="A75" s="192"/>
      <c r="B75" s="182"/>
      <c r="C75" s="223" t="s">
        <v>1146</v>
      </c>
      <c r="D75" s="214"/>
      <c r="E75" s="215">
        <v>39.799999999999997</v>
      </c>
      <c r="F75" s="189"/>
      <c r="G75" s="189"/>
      <c r="H75" s="188"/>
      <c r="I75" s="194"/>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row>
    <row r="76" spans="1:60" ht="13.5" outlineLevel="1" thickBot="1" x14ac:dyDescent="0.25">
      <c r="A76" s="201">
        <v>11</v>
      </c>
      <c r="B76" s="202" t="s">
        <v>1158</v>
      </c>
      <c r="C76" s="231" t="s">
        <v>1159</v>
      </c>
      <c r="D76" s="239" t="s">
        <v>263</v>
      </c>
      <c r="E76" s="229">
        <v>380</v>
      </c>
      <c r="F76" s="230"/>
      <c r="G76" s="218">
        <f>E76*F76</f>
        <v>0</v>
      </c>
      <c r="H76" s="203"/>
      <c r="I76" s="204" t="s">
        <v>264</v>
      </c>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v>21</v>
      </c>
      <c r="AN76" s="178"/>
      <c r="AO76" s="178"/>
      <c r="AP76" s="178"/>
      <c r="AQ76" s="178"/>
      <c r="AR76" s="178"/>
      <c r="AS76" s="178"/>
      <c r="AT76" s="178"/>
      <c r="AU76" s="178"/>
      <c r="AV76" s="178"/>
      <c r="AW76" s="178"/>
      <c r="AX76" s="178"/>
      <c r="AY76" s="178"/>
      <c r="AZ76" s="178"/>
      <c r="BA76" s="178"/>
      <c r="BB76" s="178"/>
      <c r="BC76" s="178"/>
      <c r="BD76" s="178"/>
      <c r="BE76" s="178"/>
      <c r="BF76" s="178"/>
      <c r="BG76" s="178"/>
      <c r="BH76" s="178"/>
    </row>
    <row r="77" spans="1:60" hidden="1" x14ac:dyDescent="0.2">
      <c r="C77" s="80"/>
      <c r="AK77">
        <f>SUM(AK1:AK76)</f>
        <v>0</v>
      </c>
      <c r="AL77">
        <f>SUM(AL1:AL76)</f>
        <v>0</v>
      </c>
      <c r="AN77">
        <v>15</v>
      </c>
      <c r="AO77">
        <v>21</v>
      </c>
    </row>
    <row r="78" spans="1:60" ht="13.5" hidden="1" thickBot="1" x14ac:dyDescent="0.25">
      <c r="A78" s="219"/>
      <c r="B78" s="220" t="s">
        <v>175</v>
      </c>
      <c r="C78" s="225"/>
      <c r="D78" s="221"/>
      <c r="E78" s="221"/>
      <c r="F78" s="221"/>
      <c r="G78" s="222">
        <f>F8+F14+F22+F34</f>
        <v>0</v>
      </c>
      <c r="AN78">
        <f>SUMIF(AM8:AM77,AN77,G8:G77)</f>
        <v>0</v>
      </c>
      <c r="AO78">
        <f>SUMIF(AM8:AM77,AO77,G8:G77)</f>
        <v>0</v>
      </c>
    </row>
  </sheetData>
  <sheetProtection password="C71F" sheet="1"/>
  <mergeCells count="20">
    <mergeCell ref="B36:G36"/>
    <mergeCell ref="B54:G54"/>
    <mergeCell ref="F22:G22"/>
    <mergeCell ref="B23:G23"/>
    <mergeCell ref="C25:G25"/>
    <mergeCell ref="C30:G30"/>
    <mergeCell ref="F34:G34"/>
    <mergeCell ref="B35:G35"/>
    <mergeCell ref="B17:G17"/>
    <mergeCell ref="A1:G1"/>
    <mergeCell ref="C2:G2"/>
    <mergeCell ref="C3:G3"/>
    <mergeCell ref="C4:G4"/>
    <mergeCell ref="C7:G7"/>
    <mergeCell ref="F8:G8"/>
    <mergeCell ref="B9:G9"/>
    <mergeCell ref="B10:G10"/>
    <mergeCell ref="F14:G14"/>
    <mergeCell ref="B15:G15"/>
    <mergeCell ref="B16:G16"/>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222"/>
  <sheetViews>
    <sheetView showGridLines="0" topLeftCell="A208"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323</v>
      </c>
      <c r="C4" s="297" t="s">
        <v>324</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1160</v>
      </c>
      <c r="C8" s="209" t="s">
        <v>1161</v>
      </c>
      <c r="D8" s="183"/>
      <c r="E8" s="185"/>
      <c r="F8" s="293">
        <f>SUM(G9:G15)</f>
        <v>0</v>
      </c>
      <c r="G8" s="294"/>
      <c r="H8" s="187"/>
      <c r="I8" s="193"/>
      <c r="J8" s="54"/>
    </row>
    <row r="9" spans="1:60" outlineLevel="1" x14ac:dyDescent="0.2">
      <c r="A9" s="192">
        <v>1</v>
      </c>
      <c r="B9" s="182" t="s">
        <v>1162</v>
      </c>
      <c r="C9" s="210" t="s">
        <v>1163</v>
      </c>
      <c r="D9" s="184" t="s">
        <v>184</v>
      </c>
      <c r="E9" s="186">
        <v>2.8</v>
      </c>
      <c r="F9" s="190"/>
      <c r="G9" s="189">
        <f t="shared" ref="G9:G15" si="0">E9*F9</f>
        <v>0</v>
      </c>
      <c r="H9" s="188"/>
      <c r="I9" s="194" t="s">
        <v>264</v>
      </c>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v>21</v>
      </c>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v>2</v>
      </c>
      <c r="B10" s="182" t="s">
        <v>1164</v>
      </c>
      <c r="C10" s="210" t="s">
        <v>1165</v>
      </c>
      <c r="D10" s="184" t="s">
        <v>184</v>
      </c>
      <c r="E10" s="186">
        <v>0.4</v>
      </c>
      <c r="F10" s="190"/>
      <c r="G10" s="189">
        <f t="shared" si="0"/>
        <v>0</v>
      </c>
      <c r="H10" s="188"/>
      <c r="I10" s="194" t="s">
        <v>264</v>
      </c>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v>21</v>
      </c>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outlineLevel="1" x14ac:dyDescent="0.2">
      <c r="A11" s="192">
        <v>3</v>
      </c>
      <c r="B11" s="182" t="s">
        <v>1166</v>
      </c>
      <c r="C11" s="210" t="s">
        <v>1167</v>
      </c>
      <c r="D11" s="184" t="s">
        <v>184</v>
      </c>
      <c r="E11" s="186">
        <v>1.84</v>
      </c>
      <c r="F11" s="190"/>
      <c r="G11" s="189">
        <f t="shared" si="0"/>
        <v>0</v>
      </c>
      <c r="H11" s="188"/>
      <c r="I11" s="194" t="s">
        <v>264</v>
      </c>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v>21</v>
      </c>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outlineLevel="1" x14ac:dyDescent="0.2">
      <c r="A12" s="192">
        <v>4</v>
      </c>
      <c r="B12" s="182" t="s">
        <v>1168</v>
      </c>
      <c r="C12" s="210" t="s">
        <v>1169</v>
      </c>
      <c r="D12" s="184" t="s">
        <v>184</v>
      </c>
      <c r="E12" s="186">
        <v>0.56000000000000005</v>
      </c>
      <c r="F12" s="190"/>
      <c r="G12" s="189">
        <f t="shared" si="0"/>
        <v>0</v>
      </c>
      <c r="H12" s="188"/>
      <c r="I12" s="194" t="s">
        <v>264</v>
      </c>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v>21</v>
      </c>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v>5</v>
      </c>
      <c r="B13" s="182" t="s">
        <v>1170</v>
      </c>
      <c r="C13" s="210" t="s">
        <v>1171</v>
      </c>
      <c r="D13" s="184" t="s">
        <v>184</v>
      </c>
      <c r="E13" s="186">
        <v>0.56000000000000005</v>
      </c>
      <c r="F13" s="190"/>
      <c r="G13" s="189">
        <f t="shared" si="0"/>
        <v>0</v>
      </c>
      <c r="H13" s="188"/>
      <c r="I13" s="194" t="s">
        <v>264</v>
      </c>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v>21</v>
      </c>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outlineLevel="1" x14ac:dyDescent="0.2">
      <c r="A14" s="192">
        <v>6</v>
      </c>
      <c r="B14" s="182" t="s">
        <v>1172</v>
      </c>
      <c r="C14" s="210" t="s">
        <v>1173</v>
      </c>
      <c r="D14" s="184" t="s">
        <v>184</v>
      </c>
      <c r="E14" s="186">
        <v>0.56000000000000005</v>
      </c>
      <c r="F14" s="190"/>
      <c r="G14" s="189">
        <f t="shared" si="0"/>
        <v>0</v>
      </c>
      <c r="H14" s="188"/>
      <c r="I14" s="194" t="s">
        <v>264</v>
      </c>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v>21</v>
      </c>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outlineLevel="1" x14ac:dyDescent="0.2">
      <c r="A15" s="192">
        <v>7</v>
      </c>
      <c r="B15" s="182" t="s">
        <v>1174</v>
      </c>
      <c r="C15" s="210" t="s">
        <v>1175</v>
      </c>
      <c r="D15" s="184" t="s">
        <v>184</v>
      </c>
      <c r="E15" s="186">
        <v>0.56000000000000005</v>
      </c>
      <c r="F15" s="190"/>
      <c r="G15" s="189">
        <f t="shared" si="0"/>
        <v>0</v>
      </c>
      <c r="H15" s="188"/>
      <c r="I15" s="194" t="s">
        <v>264</v>
      </c>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v>21</v>
      </c>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x14ac:dyDescent="0.2">
      <c r="A16" s="191" t="s">
        <v>127</v>
      </c>
      <c r="B16" s="181" t="s">
        <v>1176</v>
      </c>
      <c r="C16" s="209" t="s">
        <v>1177</v>
      </c>
      <c r="D16" s="183"/>
      <c r="E16" s="185"/>
      <c r="F16" s="320">
        <f>SUM(G17:G17)</f>
        <v>0</v>
      </c>
      <c r="G16" s="321"/>
      <c r="H16" s="187"/>
      <c r="I16" s="193"/>
      <c r="J16" s="54"/>
    </row>
    <row r="17" spans="1:60" outlineLevel="1" x14ac:dyDescent="0.2">
      <c r="A17" s="192">
        <v>8</v>
      </c>
      <c r="B17" s="182" t="s">
        <v>1178</v>
      </c>
      <c r="C17" s="210" t="s">
        <v>1179</v>
      </c>
      <c r="D17" s="184" t="s">
        <v>233</v>
      </c>
      <c r="E17" s="186">
        <v>3.88</v>
      </c>
      <c r="F17" s="190"/>
      <c r="G17" s="189">
        <f>E17*F17</f>
        <v>0</v>
      </c>
      <c r="H17" s="188"/>
      <c r="I17" s="194" t="s">
        <v>264</v>
      </c>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v>21</v>
      </c>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x14ac:dyDescent="0.2">
      <c r="A18" s="191" t="s">
        <v>127</v>
      </c>
      <c r="B18" s="181" t="s">
        <v>1180</v>
      </c>
      <c r="C18" s="209" t="s">
        <v>1181</v>
      </c>
      <c r="D18" s="183"/>
      <c r="E18" s="185"/>
      <c r="F18" s="320">
        <f>SUM(G19:G35)</f>
        <v>0</v>
      </c>
      <c r="G18" s="321"/>
      <c r="H18" s="187"/>
      <c r="I18" s="193"/>
      <c r="J18" s="54"/>
    </row>
    <row r="19" spans="1:60" outlineLevel="1" x14ac:dyDescent="0.2">
      <c r="A19" s="192">
        <v>9</v>
      </c>
      <c r="B19" s="182" t="s">
        <v>1182</v>
      </c>
      <c r="C19" s="210" t="s">
        <v>1183</v>
      </c>
      <c r="D19" s="184" t="s">
        <v>1184</v>
      </c>
      <c r="E19" s="186">
        <v>1</v>
      </c>
      <c r="F19" s="190"/>
      <c r="G19" s="189">
        <f t="shared" ref="G19:G35" si="1">E19*F19</f>
        <v>0</v>
      </c>
      <c r="H19" s="188"/>
      <c r="I19" s="194" t="s">
        <v>264</v>
      </c>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v>21</v>
      </c>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v>10</v>
      </c>
      <c r="B20" s="182" t="s">
        <v>1185</v>
      </c>
      <c r="C20" s="210" t="s">
        <v>1186</v>
      </c>
      <c r="D20" s="184" t="s">
        <v>1187</v>
      </c>
      <c r="E20" s="186">
        <v>8</v>
      </c>
      <c r="F20" s="190"/>
      <c r="G20" s="189">
        <f t="shared" si="1"/>
        <v>0</v>
      </c>
      <c r="H20" s="188"/>
      <c r="I20" s="194" t="s">
        <v>264</v>
      </c>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v>21</v>
      </c>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v>11</v>
      </c>
      <c r="B21" s="182" t="s">
        <v>1188</v>
      </c>
      <c r="C21" s="210" t="s">
        <v>1189</v>
      </c>
      <c r="D21" s="184" t="s">
        <v>1187</v>
      </c>
      <c r="E21" s="186">
        <v>4</v>
      </c>
      <c r="F21" s="190"/>
      <c r="G21" s="189">
        <f t="shared" si="1"/>
        <v>0</v>
      </c>
      <c r="H21" s="188"/>
      <c r="I21" s="194" t="s">
        <v>264</v>
      </c>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v>21</v>
      </c>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outlineLevel="1" x14ac:dyDescent="0.2">
      <c r="A22" s="192">
        <v>12</v>
      </c>
      <c r="B22" s="182" t="s">
        <v>1190</v>
      </c>
      <c r="C22" s="210" t="s">
        <v>1191</v>
      </c>
      <c r="D22" s="184" t="s">
        <v>1184</v>
      </c>
      <c r="E22" s="186">
        <v>4</v>
      </c>
      <c r="F22" s="190"/>
      <c r="G22" s="189">
        <f t="shared" si="1"/>
        <v>0</v>
      </c>
      <c r="H22" s="188"/>
      <c r="I22" s="194" t="s">
        <v>264</v>
      </c>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v>21</v>
      </c>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outlineLevel="1" x14ac:dyDescent="0.2">
      <c r="A23" s="192">
        <v>13</v>
      </c>
      <c r="B23" s="182" t="s">
        <v>1192</v>
      </c>
      <c r="C23" s="210" t="s">
        <v>1193</v>
      </c>
      <c r="D23" s="184" t="s">
        <v>1187</v>
      </c>
      <c r="E23" s="186">
        <v>4</v>
      </c>
      <c r="F23" s="190"/>
      <c r="G23" s="189">
        <f t="shared" si="1"/>
        <v>0</v>
      </c>
      <c r="H23" s="188"/>
      <c r="I23" s="194" t="s">
        <v>264</v>
      </c>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v>21</v>
      </c>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ht="22.5" outlineLevel="1" x14ac:dyDescent="0.2">
      <c r="A24" s="192">
        <v>14</v>
      </c>
      <c r="B24" s="182" t="s">
        <v>1194</v>
      </c>
      <c r="C24" s="210" t="s">
        <v>1195</v>
      </c>
      <c r="D24" s="184" t="s">
        <v>1187</v>
      </c>
      <c r="E24" s="186">
        <v>1</v>
      </c>
      <c r="F24" s="190"/>
      <c r="G24" s="189">
        <f t="shared" si="1"/>
        <v>0</v>
      </c>
      <c r="H24" s="188"/>
      <c r="I24" s="194" t="s">
        <v>264</v>
      </c>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v>21</v>
      </c>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v>15</v>
      </c>
      <c r="B25" s="182" t="s">
        <v>1196</v>
      </c>
      <c r="C25" s="210" t="s">
        <v>1197</v>
      </c>
      <c r="D25" s="184" t="s">
        <v>1187</v>
      </c>
      <c r="E25" s="186">
        <v>5</v>
      </c>
      <c r="F25" s="190"/>
      <c r="G25" s="189">
        <f t="shared" si="1"/>
        <v>0</v>
      </c>
      <c r="H25" s="188"/>
      <c r="I25" s="194" t="s">
        <v>264</v>
      </c>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v>21</v>
      </c>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v>16</v>
      </c>
      <c r="B26" s="182" t="s">
        <v>1198</v>
      </c>
      <c r="C26" s="210" t="s">
        <v>1199</v>
      </c>
      <c r="D26" s="184" t="s">
        <v>1184</v>
      </c>
      <c r="E26" s="186">
        <v>4</v>
      </c>
      <c r="F26" s="190"/>
      <c r="G26" s="189">
        <f t="shared" si="1"/>
        <v>0</v>
      </c>
      <c r="H26" s="188"/>
      <c r="I26" s="194" t="s">
        <v>264</v>
      </c>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v>21</v>
      </c>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ht="22.5" outlineLevel="1" x14ac:dyDescent="0.2">
      <c r="A27" s="192">
        <v>17</v>
      </c>
      <c r="B27" s="182" t="s">
        <v>1200</v>
      </c>
      <c r="C27" s="210" t="s">
        <v>1201</v>
      </c>
      <c r="D27" s="184" t="s">
        <v>1187</v>
      </c>
      <c r="E27" s="186">
        <v>1</v>
      </c>
      <c r="F27" s="190"/>
      <c r="G27" s="189">
        <f t="shared" si="1"/>
        <v>0</v>
      </c>
      <c r="H27" s="188"/>
      <c r="I27" s="194" t="s">
        <v>264</v>
      </c>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v>21</v>
      </c>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v>18</v>
      </c>
      <c r="B28" s="182" t="s">
        <v>1202</v>
      </c>
      <c r="C28" s="210" t="s">
        <v>1203</v>
      </c>
      <c r="D28" s="184" t="s">
        <v>205</v>
      </c>
      <c r="E28" s="186">
        <v>10.199999999999999</v>
      </c>
      <c r="F28" s="190"/>
      <c r="G28" s="189">
        <f t="shared" si="1"/>
        <v>0</v>
      </c>
      <c r="H28" s="188"/>
      <c r="I28" s="194" t="s">
        <v>264</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v>19</v>
      </c>
      <c r="B29" s="182" t="s">
        <v>1204</v>
      </c>
      <c r="C29" s="210" t="s">
        <v>1205</v>
      </c>
      <c r="D29" s="184" t="s">
        <v>205</v>
      </c>
      <c r="E29" s="186">
        <v>10.199999999999999</v>
      </c>
      <c r="F29" s="190"/>
      <c r="G29" s="189">
        <f t="shared" si="1"/>
        <v>0</v>
      </c>
      <c r="H29" s="188"/>
      <c r="I29" s="194" t="s">
        <v>264</v>
      </c>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v>21</v>
      </c>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ht="22.5" outlineLevel="1" x14ac:dyDescent="0.2">
      <c r="A30" s="192">
        <v>20</v>
      </c>
      <c r="B30" s="182" t="s">
        <v>1206</v>
      </c>
      <c r="C30" s="210" t="s">
        <v>1207</v>
      </c>
      <c r="D30" s="184" t="s">
        <v>1184</v>
      </c>
      <c r="E30" s="186">
        <v>4</v>
      </c>
      <c r="F30" s="190"/>
      <c r="G30" s="189">
        <f t="shared" si="1"/>
        <v>0</v>
      </c>
      <c r="H30" s="188"/>
      <c r="I30" s="194" t="s">
        <v>264</v>
      </c>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v>21</v>
      </c>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v>21</v>
      </c>
      <c r="B31" s="182" t="s">
        <v>1208</v>
      </c>
      <c r="C31" s="210" t="s">
        <v>1209</v>
      </c>
      <c r="D31" s="184" t="s">
        <v>1210</v>
      </c>
      <c r="E31" s="186">
        <v>40</v>
      </c>
      <c r="F31" s="190"/>
      <c r="G31" s="189">
        <f t="shared" si="1"/>
        <v>0</v>
      </c>
      <c r="H31" s="188"/>
      <c r="I31" s="194" t="s">
        <v>264</v>
      </c>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v>21</v>
      </c>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ht="33.75" outlineLevel="1" x14ac:dyDescent="0.2">
      <c r="A32" s="192">
        <v>22</v>
      </c>
      <c r="B32" s="182" t="s">
        <v>1211</v>
      </c>
      <c r="C32" s="210" t="s">
        <v>1212</v>
      </c>
      <c r="D32" s="184" t="s">
        <v>233</v>
      </c>
      <c r="E32" s="186">
        <v>0.95</v>
      </c>
      <c r="F32" s="190"/>
      <c r="G32" s="189">
        <f t="shared" si="1"/>
        <v>0</v>
      </c>
      <c r="H32" s="188"/>
      <c r="I32" s="194" t="s">
        <v>264</v>
      </c>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v>21</v>
      </c>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v>23</v>
      </c>
      <c r="B33" s="182" t="s">
        <v>1213</v>
      </c>
      <c r="C33" s="210" t="s">
        <v>1214</v>
      </c>
      <c r="D33" s="184" t="s">
        <v>233</v>
      </c>
      <c r="E33" s="186">
        <v>0.95</v>
      </c>
      <c r="F33" s="190"/>
      <c r="G33" s="189">
        <f t="shared" si="1"/>
        <v>0</v>
      </c>
      <c r="H33" s="188"/>
      <c r="I33" s="194" t="s">
        <v>264</v>
      </c>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v>21</v>
      </c>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ht="22.5" outlineLevel="1" x14ac:dyDescent="0.2">
      <c r="A34" s="192">
        <v>24</v>
      </c>
      <c r="B34" s="182" t="s">
        <v>1215</v>
      </c>
      <c r="C34" s="210" t="s">
        <v>1216</v>
      </c>
      <c r="D34" s="184" t="s">
        <v>233</v>
      </c>
      <c r="E34" s="186">
        <v>0.95</v>
      </c>
      <c r="F34" s="190"/>
      <c r="G34" s="189">
        <f t="shared" si="1"/>
        <v>0</v>
      </c>
      <c r="H34" s="188"/>
      <c r="I34" s="194" t="s">
        <v>264</v>
      </c>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v>21</v>
      </c>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outlineLevel="1" x14ac:dyDescent="0.2">
      <c r="A35" s="192">
        <v>25</v>
      </c>
      <c r="B35" s="182" t="s">
        <v>1217</v>
      </c>
      <c r="C35" s="210" t="s">
        <v>1218</v>
      </c>
      <c r="D35" s="184" t="s">
        <v>233</v>
      </c>
      <c r="E35" s="186">
        <v>0.95</v>
      </c>
      <c r="F35" s="190"/>
      <c r="G35" s="189">
        <f t="shared" si="1"/>
        <v>0</v>
      </c>
      <c r="H35" s="188"/>
      <c r="I35" s="194" t="s">
        <v>264</v>
      </c>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v>21</v>
      </c>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x14ac:dyDescent="0.2">
      <c r="A36" s="191" t="s">
        <v>127</v>
      </c>
      <c r="B36" s="181" t="s">
        <v>1219</v>
      </c>
      <c r="C36" s="209" t="s">
        <v>1220</v>
      </c>
      <c r="D36" s="183"/>
      <c r="E36" s="185"/>
      <c r="F36" s="320">
        <f>SUM(G37:G65)</f>
        <v>0</v>
      </c>
      <c r="G36" s="321"/>
      <c r="H36" s="187"/>
      <c r="I36" s="193"/>
      <c r="J36" s="54"/>
    </row>
    <row r="37" spans="1:60" outlineLevel="1" x14ac:dyDescent="0.2">
      <c r="A37" s="192">
        <v>26</v>
      </c>
      <c r="B37" s="182" t="s">
        <v>1221</v>
      </c>
      <c r="C37" s="210" t="s">
        <v>1222</v>
      </c>
      <c r="D37" s="184" t="s">
        <v>397</v>
      </c>
      <c r="E37" s="186">
        <v>6</v>
      </c>
      <c r="F37" s="190"/>
      <c r="G37" s="189">
        <f t="shared" ref="G37:G65" si="2">E37*F37</f>
        <v>0</v>
      </c>
      <c r="H37" s="188"/>
      <c r="I37" s="194" t="s">
        <v>264</v>
      </c>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v>21</v>
      </c>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v>27</v>
      </c>
      <c r="B38" s="182" t="s">
        <v>1223</v>
      </c>
      <c r="C38" s="210" t="s">
        <v>1224</v>
      </c>
      <c r="D38" s="184" t="s">
        <v>397</v>
      </c>
      <c r="E38" s="186">
        <v>11</v>
      </c>
      <c r="F38" s="190"/>
      <c r="G38" s="189">
        <f t="shared" si="2"/>
        <v>0</v>
      </c>
      <c r="H38" s="188"/>
      <c r="I38" s="194" t="s">
        <v>264</v>
      </c>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v>21</v>
      </c>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v>28</v>
      </c>
      <c r="B39" s="182" t="s">
        <v>1225</v>
      </c>
      <c r="C39" s="210" t="s">
        <v>1226</v>
      </c>
      <c r="D39" s="184" t="s">
        <v>397</v>
      </c>
      <c r="E39" s="186">
        <v>1</v>
      </c>
      <c r="F39" s="190"/>
      <c r="G39" s="189">
        <f t="shared" si="2"/>
        <v>0</v>
      </c>
      <c r="H39" s="188"/>
      <c r="I39" s="194" t="s">
        <v>264</v>
      </c>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v>21</v>
      </c>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outlineLevel="1" x14ac:dyDescent="0.2">
      <c r="A40" s="192">
        <v>29</v>
      </c>
      <c r="B40" s="182" t="s">
        <v>1227</v>
      </c>
      <c r="C40" s="210" t="s">
        <v>1228</v>
      </c>
      <c r="D40" s="184" t="s">
        <v>397</v>
      </c>
      <c r="E40" s="186">
        <v>2</v>
      </c>
      <c r="F40" s="190"/>
      <c r="G40" s="189">
        <f t="shared" si="2"/>
        <v>0</v>
      </c>
      <c r="H40" s="188"/>
      <c r="I40" s="194" t="s">
        <v>264</v>
      </c>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v>21</v>
      </c>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v>30</v>
      </c>
      <c r="B41" s="182" t="s">
        <v>1229</v>
      </c>
      <c r="C41" s="210" t="s">
        <v>1230</v>
      </c>
      <c r="D41" s="184" t="s">
        <v>397</v>
      </c>
      <c r="E41" s="186">
        <v>4</v>
      </c>
      <c r="F41" s="190"/>
      <c r="G41" s="189">
        <f t="shared" si="2"/>
        <v>0</v>
      </c>
      <c r="H41" s="188"/>
      <c r="I41" s="194" t="s">
        <v>264</v>
      </c>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v>21</v>
      </c>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outlineLevel="1" x14ac:dyDescent="0.2">
      <c r="A42" s="192">
        <v>31</v>
      </c>
      <c r="B42" s="182" t="s">
        <v>1231</v>
      </c>
      <c r="C42" s="210" t="s">
        <v>1232</v>
      </c>
      <c r="D42" s="184" t="s">
        <v>397</v>
      </c>
      <c r="E42" s="186">
        <v>22</v>
      </c>
      <c r="F42" s="190"/>
      <c r="G42" s="189">
        <f t="shared" si="2"/>
        <v>0</v>
      </c>
      <c r="H42" s="188"/>
      <c r="I42" s="194" t="s">
        <v>264</v>
      </c>
      <c r="J42" s="177"/>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v>21</v>
      </c>
      <c r="AN42" s="178"/>
      <c r="AO42" s="178"/>
      <c r="AP42" s="178"/>
      <c r="AQ42" s="178"/>
      <c r="AR42" s="178"/>
      <c r="AS42" s="178"/>
      <c r="AT42" s="178"/>
      <c r="AU42" s="178"/>
      <c r="AV42" s="178"/>
      <c r="AW42" s="178"/>
      <c r="AX42" s="178"/>
      <c r="AY42" s="178"/>
      <c r="AZ42" s="178"/>
      <c r="BA42" s="178"/>
      <c r="BB42" s="178"/>
      <c r="BC42" s="178"/>
      <c r="BD42" s="178"/>
      <c r="BE42" s="178"/>
      <c r="BF42" s="178"/>
      <c r="BG42" s="178"/>
      <c r="BH42" s="178"/>
    </row>
    <row r="43" spans="1:60" outlineLevel="1" x14ac:dyDescent="0.2">
      <c r="A43" s="192">
        <v>32</v>
      </c>
      <c r="B43" s="182" t="s">
        <v>1233</v>
      </c>
      <c r="C43" s="210" t="s">
        <v>1234</v>
      </c>
      <c r="D43" s="184" t="s">
        <v>397</v>
      </c>
      <c r="E43" s="186">
        <v>5</v>
      </c>
      <c r="F43" s="190"/>
      <c r="G43" s="189">
        <f t="shared" si="2"/>
        <v>0</v>
      </c>
      <c r="H43" s="188"/>
      <c r="I43" s="194" t="s">
        <v>264</v>
      </c>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v>21</v>
      </c>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outlineLevel="1" x14ac:dyDescent="0.2">
      <c r="A44" s="192">
        <v>33</v>
      </c>
      <c r="B44" s="182" t="s">
        <v>1235</v>
      </c>
      <c r="C44" s="210" t="s">
        <v>1236</v>
      </c>
      <c r="D44" s="184" t="s">
        <v>397</v>
      </c>
      <c r="E44" s="186">
        <v>7</v>
      </c>
      <c r="F44" s="190"/>
      <c r="G44" s="189">
        <f t="shared" si="2"/>
        <v>0</v>
      </c>
      <c r="H44" s="188"/>
      <c r="I44" s="194" t="s">
        <v>264</v>
      </c>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v>21</v>
      </c>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outlineLevel="1" x14ac:dyDescent="0.2">
      <c r="A45" s="192">
        <v>34</v>
      </c>
      <c r="B45" s="182" t="s">
        <v>1237</v>
      </c>
      <c r="C45" s="210" t="s">
        <v>1238</v>
      </c>
      <c r="D45" s="184" t="s">
        <v>1184</v>
      </c>
      <c r="E45" s="186">
        <v>1</v>
      </c>
      <c r="F45" s="190"/>
      <c r="G45" s="189">
        <f t="shared" si="2"/>
        <v>0</v>
      </c>
      <c r="H45" s="188"/>
      <c r="I45" s="194" t="s">
        <v>264</v>
      </c>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v>21</v>
      </c>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v>35</v>
      </c>
      <c r="B46" s="182" t="s">
        <v>1239</v>
      </c>
      <c r="C46" s="210" t="s">
        <v>1240</v>
      </c>
      <c r="D46" s="184" t="s">
        <v>397</v>
      </c>
      <c r="E46" s="186">
        <v>58</v>
      </c>
      <c r="F46" s="190"/>
      <c r="G46" s="189">
        <f t="shared" si="2"/>
        <v>0</v>
      </c>
      <c r="H46" s="188"/>
      <c r="I46" s="194" t="s">
        <v>264</v>
      </c>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v>21</v>
      </c>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outlineLevel="1" x14ac:dyDescent="0.2">
      <c r="A47" s="192">
        <v>36</v>
      </c>
      <c r="B47" s="182" t="s">
        <v>1241</v>
      </c>
      <c r="C47" s="210" t="s">
        <v>1242</v>
      </c>
      <c r="D47" s="184" t="s">
        <v>1184</v>
      </c>
      <c r="E47" s="186">
        <v>7</v>
      </c>
      <c r="F47" s="190"/>
      <c r="G47" s="189">
        <f t="shared" si="2"/>
        <v>0</v>
      </c>
      <c r="H47" s="188"/>
      <c r="I47" s="194" t="s">
        <v>264</v>
      </c>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v>21</v>
      </c>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outlineLevel="1" x14ac:dyDescent="0.2">
      <c r="A48" s="192">
        <v>37</v>
      </c>
      <c r="B48" s="182" t="s">
        <v>1243</v>
      </c>
      <c r="C48" s="210" t="s">
        <v>1244</v>
      </c>
      <c r="D48" s="184" t="s">
        <v>1184</v>
      </c>
      <c r="E48" s="186">
        <v>5</v>
      </c>
      <c r="F48" s="190"/>
      <c r="G48" s="189">
        <f t="shared" si="2"/>
        <v>0</v>
      </c>
      <c r="H48" s="188"/>
      <c r="I48" s="194" t="s">
        <v>264</v>
      </c>
      <c r="J48" s="177"/>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v>21</v>
      </c>
      <c r="AN48" s="178"/>
      <c r="AO48" s="178"/>
      <c r="AP48" s="178"/>
      <c r="AQ48" s="178"/>
      <c r="AR48" s="178"/>
      <c r="AS48" s="178"/>
      <c r="AT48" s="178"/>
      <c r="AU48" s="178"/>
      <c r="AV48" s="178"/>
      <c r="AW48" s="178"/>
      <c r="AX48" s="178"/>
      <c r="AY48" s="178"/>
      <c r="AZ48" s="178"/>
      <c r="BA48" s="178"/>
      <c r="BB48" s="178"/>
      <c r="BC48" s="178"/>
      <c r="BD48" s="178"/>
      <c r="BE48" s="178"/>
      <c r="BF48" s="178"/>
      <c r="BG48" s="178"/>
      <c r="BH48" s="178"/>
    </row>
    <row r="49" spans="1:60" outlineLevel="1" x14ac:dyDescent="0.2">
      <c r="A49" s="192">
        <v>38</v>
      </c>
      <c r="B49" s="182" t="s">
        <v>1245</v>
      </c>
      <c r="C49" s="210" t="s">
        <v>1246</v>
      </c>
      <c r="D49" s="184" t="s">
        <v>1184</v>
      </c>
      <c r="E49" s="186">
        <v>7</v>
      </c>
      <c r="F49" s="190"/>
      <c r="G49" s="189">
        <f t="shared" si="2"/>
        <v>0</v>
      </c>
      <c r="H49" s="188"/>
      <c r="I49" s="194" t="s">
        <v>264</v>
      </c>
      <c r="J49" s="177"/>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v>21</v>
      </c>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ht="22.5" outlineLevel="1" x14ac:dyDescent="0.2">
      <c r="A50" s="192">
        <v>39</v>
      </c>
      <c r="B50" s="182" t="s">
        <v>1247</v>
      </c>
      <c r="C50" s="210" t="s">
        <v>1248</v>
      </c>
      <c r="D50" s="184" t="s">
        <v>1184</v>
      </c>
      <c r="E50" s="186">
        <v>1</v>
      </c>
      <c r="F50" s="190"/>
      <c r="G50" s="189">
        <f t="shared" si="2"/>
        <v>0</v>
      </c>
      <c r="H50" s="188"/>
      <c r="I50" s="194" t="s">
        <v>264</v>
      </c>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v>21</v>
      </c>
      <c r="AN50" s="178"/>
      <c r="AO50" s="178"/>
      <c r="AP50" s="178"/>
      <c r="AQ50" s="178"/>
      <c r="AR50" s="178"/>
      <c r="AS50" s="178"/>
      <c r="AT50" s="178"/>
      <c r="AU50" s="178"/>
      <c r="AV50" s="178"/>
      <c r="AW50" s="178"/>
      <c r="AX50" s="178"/>
      <c r="AY50" s="178"/>
      <c r="AZ50" s="178"/>
      <c r="BA50" s="178"/>
      <c r="BB50" s="178"/>
      <c r="BC50" s="178"/>
      <c r="BD50" s="178"/>
      <c r="BE50" s="178"/>
      <c r="BF50" s="178"/>
      <c r="BG50" s="178"/>
      <c r="BH50" s="178"/>
    </row>
    <row r="51" spans="1:60" outlineLevel="1" x14ac:dyDescent="0.2">
      <c r="A51" s="192">
        <v>40</v>
      </c>
      <c r="B51" s="182" t="s">
        <v>1249</v>
      </c>
      <c r="C51" s="210" t="s">
        <v>1250</v>
      </c>
      <c r="D51" s="184" t="s">
        <v>1184</v>
      </c>
      <c r="E51" s="186">
        <v>1</v>
      </c>
      <c r="F51" s="190"/>
      <c r="G51" s="189">
        <f t="shared" si="2"/>
        <v>0</v>
      </c>
      <c r="H51" s="188"/>
      <c r="I51" s="194" t="s">
        <v>264</v>
      </c>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v>21</v>
      </c>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ht="22.5" outlineLevel="1" x14ac:dyDescent="0.2">
      <c r="A52" s="192">
        <v>41</v>
      </c>
      <c r="B52" s="182" t="s">
        <v>1251</v>
      </c>
      <c r="C52" s="210" t="s">
        <v>1252</v>
      </c>
      <c r="D52" s="184" t="s">
        <v>1184</v>
      </c>
      <c r="E52" s="186">
        <v>1</v>
      </c>
      <c r="F52" s="190"/>
      <c r="G52" s="189">
        <f t="shared" si="2"/>
        <v>0</v>
      </c>
      <c r="H52" s="188"/>
      <c r="I52" s="194" t="s">
        <v>264</v>
      </c>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v>21</v>
      </c>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ht="22.5" outlineLevel="1" x14ac:dyDescent="0.2">
      <c r="A53" s="192">
        <v>42</v>
      </c>
      <c r="B53" s="182" t="s">
        <v>1253</v>
      </c>
      <c r="C53" s="210" t="s">
        <v>1254</v>
      </c>
      <c r="D53" s="184" t="s">
        <v>1184</v>
      </c>
      <c r="E53" s="186">
        <v>1</v>
      </c>
      <c r="F53" s="190"/>
      <c r="G53" s="189">
        <f t="shared" si="2"/>
        <v>0</v>
      </c>
      <c r="H53" s="188"/>
      <c r="I53" s="194" t="s">
        <v>264</v>
      </c>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v>21</v>
      </c>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outlineLevel="1" x14ac:dyDescent="0.2">
      <c r="A54" s="192">
        <v>43</v>
      </c>
      <c r="B54" s="182" t="s">
        <v>1255</v>
      </c>
      <c r="C54" s="210" t="s">
        <v>1256</v>
      </c>
      <c r="D54" s="184" t="s">
        <v>1184</v>
      </c>
      <c r="E54" s="186">
        <v>2</v>
      </c>
      <c r="F54" s="190"/>
      <c r="G54" s="189">
        <f t="shared" si="2"/>
        <v>0</v>
      </c>
      <c r="H54" s="188"/>
      <c r="I54" s="194" t="s">
        <v>264</v>
      </c>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v>21</v>
      </c>
      <c r="AN54" s="178"/>
      <c r="AO54" s="178"/>
      <c r="AP54" s="178"/>
      <c r="AQ54" s="178"/>
      <c r="AR54" s="178"/>
      <c r="AS54" s="178"/>
      <c r="AT54" s="178"/>
      <c r="AU54" s="178"/>
      <c r="AV54" s="178"/>
      <c r="AW54" s="178"/>
      <c r="AX54" s="178"/>
      <c r="AY54" s="178"/>
      <c r="AZ54" s="178"/>
      <c r="BA54" s="178"/>
      <c r="BB54" s="178"/>
      <c r="BC54" s="178"/>
      <c r="BD54" s="178"/>
      <c r="BE54" s="178"/>
      <c r="BF54" s="178"/>
      <c r="BG54" s="178"/>
      <c r="BH54" s="178"/>
    </row>
    <row r="55" spans="1:60" outlineLevel="1" x14ac:dyDescent="0.2">
      <c r="A55" s="192">
        <v>44</v>
      </c>
      <c r="B55" s="182" t="s">
        <v>1257</v>
      </c>
      <c r="C55" s="210" t="s">
        <v>1258</v>
      </c>
      <c r="D55" s="184" t="s">
        <v>1184</v>
      </c>
      <c r="E55" s="186">
        <v>1</v>
      </c>
      <c r="F55" s="190"/>
      <c r="G55" s="189">
        <f t="shared" si="2"/>
        <v>0</v>
      </c>
      <c r="H55" s="188"/>
      <c r="I55" s="194" t="s">
        <v>264</v>
      </c>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v>21</v>
      </c>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v>45</v>
      </c>
      <c r="B56" s="182" t="s">
        <v>1259</v>
      </c>
      <c r="C56" s="210" t="s">
        <v>1260</v>
      </c>
      <c r="D56" s="184" t="s">
        <v>1184</v>
      </c>
      <c r="E56" s="186">
        <v>1</v>
      </c>
      <c r="F56" s="190"/>
      <c r="G56" s="189">
        <f t="shared" si="2"/>
        <v>0</v>
      </c>
      <c r="H56" s="188"/>
      <c r="I56" s="194" t="s">
        <v>264</v>
      </c>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v>21</v>
      </c>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ht="22.5" outlineLevel="1" x14ac:dyDescent="0.2">
      <c r="A57" s="192">
        <v>46</v>
      </c>
      <c r="B57" s="182" t="s">
        <v>1261</v>
      </c>
      <c r="C57" s="210" t="s">
        <v>1262</v>
      </c>
      <c r="D57" s="184" t="s">
        <v>1184</v>
      </c>
      <c r="E57" s="186">
        <v>1</v>
      </c>
      <c r="F57" s="190"/>
      <c r="G57" s="189">
        <f t="shared" si="2"/>
        <v>0</v>
      </c>
      <c r="H57" s="188"/>
      <c r="I57" s="194" t="s">
        <v>264</v>
      </c>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v>21</v>
      </c>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ht="22.5" outlineLevel="1" x14ac:dyDescent="0.2">
      <c r="A58" s="192">
        <v>47</v>
      </c>
      <c r="B58" s="182" t="s">
        <v>1263</v>
      </c>
      <c r="C58" s="210" t="s">
        <v>1264</v>
      </c>
      <c r="D58" s="184" t="s">
        <v>1184</v>
      </c>
      <c r="E58" s="186">
        <v>3</v>
      </c>
      <c r="F58" s="190"/>
      <c r="G58" s="189">
        <f t="shared" si="2"/>
        <v>0</v>
      </c>
      <c r="H58" s="188"/>
      <c r="I58" s="194" t="s">
        <v>264</v>
      </c>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v>21</v>
      </c>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ht="22.5" outlineLevel="1" x14ac:dyDescent="0.2">
      <c r="A59" s="192">
        <v>48</v>
      </c>
      <c r="B59" s="182" t="s">
        <v>1265</v>
      </c>
      <c r="C59" s="210" t="s">
        <v>1266</v>
      </c>
      <c r="D59" s="184" t="s">
        <v>1184</v>
      </c>
      <c r="E59" s="186">
        <v>1</v>
      </c>
      <c r="F59" s="190"/>
      <c r="G59" s="189">
        <f t="shared" si="2"/>
        <v>0</v>
      </c>
      <c r="H59" s="188"/>
      <c r="I59" s="194" t="s">
        <v>264</v>
      </c>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v>21</v>
      </c>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v>49</v>
      </c>
      <c r="B60" s="182" t="s">
        <v>1267</v>
      </c>
      <c r="C60" s="210" t="s">
        <v>1268</v>
      </c>
      <c r="D60" s="184" t="s">
        <v>397</v>
      </c>
      <c r="E60" s="186">
        <v>1</v>
      </c>
      <c r="F60" s="190"/>
      <c r="G60" s="189">
        <f t="shared" si="2"/>
        <v>0</v>
      </c>
      <c r="H60" s="188"/>
      <c r="I60" s="194" t="s">
        <v>264</v>
      </c>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v>21</v>
      </c>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v>50</v>
      </c>
      <c r="B61" s="182" t="s">
        <v>1269</v>
      </c>
      <c r="C61" s="210" t="s">
        <v>1270</v>
      </c>
      <c r="D61" s="184" t="s">
        <v>397</v>
      </c>
      <c r="E61" s="186">
        <v>6</v>
      </c>
      <c r="F61" s="190"/>
      <c r="G61" s="189">
        <f t="shared" si="2"/>
        <v>0</v>
      </c>
      <c r="H61" s="188"/>
      <c r="I61" s="194" t="s">
        <v>264</v>
      </c>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v>21</v>
      </c>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v>51</v>
      </c>
      <c r="B62" s="182" t="s">
        <v>1271</v>
      </c>
      <c r="C62" s="210" t="s">
        <v>1272</v>
      </c>
      <c r="D62" s="184" t="s">
        <v>397</v>
      </c>
      <c r="E62" s="186">
        <v>1</v>
      </c>
      <c r="F62" s="190"/>
      <c r="G62" s="189">
        <f t="shared" si="2"/>
        <v>0</v>
      </c>
      <c r="H62" s="188"/>
      <c r="I62" s="194" t="s">
        <v>264</v>
      </c>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v>21</v>
      </c>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outlineLevel="1" x14ac:dyDescent="0.2">
      <c r="A63" s="192">
        <v>52</v>
      </c>
      <c r="B63" s="182" t="s">
        <v>1273</v>
      </c>
      <c r="C63" s="210" t="s">
        <v>1274</v>
      </c>
      <c r="D63" s="184" t="s">
        <v>1184</v>
      </c>
      <c r="E63" s="186">
        <v>2</v>
      </c>
      <c r="F63" s="190"/>
      <c r="G63" s="189">
        <f t="shared" si="2"/>
        <v>0</v>
      </c>
      <c r="H63" s="188"/>
      <c r="I63" s="194" t="s">
        <v>264</v>
      </c>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v>21</v>
      </c>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outlineLevel="1" x14ac:dyDescent="0.2">
      <c r="A64" s="192">
        <v>53</v>
      </c>
      <c r="B64" s="182" t="s">
        <v>1275</v>
      </c>
      <c r="C64" s="210" t="s">
        <v>1276</v>
      </c>
      <c r="D64" s="184" t="s">
        <v>1184</v>
      </c>
      <c r="E64" s="186">
        <v>2</v>
      </c>
      <c r="F64" s="190"/>
      <c r="G64" s="189">
        <f t="shared" si="2"/>
        <v>0</v>
      </c>
      <c r="H64" s="188"/>
      <c r="I64" s="194" t="s">
        <v>264</v>
      </c>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v>21</v>
      </c>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outlineLevel="1" x14ac:dyDescent="0.2">
      <c r="A65" s="192">
        <v>54</v>
      </c>
      <c r="B65" s="182" t="s">
        <v>1277</v>
      </c>
      <c r="C65" s="210" t="s">
        <v>1278</v>
      </c>
      <c r="D65" s="184" t="s">
        <v>68</v>
      </c>
      <c r="E65" s="186">
        <v>1.75</v>
      </c>
      <c r="F65" s="190"/>
      <c r="G65" s="189">
        <f t="shared" si="2"/>
        <v>0</v>
      </c>
      <c r="H65" s="188"/>
      <c r="I65" s="194" t="s">
        <v>264</v>
      </c>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v>21</v>
      </c>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x14ac:dyDescent="0.2">
      <c r="A66" s="191" t="s">
        <v>127</v>
      </c>
      <c r="B66" s="181" t="s">
        <v>1279</v>
      </c>
      <c r="C66" s="209" t="s">
        <v>1280</v>
      </c>
      <c r="D66" s="183"/>
      <c r="E66" s="185"/>
      <c r="F66" s="320">
        <f>SUM(G67:G89)</f>
        <v>0</v>
      </c>
      <c r="G66" s="321"/>
      <c r="H66" s="187"/>
      <c r="I66" s="193"/>
    </row>
    <row r="67" spans="1:60" ht="22.5" outlineLevel="1" x14ac:dyDescent="0.2">
      <c r="A67" s="192">
        <v>55</v>
      </c>
      <c r="B67" s="182" t="s">
        <v>1281</v>
      </c>
      <c r="C67" s="210" t="s">
        <v>1282</v>
      </c>
      <c r="D67" s="184" t="s">
        <v>397</v>
      </c>
      <c r="E67" s="186">
        <v>20</v>
      </c>
      <c r="F67" s="190"/>
      <c r="G67" s="189">
        <f t="shared" ref="G67:G89" si="3">E67*F67</f>
        <v>0</v>
      </c>
      <c r="H67" s="188"/>
      <c r="I67" s="194" t="s">
        <v>264</v>
      </c>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v>21</v>
      </c>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ht="22.5" outlineLevel="1" x14ac:dyDescent="0.2">
      <c r="A68" s="192">
        <v>56</v>
      </c>
      <c r="B68" s="182" t="s">
        <v>1283</v>
      </c>
      <c r="C68" s="210" t="s">
        <v>1284</v>
      </c>
      <c r="D68" s="184" t="s">
        <v>397</v>
      </c>
      <c r="E68" s="186">
        <v>23</v>
      </c>
      <c r="F68" s="190"/>
      <c r="G68" s="189">
        <f t="shared" si="3"/>
        <v>0</v>
      </c>
      <c r="H68" s="188"/>
      <c r="I68" s="194" t="s">
        <v>264</v>
      </c>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v>21</v>
      </c>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ht="22.5" outlineLevel="1" x14ac:dyDescent="0.2">
      <c r="A69" s="192">
        <v>57</v>
      </c>
      <c r="B69" s="182" t="s">
        <v>1285</v>
      </c>
      <c r="C69" s="210" t="s">
        <v>1286</v>
      </c>
      <c r="D69" s="184" t="s">
        <v>397</v>
      </c>
      <c r="E69" s="186">
        <v>6</v>
      </c>
      <c r="F69" s="190"/>
      <c r="G69" s="189">
        <f t="shared" si="3"/>
        <v>0</v>
      </c>
      <c r="H69" s="188"/>
      <c r="I69" s="194" t="s">
        <v>264</v>
      </c>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v>21</v>
      </c>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ht="22.5" outlineLevel="1" x14ac:dyDescent="0.2">
      <c r="A70" s="192">
        <v>58</v>
      </c>
      <c r="B70" s="182" t="s">
        <v>1287</v>
      </c>
      <c r="C70" s="210" t="s">
        <v>1288</v>
      </c>
      <c r="D70" s="184" t="s">
        <v>397</v>
      </c>
      <c r="E70" s="186">
        <v>17</v>
      </c>
      <c r="F70" s="190"/>
      <c r="G70" s="189">
        <f t="shared" si="3"/>
        <v>0</v>
      </c>
      <c r="H70" s="188"/>
      <c r="I70" s="194" t="s">
        <v>264</v>
      </c>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v>21</v>
      </c>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ht="22.5" outlineLevel="1" x14ac:dyDescent="0.2">
      <c r="A71" s="192">
        <v>59</v>
      </c>
      <c r="B71" s="182" t="s">
        <v>1289</v>
      </c>
      <c r="C71" s="210" t="s">
        <v>1290</v>
      </c>
      <c r="D71" s="184" t="s">
        <v>397</v>
      </c>
      <c r="E71" s="186">
        <v>12</v>
      </c>
      <c r="F71" s="190"/>
      <c r="G71" s="189">
        <f t="shared" si="3"/>
        <v>0</v>
      </c>
      <c r="H71" s="188"/>
      <c r="I71" s="194" t="s">
        <v>264</v>
      </c>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v>21</v>
      </c>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ht="22.5" outlineLevel="1" x14ac:dyDescent="0.2">
      <c r="A72" s="192">
        <v>60</v>
      </c>
      <c r="B72" s="182" t="s">
        <v>1291</v>
      </c>
      <c r="C72" s="210" t="s">
        <v>1292</v>
      </c>
      <c r="D72" s="184" t="s">
        <v>397</v>
      </c>
      <c r="E72" s="186">
        <v>24</v>
      </c>
      <c r="F72" s="190"/>
      <c r="G72" s="189">
        <f t="shared" si="3"/>
        <v>0</v>
      </c>
      <c r="H72" s="188"/>
      <c r="I72" s="194" t="s">
        <v>264</v>
      </c>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v>21</v>
      </c>
      <c r="AN72" s="178"/>
      <c r="AO72" s="178"/>
      <c r="AP72" s="178"/>
      <c r="AQ72" s="178"/>
      <c r="AR72" s="178"/>
      <c r="AS72" s="178"/>
      <c r="AT72" s="178"/>
      <c r="AU72" s="178"/>
      <c r="AV72" s="178"/>
      <c r="AW72" s="178"/>
      <c r="AX72" s="178"/>
      <c r="AY72" s="178"/>
      <c r="AZ72" s="178"/>
      <c r="BA72" s="178"/>
      <c r="BB72" s="178"/>
      <c r="BC72" s="178"/>
      <c r="BD72" s="178"/>
      <c r="BE72" s="178"/>
      <c r="BF72" s="178"/>
      <c r="BG72" s="178"/>
      <c r="BH72" s="178"/>
    </row>
    <row r="73" spans="1:60" ht="22.5" outlineLevel="1" x14ac:dyDescent="0.2">
      <c r="A73" s="192">
        <v>61</v>
      </c>
      <c r="B73" s="182" t="s">
        <v>1293</v>
      </c>
      <c r="C73" s="210" t="s">
        <v>1294</v>
      </c>
      <c r="D73" s="184" t="s">
        <v>397</v>
      </c>
      <c r="E73" s="186">
        <v>2</v>
      </c>
      <c r="F73" s="190"/>
      <c r="G73" s="189">
        <f t="shared" si="3"/>
        <v>0</v>
      </c>
      <c r="H73" s="188"/>
      <c r="I73" s="194" t="s">
        <v>264</v>
      </c>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v>21</v>
      </c>
      <c r="AN73" s="178"/>
      <c r="AO73" s="178"/>
      <c r="AP73" s="178"/>
      <c r="AQ73" s="178"/>
      <c r="AR73" s="178"/>
      <c r="AS73" s="178"/>
      <c r="AT73" s="178"/>
      <c r="AU73" s="178"/>
      <c r="AV73" s="178"/>
      <c r="AW73" s="178"/>
      <c r="AX73" s="178"/>
      <c r="AY73" s="178"/>
      <c r="AZ73" s="178"/>
      <c r="BA73" s="178"/>
      <c r="BB73" s="178"/>
      <c r="BC73" s="178"/>
      <c r="BD73" s="178"/>
      <c r="BE73" s="178"/>
      <c r="BF73" s="178"/>
      <c r="BG73" s="178"/>
      <c r="BH73" s="178"/>
    </row>
    <row r="74" spans="1:60" outlineLevel="1" x14ac:dyDescent="0.2">
      <c r="A74" s="192">
        <v>62</v>
      </c>
      <c r="B74" s="182" t="s">
        <v>1295</v>
      </c>
      <c r="C74" s="210" t="s">
        <v>1296</v>
      </c>
      <c r="D74" s="184" t="s">
        <v>397</v>
      </c>
      <c r="E74" s="186">
        <v>104</v>
      </c>
      <c r="F74" s="190"/>
      <c r="G74" s="189">
        <f t="shared" si="3"/>
        <v>0</v>
      </c>
      <c r="H74" s="188"/>
      <c r="I74" s="194" t="s">
        <v>264</v>
      </c>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v>21</v>
      </c>
      <c r="AN74" s="178"/>
      <c r="AO74" s="178"/>
      <c r="AP74" s="178"/>
      <c r="AQ74" s="178"/>
      <c r="AR74" s="178"/>
      <c r="AS74" s="178"/>
      <c r="AT74" s="178"/>
      <c r="AU74" s="178"/>
      <c r="AV74" s="178"/>
      <c r="AW74" s="178"/>
      <c r="AX74" s="178"/>
      <c r="AY74" s="178"/>
      <c r="AZ74" s="178"/>
      <c r="BA74" s="178"/>
      <c r="BB74" s="178"/>
      <c r="BC74" s="178"/>
      <c r="BD74" s="178"/>
      <c r="BE74" s="178"/>
      <c r="BF74" s="178"/>
      <c r="BG74" s="178"/>
      <c r="BH74" s="178"/>
    </row>
    <row r="75" spans="1:60" outlineLevel="1" x14ac:dyDescent="0.2">
      <c r="A75" s="192">
        <v>63</v>
      </c>
      <c r="B75" s="182" t="s">
        <v>1297</v>
      </c>
      <c r="C75" s="210" t="s">
        <v>1298</v>
      </c>
      <c r="D75" s="184" t="s">
        <v>397</v>
      </c>
      <c r="E75" s="186">
        <v>104</v>
      </c>
      <c r="F75" s="190"/>
      <c r="G75" s="189">
        <f t="shared" si="3"/>
        <v>0</v>
      </c>
      <c r="H75" s="188"/>
      <c r="I75" s="194" t="s">
        <v>264</v>
      </c>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v>21</v>
      </c>
      <c r="AN75" s="178"/>
      <c r="AO75" s="178"/>
      <c r="AP75" s="178"/>
      <c r="AQ75" s="178"/>
      <c r="AR75" s="178"/>
      <c r="AS75" s="178"/>
      <c r="AT75" s="178"/>
      <c r="AU75" s="178"/>
      <c r="AV75" s="178"/>
      <c r="AW75" s="178"/>
      <c r="AX75" s="178"/>
      <c r="AY75" s="178"/>
      <c r="AZ75" s="178"/>
      <c r="BA75" s="178"/>
      <c r="BB75" s="178"/>
      <c r="BC75" s="178"/>
      <c r="BD75" s="178"/>
      <c r="BE75" s="178"/>
      <c r="BF75" s="178"/>
      <c r="BG75" s="178"/>
      <c r="BH75" s="178"/>
    </row>
    <row r="76" spans="1:60" outlineLevel="1" x14ac:dyDescent="0.2">
      <c r="A76" s="192">
        <v>64</v>
      </c>
      <c r="B76" s="182" t="s">
        <v>1299</v>
      </c>
      <c r="C76" s="210" t="s">
        <v>1300</v>
      </c>
      <c r="D76" s="184" t="s">
        <v>1184</v>
      </c>
      <c r="E76" s="186">
        <v>25</v>
      </c>
      <c r="F76" s="190"/>
      <c r="G76" s="189">
        <f t="shared" si="3"/>
        <v>0</v>
      </c>
      <c r="H76" s="188"/>
      <c r="I76" s="194" t="s">
        <v>264</v>
      </c>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v>21</v>
      </c>
      <c r="AN76" s="178"/>
      <c r="AO76" s="178"/>
      <c r="AP76" s="178"/>
      <c r="AQ76" s="178"/>
      <c r="AR76" s="178"/>
      <c r="AS76" s="178"/>
      <c r="AT76" s="178"/>
      <c r="AU76" s="178"/>
      <c r="AV76" s="178"/>
      <c r="AW76" s="178"/>
      <c r="AX76" s="178"/>
      <c r="AY76" s="178"/>
      <c r="AZ76" s="178"/>
      <c r="BA76" s="178"/>
      <c r="BB76" s="178"/>
      <c r="BC76" s="178"/>
      <c r="BD76" s="178"/>
      <c r="BE76" s="178"/>
      <c r="BF76" s="178"/>
      <c r="BG76" s="178"/>
      <c r="BH76" s="178"/>
    </row>
    <row r="77" spans="1:60" outlineLevel="1" x14ac:dyDescent="0.2">
      <c r="A77" s="192">
        <v>65</v>
      </c>
      <c r="B77" s="182" t="s">
        <v>1301</v>
      </c>
      <c r="C77" s="210" t="s">
        <v>1302</v>
      </c>
      <c r="D77" s="184" t="s">
        <v>1184</v>
      </c>
      <c r="E77" s="186">
        <v>25</v>
      </c>
      <c r="F77" s="190"/>
      <c r="G77" s="189">
        <f t="shared" si="3"/>
        <v>0</v>
      </c>
      <c r="H77" s="188"/>
      <c r="I77" s="194" t="s">
        <v>264</v>
      </c>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v>21</v>
      </c>
      <c r="AN77" s="178"/>
      <c r="AO77" s="178"/>
      <c r="AP77" s="178"/>
      <c r="AQ77" s="178"/>
      <c r="AR77" s="178"/>
      <c r="AS77" s="178"/>
      <c r="AT77" s="178"/>
      <c r="AU77" s="178"/>
      <c r="AV77" s="178"/>
      <c r="AW77" s="178"/>
      <c r="AX77" s="178"/>
      <c r="AY77" s="178"/>
      <c r="AZ77" s="178"/>
      <c r="BA77" s="178"/>
      <c r="BB77" s="178"/>
      <c r="BC77" s="178"/>
      <c r="BD77" s="178"/>
      <c r="BE77" s="178"/>
      <c r="BF77" s="178"/>
      <c r="BG77" s="178"/>
      <c r="BH77" s="178"/>
    </row>
    <row r="78" spans="1:60" outlineLevel="1" x14ac:dyDescent="0.2">
      <c r="A78" s="192">
        <v>66</v>
      </c>
      <c r="B78" s="182" t="s">
        <v>1303</v>
      </c>
      <c r="C78" s="210" t="s">
        <v>1304</v>
      </c>
      <c r="D78" s="184" t="s">
        <v>1184</v>
      </c>
      <c r="E78" s="186">
        <v>1</v>
      </c>
      <c r="F78" s="190"/>
      <c r="G78" s="189">
        <f t="shared" si="3"/>
        <v>0</v>
      </c>
      <c r="H78" s="188"/>
      <c r="I78" s="194" t="s">
        <v>264</v>
      </c>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v>21</v>
      </c>
      <c r="AN78" s="178"/>
      <c r="AO78" s="178"/>
      <c r="AP78" s="178"/>
      <c r="AQ78" s="178"/>
      <c r="AR78" s="178"/>
      <c r="AS78" s="178"/>
      <c r="AT78" s="178"/>
      <c r="AU78" s="178"/>
      <c r="AV78" s="178"/>
      <c r="AW78" s="178"/>
      <c r="AX78" s="178"/>
      <c r="AY78" s="178"/>
      <c r="AZ78" s="178"/>
      <c r="BA78" s="178"/>
      <c r="BB78" s="178"/>
      <c r="BC78" s="178"/>
      <c r="BD78" s="178"/>
      <c r="BE78" s="178"/>
      <c r="BF78" s="178"/>
      <c r="BG78" s="178"/>
      <c r="BH78" s="178"/>
    </row>
    <row r="79" spans="1:60" outlineLevel="1" x14ac:dyDescent="0.2">
      <c r="A79" s="192">
        <v>67</v>
      </c>
      <c r="B79" s="182" t="s">
        <v>1305</v>
      </c>
      <c r="C79" s="210" t="s">
        <v>1306</v>
      </c>
      <c r="D79" s="184" t="s">
        <v>1184</v>
      </c>
      <c r="E79" s="186">
        <v>1</v>
      </c>
      <c r="F79" s="190"/>
      <c r="G79" s="189">
        <f t="shared" si="3"/>
        <v>0</v>
      </c>
      <c r="H79" s="188"/>
      <c r="I79" s="194" t="s">
        <v>264</v>
      </c>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v>21</v>
      </c>
      <c r="AN79" s="178"/>
      <c r="AO79" s="178"/>
      <c r="AP79" s="178"/>
      <c r="AQ79" s="178"/>
      <c r="AR79" s="178"/>
      <c r="AS79" s="178"/>
      <c r="AT79" s="178"/>
      <c r="AU79" s="178"/>
      <c r="AV79" s="178"/>
      <c r="AW79" s="178"/>
      <c r="AX79" s="178"/>
      <c r="AY79" s="178"/>
      <c r="AZ79" s="178"/>
      <c r="BA79" s="178"/>
      <c r="BB79" s="178"/>
      <c r="BC79" s="178"/>
      <c r="BD79" s="178"/>
      <c r="BE79" s="178"/>
      <c r="BF79" s="178"/>
      <c r="BG79" s="178"/>
      <c r="BH79" s="178"/>
    </row>
    <row r="80" spans="1:60" outlineLevel="1" x14ac:dyDescent="0.2">
      <c r="A80" s="192">
        <v>68</v>
      </c>
      <c r="B80" s="182" t="s">
        <v>1307</v>
      </c>
      <c r="C80" s="210" t="s">
        <v>1308</v>
      </c>
      <c r="D80" s="184" t="s">
        <v>1184</v>
      </c>
      <c r="E80" s="186">
        <v>3</v>
      </c>
      <c r="F80" s="190"/>
      <c r="G80" s="189">
        <f t="shared" si="3"/>
        <v>0</v>
      </c>
      <c r="H80" s="188"/>
      <c r="I80" s="194" t="s">
        <v>264</v>
      </c>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v>21</v>
      </c>
      <c r="AN80" s="178"/>
      <c r="AO80" s="178"/>
      <c r="AP80" s="178"/>
      <c r="AQ80" s="178"/>
      <c r="AR80" s="178"/>
      <c r="AS80" s="178"/>
      <c r="AT80" s="178"/>
      <c r="AU80" s="178"/>
      <c r="AV80" s="178"/>
      <c r="AW80" s="178"/>
      <c r="AX80" s="178"/>
      <c r="AY80" s="178"/>
      <c r="AZ80" s="178"/>
      <c r="BA80" s="178"/>
      <c r="BB80" s="178"/>
      <c r="BC80" s="178"/>
      <c r="BD80" s="178"/>
      <c r="BE80" s="178"/>
      <c r="BF80" s="178"/>
      <c r="BG80" s="178"/>
      <c r="BH80" s="178"/>
    </row>
    <row r="81" spans="1:60" outlineLevel="1" x14ac:dyDescent="0.2">
      <c r="A81" s="192">
        <v>69</v>
      </c>
      <c r="B81" s="182" t="s">
        <v>1309</v>
      </c>
      <c r="C81" s="210" t="s">
        <v>1310</v>
      </c>
      <c r="D81" s="184" t="s">
        <v>1184</v>
      </c>
      <c r="E81" s="186">
        <v>1</v>
      </c>
      <c r="F81" s="190"/>
      <c r="G81" s="189">
        <f t="shared" si="3"/>
        <v>0</v>
      </c>
      <c r="H81" s="188"/>
      <c r="I81" s="194" t="s">
        <v>264</v>
      </c>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v>21</v>
      </c>
      <c r="AN81" s="178"/>
      <c r="AO81" s="178"/>
      <c r="AP81" s="178"/>
      <c r="AQ81" s="178"/>
      <c r="AR81" s="178"/>
      <c r="AS81" s="178"/>
      <c r="AT81" s="178"/>
      <c r="AU81" s="178"/>
      <c r="AV81" s="178"/>
      <c r="AW81" s="178"/>
      <c r="AX81" s="178"/>
      <c r="AY81" s="178"/>
      <c r="AZ81" s="178"/>
      <c r="BA81" s="178"/>
      <c r="BB81" s="178"/>
      <c r="BC81" s="178"/>
      <c r="BD81" s="178"/>
      <c r="BE81" s="178"/>
      <c r="BF81" s="178"/>
      <c r="BG81" s="178"/>
      <c r="BH81" s="178"/>
    </row>
    <row r="82" spans="1:60" outlineLevel="1" x14ac:dyDescent="0.2">
      <c r="A82" s="192">
        <v>70</v>
      </c>
      <c r="B82" s="182" t="s">
        <v>1311</v>
      </c>
      <c r="C82" s="210" t="s">
        <v>1312</v>
      </c>
      <c r="D82" s="184" t="s">
        <v>1184</v>
      </c>
      <c r="E82" s="186">
        <v>2</v>
      </c>
      <c r="F82" s="190"/>
      <c r="G82" s="189">
        <f t="shared" si="3"/>
        <v>0</v>
      </c>
      <c r="H82" s="188"/>
      <c r="I82" s="194" t="s">
        <v>264</v>
      </c>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v>21</v>
      </c>
      <c r="AN82" s="178"/>
      <c r="AO82" s="178"/>
      <c r="AP82" s="178"/>
      <c r="AQ82" s="178"/>
      <c r="AR82" s="178"/>
      <c r="AS82" s="178"/>
      <c r="AT82" s="178"/>
      <c r="AU82" s="178"/>
      <c r="AV82" s="178"/>
      <c r="AW82" s="178"/>
      <c r="AX82" s="178"/>
      <c r="AY82" s="178"/>
      <c r="AZ82" s="178"/>
      <c r="BA82" s="178"/>
      <c r="BB82" s="178"/>
      <c r="BC82" s="178"/>
      <c r="BD82" s="178"/>
      <c r="BE82" s="178"/>
      <c r="BF82" s="178"/>
      <c r="BG82" s="178"/>
      <c r="BH82" s="178"/>
    </row>
    <row r="83" spans="1:60" outlineLevel="1" x14ac:dyDescent="0.2">
      <c r="A83" s="192">
        <v>71</v>
      </c>
      <c r="B83" s="182" t="s">
        <v>1313</v>
      </c>
      <c r="C83" s="210" t="s">
        <v>1314</v>
      </c>
      <c r="D83" s="184" t="s">
        <v>1184</v>
      </c>
      <c r="E83" s="186">
        <v>1</v>
      </c>
      <c r="F83" s="190"/>
      <c r="G83" s="189">
        <f t="shared" si="3"/>
        <v>0</v>
      </c>
      <c r="H83" s="188"/>
      <c r="I83" s="194" t="s">
        <v>264</v>
      </c>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v>21</v>
      </c>
      <c r="AN83" s="178"/>
      <c r="AO83" s="178"/>
      <c r="AP83" s="178"/>
      <c r="AQ83" s="178"/>
      <c r="AR83" s="178"/>
      <c r="AS83" s="178"/>
      <c r="AT83" s="178"/>
      <c r="AU83" s="178"/>
      <c r="AV83" s="178"/>
      <c r="AW83" s="178"/>
      <c r="AX83" s="178"/>
      <c r="AY83" s="178"/>
      <c r="AZ83" s="178"/>
      <c r="BA83" s="178"/>
      <c r="BB83" s="178"/>
      <c r="BC83" s="178"/>
      <c r="BD83" s="178"/>
      <c r="BE83" s="178"/>
      <c r="BF83" s="178"/>
      <c r="BG83" s="178"/>
      <c r="BH83" s="178"/>
    </row>
    <row r="84" spans="1:60" outlineLevel="1" x14ac:dyDescent="0.2">
      <c r="A84" s="192">
        <v>72</v>
      </c>
      <c r="B84" s="182" t="s">
        <v>1315</v>
      </c>
      <c r="C84" s="210" t="s">
        <v>1316</v>
      </c>
      <c r="D84" s="184" t="s">
        <v>1184</v>
      </c>
      <c r="E84" s="186">
        <v>2</v>
      </c>
      <c r="F84" s="190"/>
      <c r="G84" s="189">
        <f t="shared" si="3"/>
        <v>0</v>
      </c>
      <c r="H84" s="188"/>
      <c r="I84" s="194" t="s">
        <v>264</v>
      </c>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v>21</v>
      </c>
      <c r="AN84" s="178"/>
      <c r="AO84" s="178"/>
      <c r="AP84" s="178"/>
      <c r="AQ84" s="178"/>
      <c r="AR84" s="178"/>
      <c r="AS84" s="178"/>
      <c r="AT84" s="178"/>
      <c r="AU84" s="178"/>
      <c r="AV84" s="178"/>
      <c r="AW84" s="178"/>
      <c r="AX84" s="178"/>
      <c r="AY84" s="178"/>
      <c r="AZ84" s="178"/>
      <c r="BA84" s="178"/>
      <c r="BB84" s="178"/>
      <c r="BC84" s="178"/>
      <c r="BD84" s="178"/>
      <c r="BE84" s="178"/>
      <c r="BF84" s="178"/>
      <c r="BG84" s="178"/>
      <c r="BH84" s="178"/>
    </row>
    <row r="85" spans="1:60" outlineLevel="1" x14ac:dyDescent="0.2">
      <c r="A85" s="192">
        <v>73</v>
      </c>
      <c r="B85" s="182" t="s">
        <v>1317</v>
      </c>
      <c r="C85" s="210" t="s">
        <v>1318</v>
      </c>
      <c r="D85" s="184" t="s">
        <v>1184</v>
      </c>
      <c r="E85" s="186">
        <v>1</v>
      </c>
      <c r="F85" s="190"/>
      <c r="G85" s="189">
        <f t="shared" si="3"/>
        <v>0</v>
      </c>
      <c r="H85" s="188"/>
      <c r="I85" s="194" t="s">
        <v>264</v>
      </c>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v>21</v>
      </c>
      <c r="AN85" s="178"/>
      <c r="AO85" s="178"/>
      <c r="AP85" s="178"/>
      <c r="AQ85" s="178"/>
      <c r="AR85" s="178"/>
      <c r="AS85" s="178"/>
      <c r="AT85" s="178"/>
      <c r="AU85" s="178"/>
      <c r="AV85" s="178"/>
      <c r="AW85" s="178"/>
      <c r="AX85" s="178"/>
      <c r="AY85" s="178"/>
      <c r="AZ85" s="178"/>
      <c r="BA85" s="178"/>
      <c r="BB85" s="178"/>
      <c r="BC85" s="178"/>
      <c r="BD85" s="178"/>
      <c r="BE85" s="178"/>
      <c r="BF85" s="178"/>
      <c r="BG85" s="178"/>
      <c r="BH85" s="178"/>
    </row>
    <row r="86" spans="1:60" outlineLevel="1" x14ac:dyDescent="0.2">
      <c r="A86" s="192">
        <v>74</v>
      </c>
      <c r="B86" s="182" t="s">
        <v>1319</v>
      </c>
      <c r="C86" s="210" t="s">
        <v>1320</v>
      </c>
      <c r="D86" s="184" t="s">
        <v>1184</v>
      </c>
      <c r="E86" s="186">
        <v>5</v>
      </c>
      <c r="F86" s="190"/>
      <c r="G86" s="189">
        <f t="shared" si="3"/>
        <v>0</v>
      </c>
      <c r="H86" s="188"/>
      <c r="I86" s="194" t="s">
        <v>264</v>
      </c>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v>21</v>
      </c>
      <c r="AN86" s="178"/>
      <c r="AO86" s="178"/>
      <c r="AP86" s="178"/>
      <c r="AQ86" s="178"/>
      <c r="AR86" s="178"/>
      <c r="AS86" s="178"/>
      <c r="AT86" s="178"/>
      <c r="AU86" s="178"/>
      <c r="AV86" s="178"/>
      <c r="AW86" s="178"/>
      <c r="AX86" s="178"/>
      <c r="AY86" s="178"/>
      <c r="AZ86" s="178"/>
      <c r="BA86" s="178"/>
      <c r="BB86" s="178"/>
      <c r="BC86" s="178"/>
      <c r="BD86" s="178"/>
      <c r="BE86" s="178"/>
      <c r="BF86" s="178"/>
      <c r="BG86" s="178"/>
      <c r="BH86" s="178"/>
    </row>
    <row r="87" spans="1:60" outlineLevel="1" x14ac:dyDescent="0.2">
      <c r="A87" s="192">
        <v>75</v>
      </c>
      <c r="B87" s="182" t="s">
        <v>1321</v>
      </c>
      <c r="C87" s="210" t="s">
        <v>1322</v>
      </c>
      <c r="D87" s="184" t="s">
        <v>1184</v>
      </c>
      <c r="E87" s="186">
        <v>1</v>
      </c>
      <c r="F87" s="190"/>
      <c r="G87" s="189">
        <f t="shared" si="3"/>
        <v>0</v>
      </c>
      <c r="H87" s="188"/>
      <c r="I87" s="194" t="s">
        <v>264</v>
      </c>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v>21</v>
      </c>
      <c r="AN87" s="178"/>
      <c r="AO87" s="178"/>
      <c r="AP87" s="178"/>
      <c r="AQ87" s="178"/>
      <c r="AR87" s="178"/>
      <c r="AS87" s="178"/>
      <c r="AT87" s="178"/>
      <c r="AU87" s="178"/>
      <c r="AV87" s="178"/>
      <c r="AW87" s="178"/>
      <c r="AX87" s="178"/>
      <c r="AY87" s="178"/>
      <c r="AZ87" s="178"/>
      <c r="BA87" s="178"/>
      <c r="BB87" s="178"/>
      <c r="BC87" s="178"/>
      <c r="BD87" s="178"/>
      <c r="BE87" s="178"/>
      <c r="BF87" s="178"/>
      <c r="BG87" s="178"/>
      <c r="BH87" s="178"/>
    </row>
    <row r="88" spans="1:60" ht="22.5" outlineLevel="1" x14ac:dyDescent="0.2">
      <c r="A88" s="192">
        <v>76</v>
      </c>
      <c r="B88" s="182" t="s">
        <v>1323</v>
      </c>
      <c r="C88" s="210" t="s">
        <v>1324</v>
      </c>
      <c r="D88" s="184" t="s">
        <v>1187</v>
      </c>
      <c r="E88" s="186">
        <v>1</v>
      </c>
      <c r="F88" s="190"/>
      <c r="G88" s="189">
        <f t="shared" si="3"/>
        <v>0</v>
      </c>
      <c r="H88" s="188"/>
      <c r="I88" s="194" t="s">
        <v>264</v>
      </c>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v>21</v>
      </c>
      <c r="AN88" s="178"/>
      <c r="AO88" s="178"/>
      <c r="AP88" s="178"/>
      <c r="AQ88" s="178"/>
      <c r="AR88" s="178"/>
      <c r="AS88" s="178"/>
      <c r="AT88" s="178"/>
      <c r="AU88" s="178"/>
      <c r="AV88" s="178"/>
      <c r="AW88" s="178"/>
      <c r="AX88" s="178"/>
      <c r="AY88" s="178"/>
      <c r="AZ88" s="178"/>
      <c r="BA88" s="178"/>
      <c r="BB88" s="178"/>
      <c r="BC88" s="178"/>
      <c r="BD88" s="178"/>
      <c r="BE88" s="178"/>
      <c r="BF88" s="178"/>
      <c r="BG88" s="178"/>
      <c r="BH88" s="178"/>
    </row>
    <row r="89" spans="1:60" outlineLevel="1" x14ac:dyDescent="0.2">
      <c r="A89" s="192">
        <v>77</v>
      </c>
      <c r="B89" s="182" t="s">
        <v>1325</v>
      </c>
      <c r="C89" s="210" t="s">
        <v>1326</v>
      </c>
      <c r="D89" s="184" t="s">
        <v>68</v>
      </c>
      <c r="E89" s="186">
        <v>1.2</v>
      </c>
      <c r="F89" s="190"/>
      <c r="G89" s="189">
        <f t="shared" si="3"/>
        <v>0</v>
      </c>
      <c r="H89" s="188"/>
      <c r="I89" s="194" t="s">
        <v>264</v>
      </c>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v>21</v>
      </c>
      <c r="AN89" s="178"/>
      <c r="AO89" s="178"/>
      <c r="AP89" s="178"/>
      <c r="AQ89" s="178"/>
      <c r="AR89" s="178"/>
      <c r="AS89" s="178"/>
      <c r="AT89" s="178"/>
      <c r="AU89" s="178"/>
      <c r="AV89" s="178"/>
      <c r="AW89" s="178"/>
      <c r="AX89" s="178"/>
      <c r="AY89" s="178"/>
      <c r="AZ89" s="178"/>
      <c r="BA89" s="178"/>
      <c r="BB89" s="178"/>
      <c r="BC89" s="178"/>
      <c r="BD89" s="178"/>
      <c r="BE89" s="178"/>
      <c r="BF89" s="178"/>
      <c r="BG89" s="178"/>
      <c r="BH89" s="178"/>
    </row>
    <row r="90" spans="1:60" x14ac:dyDescent="0.2">
      <c r="A90" s="191" t="s">
        <v>127</v>
      </c>
      <c r="B90" s="181" t="s">
        <v>1327</v>
      </c>
      <c r="C90" s="209" t="s">
        <v>1328</v>
      </c>
      <c r="D90" s="183"/>
      <c r="E90" s="185"/>
      <c r="F90" s="320">
        <f>SUM(G91:G155)</f>
        <v>0</v>
      </c>
      <c r="G90" s="321"/>
      <c r="H90" s="187"/>
      <c r="I90" s="193"/>
    </row>
    <row r="91" spans="1:60" ht="22.5" outlineLevel="1" x14ac:dyDescent="0.2">
      <c r="A91" s="192">
        <v>78</v>
      </c>
      <c r="B91" s="182" t="s">
        <v>1329</v>
      </c>
      <c r="C91" s="210" t="s">
        <v>1330</v>
      </c>
      <c r="D91" s="184" t="s">
        <v>1184</v>
      </c>
      <c r="E91" s="186">
        <v>6</v>
      </c>
      <c r="F91" s="190"/>
      <c r="G91" s="189">
        <f t="shared" ref="G91:G122" si="4">E91*F91</f>
        <v>0</v>
      </c>
      <c r="H91" s="188"/>
      <c r="I91" s="194" t="s">
        <v>264</v>
      </c>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v>21</v>
      </c>
      <c r="AN91" s="178"/>
      <c r="AO91" s="178"/>
      <c r="AP91" s="178"/>
      <c r="AQ91" s="178"/>
      <c r="AR91" s="178"/>
      <c r="AS91" s="178"/>
      <c r="AT91" s="178"/>
      <c r="AU91" s="178"/>
      <c r="AV91" s="178"/>
      <c r="AW91" s="178"/>
      <c r="AX91" s="178"/>
      <c r="AY91" s="178"/>
      <c r="AZ91" s="178"/>
      <c r="BA91" s="178"/>
      <c r="BB91" s="178"/>
      <c r="BC91" s="178"/>
      <c r="BD91" s="178"/>
      <c r="BE91" s="178"/>
      <c r="BF91" s="178"/>
      <c r="BG91" s="178"/>
      <c r="BH91" s="178"/>
    </row>
    <row r="92" spans="1:60" outlineLevel="1" x14ac:dyDescent="0.2">
      <c r="A92" s="192">
        <v>79</v>
      </c>
      <c r="B92" s="182" t="s">
        <v>1331</v>
      </c>
      <c r="C92" s="210" t="s">
        <v>1332</v>
      </c>
      <c r="D92" s="184" t="s">
        <v>1184</v>
      </c>
      <c r="E92" s="186">
        <v>6</v>
      </c>
      <c r="F92" s="190"/>
      <c r="G92" s="189">
        <f t="shared" si="4"/>
        <v>0</v>
      </c>
      <c r="H92" s="188"/>
      <c r="I92" s="194" t="s">
        <v>264</v>
      </c>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v>21</v>
      </c>
      <c r="AN92" s="178"/>
      <c r="AO92" s="178"/>
      <c r="AP92" s="178"/>
      <c r="AQ92" s="178"/>
      <c r="AR92" s="178"/>
      <c r="AS92" s="178"/>
      <c r="AT92" s="178"/>
      <c r="AU92" s="178"/>
      <c r="AV92" s="178"/>
      <c r="AW92" s="178"/>
      <c r="AX92" s="178"/>
      <c r="AY92" s="178"/>
      <c r="AZ92" s="178"/>
      <c r="BA92" s="178"/>
      <c r="BB92" s="178"/>
      <c r="BC92" s="178"/>
      <c r="BD92" s="178"/>
      <c r="BE92" s="178"/>
      <c r="BF92" s="178"/>
      <c r="BG92" s="178"/>
      <c r="BH92" s="178"/>
    </row>
    <row r="93" spans="1:60" ht="22.5" outlineLevel="1" x14ac:dyDescent="0.2">
      <c r="A93" s="192">
        <v>80</v>
      </c>
      <c r="B93" s="182" t="s">
        <v>1333</v>
      </c>
      <c r="C93" s="210" t="s">
        <v>1334</v>
      </c>
      <c r="D93" s="184" t="s">
        <v>1184</v>
      </c>
      <c r="E93" s="186">
        <v>6</v>
      </c>
      <c r="F93" s="190"/>
      <c r="G93" s="189">
        <f t="shared" si="4"/>
        <v>0</v>
      </c>
      <c r="H93" s="188"/>
      <c r="I93" s="194" t="s">
        <v>264</v>
      </c>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v>21</v>
      </c>
      <c r="AN93" s="178"/>
      <c r="AO93" s="178"/>
      <c r="AP93" s="178"/>
      <c r="AQ93" s="178"/>
      <c r="AR93" s="178"/>
      <c r="AS93" s="178"/>
      <c r="AT93" s="178"/>
      <c r="AU93" s="178"/>
      <c r="AV93" s="178"/>
      <c r="AW93" s="178"/>
      <c r="AX93" s="178"/>
      <c r="AY93" s="178"/>
      <c r="AZ93" s="178"/>
      <c r="BA93" s="178"/>
      <c r="BB93" s="178"/>
      <c r="BC93" s="178"/>
      <c r="BD93" s="178"/>
      <c r="BE93" s="178"/>
      <c r="BF93" s="178"/>
      <c r="BG93" s="178"/>
      <c r="BH93" s="178"/>
    </row>
    <row r="94" spans="1:60" outlineLevel="1" x14ac:dyDescent="0.2">
      <c r="A94" s="192">
        <v>81</v>
      </c>
      <c r="B94" s="182" t="s">
        <v>1335</v>
      </c>
      <c r="C94" s="210" t="s">
        <v>1336</v>
      </c>
      <c r="D94" s="184" t="s">
        <v>1337</v>
      </c>
      <c r="E94" s="186">
        <v>6</v>
      </c>
      <c r="F94" s="190"/>
      <c r="G94" s="189">
        <f t="shared" si="4"/>
        <v>0</v>
      </c>
      <c r="H94" s="188"/>
      <c r="I94" s="194" t="s">
        <v>264</v>
      </c>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v>21</v>
      </c>
      <c r="AN94" s="178"/>
      <c r="AO94" s="178"/>
      <c r="AP94" s="178"/>
      <c r="AQ94" s="178"/>
      <c r="AR94" s="178"/>
      <c r="AS94" s="178"/>
      <c r="AT94" s="178"/>
      <c r="AU94" s="178"/>
      <c r="AV94" s="178"/>
      <c r="AW94" s="178"/>
      <c r="AX94" s="178"/>
      <c r="AY94" s="178"/>
      <c r="AZ94" s="178"/>
      <c r="BA94" s="178"/>
      <c r="BB94" s="178"/>
      <c r="BC94" s="178"/>
      <c r="BD94" s="178"/>
      <c r="BE94" s="178"/>
      <c r="BF94" s="178"/>
      <c r="BG94" s="178"/>
      <c r="BH94" s="178"/>
    </row>
    <row r="95" spans="1:60" outlineLevel="1" x14ac:dyDescent="0.2">
      <c r="A95" s="192">
        <v>82</v>
      </c>
      <c r="B95" s="182" t="s">
        <v>1338</v>
      </c>
      <c r="C95" s="210" t="s">
        <v>1339</v>
      </c>
      <c r="D95" s="184" t="s">
        <v>1184</v>
      </c>
      <c r="E95" s="186">
        <v>6</v>
      </c>
      <c r="F95" s="190"/>
      <c r="G95" s="189">
        <f t="shared" si="4"/>
        <v>0</v>
      </c>
      <c r="H95" s="188"/>
      <c r="I95" s="194" t="s">
        <v>264</v>
      </c>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v>21</v>
      </c>
      <c r="AN95" s="178"/>
      <c r="AO95" s="178"/>
      <c r="AP95" s="178"/>
      <c r="AQ95" s="178"/>
      <c r="AR95" s="178"/>
      <c r="AS95" s="178"/>
      <c r="AT95" s="178"/>
      <c r="AU95" s="178"/>
      <c r="AV95" s="178"/>
      <c r="AW95" s="178"/>
      <c r="AX95" s="178"/>
      <c r="AY95" s="178"/>
      <c r="AZ95" s="178"/>
      <c r="BA95" s="178"/>
      <c r="BB95" s="178"/>
      <c r="BC95" s="178"/>
      <c r="BD95" s="178"/>
      <c r="BE95" s="178"/>
      <c r="BF95" s="178"/>
      <c r="BG95" s="178"/>
      <c r="BH95" s="178"/>
    </row>
    <row r="96" spans="1:60" outlineLevel="1" x14ac:dyDescent="0.2">
      <c r="A96" s="192">
        <v>83</v>
      </c>
      <c r="B96" s="182" t="s">
        <v>1340</v>
      </c>
      <c r="C96" s="210" t="s">
        <v>1341</v>
      </c>
      <c r="D96" s="184" t="s">
        <v>1184</v>
      </c>
      <c r="E96" s="186">
        <v>6</v>
      </c>
      <c r="F96" s="190"/>
      <c r="G96" s="189">
        <f t="shared" si="4"/>
        <v>0</v>
      </c>
      <c r="H96" s="188"/>
      <c r="I96" s="194" t="s">
        <v>264</v>
      </c>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v>21</v>
      </c>
      <c r="AN96" s="178"/>
      <c r="AO96" s="178"/>
      <c r="AP96" s="178"/>
      <c r="AQ96" s="178"/>
      <c r="AR96" s="178"/>
      <c r="AS96" s="178"/>
      <c r="AT96" s="178"/>
      <c r="AU96" s="178"/>
      <c r="AV96" s="178"/>
      <c r="AW96" s="178"/>
      <c r="AX96" s="178"/>
      <c r="AY96" s="178"/>
      <c r="AZ96" s="178"/>
      <c r="BA96" s="178"/>
      <c r="BB96" s="178"/>
      <c r="BC96" s="178"/>
      <c r="BD96" s="178"/>
      <c r="BE96" s="178"/>
      <c r="BF96" s="178"/>
      <c r="BG96" s="178"/>
      <c r="BH96" s="178"/>
    </row>
    <row r="97" spans="1:60" outlineLevel="1" x14ac:dyDescent="0.2">
      <c r="A97" s="192">
        <v>84</v>
      </c>
      <c r="B97" s="182" t="s">
        <v>1342</v>
      </c>
      <c r="C97" s="210" t="s">
        <v>1343</v>
      </c>
      <c r="D97" s="184" t="s">
        <v>1184</v>
      </c>
      <c r="E97" s="186">
        <v>12</v>
      </c>
      <c r="F97" s="190"/>
      <c r="G97" s="189">
        <f t="shared" si="4"/>
        <v>0</v>
      </c>
      <c r="H97" s="188"/>
      <c r="I97" s="194" t="s">
        <v>264</v>
      </c>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v>21</v>
      </c>
      <c r="AN97" s="178"/>
      <c r="AO97" s="178"/>
      <c r="AP97" s="178"/>
      <c r="AQ97" s="178"/>
      <c r="AR97" s="178"/>
      <c r="AS97" s="178"/>
      <c r="AT97" s="178"/>
      <c r="AU97" s="178"/>
      <c r="AV97" s="178"/>
      <c r="AW97" s="178"/>
      <c r="AX97" s="178"/>
      <c r="AY97" s="178"/>
      <c r="AZ97" s="178"/>
      <c r="BA97" s="178"/>
      <c r="BB97" s="178"/>
      <c r="BC97" s="178"/>
      <c r="BD97" s="178"/>
      <c r="BE97" s="178"/>
      <c r="BF97" s="178"/>
      <c r="BG97" s="178"/>
      <c r="BH97" s="178"/>
    </row>
    <row r="98" spans="1:60" ht="22.5" outlineLevel="1" x14ac:dyDescent="0.2">
      <c r="A98" s="192">
        <v>85</v>
      </c>
      <c r="B98" s="182" t="s">
        <v>1344</v>
      </c>
      <c r="C98" s="210" t="s">
        <v>1345</v>
      </c>
      <c r="D98" s="184" t="s">
        <v>1184</v>
      </c>
      <c r="E98" s="186">
        <v>1</v>
      </c>
      <c r="F98" s="190"/>
      <c r="G98" s="189">
        <f t="shared" si="4"/>
        <v>0</v>
      </c>
      <c r="H98" s="188"/>
      <c r="I98" s="194" t="s">
        <v>264</v>
      </c>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v>21</v>
      </c>
      <c r="AN98" s="178"/>
      <c r="AO98" s="178"/>
      <c r="AP98" s="178"/>
      <c r="AQ98" s="178"/>
      <c r="AR98" s="178"/>
      <c r="AS98" s="178"/>
      <c r="AT98" s="178"/>
      <c r="AU98" s="178"/>
      <c r="AV98" s="178"/>
      <c r="AW98" s="178"/>
      <c r="AX98" s="178"/>
      <c r="AY98" s="178"/>
      <c r="AZ98" s="178"/>
      <c r="BA98" s="178"/>
      <c r="BB98" s="178"/>
      <c r="BC98" s="178"/>
      <c r="BD98" s="178"/>
      <c r="BE98" s="178"/>
      <c r="BF98" s="178"/>
      <c r="BG98" s="178"/>
      <c r="BH98" s="178"/>
    </row>
    <row r="99" spans="1:60" outlineLevel="1" x14ac:dyDescent="0.2">
      <c r="A99" s="192">
        <v>86</v>
      </c>
      <c r="B99" s="182" t="s">
        <v>1346</v>
      </c>
      <c r="C99" s="210" t="s">
        <v>1347</v>
      </c>
      <c r="D99" s="184" t="s">
        <v>1184</v>
      </c>
      <c r="E99" s="186">
        <v>1</v>
      </c>
      <c r="F99" s="190"/>
      <c r="G99" s="189">
        <f t="shared" si="4"/>
        <v>0</v>
      </c>
      <c r="H99" s="188"/>
      <c r="I99" s="194" t="s">
        <v>264</v>
      </c>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v>21</v>
      </c>
      <c r="AN99" s="178"/>
      <c r="AO99" s="178"/>
      <c r="AP99" s="178"/>
      <c r="AQ99" s="178"/>
      <c r="AR99" s="178"/>
      <c r="AS99" s="178"/>
      <c r="AT99" s="178"/>
      <c r="AU99" s="178"/>
      <c r="AV99" s="178"/>
      <c r="AW99" s="178"/>
      <c r="AX99" s="178"/>
      <c r="AY99" s="178"/>
      <c r="AZ99" s="178"/>
      <c r="BA99" s="178"/>
      <c r="BB99" s="178"/>
      <c r="BC99" s="178"/>
      <c r="BD99" s="178"/>
      <c r="BE99" s="178"/>
      <c r="BF99" s="178"/>
      <c r="BG99" s="178"/>
      <c r="BH99" s="178"/>
    </row>
    <row r="100" spans="1:60" outlineLevel="1" x14ac:dyDescent="0.2">
      <c r="A100" s="192">
        <v>87</v>
      </c>
      <c r="B100" s="182" t="s">
        <v>1348</v>
      </c>
      <c r="C100" s="210" t="s">
        <v>1349</v>
      </c>
      <c r="D100" s="184" t="s">
        <v>1184</v>
      </c>
      <c r="E100" s="186">
        <v>1</v>
      </c>
      <c r="F100" s="190"/>
      <c r="G100" s="189">
        <f t="shared" si="4"/>
        <v>0</v>
      </c>
      <c r="H100" s="188"/>
      <c r="I100" s="194" t="s">
        <v>264</v>
      </c>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v>21</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row>
    <row r="101" spans="1:60" outlineLevel="1" x14ac:dyDescent="0.2">
      <c r="A101" s="192">
        <v>88</v>
      </c>
      <c r="B101" s="182" t="s">
        <v>1350</v>
      </c>
      <c r="C101" s="210" t="s">
        <v>1351</v>
      </c>
      <c r="D101" s="184" t="s">
        <v>1184</v>
      </c>
      <c r="E101" s="186">
        <v>1</v>
      </c>
      <c r="F101" s="190"/>
      <c r="G101" s="189">
        <f t="shared" si="4"/>
        <v>0</v>
      </c>
      <c r="H101" s="188"/>
      <c r="I101" s="194" t="s">
        <v>264</v>
      </c>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v>21</v>
      </c>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row>
    <row r="102" spans="1:60" ht="22.5" outlineLevel="1" x14ac:dyDescent="0.2">
      <c r="A102" s="192">
        <v>89</v>
      </c>
      <c r="B102" s="182" t="s">
        <v>1352</v>
      </c>
      <c r="C102" s="210" t="s">
        <v>1353</v>
      </c>
      <c r="D102" s="184" t="s">
        <v>1184</v>
      </c>
      <c r="E102" s="186">
        <v>1</v>
      </c>
      <c r="F102" s="190"/>
      <c r="G102" s="189">
        <f t="shared" si="4"/>
        <v>0</v>
      </c>
      <c r="H102" s="188"/>
      <c r="I102" s="194" t="s">
        <v>264</v>
      </c>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v>21</v>
      </c>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row>
    <row r="103" spans="1:60" outlineLevel="1" x14ac:dyDescent="0.2">
      <c r="A103" s="192">
        <v>90</v>
      </c>
      <c r="B103" s="182" t="s">
        <v>1354</v>
      </c>
      <c r="C103" s="210" t="s">
        <v>1355</v>
      </c>
      <c r="D103" s="184" t="s">
        <v>1184</v>
      </c>
      <c r="E103" s="186">
        <v>2</v>
      </c>
      <c r="F103" s="190"/>
      <c r="G103" s="189">
        <f t="shared" si="4"/>
        <v>0</v>
      </c>
      <c r="H103" s="188"/>
      <c r="I103" s="194" t="s">
        <v>264</v>
      </c>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v>21</v>
      </c>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row>
    <row r="104" spans="1:60" outlineLevel="1" x14ac:dyDescent="0.2">
      <c r="A104" s="192">
        <v>91</v>
      </c>
      <c r="B104" s="182" t="s">
        <v>1356</v>
      </c>
      <c r="C104" s="210" t="s">
        <v>1357</v>
      </c>
      <c r="D104" s="184" t="s">
        <v>1184</v>
      </c>
      <c r="E104" s="186">
        <v>1</v>
      </c>
      <c r="F104" s="190"/>
      <c r="G104" s="189">
        <f t="shared" si="4"/>
        <v>0</v>
      </c>
      <c r="H104" s="188"/>
      <c r="I104" s="194" t="s">
        <v>264</v>
      </c>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v>21</v>
      </c>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row>
    <row r="105" spans="1:60" outlineLevel="1" x14ac:dyDescent="0.2">
      <c r="A105" s="192">
        <v>92</v>
      </c>
      <c r="B105" s="182" t="s">
        <v>1338</v>
      </c>
      <c r="C105" s="210" t="s">
        <v>1339</v>
      </c>
      <c r="D105" s="184" t="s">
        <v>1184</v>
      </c>
      <c r="E105" s="186">
        <v>1</v>
      </c>
      <c r="F105" s="190"/>
      <c r="G105" s="189">
        <f t="shared" si="4"/>
        <v>0</v>
      </c>
      <c r="H105" s="188"/>
      <c r="I105" s="194" t="s">
        <v>264</v>
      </c>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v>21</v>
      </c>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row>
    <row r="106" spans="1:60" outlineLevel="1" x14ac:dyDescent="0.2">
      <c r="A106" s="192">
        <v>93</v>
      </c>
      <c r="B106" s="182" t="s">
        <v>1340</v>
      </c>
      <c r="C106" s="210" t="s">
        <v>1341</v>
      </c>
      <c r="D106" s="184" t="s">
        <v>1184</v>
      </c>
      <c r="E106" s="186">
        <v>1</v>
      </c>
      <c r="F106" s="190"/>
      <c r="G106" s="189">
        <f t="shared" si="4"/>
        <v>0</v>
      </c>
      <c r="H106" s="188"/>
      <c r="I106" s="194" t="s">
        <v>264</v>
      </c>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v>21</v>
      </c>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row>
    <row r="107" spans="1:60" outlineLevel="1" x14ac:dyDescent="0.2">
      <c r="A107" s="192">
        <v>94</v>
      </c>
      <c r="B107" s="182" t="s">
        <v>1342</v>
      </c>
      <c r="C107" s="210" t="s">
        <v>1343</v>
      </c>
      <c r="D107" s="184" t="s">
        <v>1184</v>
      </c>
      <c r="E107" s="186">
        <v>2</v>
      </c>
      <c r="F107" s="190"/>
      <c r="G107" s="189">
        <f t="shared" si="4"/>
        <v>0</v>
      </c>
      <c r="H107" s="188"/>
      <c r="I107" s="194" t="s">
        <v>264</v>
      </c>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v>21</v>
      </c>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row>
    <row r="108" spans="1:60" outlineLevel="1" x14ac:dyDescent="0.2">
      <c r="A108" s="192">
        <v>95</v>
      </c>
      <c r="B108" s="182" t="s">
        <v>1358</v>
      </c>
      <c r="C108" s="210" t="s">
        <v>1359</v>
      </c>
      <c r="D108" s="184" t="s">
        <v>1184</v>
      </c>
      <c r="E108" s="186">
        <v>1</v>
      </c>
      <c r="F108" s="190"/>
      <c r="G108" s="189">
        <f t="shared" si="4"/>
        <v>0</v>
      </c>
      <c r="H108" s="188"/>
      <c r="I108" s="194" t="s">
        <v>264</v>
      </c>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v>21</v>
      </c>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row>
    <row r="109" spans="1:60" outlineLevel="1" x14ac:dyDescent="0.2">
      <c r="A109" s="192">
        <v>96</v>
      </c>
      <c r="B109" s="182" t="s">
        <v>1360</v>
      </c>
      <c r="C109" s="210" t="s">
        <v>1361</v>
      </c>
      <c r="D109" s="184" t="s">
        <v>1184</v>
      </c>
      <c r="E109" s="186">
        <v>4</v>
      </c>
      <c r="F109" s="190"/>
      <c r="G109" s="189">
        <f t="shared" si="4"/>
        <v>0</v>
      </c>
      <c r="H109" s="188"/>
      <c r="I109" s="194" t="s">
        <v>264</v>
      </c>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v>21</v>
      </c>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row>
    <row r="110" spans="1:60" outlineLevel="1" x14ac:dyDescent="0.2">
      <c r="A110" s="192">
        <v>97</v>
      </c>
      <c r="B110" s="182" t="s">
        <v>1362</v>
      </c>
      <c r="C110" s="210" t="s">
        <v>1363</v>
      </c>
      <c r="D110" s="184" t="s">
        <v>1184</v>
      </c>
      <c r="E110" s="186">
        <v>4</v>
      </c>
      <c r="F110" s="190"/>
      <c r="G110" s="189">
        <f t="shared" si="4"/>
        <v>0</v>
      </c>
      <c r="H110" s="188"/>
      <c r="I110" s="194" t="s">
        <v>264</v>
      </c>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v>21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row>
    <row r="111" spans="1:60" outlineLevel="1" x14ac:dyDescent="0.2">
      <c r="A111" s="192">
        <v>98</v>
      </c>
      <c r="B111" s="182" t="s">
        <v>1364</v>
      </c>
      <c r="C111" s="210" t="s">
        <v>1365</v>
      </c>
      <c r="D111" s="184" t="s">
        <v>1184</v>
      </c>
      <c r="E111" s="186">
        <v>4</v>
      </c>
      <c r="F111" s="190"/>
      <c r="G111" s="189">
        <f t="shared" si="4"/>
        <v>0</v>
      </c>
      <c r="H111" s="188"/>
      <c r="I111" s="194" t="s">
        <v>264</v>
      </c>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v>21</v>
      </c>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row>
    <row r="112" spans="1:60" ht="22.5" outlineLevel="1" x14ac:dyDescent="0.2">
      <c r="A112" s="192">
        <v>99</v>
      </c>
      <c r="B112" s="182" t="s">
        <v>1366</v>
      </c>
      <c r="C112" s="210" t="s">
        <v>1367</v>
      </c>
      <c r="D112" s="184" t="s">
        <v>1184</v>
      </c>
      <c r="E112" s="186">
        <v>4</v>
      </c>
      <c r="F112" s="190"/>
      <c r="G112" s="189">
        <f t="shared" si="4"/>
        <v>0</v>
      </c>
      <c r="H112" s="188"/>
      <c r="I112" s="194" t="s">
        <v>264</v>
      </c>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v>21</v>
      </c>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row>
    <row r="113" spans="1:60" outlineLevel="1" x14ac:dyDescent="0.2">
      <c r="A113" s="192">
        <v>100</v>
      </c>
      <c r="B113" s="182" t="s">
        <v>1368</v>
      </c>
      <c r="C113" s="210" t="s">
        <v>1369</v>
      </c>
      <c r="D113" s="184" t="s">
        <v>1184</v>
      </c>
      <c r="E113" s="186">
        <v>4</v>
      </c>
      <c r="F113" s="190"/>
      <c r="G113" s="189">
        <f t="shared" si="4"/>
        <v>0</v>
      </c>
      <c r="H113" s="188"/>
      <c r="I113" s="194" t="s">
        <v>264</v>
      </c>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v>21</v>
      </c>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row>
    <row r="114" spans="1:60" outlineLevel="1" x14ac:dyDescent="0.2">
      <c r="A114" s="192">
        <v>101</v>
      </c>
      <c r="B114" s="182" t="s">
        <v>1370</v>
      </c>
      <c r="C114" s="210" t="s">
        <v>1371</v>
      </c>
      <c r="D114" s="184" t="s">
        <v>1184</v>
      </c>
      <c r="E114" s="186">
        <v>4</v>
      </c>
      <c r="F114" s="190"/>
      <c r="G114" s="189">
        <f t="shared" si="4"/>
        <v>0</v>
      </c>
      <c r="H114" s="188"/>
      <c r="I114" s="194" t="s">
        <v>264</v>
      </c>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v>21</v>
      </c>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row>
    <row r="115" spans="1:60" outlineLevel="1" x14ac:dyDescent="0.2">
      <c r="A115" s="192">
        <v>102</v>
      </c>
      <c r="B115" s="182" t="s">
        <v>1372</v>
      </c>
      <c r="C115" s="210" t="s">
        <v>1373</v>
      </c>
      <c r="D115" s="184" t="s">
        <v>1184</v>
      </c>
      <c r="E115" s="186">
        <v>4</v>
      </c>
      <c r="F115" s="190"/>
      <c r="G115" s="189">
        <f t="shared" si="4"/>
        <v>0</v>
      </c>
      <c r="H115" s="188"/>
      <c r="I115" s="194" t="s">
        <v>264</v>
      </c>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v>21</v>
      </c>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row>
    <row r="116" spans="1:60" outlineLevel="1" x14ac:dyDescent="0.2">
      <c r="A116" s="192">
        <v>103</v>
      </c>
      <c r="B116" s="182" t="s">
        <v>1374</v>
      </c>
      <c r="C116" s="210" t="s">
        <v>1375</v>
      </c>
      <c r="D116" s="184" t="s">
        <v>1184</v>
      </c>
      <c r="E116" s="186">
        <v>4</v>
      </c>
      <c r="F116" s="190"/>
      <c r="G116" s="189">
        <f t="shared" si="4"/>
        <v>0</v>
      </c>
      <c r="H116" s="188"/>
      <c r="I116" s="194" t="s">
        <v>264</v>
      </c>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v>21</v>
      </c>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row>
    <row r="117" spans="1:60" outlineLevel="1" x14ac:dyDescent="0.2">
      <c r="A117" s="192">
        <v>104</v>
      </c>
      <c r="B117" s="182" t="s">
        <v>1376</v>
      </c>
      <c r="C117" s="210" t="s">
        <v>1377</v>
      </c>
      <c r="D117" s="184" t="s">
        <v>1184</v>
      </c>
      <c r="E117" s="186">
        <v>4</v>
      </c>
      <c r="F117" s="190"/>
      <c r="G117" s="189">
        <f t="shared" si="4"/>
        <v>0</v>
      </c>
      <c r="H117" s="188"/>
      <c r="I117" s="194" t="s">
        <v>264</v>
      </c>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v>21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row>
    <row r="118" spans="1:60" outlineLevel="1" x14ac:dyDescent="0.2">
      <c r="A118" s="192">
        <v>105</v>
      </c>
      <c r="B118" s="182" t="s">
        <v>1378</v>
      </c>
      <c r="C118" s="210" t="s">
        <v>1361</v>
      </c>
      <c r="D118" s="184" t="s">
        <v>1184</v>
      </c>
      <c r="E118" s="186">
        <v>1</v>
      </c>
      <c r="F118" s="190"/>
      <c r="G118" s="189">
        <f t="shared" si="4"/>
        <v>0</v>
      </c>
      <c r="H118" s="188"/>
      <c r="I118" s="194" t="s">
        <v>264</v>
      </c>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v>21</v>
      </c>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row>
    <row r="119" spans="1:60" outlineLevel="1" x14ac:dyDescent="0.2">
      <c r="A119" s="192">
        <v>106</v>
      </c>
      <c r="B119" s="182" t="s">
        <v>1379</v>
      </c>
      <c r="C119" s="210" t="s">
        <v>1363</v>
      </c>
      <c r="D119" s="184" t="s">
        <v>1184</v>
      </c>
      <c r="E119" s="186">
        <v>1</v>
      </c>
      <c r="F119" s="190"/>
      <c r="G119" s="189">
        <f t="shared" si="4"/>
        <v>0</v>
      </c>
      <c r="H119" s="188"/>
      <c r="I119" s="194" t="s">
        <v>264</v>
      </c>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v>21</v>
      </c>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row>
    <row r="120" spans="1:60" outlineLevel="1" x14ac:dyDescent="0.2">
      <c r="A120" s="192">
        <v>107</v>
      </c>
      <c r="B120" s="182" t="s">
        <v>1380</v>
      </c>
      <c r="C120" s="210" t="s">
        <v>1365</v>
      </c>
      <c r="D120" s="184" t="s">
        <v>1184</v>
      </c>
      <c r="E120" s="186">
        <v>1</v>
      </c>
      <c r="F120" s="190"/>
      <c r="G120" s="189">
        <f t="shared" si="4"/>
        <v>0</v>
      </c>
      <c r="H120" s="188"/>
      <c r="I120" s="194" t="s">
        <v>264</v>
      </c>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v>21</v>
      </c>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row>
    <row r="121" spans="1:60" ht="22.5" outlineLevel="1" x14ac:dyDescent="0.2">
      <c r="A121" s="192">
        <v>108</v>
      </c>
      <c r="B121" s="182" t="s">
        <v>1381</v>
      </c>
      <c r="C121" s="210" t="s">
        <v>1382</v>
      </c>
      <c r="D121" s="184" t="s">
        <v>1184</v>
      </c>
      <c r="E121" s="186">
        <v>1</v>
      </c>
      <c r="F121" s="190"/>
      <c r="G121" s="189">
        <f t="shared" si="4"/>
        <v>0</v>
      </c>
      <c r="H121" s="188"/>
      <c r="I121" s="194" t="s">
        <v>264</v>
      </c>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v>21</v>
      </c>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row>
    <row r="122" spans="1:60" outlineLevel="1" x14ac:dyDescent="0.2">
      <c r="A122" s="192">
        <v>109</v>
      </c>
      <c r="B122" s="182" t="s">
        <v>1383</v>
      </c>
      <c r="C122" s="210" t="s">
        <v>1371</v>
      </c>
      <c r="D122" s="184" t="s">
        <v>1184</v>
      </c>
      <c r="E122" s="186">
        <v>1</v>
      </c>
      <c r="F122" s="190"/>
      <c r="G122" s="189">
        <f t="shared" si="4"/>
        <v>0</v>
      </c>
      <c r="H122" s="188"/>
      <c r="I122" s="194" t="s">
        <v>264</v>
      </c>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v>21</v>
      </c>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row>
    <row r="123" spans="1:60" outlineLevel="1" x14ac:dyDescent="0.2">
      <c r="A123" s="192">
        <v>110</v>
      </c>
      <c r="B123" s="182" t="s">
        <v>1384</v>
      </c>
      <c r="C123" s="210" t="s">
        <v>1373</v>
      </c>
      <c r="D123" s="184" t="s">
        <v>1184</v>
      </c>
      <c r="E123" s="186">
        <v>1</v>
      </c>
      <c r="F123" s="190"/>
      <c r="G123" s="189">
        <f t="shared" ref="G123:G140" si="5">E123*F123</f>
        <v>0</v>
      </c>
      <c r="H123" s="188"/>
      <c r="I123" s="194" t="s">
        <v>264</v>
      </c>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v>21</v>
      </c>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row>
    <row r="124" spans="1:60" outlineLevel="1" x14ac:dyDescent="0.2">
      <c r="A124" s="192">
        <v>111</v>
      </c>
      <c r="B124" s="182" t="s">
        <v>1374</v>
      </c>
      <c r="C124" s="210" t="s">
        <v>1375</v>
      </c>
      <c r="D124" s="184" t="s">
        <v>1184</v>
      </c>
      <c r="E124" s="186">
        <v>1</v>
      </c>
      <c r="F124" s="190"/>
      <c r="G124" s="189">
        <f t="shared" si="5"/>
        <v>0</v>
      </c>
      <c r="H124" s="188"/>
      <c r="I124" s="194" t="s">
        <v>264</v>
      </c>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v>21</v>
      </c>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row>
    <row r="125" spans="1:60" outlineLevel="1" x14ac:dyDescent="0.2">
      <c r="A125" s="192">
        <v>112</v>
      </c>
      <c r="B125" s="182" t="s">
        <v>1376</v>
      </c>
      <c r="C125" s="210" t="s">
        <v>1377</v>
      </c>
      <c r="D125" s="184" t="s">
        <v>1184</v>
      </c>
      <c r="E125" s="186">
        <v>1</v>
      </c>
      <c r="F125" s="190"/>
      <c r="G125" s="189">
        <f t="shared" si="5"/>
        <v>0</v>
      </c>
      <c r="H125" s="188"/>
      <c r="I125" s="194" t="s">
        <v>264</v>
      </c>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v>21</v>
      </c>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row>
    <row r="126" spans="1:60" ht="22.5" outlineLevel="1" x14ac:dyDescent="0.2">
      <c r="A126" s="192">
        <v>113</v>
      </c>
      <c r="B126" s="182" t="s">
        <v>1385</v>
      </c>
      <c r="C126" s="210" t="s">
        <v>1386</v>
      </c>
      <c r="D126" s="184" t="s">
        <v>1184</v>
      </c>
      <c r="E126" s="186">
        <v>1</v>
      </c>
      <c r="F126" s="190"/>
      <c r="G126" s="189">
        <f t="shared" si="5"/>
        <v>0</v>
      </c>
      <c r="H126" s="188"/>
      <c r="I126" s="194" t="s">
        <v>264</v>
      </c>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v>21</v>
      </c>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row>
    <row r="127" spans="1:60" outlineLevel="1" x14ac:dyDescent="0.2">
      <c r="A127" s="192">
        <v>114</v>
      </c>
      <c r="B127" s="182" t="s">
        <v>1387</v>
      </c>
      <c r="C127" s="210" t="s">
        <v>1363</v>
      </c>
      <c r="D127" s="184" t="s">
        <v>1184</v>
      </c>
      <c r="E127" s="186">
        <v>1</v>
      </c>
      <c r="F127" s="190"/>
      <c r="G127" s="189">
        <f t="shared" si="5"/>
        <v>0</v>
      </c>
      <c r="H127" s="188"/>
      <c r="I127" s="194" t="s">
        <v>264</v>
      </c>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v>21</v>
      </c>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row>
    <row r="128" spans="1:60" outlineLevel="1" x14ac:dyDescent="0.2">
      <c r="A128" s="192">
        <v>115</v>
      </c>
      <c r="B128" s="182" t="s">
        <v>1388</v>
      </c>
      <c r="C128" s="210" t="s">
        <v>1389</v>
      </c>
      <c r="D128" s="184" t="s">
        <v>1184</v>
      </c>
      <c r="E128" s="186">
        <v>1</v>
      </c>
      <c r="F128" s="190"/>
      <c r="G128" s="189">
        <f t="shared" si="5"/>
        <v>0</v>
      </c>
      <c r="H128" s="188"/>
      <c r="I128" s="194" t="s">
        <v>264</v>
      </c>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v>21</v>
      </c>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row>
    <row r="129" spans="1:60" outlineLevel="1" x14ac:dyDescent="0.2">
      <c r="A129" s="192">
        <v>116</v>
      </c>
      <c r="B129" s="182" t="s">
        <v>1390</v>
      </c>
      <c r="C129" s="210" t="s">
        <v>1391</v>
      </c>
      <c r="D129" s="184" t="s">
        <v>1184</v>
      </c>
      <c r="E129" s="186">
        <v>1</v>
      </c>
      <c r="F129" s="190"/>
      <c r="G129" s="189">
        <f t="shared" si="5"/>
        <v>0</v>
      </c>
      <c r="H129" s="188"/>
      <c r="I129" s="194" t="s">
        <v>264</v>
      </c>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v>21</v>
      </c>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row>
    <row r="130" spans="1:60" ht="22.5" outlineLevel="1" x14ac:dyDescent="0.2">
      <c r="A130" s="192">
        <v>117</v>
      </c>
      <c r="B130" s="182" t="s">
        <v>1392</v>
      </c>
      <c r="C130" s="210" t="s">
        <v>1382</v>
      </c>
      <c r="D130" s="184" t="s">
        <v>1184</v>
      </c>
      <c r="E130" s="186">
        <v>1</v>
      </c>
      <c r="F130" s="190"/>
      <c r="G130" s="189">
        <f t="shared" si="5"/>
        <v>0</v>
      </c>
      <c r="H130" s="188"/>
      <c r="I130" s="194" t="s">
        <v>264</v>
      </c>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v>21</v>
      </c>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row>
    <row r="131" spans="1:60" outlineLevel="1" x14ac:dyDescent="0.2">
      <c r="A131" s="192">
        <v>118</v>
      </c>
      <c r="B131" s="182" t="s">
        <v>1393</v>
      </c>
      <c r="C131" s="210" t="s">
        <v>1394</v>
      </c>
      <c r="D131" s="184" t="s">
        <v>1184</v>
      </c>
      <c r="E131" s="186">
        <v>1</v>
      </c>
      <c r="F131" s="190"/>
      <c r="G131" s="189">
        <f t="shared" si="5"/>
        <v>0</v>
      </c>
      <c r="H131" s="188"/>
      <c r="I131" s="194" t="s">
        <v>264</v>
      </c>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v>21</v>
      </c>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row>
    <row r="132" spans="1:60" outlineLevel="1" x14ac:dyDescent="0.2">
      <c r="A132" s="192">
        <v>119</v>
      </c>
      <c r="B132" s="182" t="s">
        <v>1395</v>
      </c>
      <c r="C132" s="210" t="s">
        <v>1396</v>
      </c>
      <c r="D132" s="184" t="s">
        <v>1184</v>
      </c>
      <c r="E132" s="186">
        <v>1</v>
      </c>
      <c r="F132" s="190"/>
      <c r="G132" s="189">
        <f t="shared" si="5"/>
        <v>0</v>
      </c>
      <c r="H132" s="188"/>
      <c r="I132" s="194" t="s">
        <v>264</v>
      </c>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v>21</v>
      </c>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row>
    <row r="133" spans="1:60" outlineLevel="1" x14ac:dyDescent="0.2">
      <c r="A133" s="192">
        <v>120</v>
      </c>
      <c r="B133" s="182" t="s">
        <v>1397</v>
      </c>
      <c r="C133" s="210" t="s">
        <v>1373</v>
      </c>
      <c r="D133" s="184" t="s">
        <v>1184</v>
      </c>
      <c r="E133" s="186">
        <v>1</v>
      </c>
      <c r="F133" s="190"/>
      <c r="G133" s="189">
        <f t="shared" si="5"/>
        <v>0</v>
      </c>
      <c r="H133" s="188"/>
      <c r="I133" s="194" t="s">
        <v>264</v>
      </c>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v>21</v>
      </c>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row>
    <row r="134" spans="1:60" outlineLevel="1" x14ac:dyDescent="0.2">
      <c r="A134" s="192">
        <v>121</v>
      </c>
      <c r="B134" s="182" t="s">
        <v>1398</v>
      </c>
      <c r="C134" s="210" t="s">
        <v>1399</v>
      </c>
      <c r="D134" s="184" t="s">
        <v>1184</v>
      </c>
      <c r="E134" s="186">
        <v>1</v>
      </c>
      <c r="F134" s="190"/>
      <c r="G134" s="189">
        <f t="shared" si="5"/>
        <v>0</v>
      </c>
      <c r="H134" s="188"/>
      <c r="I134" s="194" t="s">
        <v>264</v>
      </c>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v>21</v>
      </c>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row>
    <row r="135" spans="1:60" outlineLevel="1" x14ac:dyDescent="0.2">
      <c r="A135" s="192">
        <v>122</v>
      </c>
      <c r="B135" s="182" t="s">
        <v>1400</v>
      </c>
      <c r="C135" s="210" t="s">
        <v>1401</v>
      </c>
      <c r="D135" s="184" t="s">
        <v>1184</v>
      </c>
      <c r="E135" s="186">
        <v>1</v>
      </c>
      <c r="F135" s="190"/>
      <c r="G135" s="189">
        <f t="shared" si="5"/>
        <v>0</v>
      </c>
      <c r="H135" s="188"/>
      <c r="I135" s="194" t="s">
        <v>264</v>
      </c>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v>21</v>
      </c>
      <c r="AN135" s="178"/>
      <c r="AO135" s="178"/>
      <c r="AP135" s="178"/>
      <c r="AQ135" s="178"/>
      <c r="AR135" s="178"/>
      <c r="AS135" s="178"/>
      <c r="AT135" s="178"/>
      <c r="AU135" s="178"/>
      <c r="AV135" s="178"/>
      <c r="AW135" s="178"/>
      <c r="AX135" s="178"/>
      <c r="AY135" s="178"/>
      <c r="AZ135" s="178"/>
      <c r="BA135" s="178"/>
      <c r="BB135" s="178"/>
      <c r="BC135" s="178"/>
      <c r="BD135" s="178"/>
      <c r="BE135" s="178"/>
      <c r="BF135" s="178"/>
      <c r="BG135" s="178"/>
      <c r="BH135" s="178"/>
    </row>
    <row r="136" spans="1:60" outlineLevel="1" x14ac:dyDescent="0.2">
      <c r="A136" s="192">
        <v>123</v>
      </c>
      <c r="B136" s="182" t="s">
        <v>1374</v>
      </c>
      <c r="C136" s="210" t="s">
        <v>1375</v>
      </c>
      <c r="D136" s="184" t="s">
        <v>1184</v>
      </c>
      <c r="E136" s="186">
        <v>1</v>
      </c>
      <c r="F136" s="190"/>
      <c r="G136" s="189">
        <f t="shared" si="5"/>
        <v>0</v>
      </c>
      <c r="H136" s="188"/>
      <c r="I136" s="194" t="s">
        <v>264</v>
      </c>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v>21</v>
      </c>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row>
    <row r="137" spans="1:60" outlineLevel="1" x14ac:dyDescent="0.2">
      <c r="A137" s="192">
        <v>124</v>
      </c>
      <c r="B137" s="182" t="s">
        <v>1376</v>
      </c>
      <c r="C137" s="210" t="s">
        <v>1377</v>
      </c>
      <c r="D137" s="184" t="s">
        <v>1184</v>
      </c>
      <c r="E137" s="186">
        <v>1</v>
      </c>
      <c r="F137" s="190"/>
      <c r="G137" s="189">
        <f t="shared" si="5"/>
        <v>0</v>
      </c>
      <c r="H137" s="188"/>
      <c r="I137" s="194" t="s">
        <v>264</v>
      </c>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v>21</v>
      </c>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row>
    <row r="138" spans="1:60" outlineLevel="1" x14ac:dyDescent="0.2">
      <c r="A138" s="192">
        <v>125</v>
      </c>
      <c r="B138" s="182" t="s">
        <v>1402</v>
      </c>
      <c r="C138" s="210" t="s">
        <v>1403</v>
      </c>
      <c r="D138" s="184" t="s">
        <v>1184</v>
      </c>
      <c r="E138" s="186">
        <v>1</v>
      </c>
      <c r="F138" s="190"/>
      <c r="G138" s="189">
        <f t="shared" si="5"/>
        <v>0</v>
      </c>
      <c r="H138" s="188"/>
      <c r="I138" s="194" t="s">
        <v>264</v>
      </c>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v>21</v>
      </c>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row>
    <row r="139" spans="1:60" outlineLevel="1" x14ac:dyDescent="0.2">
      <c r="A139" s="192">
        <v>126</v>
      </c>
      <c r="B139" s="182" t="s">
        <v>1404</v>
      </c>
      <c r="C139" s="210" t="s">
        <v>1405</v>
      </c>
      <c r="D139" s="184" t="s">
        <v>1184</v>
      </c>
      <c r="E139" s="186">
        <v>2</v>
      </c>
      <c r="F139" s="190"/>
      <c r="G139" s="189">
        <f t="shared" si="5"/>
        <v>0</v>
      </c>
      <c r="H139" s="188"/>
      <c r="I139" s="194" t="s">
        <v>264</v>
      </c>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v>21</v>
      </c>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row>
    <row r="140" spans="1:60" ht="33.75" outlineLevel="1" x14ac:dyDescent="0.2">
      <c r="A140" s="192">
        <v>127</v>
      </c>
      <c r="B140" s="182" t="s">
        <v>1406</v>
      </c>
      <c r="C140" s="210" t="s">
        <v>1407</v>
      </c>
      <c r="D140" s="184" t="s">
        <v>1184</v>
      </c>
      <c r="E140" s="186">
        <v>4</v>
      </c>
      <c r="F140" s="190"/>
      <c r="G140" s="189">
        <f t="shared" si="5"/>
        <v>0</v>
      </c>
      <c r="H140" s="188"/>
      <c r="I140" s="194" t="s">
        <v>264</v>
      </c>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v>21</v>
      </c>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row>
    <row r="141" spans="1:60" outlineLevel="1" x14ac:dyDescent="0.2">
      <c r="A141" s="192"/>
      <c r="B141" s="182"/>
      <c r="C141" s="315" t="s">
        <v>1408</v>
      </c>
      <c r="D141" s="316"/>
      <c r="E141" s="317"/>
      <c r="F141" s="318"/>
      <c r="G141" s="319"/>
      <c r="H141" s="188"/>
      <c r="I141" s="194"/>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9" t="str">
        <f>C141</f>
        <v>výtokové armatury s těsněním, sifonem, upevňovací sady</v>
      </c>
      <c r="BB141" s="178"/>
      <c r="BC141" s="178"/>
      <c r="BD141" s="178"/>
      <c r="BE141" s="178"/>
      <c r="BF141" s="178"/>
      <c r="BG141" s="178"/>
      <c r="BH141" s="178"/>
    </row>
    <row r="142" spans="1:60" outlineLevel="1" x14ac:dyDescent="0.2">
      <c r="A142" s="192">
        <v>128</v>
      </c>
      <c r="B142" s="182" t="s">
        <v>1409</v>
      </c>
      <c r="C142" s="210" t="s">
        <v>1410</v>
      </c>
      <c r="D142" s="184" t="s">
        <v>1187</v>
      </c>
      <c r="E142" s="186">
        <v>4</v>
      </c>
      <c r="F142" s="190"/>
      <c r="G142" s="189">
        <f t="shared" ref="G142:G155" si="6">E142*F142</f>
        <v>0</v>
      </c>
      <c r="H142" s="188"/>
      <c r="I142" s="194" t="s">
        <v>264</v>
      </c>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v>21</v>
      </c>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row>
    <row r="143" spans="1:60" ht="22.5" outlineLevel="1" x14ac:dyDescent="0.2">
      <c r="A143" s="192">
        <v>129</v>
      </c>
      <c r="B143" s="182" t="s">
        <v>1411</v>
      </c>
      <c r="C143" s="210" t="s">
        <v>1412</v>
      </c>
      <c r="D143" s="184" t="s">
        <v>1184</v>
      </c>
      <c r="E143" s="186">
        <v>1</v>
      </c>
      <c r="F143" s="190"/>
      <c r="G143" s="189">
        <f t="shared" si="6"/>
        <v>0</v>
      </c>
      <c r="H143" s="188"/>
      <c r="I143" s="194" t="s">
        <v>264</v>
      </c>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v>21</v>
      </c>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row>
    <row r="144" spans="1:60" outlineLevel="1" x14ac:dyDescent="0.2">
      <c r="A144" s="192">
        <v>130</v>
      </c>
      <c r="B144" s="182" t="s">
        <v>1413</v>
      </c>
      <c r="C144" s="210" t="s">
        <v>1347</v>
      </c>
      <c r="D144" s="184" t="s">
        <v>1337</v>
      </c>
      <c r="E144" s="186">
        <v>1</v>
      </c>
      <c r="F144" s="190"/>
      <c r="G144" s="189">
        <f t="shared" si="6"/>
        <v>0</v>
      </c>
      <c r="H144" s="188"/>
      <c r="I144" s="194" t="s">
        <v>264</v>
      </c>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v>21</v>
      </c>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row>
    <row r="145" spans="1:60" outlineLevel="1" x14ac:dyDescent="0.2">
      <c r="A145" s="192">
        <v>131</v>
      </c>
      <c r="B145" s="182" t="s">
        <v>1414</v>
      </c>
      <c r="C145" s="210" t="s">
        <v>1415</v>
      </c>
      <c r="D145" s="184" t="s">
        <v>1337</v>
      </c>
      <c r="E145" s="186">
        <v>1</v>
      </c>
      <c r="F145" s="190"/>
      <c r="G145" s="189">
        <f t="shared" si="6"/>
        <v>0</v>
      </c>
      <c r="H145" s="188"/>
      <c r="I145" s="194" t="s">
        <v>264</v>
      </c>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v>21</v>
      </c>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row>
    <row r="146" spans="1:60" outlineLevel="1" x14ac:dyDescent="0.2">
      <c r="A146" s="192">
        <v>132</v>
      </c>
      <c r="B146" s="182" t="s">
        <v>1416</v>
      </c>
      <c r="C146" s="210" t="s">
        <v>1417</v>
      </c>
      <c r="D146" s="184" t="s">
        <v>1184</v>
      </c>
      <c r="E146" s="186">
        <v>1</v>
      </c>
      <c r="F146" s="190"/>
      <c r="G146" s="189">
        <f t="shared" si="6"/>
        <v>0</v>
      </c>
      <c r="H146" s="188"/>
      <c r="I146" s="194" t="s">
        <v>264</v>
      </c>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v>21</v>
      </c>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row>
    <row r="147" spans="1:60" outlineLevel="1" x14ac:dyDescent="0.2">
      <c r="A147" s="192">
        <v>133</v>
      </c>
      <c r="B147" s="182" t="s">
        <v>1418</v>
      </c>
      <c r="C147" s="210" t="s">
        <v>1419</v>
      </c>
      <c r="D147" s="184" t="s">
        <v>1184</v>
      </c>
      <c r="E147" s="186">
        <v>1</v>
      </c>
      <c r="F147" s="190"/>
      <c r="G147" s="189">
        <f t="shared" si="6"/>
        <v>0</v>
      </c>
      <c r="H147" s="188"/>
      <c r="I147" s="194" t="s">
        <v>264</v>
      </c>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v>21</v>
      </c>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row>
    <row r="148" spans="1:60" outlineLevel="1" x14ac:dyDescent="0.2">
      <c r="A148" s="192">
        <v>134</v>
      </c>
      <c r="B148" s="182" t="s">
        <v>1420</v>
      </c>
      <c r="C148" s="210" t="s">
        <v>1421</v>
      </c>
      <c r="D148" s="184" t="s">
        <v>1184</v>
      </c>
      <c r="E148" s="186">
        <v>1</v>
      </c>
      <c r="F148" s="190"/>
      <c r="G148" s="189">
        <f t="shared" si="6"/>
        <v>0</v>
      </c>
      <c r="H148" s="188"/>
      <c r="I148" s="194" t="s">
        <v>264</v>
      </c>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v>21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row>
    <row r="149" spans="1:60" outlineLevel="1" x14ac:dyDescent="0.2">
      <c r="A149" s="192">
        <v>135</v>
      </c>
      <c r="B149" s="182" t="s">
        <v>1422</v>
      </c>
      <c r="C149" s="210" t="s">
        <v>1423</v>
      </c>
      <c r="D149" s="184" t="s">
        <v>1184</v>
      </c>
      <c r="E149" s="186">
        <v>1</v>
      </c>
      <c r="F149" s="190"/>
      <c r="G149" s="189">
        <f t="shared" si="6"/>
        <v>0</v>
      </c>
      <c r="H149" s="188"/>
      <c r="I149" s="194" t="s">
        <v>264</v>
      </c>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v>21</v>
      </c>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row>
    <row r="150" spans="1:60" outlineLevel="1" x14ac:dyDescent="0.2">
      <c r="A150" s="192">
        <v>136</v>
      </c>
      <c r="B150" s="182" t="s">
        <v>1424</v>
      </c>
      <c r="C150" s="210" t="s">
        <v>1425</v>
      </c>
      <c r="D150" s="184" t="s">
        <v>1184</v>
      </c>
      <c r="E150" s="186">
        <v>1</v>
      </c>
      <c r="F150" s="190"/>
      <c r="G150" s="189">
        <f t="shared" si="6"/>
        <v>0</v>
      </c>
      <c r="H150" s="188"/>
      <c r="I150" s="194" t="s">
        <v>264</v>
      </c>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v>21</v>
      </c>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row>
    <row r="151" spans="1:60" outlineLevel="1" x14ac:dyDescent="0.2">
      <c r="A151" s="192">
        <v>137</v>
      </c>
      <c r="B151" s="182" t="s">
        <v>1426</v>
      </c>
      <c r="C151" s="210" t="s">
        <v>1256</v>
      </c>
      <c r="D151" s="184" t="s">
        <v>1184</v>
      </c>
      <c r="E151" s="186">
        <v>1</v>
      </c>
      <c r="F151" s="190"/>
      <c r="G151" s="189">
        <f t="shared" si="6"/>
        <v>0</v>
      </c>
      <c r="H151" s="188"/>
      <c r="I151" s="194" t="s">
        <v>264</v>
      </c>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v>21</v>
      </c>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row>
    <row r="152" spans="1:60" outlineLevel="1" x14ac:dyDescent="0.2">
      <c r="A152" s="192">
        <v>138</v>
      </c>
      <c r="B152" s="182" t="s">
        <v>1427</v>
      </c>
      <c r="C152" s="210" t="s">
        <v>1428</v>
      </c>
      <c r="D152" s="184" t="s">
        <v>1184</v>
      </c>
      <c r="E152" s="186">
        <v>1</v>
      </c>
      <c r="F152" s="190"/>
      <c r="G152" s="189">
        <f t="shared" si="6"/>
        <v>0</v>
      </c>
      <c r="H152" s="188"/>
      <c r="I152" s="194" t="s">
        <v>264</v>
      </c>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v>21</v>
      </c>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row>
    <row r="153" spans="1:60" ht="22.5" outlineLevel="1" x14ac:dyDescent="0.2">
      <c r="A153" s="192">
        <v>139</v>
      </c>
      <c r="B153" s="182" t="s">
        <v>1429</v>
      </c>
      <c r="C153" s="210" t="s">
        <v>1430</v>
      </c>
      <c r="D153" s="184" t="s">
        <v>1184</v>
      </c>
      <c r="E153" s="186">
        <v>1</v>
      </c>
      <c r="F153" s="190"/>
      <c r="G153" s="189">
        <f t="shared" si="6"/>
        <v>0</v>
      </c>
      <c r="H153" s="188"/>
      <c r="I153" s="194" t="s">
        <v>264</v>
      </c>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v>21</v>
      </c>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row>
    <row r="154" spans="1:60" outlineLevel="1" x14ac:dyDescent="0.2">
      <c r="A154" s="192">
        <v>140</v>
      </c>
      <c r="B154" s="182" t="s">
        <v>1431</v>
      </c>
      <c r="C154" s="210" t="s">
        <v>1432</v>
      </c>
      <c r="D154" s="184" t="s">
        <v>1184</v>
      </c>
      <c r="E154" s="186">
        <v>1</v>
      </c>
      <c r="F154" s="190"/>
      <c r="G154" s="189">
        <f t="shared" si="6"/>
        <v>0</v>
      </c>
      <c r="H154" s="188"/>
      <c r="I154" s="194" t="s">
        <v>264</v>
      </c>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v>21</v>
      </c>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row>
    <row r="155" spans="1:60" outlineLevel="1" x14ac:dyDescent="0.2">
      <c r="A155" s="192">
        <v>141</v>
      </c>
      <c r="B155" s="182" t="s">
        <v>1433</v>
      </c>
      <c r="C155" s="210" t="s">
        <v>1434</v>
      </c>
      <c r="D155" s="184" t="s">
        <v>68</v>
      </c>
      <c r="E155" s="186">
        <v>0.31</v>
      </c>
      <c r="F155" s="190"/>
      <c r="G155" s="189">
        <f t="shared" si="6"/>
        <v>0</v>
      </c>
      <c r="H155" s="188"/>
      <c r="I155" s="194" t="s">
        <v>264</v>
      </c>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v>21</v>
      </c>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row>
    <row r="156" spans="1:60" x14ac:dyDescent="0.2">
      <c r="A156" s="191" t="s">
        <v>127</v>
      </c>
      <c r="B156" s="181" t="s">
        <v>1435</v>
      </c>
      <c r="C156" s="209" t="s">
        <v>1436</v>
      </c>
      <c r="D156" s="183"/>
      <c r="E156" s="185"/>
      <c r="F156" s="320">
        <f>SUM(G157:G167)</f>
        <v>0</v>
      </c>
      <c r="G156" s="321"/>
      <c r="H156" s="187"/>
      <c r="I156" s="193"/>
    </row>
    <row r="157" spans="1:60" ht="22.5" outlineLevel="1" x14ac:dyDescent="0.2">
      <c r="A157" s="192">
        <v>142</v>
      </c>
      <c r="B157" s="182" t="s">
        <v>1437</v>
      </c>
      <c r="C157" s="210" t="s">
        <v>1438</v>
      </c>
      <c r="D157" s="184" t="s">
        <v>397</v>
      </c>
      <c r="E157" s="186">
        <v>10</v>
      </c>
      <c r="F157" s="190"/>
      <c r="G157" s="189">
        <f t="shared" ref="G157:G167" si="7">E157*F157</f>
        <v>0</v>
      </c>
      <c r="H157" s="188"/>
      <c r="I157" s="194" t="s">
        <v>264</v>
      </c>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v>21</v>
      </c>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row>
    <row r="158" spans="1:60" ht="22.5" outlineLevel="1" x14ac:dyDescent="0.2">
      <c r="A158" s="192">
        <v>143</v>
      </c>
      <c r="B158" s="182" t="s">
        <v>1439</v>
      </c>
      <c r="C158" s="210" t="s">
        <v>1440</v>
      </c>
      <c r="D158" s="184" t="s">
        <v>397</v>
      </c>
      <c r="E158" s="186">
        <v>14</v>
      </c>
      <c r="F158" s="190"/>
      <c r="G158" s="189">
        <f t="shared" si="7"/>
        <v>0</v>
      </c>
      <c r="H158" s="188"/>
      <c r="I158" s="194" t="s">
        <v>264</v>
      </c>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v>21</v>
      </c>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row>
    <row r="159" spans="1:60" ht="22.5" outlineLevel="1" x14ac:dyDescent="0.2">
      <c r="A159" s="192">
        <v>144</v>
      </c>
      <c r="B159" s="182" t="s">
        <v>1441</v>
      </c>
      <c r="C159" s="210" t="s">
        <v>1442</v>
      </c>
      <c r="D159" s="184" t="s">
        <v>397</v>
      </c>
      <c r="E159" s="186">
        <v>44</v>
      </c>
      <c r="F159" s="190"/>
      <c r="G159" s="189">
        <f t="shared" si="7"/>
        <v>0</v>
      </c>
      <c r="H159" s="188"/>
      <c r="I159" s="194" t="s">
        <v>264</v>
      </c>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v>21</v>
      </c>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row>
    <row r="160" spans="1:60" outlineLevel="1" x14ac:dyDescent="0.2">
      <c r="A160" s="192">
        <v>145</v>
      </c>
      <c r="B160" s="182" t="s">
        <v>1443</v>
      </c>
      <c r="C160" s="210" t="s">
        <v>1444</v>
      </c>
      <c r="D160" s="184" t="s">
        <v>397</v>
      </c>
      <c r="E160" s="186">
        <v>68</v>
      </c>
      <c r="F160" s="190"/>
      <c r="G160" s="189">
        <f t="shared" si="7"/>
        <v>0</v>
      </c>
      <c r="H160" s="188"/>
      <c r="I160" s="194" t="s">
        <v>264</v>
      </c>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v>21</v>
      </c>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row>
    <row r="161" spans="1:60" outlineLevel="1" x14ac:dyDescent="0.2">
      <c r="A161" s="192">
        <v>146</v>
      </c>
      <c r="B161" s="182" t="s">
        <v>1445</v>
      </c>
      <c r="C161" s="210" t="s">
        <v>1446</v>
      </c>
      <c r="D161" s="184" t="s">
        <v>397</v>
      </c>
      <c r="E161" s="186">
        <v>17</v>
      </c>
      <c r="F161" s="190"/>
      <c r="G161" s="189">
        <f t="shared" si="7"/>
        <v>0</v>
      </c>
      <c r="H161" s="188"/>
      <c r="I161" s="194" t="s">
        <v>264</v>
      </c>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v>21</v>
      </c>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row>
    <row r="162" spans="1:60" outlineLevel="1" x14ac:dyDescent="0.2">
      <c r="A162" s="192">
        <v>147</v>
      </c>
      <c r="B162" s="182" t="s">
        <v>1447</v>
      </c>
      <c r="C162" s="210" t="s">
        <v>1448</v>
      </c>
      <c r="D162" s="184" t="s">
        <v>397</v>
      </c>
      <c r="E162" s="186">
        <v>17</v>
      </c>
      <c r="F162" s="190"/>
      <c r="G162" s="189">
        <f t="shared" si="7"/>
        <v>0</v>
      </c>
      <c r="H162" s="188"/>
      <c r="I162" s="194" t="s">
        <v>264</v>
      </c>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v>21</v>
      </c>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row>
    <row r="163" spans="1:60" outlineLevel="1" x14ac:dyDescent="0.2">
      <c r="A163" s="192">
        <v>148</v>
      </c>
      <c r="B163" s="182" t="s">
        <v>1449</v>
      </c>
      <c r="C163" s="210" t="s">
        <v>1450</v>
      </c>
      <c r="D163" s="184" t="s">
        <v>1184</v>
      </c>
      <c r="E163" s="186">
        <v>4</v>
      </c>
      <c r="F163" s="190"/>
      <c r="G163" s="189">
        <f t="shared" si="7"/>
        <v>0</v>
      </c>
      <c r="H163" s="188"/>
      <c r="I163" s="194" t="s">
        <v>264</v>
      </c>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v>21</v>
      </c>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row>
    <row r="164" spans="1:60" outlineLevel="1" x14ac:dyDescent="0.2">
      <c r="A164" s="192">
        <v>149</v>
      </c>
      <c r="B164" s="182" t="s">
        <v>1451</v>
      </c>
      <c r="C164" s="210" t="s">
        <v>1452</v>
      </c>
      <c r="D164" s="184" t="s">
        <v>1184</v>
      </c>
      <c r="E164" s="186">
        <v>2</v>
      </c>
      <c r="F164" s="190"/>
      <c r="G164" s="189">
        <f t="shared" si="7"/>
        <v>0</v>
      </c>
      <c r="H164" s="188"/>
      <c r="I164" s="194" t="s">
        <v>264</v>
      </c>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v>21</v>
      </c>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row>
    <row r="165" spans="1:60" outlineLevel="1" x14ac:dyDescent="0.2">
      <c r="A165" s="192">
        <v>150</v>
      </c>
      <c r="B165" s="182" t="s">
        <v>1453</v>
      </c>
      <c r="C165" s="210" t="s">
        <v>1454</v>
      </c>
      <c r="D165" s="184" t="s">
        <v>1184</v>
      </c>
      <c r="E165" s="186">
        <v>4</v>
      </c>
      <c r="F165" s="190"/>
      <c r="G165" s="189">
        <f t="shared" si="7"/>
        <v>0</v>
      </c>
      <c r="H165" s="188"/>
      <c r="I165" s="194" t="s">
        <v>264</v>
      </c>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v>21</v>
      </c>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row>
    <row r="166" spans="1:60" outlineLevel="1" x14ac:dyDescent="0.2">
      <c r="A166" s="192">
        <v>151</v>
      </c>
      <c r="B166" s="182" t="s">
        <v>1455</v>
      </c>
      <c r="C166" s="210" t="s">
        <v>1456</v>
      </c>
      <c r="D166" s="184" t="s">
        <v>1184</v>
      </c>
      <c r="E166" s="186">
        <v>10</v>
      </c>
      <c r="F166" s="190"/>
      <c r="G166" s="189">
        <f t="shared" si="7"/>
        <v>0</v>
      </c>
      <c r="H166" s="188"/>
      <c r="I166" s="194" t="s">
        <v>264</v>
      </c>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v>21</v>
      </c>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row>
    <row r="167" spans="1:60" outlineLevel="1" x14ac:dyDescent="0.2">
      <c r="A167" s="192">
        <v>152</v>
      </c>
      <c r="B167" s="182" t="s">
        <v>1457</v>
      </c>
      <c r="C167" s="210" t="s">
        <v>1458</v>
      </c>
      <c r="D167" s="184" t="s">
        <v>68</v>
      </c>
      <c r="E167" s="186">
        <v>3.2</v>
      </c>
      <c r="F167" s="190"/>
      <c r="G167" s="189">
        <f t="shared" si="7"/>
        <v>0</v>
      </c>
      <c r="H167" s="188"/>
      <c r="I167" s="194" t="s">
        <v>264</v>
      </c>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v>21</v>
      </c>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row>
    <row r="168" spans="1:60" x14ac:dyDescent="0.2">
      <c r="A168" s="191" t="s">
        <v>127</v>
      </c>
      <c r="B168" s="181" t="s">
        <v>1459</v>
      </c>
      <c r="C168" s="209" t="s">
        <v>1460</v>
      </c>
      <c r="D168" s="183"/>
      <c r="E168" s="185"/>
      <c r="F168" s="320">
        <f>SUM(G169:G178)</f>
        <v>0</v>
      </c>
      <c r="G168" s="321"/>
      <c r="H168" s="187"/>
      <c r="I168" s="193"/>
    </row>
    <row r="169" spans="1:60" outlineLevel="1" x14ac:dyDescent="0.2">
      <c r="A169" s="192">
        <v>153</v>
      </c>
      <c r="B169" s="182" t="s">
        <v>1461</v>
      </c>
      <c r="C169" s="210" t="s">
        <v>1462</v>
      </c>
      <c r="D169" s="184" t="s">
        <v>1184</v>
      </c>
      <c r="E169" s="186">
        <v>2</v>
      </c>
      <c r="F169" s="190"/>
      <c r="G169" s="189">
        <f t="shared" ref="G169:G178" si="8">E169*F169</f>
        <v>0</v>
      </c>
      <c r="H169" s="188"/>
      <c r="I169" s="194" t="s">
        <v>264</v>
      </c>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v>21</v>
      </c>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row>
    <row r="170" spans="1:60" outlineLevel="1" x14ac:dyDescent="0.2">
      <c r="A170" s="192">
        <v>154</v>
      </c>
      <c r="B170" s="182" t="s">
        <v>1463</v>
      </c>
      <c r="C170" s="210" t="s">
        <v>1464</v>
      </c>
      <c r="D170" s="184" t="s">
        <v>1184</v>
      </c>
      <c r="E170" s="186">
        <v>2</v>
      </c>
      <c r="F170" s="190"/>
      <c r="G170" s="189">
        <f t="shared" si="8"/>
        <v>0</v>
      </c>
      <c r="H170" s="188"/>
      <c r="I170" s="194" t="s">
        <v>264</v>
      </c>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v>21</v>
      </c>
      <c r="AN170" s="178"/>
      <c r="AO170" s="178"/>
      <c r="AP170" s="178"/>
      <c r="AQ170" s="178"/>
      <c r="AR170" s="178"/>
      <c r="AS170" s="178"/>
      <c r="AT170" s="178"/>
      <c r="AU170" s="178"/>
      <c r="AV170" s="178"/>
      <c r="AW170" s="178"/>
      <c r="AX170" s="178"/>
      <c r="AY170" s="178"/>
      <c r="AZ170" s="178"/>
      <c r="BA170" s="178"/>
      <c r="BB170" s="178"/>
      <c r="BC170" s="178"/>
      <c r="BD170" s="178"/>
      <c r="BE170" s="178"/>
      <c r="BF170" s="178"/>
      <c r="BG170" s="178"/>
      <c r="BH170" s="178"/>
    </row>
    <row r="171" spans="1:60" ht="22.5" outlineLevel="1" x14ac:dyDescent="0.2">
      <c r="A171" s="192">
        <v>155</v>
      </c>
      <c r="B171" s="182" t="s">
        <v>1465</v>
      </c>
      <c r="C171" s="210" t="s">
        <v>1466</v>
      </c>
      <c r="D171" s="184" t="s">
        <v>1184</v>
      </c>
      <c r="E171" s="186">
        <v>2</v>
      </c>
      <c r="F171" s="190"/>
      <c r="G171" s="189">
        <f t="shared" si="8"/>
        <v>0</v>
      </c>
      <c r="H171" s="188"/>
      <c r="I171" s="194" t="s">
        <v>264</v>
      </c>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v>21</v>
      </c>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row>
    <row r="172" spans="1:60" outlineLevel="1" x14ac:dyDescent="0.2">
      <c r="A172" s="192">
        <v>156</v>
      </c>
      <c r="B172" s="182" t="s">
        <v>1467</v>
      </c>
      <c r="C172" s="210" t="s">
        <v>1468</v>
      </c>
      <c r="D172" s="184" t="s">
        <v>1184</v>
      </c>
      <c r="E172" s="186">
        <v>4</v>
      </c>
      <c r="F172" s="190"/>
      <c r="G172" s="189">
        <f t="shared" si="8"/>
        <v>0</v>
      </c>
      <c r="H172" s="188"/>
      <c r="I172" s="194" t="s">
        <v>264</v>
      </c>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v>21</v>
      </c>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row>
    <row r="173" spans="1:60" outlineLevel="1" x14ac:dyDescent="0.2">
      <c r="A173" s="192">
        <v>157</v>
      </c>
      <c r="B173" s="182" t="s">
        <v>1469</v>
      </c>
      <c r="C173" s="210" t="s">
        <v>1470</v>
      </c>
      <c r="D173" s="184" t="s">
        <v>1184</v>
      </c>
      <c r="E173" s="186">
        <v>2</v>
      </c>
      <c r="F173" s="190"/>
      <c r="G173" s="189">
        <f t="shared" si="8"/>
        <v>0</v>
      </c>
      <c r="H173" s="188"/>
      <c r="I173" s="194" t="s">
        <v>264</v>
      </c>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v>21</v>
      </c>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row>
    <row r="174" spans="1:60" outlineLevel="1" x14ac:dyDescent="0.2">
      <c r="A174" s="192">
        <v>158</v>
      </c>
      <c r="B174" s="182" t="s">
        <v>1471</v>
      </c>
      <c r="C174" s="210" t="s">
        <v>1472</v>
      </c>
      <c r="D174" s="184" t="s">
        <v>727</v>
      </c>
      <c r="E174" s="186">
        <v>2</v>
      </c>
      <c r="F174" s="190"/>
      <c r="G174" s="189">
        <f t="shared" si="8"/>
        <v>0</v>
      </c>
      <c r="H174" s="188"/>
      <c r="I174" s="194" t="s">
        <v>264</v>
      </c>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v>21</v>
      </c>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row>
    <row r="175" spans="1:60" outlineLevel="1" x14ac:dyDescent="0.2">
      <c r="A175" s="192">
        <v>159</v>
      </c>
      <c r="B175" s="182" t="s">
        <v>1473</v>
      </c>
      <c r="C175" s="210" t="s">
        <v>1474</v>
      </c>
      <c r="D175" s="184" t="s">
        <v>727</v>
      </c>
      <c r="E175" s="186">
        <v>4</v>
      </c>
      <c r="F175" s="190"/>
      <c r="G175" s="189">
        <f t="shared" si="8"/>
        <v>0</v>
      </c>
      <c r="H175" s="188"/>
      <c r="I175" s="194" t="s">
        <v>264</v>
      </c>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v>21</v>
      </c>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row>
    <row r="176" spans="1:60" outlineLevel="1" x14ac:dyDescent="0.2">
      <c r="A176" s="192">
        <v>160</v>
      </c>
      <c r="B176" s="182" t="s">
        <v>1475</v>
      </c>
      <c r="C176" s="210" t="s">
        <v>1476</v>
      </c>
      <c r="D176" s="184" t="s">
        <v>1184</v>
      </c>
      <c r="E176" s="186">
        <v>2</v>
      </c>
      <c r="F176" s="190"/>
      <c r="G176" s="189">
        <f t="shared" si="8"/>
        <v>0</v>
      </c>
      <c r="H176" s="188"/>
      <c r="I176" s="194" t="s">
        <v>264</v>
      </c>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v>21</v>
      </c>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row>
    <row r="177" spans="1:60" outlineLevel="1" x14ac:dyDescent="0.2">
      <c r="A177" s="192">
        <v>161</v>
      </c>
      <c r="B177" s="182" t="s">
        <v>1477</v>
      </c>
      <c r="C177" s="210" t="s">
        <v>1478</v>
      </c>
      <c r="D177" s="184" t="s">
        <v>1184</v>
      </c>
      <c r="E177" s="186">
        <v>2</v>
      </c>
      <c r="F177" s="190"/>
      <c r="G177" s="189">
        <f t="shared" si="8"/>
        <v>0</v>
      </c>
      <c r="H177" s="188"/>
      <c r="I177" s="194" t="s">
        <v>264</v>
      </c>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v>21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row>
    <row r="178" spans="1:60" outlineLevel="1" x14ac:dyDescent="0.2">
      <c r="A178" s="192">
        <v>162</v>
      </c>
      <c r="B178" s="182" t="s">
        <v>1479</v>
      </c>
      <c r="C178" s="210" t="s">
        <v>1480</v>
      </c>
      <c r="D178" s="184" t="s">
        <v>68</v>
      </c>
      <c r="E178" s="186">
        <v>0.4</v>
      </c>
      <c r="F178" s="190"/>
      <c r="G178" s="189">
        <f t="shared" si="8"/>
        <v>0</v>
      </c>
      <c r="H178" s="188"/>
      <c r="I178" s="194" t="s">
        <v>264</v>
      </c>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v>21</v>
      </c>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row>
    <row r="179" spans="1:60" x14ac:dyDescent="0.2">
      <c r="A179" s="191" t="s">
        <v>127</v>
      </c>
      <c r="B179" s="181" t="s">
        <v>1481</v>
      </c>
      <c r="C179" s="209" t="s">
        <v>1482</v>
      </c>
      <c r="D179" s="183"/>
      <c r="E179" s="185"/>
      <c r="F179" s="320">
        <f>SUM(G180:G182)</f>
        <v>0</v>
      </c>
      <c r="G179" s="321"/>
      <c r="H179" s="187"/>
      <c r="I179" s="193"/>
    </row>
    <row r="180" spans="1:60" ht="33.75" outlineLevel="1" x14ac:dyDescent="0.2">
      <c r="A180" s="192">
        <v>163</v>
      </c>
      <c r="B180" s="182" t="s">
        <v>1483</v>
      </c>
      <c r="C180" s="210" t="s">
        <v>1484</v>
      </c>
      <c r="D180" s="184" t="s">
        <v>1184</v>
      </c>
      <c r="E180" s="186">
        <v>2</v>
      </c>
      <c r="F180" s="190"/>
      <c r="G180" s="189">
        <f>E180*F180</f>
        <v>0</v>
      </c>
      <c r="H180" s="188"/>
      <c r="I180" s="194" t="s">
        <v>264</v>
      </c>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v>21</v>
      </c>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row>
    <row r="181" spans="1:60" outlineLevel="1" x14ac:dyDescent="0.2">
      <c r="A181" s="192">
        <v>164</v>
      </c>
      <c r="B181" s="182" t="s">
        <v>1485</v>
      </c>
      <c r="C181" s="210" t="s">
        <v>1486</v>
      </c>
      <c r="D181" s="184" t="s">
        <v>1184</v>
      </c>
      <c r="E181" s="186">
        <v>2</v>
      </c>
      <c r="F181" s="190"/>
      <c r="G181" s="189">
        <f>E181*F181</f>
        <v>0</v>
      </c>
      <c r="H181" s="188"/>
      <c r="I181" s="194" t="s">
        <v>264</v>
      </c>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v>21</v>
      </c>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row>
    <row r="182" spans="1:60" outlineLevel="1" x14ac:dyDescent="0.2">
      <c r="A182" s="192">
        <v>165</v>
      </c>
      <c r="B182" s="182" t="s">
        <v>1487</v>
      </c>
      <c r="C182" s="210" t="s">
        <v>1488</v>
      </c>
      <c r="D182" s="184" t="s">
        <v>68</v>
      </c>
      <c r="E182" s="186">
        <v>2.9</v>
      </c>
      <c r="F182" s="190"/>
      <c r="G182" s="189">
        <f>E182*F182</f>
        <v>0</v>
      </c>
      <c r="H182" s="188"/>
      <c r="I182" s="194" t="s">
        <v>264</v>
      </c>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v>21</v>
      </c>
      <c r="AN182" s="178"/>
      <c r="AO182" s="178"/>
      <c r="AP182" s="178"/>
      <c r="AQ182" s="178"/>
      <c r="AR182" s="178"/>
      <c r="AS182" s="178"/>
      <c r="AT182" s="178"/>
      <c r="AU182" s="178"/>
      <c r="AV182" s="178"/>
      <c r="AW182" s="178"/>
      <c r="AX182" s="178"/>
      <c r="AY182" s="178"/>
      <c r="AZ182" s="178"/>
      <c r="BA182" s="178"/>
      <c r="BB182" s="178"/>
      <c r="BC182" s="178"/>
      <c r="BD182" s="178"/>
      <c r="BE182" s="178"/>
      <c r="BF182" s="178"/>
      <c r="BG182" s="178"/>
      <c r="BH182" s="178"/>
    </row>
    <row r="183" spans="1:60" x14ac:dyDescent="0.2">
      <c r="A183" s="191" t="s">
        <v>127</v>
      </c>
      <c r="B183" s="181" t="s">
        <v>1489</v>
      </c>
      <c r="C183" s="209" t="s">
        <v>1490</v>
      </c>
      <c r="D183" s="183"/>
      <c r="E183" s="185"/>
      <c r="F183" s="320">
        <f>SUM(G184:G194)</f>
        <v>0</v>
      </c>
      <c r="G183" s="321"/>
      <c r="H183" s="187"/>
      <c r="I183" s="193"/>
    </row>
    <row r="184" spans="1:60" outlineLevel="1" x14ac:dyDescent="0.2">
      <c r="A184" s="192">
        <v>166</v>
      </c>
      <c r="B184" s="182" t="s">
        <v>1491</v>
      </c>
      <c r="C184" s="210" t="s">
        <v>1492</v>
      </c>
      <c r="D184" s="184" t="s">
        <v>1184</v>
      </c>
      <c r="E184" s="186">
        <v>8</v>
      </c>
      <c r="F184" s="190"/>
      <c r="G184" s="189">
        <f t="shared" ref="G184:G194" si="9">E184*F184</f>
        <v>0</v>
      </c>
      <c r="H184" s="188"/>
      <c r="I184" s="194" t="s">
        <v>264</v>
      </c>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v>21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row>
    <row r="185" spans="1:60" outlineLevel="1" x14ac:dyDescent="0.2">
      <c r="A185" s="192">
        <v>167</v>
      </c>
      <c r="B185" s="182" t="s">
        <v>1493</v>
      </c>
      <c r="C185" s="210" t="s">
        <v>1494</v>
      </c>
      <c r="D185" s="184" t="s">
        <v>1184</v>
      </c>
      <c r="E185" s="186">
        <v>22</v>
      </c>
      <c r="F185" s="190"/>
      <c r="G185" s="189">
        <f t="shared" si="9"/>
        <v>0</v>
      </c>
      <c r="H185" s="188"/>
      <c r="I185" s="194" t="s">
        <v>264</v>
      </c>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v>21</v>
      </c>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row>
    <row r="186" spans="1:60" outlineLevel="1" x14ac:dyDescent="0.2">
      <c r="A186" s="192">
        <v>168</v>
      </c>
      <c r="B186" s="182" t="s">
        <v>1495</v>
      </c>
      <c r="C186" s="210" t="s">
        <v>1496</v>
      </c>
      <c r="D186" s="184" t="s">
        <v>1184</v>
      </c>
      <c r="E186" s="186">
        <v>16</v>
      </c>
      <c r="F186" s="190"/>
      <c r="G186" s="189">
        <f t="shared" si="9"/>
        <v>0</v>
      </c>
      <c r="H186" s="188"/>
      <c r="I186" s="194" t="s">
        <v>264</v>
      </c>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v>21</v>
      </c>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row>
    <row r="187" spans="1:60" outlineLevel="1" x14ac:dyDescent="0.2">
      <c r="A187" s="192">
        <v>169</v>
      </c>
      <c r="B187" s="182" t="s">
        <v>1497</v>
      </c>
      <c r="C187" s="210" t="s">
        <v>1498</v>
      </c>
      <c r="D187" s="184" t="s">
        <v>1184</v>
      </c>
      <c r="E187" s="186">
        <v>7</v>
      </c>
      <c r="F187" s="190"/>
      <c r="G187" s="189">
        <f t="shared" si="9"/>
        <v>0</v>
      </c>
      <c r="H187" s="188"/>
      <c r="I187" s="194" t="s">
        <v>264</v>
      </c>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v>21</v>
      </c>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row>
    <row r="188" spans="1:60" outlineLevel="1" x14ac:dyDescent="0.2">
      <c r="A188" s="192">
        <v>170</v>
      </c>
      <c r="B188" s="182" t="s">
        <v>1499</v>
      </c>
      <c r="C188" s="210" t="s">
        <v>1500</v>
      </c>
      <c r="D188" s="184" t="s">
        <v>1184</v>
      </c>
      <c r="E188" s="186">
        <v>41</v>
      </c>
      <c r="F188" s="190"/>
      <c r="G188" s="189">
        <f t="shared" si="9"/>
        <v>0</v>
      </c>
      <c r="H188" s="188"/>
      <c r="I188" s="194" t="s">
        <v>264</v>
      </c>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v>21</v>
      </c>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row>
    <row r="189" spans="1:60" outlineLevel="1" x14ac:dyDescent="0.2">
      <c r="A189" s="192">
        <v>171</v>
      </c>
      <c r="B189" s="182" t="s">
        <v>1501</v>
      </c>
      <c r="C189" s="210" t="s">
        <v>1502</v>
      </c>
      <c r="D189" s="184" t="s">
        <v>1184</v>
      </c>
      <c r="E189" s="186">
        <v>94</v>
      </c>
      <c r="F189" s="190"/>
      <c r="G189" s="189">
        <f t="shared" si="9"/>
        <v>0</v>
      </c>
      <c r="H189" s="188"/>
      <c r="I189" s="194" t="s">
        <v>264</v>
      </c>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v>21</v>
      </c>
      <c r="AN189" s="178"/>
      <c r="AO189" s="178"/>
      <c r="AP189" s="178"/>
      <c r="AQ189" s="178"/>
      <c r="AR189" s="178"/>
      <c r="AS189" s="178"/>
      <c r="AT189" s="178"/>
      <c r="AU189" s="178"/>
      <c r="AV189" s="178"/>
      <c r="AW189" s="178"/>
      <c r="AX189" s="178"/>
      <c r="AY189" s="178"/>
      <c r="AZ189" s="178"/>
      <c r="BA189" s="178"/>
      <c r="BB189" s="178"/>
      <c r="BC189" s="178"/>
      <c r="BD189" s="178"/>
      <c r="BE189" s="178"/>
      <c r="BF189" s="178"/>
      <c r="BG189" s="178"/>
      <c r="BH189" s="178"/>
    </row>
    <row r="190" spans="1:60" outlineLevel="1" x14ac:dyDescent="0.2">
      <c r="A190" s="192">
        <v>172</v>
      </c>
      <c r="B190" s="182" t="s">
        <v>1503</v>
      </c>
      <c r="C190" s="210" t="s">
        <v>1504</v>
      </c>
      <c r="D190" s="184" t="s">
        <v>397</v>
      </c>
      <c r="E190" s="186">
        <v>19</v>
      </c>
      <c r="F190" s="190"/>
      <c r="G190" s="189">
        <f t="shared" si="9"/>
        <v>0</v>
      </c>
      <c r="H190" s="188"/>
      <c r="I190" s="194" t="s">
        <v>264</v>
      </c>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v>21</v>
      </c>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row>
    <row r="191" spans="1:60" outlineLevel="1" x14ac:dyDescent="0.2">
      <c r="A191" s="192">
        <v>173</v>
      </c>
      <c r="B191" s="182" t="s">
        <v>1505</v>
      </c>
      <c r="C191" s="210" t="s">
        <v>1506</v>
      </c>
      <c r="D191" s="184" t="s">
        <v>1184</v>
      </c>
      <c r="E191" s="186">
        <v>94</v>
      </c>
      <c r="F191" s="190"/>
      <c r="G191" s="189">
        <f t="shared" si="9"/>
        <v>0</v>
      </c>
      <c r="H191" s="188"/>
      <c r="I191" s="194" t="s">
        <v>264</v>
      </c>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v>21</v>
      </c>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row>
    <row r="192" spans="1:60" outlineLevel="1" x14ac:dyDescent="0.2">
      <c r="A192" s="192">
        <v>174</v>
      </c>
      <c r="B192" s="182" t="s">
        <v>1507</v>
      </c>
      <c r="C192" s="210" t="s">
        <v>1508</v>
      </c>
      <c r="D192" s="184" t="s">
        <v>1509</v>
      </c>
      <c r="E192" s="186">
        <v>15</v>
      </c>
      <c r="F192" s="190"/>
      <c r="G192" s="189">
        <f t="shared" si="9"/>
        <v>0</v>
      </c>
      <c r="H192" s="188"/>
      <c r="I192" s="194" t="s">
        <v>264</v>
      </c>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v>21</v>
      </c>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row>
    <row r="193" spans="1:60" ht="22.5" outlineLevel="1" x14ac:dyDescent="0.2">
      <c r="A193" s="192">
        <v>175</v>
      </c>
      <c r="B193" s="182" t="s">
        <v>1510</v>
      </c>
      <c r="C193" s="210" t="s">
        <v>1511</v>
      </c>
      <c r="D193" s="184" t="s">
        <v>1509</v>
      </c>
      <c r="E193" s="186">
        <v>26.93</v>
      </c>
      <c r="F193" s="190"/>
      <c r="G193" s="189">
        <f t="shared" si="9"/>
        <v>0</v>
      </c>
      <c r="H193" s="188"/>
      <c r="I193" s="194" t="s">
        <v>264</v>
      </c>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v>21</v>
      </c>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row>
    <row r="194" spans="1:60" outlineLevel="1" x14ac:dyDescent="0.2">
      <c r="A194" s="192">
        <v>176</v>
      </c>
      <c r="B194" s="182" t="s">
        <v>1512</v>
      </c>
      <c r="C194" s="210" t="s">
        <v>1513</v>
      </c>
      <c r="D194" s="184" t="s">
        <v>68</v>
      </c>
      <c r="E194" s="186">
        <v>1.9</v>
      </c>
      <c r="F194" s="190"/>
      <c r="G194" s="189">
        <f t="shared" si="9"/>
        <v>0</v>
      </c>
      <c r="H194" s="188"/>
      <c r="I194" s="194" t="s">
        <v>264</v>
      </c>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v>21</v>
      </c>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row>
    <row r="195" spans="1:60" x14ac:dyDescent="0.2">
      <c r="A195" s="191" t="s">
        <v>127</v>
      </c>
      <c r="B195" s="181" t="s">
        <v>1514</v>
      </c>
      <c r="C195" s="209" t="s">
        <v>1515</v>
      </c>
      <c r="D195" s="183"/>
      <c r="E195" s="185"/>
      <c r="F195" s="320">
        <f>SUM(G196:G197)</f>
        <v>0</v>
      </c>
      <c r="G195" s="321"/>
      <c r="H195" s="187"/>
      <c r="I195" s="193"/>
    </row>
    <row r="196" spans="1:60" outlineLevel="1" x14ac:dyDescent="0.2">
      <c r="A196" s="192">
        <v>177</v>
      </c>
      <c r="B196" s="182" t="s">
        <v>1516</v>
      </c>
      <c r="C196" s="210" t="s">
        <v>1517</v>
      </c>
      <c r="D196" s="184" t="s">
        <v>397</v>
      </c>
      <c r="E196" s="186">
        <v>42</v>
      </c>
      <c r="F196" s="190"/>
      <c r="G196" s="189">
        <f>E196*F196</f>
        <v>0</v>
      </c>
      <c r="H196" s="188"/>
      <c r="I196" s="194" t="s">
        <v>264</v>
      </c>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v>21</v>
      </c>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row>
    <row r="197" spans="1:60" outlineLevel="1" x14ac:dyDescent="0.2">
      <c r="A197" s="192">
        <v>178</v>
      </c>
      <c r="B197" s="182" t="s">
        <v>1518</v>
      </c>
      <c r="C197" s="210" t="s">
        <v>1519</v>
      </c>
      <c r="D197" s="184" t="s">
        <v>397</v>
      </c>
      <c r="E197" s="186">
        <v>26</v>
      </c>
      <c r="F197" s="190"/>
      <c r="G197" s="189">
        <f>E197*F197</f>
        <v>0</v>
      </c>
      <c r="H197" s="188"/>
      <c r="I197" s="194" t="s">
        <v>264</v>
      </c>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v>21</v>
      </c>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row>
    <row r="198" spans="1:60" x14ac:dyDescent="0.2">
      <c r="A198" s="191" t="s">
        <v>127</v>
      </c>
      <c r="B198" s="181" t="s">
        <v>1520</v>
      </c>
      <c r="C198" s="209" t="s">
        <v>1521</v>
      </c>
      <c r="D198" s="183"/>
      <c r="E198" s="185"/>
      <c r="F198" s="320">
        <f>SUM(G199:G217)</f>
        <v>0</v>
      </c>
      <c r="G198" s="321"/>
      <c r="H198" s="187"/>
      <c r="I198" s="193"/>
    </row>
    <row r="199" spans="1:60" ht="33.75" outlineLevel="1" x14ac:dyDescent="0.2">
      <c r="A199" s="192">
        <v>179</v>
      </c>
      <c r="B199" s="182" t="s">
        <v>1522</v>
      </c>
      <c r="C199" s="210" t="s">
        <v>1523</v>
      </c>
      <c r="D199" s="184" t="s">
        <v>1524</v>
      </c>
      <c r="E199" s="186">
        <v>15</v>
      </c>
      <c r="F199" s="190"/>
      <c r="G199" s="189">
        <f t="shared" ref="G199:G217" si="10">E199*F199</f>
        <v>0</v>
      </c>
      <c r="H199" s="188"/>
      <c r="I199" s="194" t="s">
        <v>264</v>
      </c>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v>21</v>
      </c>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row>
    <row r="200" spans="1:60" ht="22.5" outlineLevel="1" x14ac:dyDescent="0.2">
      <c r="A200" s="192">
        <v>180</v>
      </c>
      <c r="B200" s="182" t="s">
        <v>1525</v>
      </c>
      <c r="C200" s="210" t="s">
        <v>1526</v>
      </c>
      <c r="D200" s="184" t="s">
        <v>1524</v>
      </c>
      <c r="E200" s="186">
        <v>20</v>
      </c>
      <c r="F200" s="190"/>
      <c r="G200" s="189">
        <f t="shared" si="10"/>
        <v>0</v>
      </c>
      <c r="H200" s="188"/>
      <c r="I200" s="194" t="s">
        <v>264</v>
      </c>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v>21</v>
      </c>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row>
    <row r="201" spans="1:60" ht="22.5" outlineLevel="1" x14ac:dyDescent="0.2">
      <c r="A201" s="192">
        <v>181</v>
      </c>
      <c r="B201" s="182" t="s">
        <v>1527</v>
      </c>
      <c r="C201" s="210" t="s">
        <v>1528</v>
      </c>
      <c r="D201" s="184" t="s">
        <v>1524</v>
      </c>
      <c r="E201" s="186">
        <v>3</v>
      </c>
      <c r="F201" s="190"/>
      <c r="G201" s="189">
        <f t="shared" si="10"/>
        <v>0</v>
      </c>
      <c r="H201" s="188"/>
      <c r="I201" s="194" t="s">
        <v>264</v>
      </c>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v>21</v>
      </c>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row>
    <row r="202" spans="1:60" ht="22.5" outlineLevel="1" x14ac:dyDescent="0.2">
      <c r="A202" s="192">
        <v>182</v>
      </c>
      <c r="B202" s="182" t="s">
        <v>1529</v>
      </c>
      <c r="C202" s="210" t="s">
        <v>1530</v>
      </c>
      <c r="D202" s="184" t="s">
        <v>1524</v>
      </c>
      <c r="E202" s="186">
        <v>2</v>
      </c>
      <c r="F202" s="190"/>
      <c r="G202" s="189">
        <f t="shared" si="10"/>
        <v>0</v>
      </c>
      <c r="H202" s="188"/>
      <c r="I202" s="194" t="s">
        <v>264</v>
      </c>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v>21</v>
      </c>
      <c r="AN202" s="178"/>
      <c r="AO202" s="178"/>
      <c r="AP202" s="178"/>
      <c r="AQ202" s="178"/>
      <c r="AR202" s="178"/>
      <c r="AS202" s="178"/>
      <c r="AT202" s="178"/>
      <c r="AU202" s="178"/>
      <c r="AV202" s="178"/>
      <c r="AW202" s="178"/>
      <c r="AX202" s="178"/>
      <c r="AY202" s="178"/>
      <c r="AZ202" s="178"/>
      <c r="BA202" s="178"/>
      <c r="BB202" s="178"/>
      <c r="BC202" s="178"/>
      <c r="BD202" s="178"/>
      <c r="BE202" s="178"/>
      <c r="BF202" s="178"/>
      <c r="BG202" s="178"/>
      <c r="BH202" s="178"/>
    </row>
    <row r="203" spans="1:60" ht="33.75" outlineLevel="1" x14ac:dyDescent="0.2">
      <c r="A203" s="192">
        <v>183</v>
      </c>
      <c r="B203" s="182" t="s">
        <v>1531</v>
      </c>
      <c r="C203" s="210" t="s">
        <v>1532</v>
      </c>
      <c r="D203" s="184" t="s">
        <v>1524</v>
      </c>
      <c r="E203" s="186">
        <v>17</v>
      </c>
      <c r="F203" s="190"/>
      <c r="G203" s="189">
        <f t="shared" si="10"/>
        <v>0</v>
      </c>
      <c r="H203" s="188"/>
      <c r="I203" s="194" t="s">
        <v>264</v>
      </c>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v>21</v>
      </c>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row>
    <row r="204" spans="1:60" ht="33.75" outlineLevel="1" x14ac:dyDescent="0.2">
      <c r="A204" s="192">
        <v>184</v>
      </c>
      <c r="B204" s="182" t="s">
        <v>1533</v>
      </c>
      <c r="C204" s="210" t="s">
        <v>1534</v>
      </c>
      <c r="D204" s="184" t="s">
        <v>1524</v>
      </c>
      <c r="E204" s="186">
        <v>10</v>
      </c>
      <c r="F204" s="190"/>
      <c r="G204" s="189">
        <f t="shared" si="10"/>
        <v>0</v>
      </c>
      <c r="H204" s="188"/>
      <c r="I204" s="194" t="s">
        <v>264</v>
      </c>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v>21</v>
      </c>
      <c r="AN204" s="178"/>
      <c r="AO204" s="178"/>
      <c r="AP204" s="178"/>
      <c r="AQ204" s="178"/>
      <c r="AR204" s="178"/>
      <c r="AS204" s="178"/>
      <c r="AT204" s="178"/>
      <c r="AU204" s="178"/>
      <c r="AV204" s="178"/>
      <c r="AW204" s="178"/>
      <c r="AX204" s="178"/>
      <c r="AY204" s="178"/>
      <c r="AZ204" s="178"/>
      <c r="BA204" s="178"/>
      <c r="BB204" s="178"/>
      <c r="BC204" s="178"/>
      <c r="BD204" s="178"/>
      <c r="BE204" s="178"/>
      <c r="BF204" s="178"/>
      <c r="BG204" s="178"/>
      <c r="BH204" s="178"/>
    </row>
    <row r="205" spans="1:60" ht="22.5" outlineLevel="1" x14ac:dyDescent="0.2">
      <c r="A205" s="192">
        <v>185</v>
      </c>
      <c r="B205" s="182" t="s">
        <v>1535</v>
      </c>
      <c r="C205" s="210" t="s">
        <v>1536</v>
      </c>
      <c r="D205" s="184" t="s">
        <v>1524</v>
      </c>
      <c r="E205" s="186">
        <v>9</v>
      </c>
      <c r="F205" s="190"/>
      <c r="G205" s="189">
        <f t="shared" si="10"/>
        <v>0</v>
      </c>
      <c r="H205" s="188"/>
      <c r="I205" s="194" t="s">
        <v>264</v>
      </c>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v>21</v>
      </c>
      <c r="AN205" s="178"/>
      <c r="AO205" s="178"/>
      <c r="AP205" s="178"/>
      <c r="AQ205" s="178"/>
      <c r="AR205" s="178"/>
      <c r="AS205" s="178"/>
      <c r="AT205" s="178"/>
      <c r="AU205" s="178"/>
      <c r="AV205" s="178"/>
      <c r="AW205" s="178"/>
      <c r="AX205" s="178"/>
      <c r="AY205" s="178"/>
      <c r="AZ205" s="178"/>
      <c r="BA205" s="178"/>
      <c r="BB205" s="178"/>
      <c r="BC205" s="178"/>
      <c r="BD205" s="178"/>
      <c r="BE205" s="178"/>
      <c r="BF205" s="178"/>
      <c r="BG205" s="178"/>
      <c r="BH205" s="178"/>
    </row>
    <row r="206" spans="1:60" ht="22.5" outlineLevel="1" x14ac:dyDescent="0.2">
      <c r="A206" s="192">
        <v>186</v>
      </c>
      <c r="B206" s="182" t="s">
        <v>1537</v>
      </c>
      <c r="C206" s="210" t="s">
        <v>1538</v>
      </c>
      <c r="D206" s="184" t="s">
        <v>1524</v>
      </c>
      <c r="E206" s="186">
        <v>5</v>
      </c>
      <c r="F206" s="190"/>
      <c r="G206" s="189">
        <f t="shared" si="10"/>
        <v>0</v>
      </c>
      <c r="H206" s="188"/>
      <c r="I206" s="194" t="s">
        <v>264</v>
      </c>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v>21</v>
      </c>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row>
    <row r="207" spans="1:60" ht="22.5" outlineLevel="1" x14ac:dyDescent="0.2">
      <c r="A207" s="192">
        <v>187</v>
      </c>
      <c r="B207" s="182" t="s">
        <v>1539</v>
      </c>
      <c r="C207" s="210" t="s">
        <v>1540</v>
      </c>
      <c r="D207" s="184" t="s">
        <v>1524</v>
      </c>
      <c r="E207" s="186">
        <v>3</v>
      </c>
      <c r="F207" s="190"/>
      <c r="G207" s="189">
        <f t="shared" si="10"/>
        <v>0</v>
      </c>
      <c r="H207" s="188"/>
      <c r="I207" s="194" t="s">
        <v>264</v>
      </c>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v>21</v>
      </c>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row>
    <row r="208" spans="1:60" ht="22.5" outlineLevel="1" x14ac:dyDescent="0.2">
      <c r="A208" s="192">
        <v>188</v>
      </c>
      <c r="B208" s="182" t="s">
        <v>1541</v>
      </c>
      <c r="C208" s="210" t="s">
        <v>1542</v>
      </c>
      <c r="D208" s="184" t="s">
        <v>1524</v>
      </c>
      <c r="E208" s="186">
        <v>3</v>
      </c>
      <c r="F208" s="190"/>
      <c r="G208" s="189">
        <f t="shared" si="10"/>
        <v>0</v>
      </c>
      <c r="H208" s="188"/>
      <c r="I208" s="194" t="s">
        <v>264</v>
      </c>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v>21</v>
      </c>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row>
    <row r="209" spans="1:60" ht="22.5" outlineLevel="1" x14ac:dyDescent="0.2">
      <c r="A209" s="192">
        <v>189</v>
      </c>
      <c r="B209" s="182" t="s">
        <v>1543</v>
      </c>
      <c r="C209" s="210" t="s">
        <v>1544</v>
      </c>
      <c r="D209" s="184" t="s">
        <v>1524</v>
      </c>
      <c r="E209" s="186">
        <v>15</v>
      </c>
      <c r="F209" s="190"/>
      <c r="G209" s="189">
        <f t="shared" si="10"/>
        <v>0</v>
      </c>
      <c r="H209" s="188"/>
      <c r="I209" s="194" t="s">
        <v>264</v>
      </c>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v>21</v>
      </c>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row>
    <row r="210" spans="1:60" outlineLevel="1" x14ac:dyDescent="0.2">
      <c r="A210" s="192">
        <v>190</v>
      </c>
      <c r="B210" s="182" t="s">
        <v>1545</v>
      </c>
      <c r="C210" s="210" t="s">
        <v>1546</v>
      </c>
      <c r="D210" s="184" t="s">
        <v>397</v>
      </c>
      <c r="E210" s="186">
        <v>102</v>
      </c>
      <c r="F210" s="190"/>
      <c r="G210" s="189">
        <f t="shared" si="10"/>
        <v>0</v>
      </c>
      <c r="H210" s="188"/>
      <c r="I210" s="194" t="s">
        <v>264</v>
      </c>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v>21</v>
      </c>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row>
    <row r="211" spans="1:60" ht="22.5" outlineLevel="1" x14ac:dyDescent="0.2">
      <c r="A211" s="192">
        <v>191</v>
      </c>
      <c r="B211" s="182" t="s">
        <v>1547</v>
      </c>
      <c r="C211" s="210" t="s">
        <v>1548</v>
      </c>
      <c r="D211" s="184" t="s">
        <v>397</v>
      </c>
      <c r="E211" s="186">
        <v>2</v>
      </c>
      <c r="F211" s="190"/>
      <c r="G211" s="189">
        <f t="shared" si="10"/>
        <v>0</v>
      </c>
      <c r="H211" s="188"/>
      <c r="I211" s="194" t="s">
        <v>264</v>
      </c>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v>21</v>
      </c>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row>
    <row r="212" spans="1:60" ht="22.5" outlineLevel="1" x14ac:dyDescent="0.2">
      <c r="A212" s="192">
        <v>192</v>
      </c>
      <c r="B212" s="182" t="s">
        <v>1549</v>
      </c>
      <c r="C212" s="210" t="s">
        <v>1550</v>
      </c>
      <c r="D212" s="184" t="s">
        <v>397</v>
      </c>
      <c r="E212" s="186">
        <v>14</v>
      </c>
      <c r="F212" s="190"/>
      <c r="G212" s="189">
        <f t="shared" si="10"/>
        <v>0</v>
      </c>
      <c r="H212" s="188"/>
      <c r="I212" s="194" t="s">
        <v>264</v>
      </c>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v>21</v>
      </c>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row>
    <row r="213" spans="1:60" ht="22.5" outlineLevel="1" x14ac:dyDescent="0.2">
      <c r="A213" s="192">
        <v>193</v>
      </c>
      <c r="B213" s="182" t="s">
        <v>1551</v>
      </c>
      <c r="C213" s="210" t="s">
        <v>1552</v>
      </c>
      <c r="D213" s="184" t="s">
        <v>397</v>
      </c>
      <c r="E213" s="186">
        <v>15</v>
      </c>
      <c r="F213" s="190"/>
      <c r="G213" s="189">
        <f t="shared" si="10"/>
        <v>0</v>
      </c>
      <c r="H213" s="188"/>
      <c r="I213" s="194" t="s">
        <v>264</v>
      </c>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v>21</v>
      </c>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row>
    <row r="214" spans="1:60" ht="22.5" outlineLevel="1" x14ac:dyDescent="0.2">
      <c r="A214" s="192">
        <v>194</v>
      </c>
      <c r="B214" s="182" t="s">
        <v>1553</v>
      </c>
      <c r="C214" s="210" t="s">
        <v>1554</v>
      </c>
      <c r="D214" s="184" t="s">
        <v>397</v>
      </c>
      <c r="E214" s="186">
        <v>2</v>
      </c>
      <c r="F214" s="190"/>
      <c r="G214" s="189">
        <f t="shared" si="10"/>
        <v>0</v>
      </c>
      <c r="H214" s="188"/>
      <c r="I214" s="194" t="s">
        <v>264</v>
      </c>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v>21</v>
      </c>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row>
    <row r="215" spans="1:60" ht="22.5" outlineLevel="1" x14ac:dyDescent="0.2">
      <c r="A215" s="192">
        <v>195</v>
      </c>
      <c r="B215" s="182" t="s">
        <v>1555</v>
      </c>
      <c r="C215" s="210" t="s">
        <v>1556</v>
      </c>
      <c r="D215" s="184" t="s">
        <v>397</v>
      </c>
      <c r="E215" s="186">
        <v>28</v>
      </c>
      <c r="F215" s="190"/>
      <c r="G215" s="189">
        <f t="shared" si="10"/>
        <v>0</v>
      </c>
      <c r="H215" s="188"/>
      <c r="I215" s="194" t="s">
        <v>264</v>
      </c>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v>21</v>
      </c>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row>
    <row r="216" spans="1:60" outlineLevel="1" x14ac:dyDescent="0.2">
      <c r="A216" s="192">
        <v>196</v>
      </c>
      <c r="B216" s="182" t="s">
        <v>1557</v>
      </c>
      <c r="C216" s="210" t="s">
        <v>1558</v>
      </c>
      <c r="D216" s="184" t="s">
        <v>397</v>
      </c>
      <c r="E216" s="186">
        <v>61</v>
      </c>
      <c r="F216" s="190"/>
      <c r="G216" s="189">
        <f t="shared" si="10"/>
        <v>0</v>
      </c>
      <c r="H216" s="188"/>
      <c r="I216" s="194" t="s">
        <v>264</v>
      </c>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v>21</v>
      </c>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row>
    <row r="217" spans="1:60" outlineLevel="1" x14ac:dyDescent="0.2">
      <c r="A217" s="192">
        <v>197</v>
      </c>
      <c r="B217" s="182" t="s">
        <v>1559</v>
      </c>
      <c r="C217" s="210" t="s">
        <v>1560</v>
      </c>
      <c r="D217" s="184" t="s">
        <v>68</v>
      </c>
      <c r="E217" s="186">
        <v>2</v>
      </c>
      <c r="F217" s="190"/>
      <c r="G217" s="189">
        <f t="shared" si="10"/>
        <v>0</v>
      </c>
      <c r="H217" s="188"/>
      <c r="I217" s="194" t="s">
        <v>264</v>
      </c>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v>21</v>
      </c>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row>
    <row r="218" spans="1:60" x14ac:dyDescent="0.2">
      <c r="A218" s="191" t="s">
        <v>127</v>
      </c>
      <c r="B218" s="181" t="s">
        <v>1561</v>
      </c>
      <c r="C218" s="209" t="s">
        <v>1562</v>
      </c>
      <c r="D218" s="183"/>
      <c r="E218" s="185"/>
      <c r="F218" s="320">
        <f>SUM(G219:G220)</f>
        <v>0</v>
      </c>
      <c r="G218" s="321"/>
      <c r="H218" s="187"/>
      <c r="I218" s="193"/>
    </row>
    <row r="219" spans="1:60" ht="22.5" outlineLevel="1" x14ac:dyDescent="0.2">
      <c r="A219" s="192">
        <v>198</v>
      </c>
      <c r="B219" s="182" t="s">
        <v>1563</v>
      </c>
      <c r="C219" s="210" t="s">
        <v>1564</v>
      </c>
      <c r="D219" s="184" t="s">
        <v>1210</v>
      </c>
      <c r="E219" s="186">
        <v>25</v>
      </c>
      <c r="F219" s="190"/>
      <c r="G219" s="189">
        <f>E219*F219</f>
        <v>0</v>
      </c>
      <c r="H219" s="188"/>
      <c r="I219" s="194" t="s">
        <v>264</v>
      </c>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v>21</v>
      </c>
      <c r="AN219" s="178"/>
      <c r="AO219" s="178"/>
      <c r="AP219" s="178"/>
      <c r="AQ219" s="178"/>
      <c r="AR219" s="178"/>
      <c r="AS219" s="178"/>
      <c r="AT219" s="178"/>
      <c r="AU219" s="178"/>
      <c r="AV219" s="178"/>
      <c r="AW219" s="178"/>
      <c r="AX219" s="178"/>
      <c r="AY219" s="178"/>
      <c r="AZ219" s="178"/>
      <c r="BA219" s="178"/>
      <c r="BB219" s="178"/>
      <c r="BC219" s="178"/>
      <c r="BD219" s="178"/>
      <c r="BE219" s="178"/>
      <c r="BF219" s="178"/>
      <c r="BG219" s="178"/>
      <c r="BH219" s="178"/>
    </row>
    <row r="220" spans="1:60" ht="13.5" outlineLevel="1" thickBot="1" x14ac:dyDescent="0.25">
      <c r="A220" s="201">
        <v>199</v>
      </c>
      <c r="B220" s="202" t="s">
        <v>1565</v>
      </c>
      <c r="C220" s="231" t="s">
        <v>1566</v>
      </c>
      <c r="D220" s="239" t="s">
        <v>1210</v>
      </c>
      <c r="E220" s="229">
        <v>4</v>
      </c>
      <c r="F220" s="230"/>
      <c r="G220" s="218">
        <f>E220*F220</f>
        <v>0</v>
      </c>
      <c r="H220" s="203"/>
      <c r="I220" s="204" t="s">
        <v>264</v>
      </c>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v>21</v>
      </c>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row>
    <row r="221" spans="1:60" hidden="1" x14ac:dyDescent="0.2">
      <c r="C221" s="80"/>
      <c r="AK221">
        <f>SUM(AK1:AK220)</f>
        <v>0</v>
      </c>
      <c r="AL221">
        <f>SUM(AL1:AL220)</f>
        <v>0</v>
      </c>
      <c r="AN221">
        <v>15</v>
      </c>
      <c r="AO221">
        <v>21</v>
      </c>
    </row>
    <row r="222" spans="1:60" ht="13.5" hidden="1" thickBot="1" x14ac:dyDescent="0.25">
      <c r="A222" s="219"/>
      <c r="B222" s="220" t="s">
        <v>175</v>
      </c>
      <c r="C222" s="225"/>
      <c r="D222" s="221"/>
      <c r="E222" s="221"/>
      <c r="F222" s="221"/>
      <c r="G222" s="222">
        <f>F8+F16+F18+F36+F66+F90+F156+F168+F179+F183+F195+F198+F218</f>
        <v>0</v>
      </c>
      <c r="AN222">
        <f>SUMIF(AM8:AM221,AN221,G8:G221)</f>
        <v>0</v>
      </c>
      <c r="AO222">
        <f>SUMIF(AM8:AM221,AO221,G8:G221)</f>
        <v>0</v>
      </c>
    </row>
  </sheetData>
  <sheetProtection password="C71F" sheet="1"/>
  <mergeCells count="19">
    <mergeCell ref="F218:G218"/>
    <mergeCell ref="F156:G156"/>
    <mergeCell ref="F168:G168"/>
    <mergeCell ref="F179:G179"/>
    <mergeCell ref="F183:G183"/>
    <mergeCell ref="F195:G195"/>
    <mergeCell ref="F198:G198"/>
    <mergeCell ref="C141:G141"/>
    <mergeCell ref="A1:G1"/>
    <mergeCell ref="C2:G2"/>
    <mergeCell ref="C3:G3"/>
    <mergeCell ref="C4:G4"/>
    <mergeCell ref="C7:G7"/>
    <mergeCell ref="F8:G8"/>
    <mergeCell ref="F16:G16"/>
    <mergeCell ref="F18:G18"/>
    <mergeCell ref="F36:G36"/>
    <mergeCell ref="F66:G66"/>
    <mergeCell ref="F90:G90"/>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306"/>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325</v>
      </c>
      <c r="C4" s="297" t="s">
        <v>326</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1160</v>
      </c>
      <c r="C8" s="209" t="s">
        <v>1567</v>
      </c>
      <c r="D8" s="183"/>
      <c r="E8" s="185"/>
      <c r="F8" s="293">
        <f>SUM(G9:G26)</f>
        <v>0</v>
      </c>
      <c r="G8" s="294"/>
      <c r="H8" s="187"/>
      <c r="I8" s="193"/>
      <c r="J8" s="54"/>
    </row>
    <row r="9" spans="1:60" ht="22.5" outlineLevel="1" x14ac:dyDescent="0.2">
      <c r="A9" s="192">
        <v>1</v>
      </c>
      <c r="B9" s="182" t="s">
        <v>1568</v>
      </c>
      <c r="C9" s="210" t="s">
        <v>1569</v>
      </c>
      <c r="D9" s="184" t="s">
        <v>1184</v>
      </c>
      <c r="E9" s="186">
        <v>1</v>
      </c>
      <c r="F9" s="190"/>
      <c r="G9" s="189">
        <f t="shared" ref="G9:G26" si="0">E9*F9</f>
        <v>0</v>
      </c>
      <c r="H9" s="188"/>
      <c r="I9" s="194" t="s">
        <v>264</v>
      </c>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v>21</v>
      </c>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v>2</v>
      </c>
      <c r="B10" s="182" t="s">
        <v>1570</v>
      </c>
      <c r="C10" s="210" t="s">
        <v>1571</v>
      </c>
      <c r="D10" s="184" t="s">
        <v>1184</v>
      </c>
      <c r="E10" s="186">
        <v>2</v>
      </c>
      <c r="F10" s="190"/>
      <c r="G10" s="189">
        <f t="shared" si="0"/>
        <v>0</v>
      </c>
      <c r="H10" s="188"/>
      <c r="I10" s="194" t="s">
        <v>264</v>
      </c>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v>21</v>
      </c>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outlineLevel="1" x14ac:dyDescent="0.2">
      <c r="A11" s="192">
        <v>3</v>
      </c>
      <c r="B11" s="182" t="s">
        <v>1572</v>
      </c>
      <c r="C11" s="210" t="s">
        <v>1573</v>
      </c>
      <c r="D11" s="184" t="s">
        <v>1574</v>
      </c>
      <c r="E11" s="186">
        <v>1</v>
      </c>
      <c r="F11" s="190"/>
      <c r="G11" s="189">
        <f t="shared" si="0"/>
        <v>0</v>
      </c>
      <c r="H11" s="188"/>
      <c r="I11" s="194" t="s">
        <v>264</v>
      </c>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v>21</v>
      </c>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outlineLevel="1" x14ac:dyDescent="0.2">
      <c r="A12" s="192">
        <v>4</v>
      </c>
      <c r="B12" s="182" t="s">
        <v>1575</v>
      </c>
      <c r="C12" s="210" t="s">
        <v>1576</v>
      </c>
      <c r="D12" s="184" t="s">
        <v>1184</v>
      </c>
      <c r="E12" s="186">
        <v>1</v>
      </c>
      <c r="F12" s="190"/>
      <c r="G12" s="189">
        <f t="shared" si="0"/>
        <v>0</v>
      </c>
      <c r="H12" s="188"/>
      <c r="I12" s="194" t="s">
        <v>264</v>
      </c>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v>21</v>
      </c>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v>5</v>
      </c>
      <c r="B13" s="182" t="s">
        <v>1577</v>
      </c>
      <c r="C13" s="210" t="s">
        <v>1578</v>
      </c>
      <c r="D13" s="184" t="s">
        <v>1184</v>
      </c>
      <c r="E13" s="186">
        <v>1</v>
      </c>
      <c r="F13" s="190"/>
      <c r="G13" s="189">
        <f t="shared" si="0"/>
        <v>0</v>
      </c>
      <c r="H13" s="188"/>
      <c r="I13" s="194" t="s">
        <v>264</v>
      </c>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v>21</v>
      </c>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ht="22.5" outlineLevel="1" x14ac:dyDescent="0.2">
      <c r="A14" s="192">
        <v>6</v>
      </c>
      <c r="B14" s="182" t="s">
        <v>1579</v>
      </c>
      <c r="C14" s="210" t="s">
        <v>1580</v>
      </c>
      <c r="D14" s="184" t="s">
        <v>1337</v>
      </c>
      <c r="E14" s="186">
        <v>1</v>
      </c>
      <c r="F14" s="190"/>
      <c r="G14" s="189">
        <f t="shared" si="0"/>
        <v>0</v>
      </c>
      <c r="H14" s="188"/>
      <c r="I14" s="194" t="s">
        <v>264</v>
      </c>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v>21</v>
      </c>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outlineLevel="1" x14ac:dyDescent="0.2">
      <c r="A15" s="192">
        <v>7</v>
      </c>
      <c r="B15" s="182" t="s">
        <v>1581</v>
      </c>
      <c r="C15" s="210" t="s">
        <v>1582</v>
      </c>
      <c r="D15" s="184" t="s">
        <v>1184</v>
      </c>
      <c r="E15" s="186">
        <v>1</v>
      </c>
      <c r="F15" s="190"/>
      <c r="G15" s="189">
        <f t="shared" si="0"/>
        <v>0</v>
      </c>
      <c r="H15" s="188"/>
      <c r="I15" s="194" t="s">
        <v>264</v>
      </c>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v>21</v>
      </c>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outlineLevel="1" x14ac:dyDescent="0.2">
      <c r="A16" s="192">
        <v>8</v>
      </c>
      <c r="B16" s="182" t="s">
        <v>1583</v>
      </c>
      <c r="C16" s="210" t="s">
        <v>1584</v>
      </c>
      <c r="D16" s="184" t="s">
        <v>1184</v>
      </c>
      <c r="E16" s="186">
        <v>2</v>
      </c>
      <c r="F16" s="190"/>
      <c r="G16" s="189">
        <f t="shared" si="0"/>
        <v>0</v>
      </c>
      <c r="H16" s="188"/>
      <c r="I16" s="194" t="s">
        <v>264</v>
      </c>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v>21</v>
      </c>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v>9</v>
      </c>
      <c r="B17" s="182" t="s">
        <v>1585</v>
      </c>
      <c r="C17" s="210" t="s">
        <v>1586</v>
      </c>
      <c r="D17" s="184" t="s">
        <v>1184</v>
      </c>
      <c r="E17" s="186">
        <v>2</v>
      </c>
      <c r="F17" s="190"/>
      <c r="G17" s="189">
        <f t="shared" si="0"/>
        <v>0</v>
      </c>
      <c r="H17" s="188"/>
      <c r="I17" s="194" t="s">
        <v>264</v>
      </c>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v>21</v>
      </c>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v>10</v>
      </c>
      <c r="B18" s="182" t="s">
        <v>1587</v>
      </c>
      <c r="C18" s="210" t="s">
        <v>1588</v>
      </c>
      <c r="D18" s="184" t="s">
        <v>1184</v>
      </c>
      <c r="E18" s="186">
        <v>1</v>
      </c>
      <c r="F18" s="190"/>
      <c r="G18" s="189">
        <f t="shared" si="0"/>
        <v>0</v>
      </c>
      <c r="H18" s="188"/>
      <c r="I18" s="194" t="s">
        <v>264</v>
      </c>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v>21</v>
      </c>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0" outlineLevel="1" x14ac:dyDescent="0.2">
      <c r="A19" s="192">
        <v>11</v>
      </c>
      <c r="B19" s="182" t="s">
        <v>1589</v>
      </c>
      <c r="C19" s="210" t="s">
        <v>1590</v>
      </c>
      <c r="D19" s="184" t="s">
        <v>1184</v>
      </c>
      <c r="E19" s="186">
        <v>1</v>
      </c>
      <c r="F19" s="190"/>
      <c r="G19" s="189">
        <f t="shared" si="0"/>
        <v>0</v>
      </c>
      <c r="H19" s="188"/>
      <c r="I19" s="194" t="s">
        <v>264</v>
      </c>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v>21</v>
      </c>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v>12</v>
      </c>
      <c r="B20" s="182" t="s">
        <v>1591</v>
      </c>
      <c r="C20" s="210" t="s">
        <v>1592</v>
      </c>
      <c r="D20" s="184" t="s">
        <v>1184</v>
      </c>
      <c r="E20" s="186">
        <v>1</v>
      </c>
      <c r="F20" s="190"/>
      <c r="G20" s="189">
        <f t="shared" si="0"/>
        <v>0</v>
      </c>
      <c r="H20" s="188"/>
      <c r="I20" s="194" t="s">
        <v>264</v>
      </c>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v>21</v>
      </c>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v>13</v>
      </c>
      <c r="B21" s="182" t="s">
        <v>1593</v>
      </c>
      <c r="C21" s="210" t="s">
        <v>1594</v>
      </c>
      <c r="D21" s="184" t="s">
        <v>1184</v>
      </c>
      <c r="E21" s="186">
        <v>3</v>
      </c>
      <c r="F21" s="190"/>
      <c r="G21" s="189">
        <f t="shared" si="0"/>
        <v>0</v>
      </c>
      <c r="H21" s="188"/>
      <c r="I21" s="194" t="s">
        <v>264</v>
      </c>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v>21</v>
      </c>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outlineLevel="1" x14ac:dyDescent="0.2">
      <c r="A22" s="192">
        <v>14</v>
      </c>
      <c r="B22" s="182" t="s">
        <v>1595</v>
      </c>
      <c r="C22" s="210" t="s">
        <v>1596</v>
      </c>
      <c r="D22" s="184" t="s">
        <v>1184</v>
      </c>
      <c r="E22" s="186">
        <v>1</v>
      </c>
      <c r="F22" s="190"/>
      <c r="G22" s="189">
        <f t="shared" si="0"/>
        <v>0</v>
      </c>
      <c r="H22" s="188"/>
      <c r="I22" s="194" t="s">
        <v>264</v>
      </c>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v>21</v>
      </c>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outlineLevel="1" x14ac:dyDescent="0.2">
      <c r="A23" s="192">
        <v>15</v>
      </c>
      <c r="B23" s="182" t="s">
        <v>1597</v>
      </c>
      <c r="C23" s="210" t="s">
        <v>1598</v>
      </c>
      <c r="D23" s="184" t="s">
        <v>1184</v>
      </c>
      <c r="E23" s="186">
        <v>10</v>
      </c>
      <c r="F23" s="190"/>
      <c r="G23" s="189">
        <f t="shared" si="0"/>
        <v>0</v>
      </c>
      <c r="H23" s="188"/>
      <c r="I23" s="194" t="s">
        <v>264</v>
      </c>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v>21</v>
      </c>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v>16</v>
      </c>
      <c r="B24" s="182" t="s">
        <v>1599</v>
      </c>
      <c r="C24" s="210" t="s">
        <v>1600</v>
      </c>
      <c r="D24" s="184" t="s">
        <v>1184</v>
      </c>
      <c r="E24" s="186">
        <v>6</v>
      </c>
      <c r="F24" s="190"/>
      <c r="G24" s="189">
        <f t="shared" si="0"/>
        <v>0</v>
      </c>
      <c r="H24" s="188"/>
      <c r="I24" s="194" t="s">
        <v>264</v>
      </c>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v>21</v>
      </c>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v>17</v>
      </c>
      <c r="B25" s="182" t="s">
        <v>1601</v>
      </c>
      <c r="C25" s="210" t="s">
        <v>1602</v>
      </c>
      <c r="D25" s="184" t="s">
        <v>1184</v>
      </c>
      <c r="E25" s="186">
        <v>3</v>
      </c>
      <c r="F25" s="190"/>
      <c r="G25" s="189">
        <f t="shared" si="0"/>
        <v>0</v>
      </c>
      <c r="H25" s="188"/>
      <c r="I25" s="194" t="s">
        <v>264</v>
      </c>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v>21</v>
      </c>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v>18</v>
      </c>
      <c r="B26" s="182" t="s">
        <v>1603</v>
      </c>
      <c r="C26" s="210" t="s">
        <v>1604</v>
      </c>
      <c r="D26" s="184" t="s">
        <v>1337</v>
      </c>
      <c r="E26" s="186">
        <v>1</v>
      </c>
      <c r="F26" s="190"/>
      <c r="G26" s="189">
        <f t="shared" si="0"/>
        <v>0</v>
      </c>
      <c r="H26" s="188"/>
      <c r="I26" s="194" t="s">
        <v>264</v>
      </c>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v>21</v>
      </c>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x14ac:dyDescent="0.2">
      <c r="A27" s="191" t="s">
        <v>127</v>
      </c>
      <c r="B27" s="181" t="s">
        <v>1176</v>
      </c>
      <c r="C27" s="209" t="s">
        <v>1605</v>
      </c>
      <c r="D27" s="183"/>
      <c r="E27" s="185"/>
      <c r="F27" s="320">
        <f>SUM(G28:G47)</f>
        <v>0</v>
      </c>
      <c r="G27" s="321"/>
      <c r="H27" s="187"/>
      <c r="I27" s="193"/>
      <c r="J27" s="54"/>
    </row>
    <row r="28" spans="1:60" ht="22.5" outlineLevel="1" x14ac:dyDescent="0.2">
      <c r="A28" s="192">
        <v>19</v>
      </c>
      <c r="B28" s="182" t="s">
        <v>1606</v>
      </c>
      <c r="C28" s="210" t="s">
        <v>1569</v>
      </c>
      <c r="D28" s="184" t="s">
        <v>1184</v>
      </c>
      <c r="E28" s="186">
        <v>1</v>
      </c>
      <c r="F28" s="190"/>
      <c r="G28" s="189">
        <f t="shared" ref="G28:G47" si="1">E28*F28</f>
        <v>0</v>
      </c>
      <c r="H28" s="188"/>
      <c r="I28" s="194" t="s">
        <v>264</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v>20</v>
      </c>
      <c r="B29" s="182" t="s">
        <v>1607</v>
      </c>
      <c r="C29" s="210" t="s">
        <v>1573</v>
      </c>
      <c r="D29" s="184" t="s">
        <v>1574</v>
      </c>
      <c r="E29" s="186">
        <v>1</v>
      </c>
      <c r="F29" s="190"/>
      <c r="G29" s="189">
        <f t="shared" si="1"/>
        <v>0</v>
      </c>
      <c r="H29" s="188"/>
      <c r="I29" s="194" t="s">
        <v>264</v>
      </c>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v>21</v>
      </c>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v>21</v>
      </c>
      <c r="B30" s="182" t="s">
        <v>1608</v>
      </c>
      <c r="C30" s="210" t="s">
        <v>1576</v>
      </c>
      <c r="D30" s="184" t="s">
        <v>1184</v>
      </c>
      <c r="E30" s="186">
        <v>1</v>
      </c>
      <c r="F30" s="190"/>
      <c r="G30" s="189">
        <f t="shared" si="1"/>
        <v>0</v>
      </c>
      <c r="H30" s="188"/>
      <c r="I30" s="194" t="s">
        <v>264</v>
      </c>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v>21</v>
      </c>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v>22</v>
      </c>
      <c r="B31" s="182" t="s">
        <v>1609</v>
      </c>
      <c r="C31" s="210" t="s">
        <v>1578</v>
      </c>
      <c r="D31" s="184" t="s">
        <v>1184</v>
      </c>
      <c r="E31" s="186">
        <v>1</v>
      </c>
      <c r="F31" s="190"/>
      <c r="G31" s="189">
        <f t="shared" si="1"/>
        <v>0</v>
      </c>
      <c r="H31" s="188"/>
      <c r="I31" s="194" t="s">
        <v>264</v>
      </c>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v>21</v>
      </c>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ht="22.5" outlineLevel="1" x14ac:dyDescent="0.2">
      <c r="A32" s="192">
        <v>23</v>
      </c>
      <c r="B32" s="182" t="s">
        <v>1208</v>
      </c>
      <c r="C32" s="210" t="s">
        <v>1610</v>
      </c>
      <c r="D32" s="184" t="s">
        <v>1337</v>
      </c>
      <c r="E32" s="186">
        <v>1</v>
      </c>
      <c r="F32" s="190"/>
      <c r="G32" s="189">
        <f t="shared" si="1"/>
        <v>0</v>
      </c>
      <c r="H32" s="188"/>
      <c r="I32" s="194" t="s">
        <v>264</v>
      </c>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v>21</v>
      </c>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v>24</v>
      </c>
      <c r="B33" s="182" t="s">
        <v>1611</v>
      </c>
      <c r="C33" s="210" t="s">
        <v>1612</v>
      </c>
      <c r="D33" s="184" t="s">
        <v>1184</v>
      </c>
      <c r="E33" s="186">
        <v>1</v>
      </c>
      <c r="F33" s="190"/>
      <c r="G33" s="189">
        <f t="shared" si="1"/>
        <v>0</v>
      </c>
      <c r="H33" s="188"/>
      <c r="I33" s="194" t="s">
        <v>264</v>
      </c>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v>21</v>
      </c>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outlineLevel="1" x14ac:dyDescent="0.2">
      <c r="A34" s="192">
        <v>25</v>
      </c>
      <c r="B34" s="182" t="s">
        <v>1213</v>
      </c>
      <c r="C34" s="210" t="s">
        <v>1613</v>
      </c>
      <c r="D34" s="184" t="s">
        <v>1184</v>
      </c>
      <c r="E34" s="186">
        <v>1</v>
      </c>
      <c r="F34" s="190"/>
      <c r="G34" s="189">
        <f t="shared" si="1"/>
        <v>0</v>
      </c>
      <c r="H34" s="188"/>
      <c r="I34" s="194" t="s">
        <v>264</v>
      </c>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v>21</v>
      </c>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outlineLevel="1" x14ac:dyDescent="0.2">
      <c r="A35" s="192">
        <v>26</v>
      </c>
      <c r="B35" s="182" t="s">
        <v>1215</v>
      </c>
      <c r="C35" s="210" t="s">
        <v>1584</v>
      </c>
      <c r="D35" s="184" t="s">
        <v>1184</v>
      </c>
      <c r="E35" s="186">
        <v>1</v>
      </c>
      <c r="F35" s="190"/>
      <c r="G35" s="189">
        <f t="shared" si="1"/>
        <v>0</v>
      </c>
      <c r="H35" s="188"/>
      <c r="I35" s="194" t="s">
        <v>264</v>
      </c>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v>21</v>
      </c>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outlineLevel="1" x14ac:dyDescent="0.2">
      <c r="A36" s="192">
        <v>27</v>
      </c>
      <c r="B36" s="182" t="s">
        <v>1217</v>
      </c>
      <c r="C36" s="210" t="s">
        <v>1614</v>
      </c>
      <c r="D36" s="184" t="s">
        <v>1184</v>
      </c>
      <c r="E36" s="186">
        <v>2</v>
      </c>
      <c r="F36" s="190"/>
      <c r="G36" s="189">
        <f t="shared" si="1"/>
        <v>0</v>
      </c>
      <c r="H36" s="188"/>
      <c r="I36" s="194" t="s">
        <v>264</v>
      </c>
      <c r="J36" s="177"/>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v>21</v>
      </c>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outlineLevel="1" x14ac:dyDescent="0.2">
      <c r="A37" s="192">
        <v>28</v>
      </c>
      <c r="B37" s="182" t="s">
        <v>1615</v>
      </c>
      <c r="C37" s="210" t="s">
        <v>1616</v>
      </c>
      <c r="D37" s="184" t="s">
        <v>1184</v>
      </c>
      <c r="E37" s="186">
        <v>1</v>
      </c>
      <c r="F37" s="190"/>
      <c r="G37" s="189">
        <f t="shared" si="1"/>
        <v>0</v>
      </c>
      <c r="H37" s="188"/>
      <c r="I37" s="194" t="s">
        <v>264</v>
      </c>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v>21</v>
      </c>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v>29</v>
      </c>
      <c r="B38" s="182" t="s">
        <v>1617</v>
      </c>
      <c r="C38" s="210" t="s">
        <v>1618</v>
      </c>
      <c r="D38" s="184" t="s">
        <v>1184</v>
      </c>
      <c r="E38" s="186">
        <v>1</v>
      </c>
      <c r="F38" s="190"/>
      <c r="G38" s="189">
        <f t="shared" si="1"/>
        <v>0</v>
      </c>
      <c r="H38" s="188"/>
      <c r="I38" s="194" t="s">
        <v>264</v>
      </c>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v>21</v>
      </c>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v>30</v>
      </c>
      <c r="B39" s="182" t="s">
        <v>1619</v>
      </c>
      <c r="C39" s="210" t="s">
        <v>1620</v>
      </c>
      <c r="D39" s="184" t="s">
        <v>1184</v>
      </c>
      <c r="E39" s="186">
        <v>1</v>
      </c>
      <c r="F39" s="190"/>
      <c r="G39" s="189">
        <f t="shared" si="1"/>
        <v>0</v>
      </c>
      <c r="H39" s="188"/>
      <c r="I39" s="194" t="s">
        <v>264</v>
      </c>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v>21</v>
      </c>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outlineLevel="1" x14ac:dyDescent="0.2">
      <c r="A40" s="192">
        <v>31</v>
      </c>
      <c r="B40" s="182" t="s">
        <v>1621</v>
      </c>
      <c r="C40" s="210" t="s">
        <v>1622</v>
      </c>
      <c r="D40" s="184" t="s">
        <v>1184</v>
      </c>
      <c r="E40" s="186">
        <v>1</v>
      </c>
      <c r="F40" s="190"/>
      <c r="G40" s="189">
        <f t="shared" si="1"/>
        <v>0</v>
      </c>
      <c r="H40" s="188"/>
      <c r="I40" s="194" t="s">
        <v>264</v>
      </c>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v>21</v>
      </c>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v>32</v>
      </c>
      <c r="B41" s="182" t="s">
        <v>1623</v>
      </c>
      <c r="C41" s="210" t="s">
        <v>1624</v>
      </c>
      <c r="D41" s="184" t="s">
        <v>1184</v>
      </c>
      <c r="E41" s="186">
        <v>1</v>
      </c>
      <c r="F41" s="190"/>
      <c r="G41" s="189">
        <f t="shared" si="1"/>
        <v>0</v>
      </c>
      <c r="H41" s="188"/>
      <c r="I41" s="194" t="s">
        <v>264</v>
      </c>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v>21</v>
      </c>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outlineLevel="1" x14ac:dyDescent="0.2">
      <c r="A42" s="192">
        <v>33</v>
      </c>
      <c r="B42" s="182" t="s">
        <v>1625</v>
      </c>
      <c r="C42" s="210" t="s">
        <v>1626</v>
      </c>
      <c r="D42" s="184" t="s">
        <v>1184</v>
      </c>
      <c r="E42" s="186">
        <v>1</v>
      </c>
      <c r="F42" s="190"/>
      <c r="G42" s="189">
        <f t="shared" si="1"/>
        <v>0</v>
      </c>
      <c r="H42" s="188"/>
      <c r="I42" s="194" t="s">
        <v>264</v>
      </c>
      <c r="J42" s="177"/>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v>21</v>
      </c>
      <c r="AN42" s="178"/>
      <c r="AO42" s="178"/>
      <c r="AP42" s="178"/>
      <c r="AQ42" s="178"/>
      <c r="AR42" s="178"/>
      <c r="AS42" s="178"/>
      <c r="AT42" s="178"/>
      <c r="AU42" s="178"/>
      <c r="AV42" s="178"/>
      <c r="AW42" s="178"/>
      <c r="AX42" s="178"/>
      <c r="AY42" s="178"/>
      <c r="AZ42" s="178"/>
      <c r="BA42" s="178"/>
      <c r="BB42" s="178"/>
      <c r="BC42" s="178"/>
      <c r="BD42" s="178"/>
      <c r="BE42" s="178"/>
      <c r="BF42" s="178"/>
      <c r="BG42" s="178"/>
      <c r="BH42" s="178"/>
    </row>
    <row r="43" spans="1:60" outlineLevel="1" x14ac:dyDescent="0.2">
      <c r="A43" s="192">
        <v>34</v>
      </c>
      <c r="B43" s="182" t="s">
        <v>1627</v>
      </c>
      <c r="C43" s="210" t="s">
        <v>1628</v>
      </c>
      <c r="D43" s="184" t="s">
        <v>1184</v>
      </c>
      <c r="E43" s="186">
        <v>1</v>
      </c>
      <c r="F43" s="190"/>
      <c r="G43" s="189">
        <f t="shared" si="1"/>
        <v>0</v>
      </c>
      <c r="H43" s="188"/>
      <c r="I43" s="194" t="s">
        <v>264</v>
      </c>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v>21</v>
      </c>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outlineLevel="1" x14ac:dyDescent="0.2">
      <c r="A44" s="192">
        <v>35</v>
      </c>
      <c r="B44" s="182" t="s">
        <v>1629</v>
      </c>
      <c r="C44" s="210" t="s">
        <v>1630</v>
      </c>
      <c r="D44" s="184" t="s">
        <v>1184</v>
      </c>
      <c r="E44" s="186">
        <v>3</v>
      </c>
      <c r="F44" s="190"/>
      <c r="G44" s="189">
        <f t="shared" si="1"/>
        <v>0</v>
      </c>
      <c r="H44" s="188"/>
      <c r="I44" s="194" t="s">
        <v>264</v>
      </c>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v>21</v>
      </c>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outlineLevel="1" x14ac:dyDescent="0.2">
      <c r="A45" s="192">
        <v>36</v>
      </c>
      <c r="B45" s="182" t="s">
        <v>1237</v>
      </c>
      <c r="C45" s="210" t="s">
        <v>1631</v>
      </c>
      <c r="D45" s="184" t="s">
        <v>1184</v>
      </c>
      <c r="E45" s="186">
        <v>18</v>
      </c>
      <c r="F45" s="190"/>
      <c r="G45" s="189">
        <f t="shared" si="1"/>
        <v>0</v>
      </c>
      <c r="H45" s="188"/>
      <c r="I45" s="194" t="s">
        <v>264</v>
      </c>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v>21</v>
      </c>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v>37</v>
      </c>
      <c r="B46" s="182" t="s">
        <v>1632</v>
      </c>
      <c r="C46" s="210" t="s">
        <v>1633</v>
      </c>
      <c r="D46" s="184" t="s">
        <v>1184</v>
      </c>
      <c r="E46" s="186">
        <v>9</v>
      </c>
      <c r="F46" s="190"/>
      <c r="G46" s="189">
        <f t="shared" si="1"/>
        <v>0</v>
      </c>
      <c r="H46" s="188"/>
      <c r="I46" s="194" t="s">
        <v>264</v>
      </c>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v>21</v>
      </c>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outlineLevel="1" x14ac:dyDescent="0.2">
      <c r="A47" s="192">
        <v>38</v>
      </c>
      <c r="B47" s="182" t="s">
        <v>1634</v>
      </c>
      <c r="C47" s="210" t="s">
        <v>1604</v>
      </c>
      <c r="D47" s="184" t="s">
        <v>1337</v>
      </c>
      <c r="E47" s="186">
        <v>1</v>
      </c>
      <c r="F47" s="190"/>
      <c r="G47" s="189">
        <f t="shared" si="1"/>
        <v>0</v>
      </c>
      <c r="H47" s="188"/>
      <c r="I47" s="194" t="s">
        <v>264</v>
      </c>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v>21</v>
      </c>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x14ac:dyDescent="0.2">
      <c r="A48" s="191" t="s">
        <v>127</v>
      </c>
      <c r="B48" s="181" t="s">
        <v>1180</v>
      </c>
      <c r="C48" s="209" t="s">
        <v>1635</v>
      </c>
      <c r="D48" s="183"/>
      <c r="E48" s="185"/>
      <c r="F48" s="320">
        <f>SUM(G49:G78)</f>
        <v>0</v>
      </c>
      <c r="G48" s="321"/>
      <c r="H48" s="187"/>
      <c r="I48" s="193"/>
      <c r="J48" s="54"/>
    </row>
    <row r="49" spans="1:60" ht="22.5" outlineLevel="1" x14ac:dyDescent="0.2">
      <c r="A49" s="192">
        <v>39</v>
      </c>
      <c r="B49" s="182" t="s">
        <v>1636</v>
      </c>
      <c r="C49" s="210" t="s">
        <v>1637</v>
      </c>
      <c r="D49" s="184" t="s">
        <v>1184</v>
      </c>
      <c r="E49" s="186">
        <v>1</v>
      </c>
      <c r="F49" s="190"/>
      <c r="G49" s="189">
        <f t="shared" ref="G49:G78" si="2">E49*F49</f>
        <v>0</v>
      </c>
      <c r="H49" s="188"/>
      <c r="I49" s="194" t="s">
        <v>264</v>
      </c>
      <c r="J49" s="177"/>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v>21</v>
      </c>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outlineLevel="1" x14ac:dyDescent="0.2">
      <c r="A50" s="192">
        <v>40</v>
      </c>
      <c r="B50" s="182" t="s">
        <v>1638</v>
      </c>
      <c r="C50" s="210" t="s">
        <v>1576</v>
      </c>
      <c r="D50" s="184" t="s">
        <v>1184</v>
      </c>
      <c r="E50" s="186">
        <v>1</v>
      </c>
      <c r="F50" s="190"/>
      <c r="G50" s="189">
        <f t="shared" si="2"/>
        <v>0</v>
      </c>
      <c r="H50" s="188"/>
      <c r="I50" s="194" t="s">
        <v>264</v>
      </c>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v>21</v>
      </c>
      <c r="AN50" s="178"/>
      <c r="AO50" s="178"/>
      <c r="AP50" s="178"/>
      <c r="AQ50" s="178"/>
      <c r="AR50" s="178"/>
      <c r="AS50" s="178"/>
      <c r="AT50" s="178"/>
      <c r="AU50" s="178"/>
      <c r="AV50" s="178"/>
      <c r="AW50" s="178"/>
      <c r="AX50" s="178"/>
      <c r="AY50" s="178"/>
      <c r="AZ50" s="178"/>
      <c r="BA50" s="178"/>
      <c r="BB50" s="178"/>
      <c r="BC50" s="178"/>
      <c r="BD50" s="178"/>
      <c r="BE50" s="178"/>
      <c r="BF50" s="178"/>
      <c r="BG50" s="178"/>
      <c r="BH50" s="178"/>
    </row>
    <row r="51" spans="1:60" outlineLevel="1" x14ac:dyDescent="0.2">
      <c r="A51" s="192">
        <v>41</v>
      </c>
      <c r="B51" s="182" t="s">
        <v>1247</v>
      </c>
      <c r="C51" s="210" t="s">
        <v>1639</v>
      </c>
      <c r="D51" s="184" t="s">
        <v>1184</v>
      </c>
      <c r="E51" s="186">
        <v>1</v>
      </c>
      <c r="F51" s="190"/>
      <c r="G51" s="189">
        <f t="shared" si="2"/>
        <v>0</v>
      </c>
      <c r="H51" s="188"/>
      <c r="I51" s="194" t="s">
        <v>264</v>
      </c>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v>21</v>
      </c>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v>42</v>
      </c>
      <c r="B52" s="182" t="s">
        <v>1249</v>
      </c>
      <c r="C52" s="210" t="s">
        <v>1573</v>
      </c>
      <c r="D52" s="184" t="s">
        <v>1574</v>
      </c>
      <c r="E52" s="186">
        <v>1</v>
      </c>
      <c r="F52" s="190"/>
      <c r="G52" s="189">
        <f t="shared" si="2"/>
        <v>0</v>
      </c>
      <c r="H52" s="188"/>
      <c r="I52" s="194" t="s">
        <v>264</v>
      </c>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v>21</v>
      </c>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ht="22.5" outlineLevel="1" x14ac:dyDescent="0.2">
      <c r="A53" s="192">
        <v>43</v>
      </c>
      <c r="B53" s="182" t="s">
        <v>1251</v>
      </c>
      <c r="C53" s="210" t="s">
        <v>1569</v>
      </c>
      <c r="D53" s="184" t="s">
        <v>1184</v>
      </c>
      <c r="E53" s="186">
        <v>1</v>
      </c>
      <c r="F53" s="190"/>
      <c r="G53" s="189">
        <f t="shared" si="2"/>
        <v>0</v>
      </c>
      <c r="H53" s="188"/>
      <c r="I53" s="194" t="s">
        <v>264</v>
      </c>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v>21</v>
      </c>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outlineLevel="1" x14ac:dyDescent="0.2">
      <c r="A54" s="192">
        <v>44</v>
      </c>
      <c r="B54" s="182" t="s">
        <v>1253</v>
      </c>
      <c r="C54" s="210" t="s">
        <v>1640</v>
      </c>
      <c r="D54" s="184" t="s">
        <v>1184</v>
      </c>
      <c r="E54" s="186">
        <v>2</v>
      </c>
      <c r="F54" s="190"/>
      <c r="G54" s="189">
        <f t="shared" si="2"/>
        <v>0</v>
      </c>
      <c r="H54" s="188"/>
      <c r="I54" s="194" t="s">
        <v>264</v>
      </c>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v>21</v>
      </c>
      <c r="AN54" s="178"/>
      <c r="AO54" s="178"/>
      <c r="AP54" s="178"/>
      <c r="AQ54" s="178"/>
      <c r="AR54" s="178"/>
      <c r="AS54" s="178"/>
      <c r="AT54" s="178"/>
      <c r="AU54" s="178"/>
      <c r="AV54" s="178"/>
      <c r="AW54" s="178"/>
      <c r="AX54" s="178"/>
      <c r="AY54" s="178"/>
      <c r="AZ54" s="178"/>
      <c r="BA54" s="178"/>
      <c r="BB54" s="178"/>
      <c r="BC54" s="178"/>
      <c r="BD54" s="178"/>
      <c r="BE54" s="178"/>
      <c r="BF54" s="178"/>
      <c r="BG54" s="178"/>
      <c r="BH54" s="178"/>
    </row>
    <row r="55" spans="1:60" outlineLevel="1" x14ac:dyDescent="0.2">
      <c r="A55" s="192">
        <v>45</v>
      </c>
      <c r="B55" s="182" t="s">
        <v>1641</v>
      </c>
      <c r="C55" s="210" t="s">
        <v>1576</v>
      </c>
      <c r="D55" s="184" t="s">
        <v>1184</v>
      </c>
      <c r="E55" s="186">
        <v>1</v>
      </c>
      <c r="F55" s="190"/>
      <c r="G55" s="189">
        <f t="shared" si="2"/>
        <v>0</v>
      </c>
      <c r="H55" s="188"/>
      <c r="I55" s="194" t="s">
        <v>264</v>
      </c>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v>21</v>
      </c>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v>46</v>
      </c>
      <c r="B56" s="182" t="s">
        <v>1257</v>
      </c>
      <c r="C56" s="210" t="s">
        <v>1578</v>
      </c>
      <c r="D56" s="184" t="s">
        <v>1184</v>
      </c>
      <c r="E56" s="186">
        <v>1</v>
      </c>
      <c r="F56" s="190"/>
      <c r="G56" s="189">
        <f t="shared" si="2"/>
        <v>0</v>
      </c>
      <c r="H56" s="188"/>
      <c r="I56" s="194" t="s">
        <v>264</v>
      </c>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v>21</v>
      </c>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ht="22.5" outlineLevel="1" x14ac:dyDescent="0.2">
      <c r="A57" s="192">
        <v>47</v>
      </c>
      <c r="B57" s="182" t="s">
        <v>1642</v>
      </c>
      <c r="C57" s="210" t="s">
        <v>1610</v>
      </c>
      <c r="D57" s="184" t="s">
        <v>1337</v>
      </c>
      <c r="E57" s="186">
        <v>1</v>
      </c>
      <c r="F57" s="190"/>
      <c r="G57" s="189">
        <f t="shared" si="2"/>
        <v>0</v>
      </c>
      <c r="H57" s="188"/>
      <c r="I57" s="194" t="s">
        <v>264</v>
      </c>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v>21</v>
      </c>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outlineLevel="1" x14ac:dyDescent="0.2">
      <c r="A58" s="192">
        <v>48</v>
      </c>
      <c r="B58" s="182" t="s">
        <v>1643</v>
      </c>
      <c r="C58" s="210" t="s">
        <v>1614</v>
      </c>
      <c r="D58" s="184" t="s">
        <v>1184</v>
      </c>
      <c r="E58" s="186">
        <v>1</v>
      </c>
      <c r="F58" s="190"/>
      <c r="G58" s="189">
        <f t="shared" si="2"/>
        <v>0</v>
      </c>
      <c r="H58" s="188"/>
      <c r="I58" s="194" t="s">
        <v>264</v>
      </c>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v>21</v>
      </c>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outlineLevel="1" x14ac:dyDescent="0.2">
      <c r="A59" s="192">
        <v>49</v>
      </c>
      <c r="B59" s="182" t="s">
        <v>1644</v>
      </c>
      <c r="C59" s="210" t="s">
        <v>1645</v>
      </c>
      <c r="D59" s="184" t="s">
        <v>1184</v>
      </c>
      <c r="E59" s="186">
        <v>1</v>
      </c>
      <c r="F59" s="190"/>
      <c r="G59" s="189">
        <f t="shared" si="2"/>
        <v>0</v>
      </c>
      <c r="H59" s="188"/>
      <c r="I59" s="194" t="s">
        <v>264</v>
      </c>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v>21</v>
      </c>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v>50</v>
      </c>
      <c r="B60" s="182" t="s">
        <v>1646</v>
      </c>
      <c r="C60" s="210" t="s">
        <v>1618</v>
      </c>
      <c r="D60" s="184" t="s">
        <v>1184</v>
      </c>
      <c r="E60" s="186">
        <v>3</v>
      </c>
      <c r="F60" s="190"/>
      <c r="G60" s="189">
        <f t="shared" si="2"/>
        <v>0</v>
      </c>
      <c r="H60" s="188"/>
      <c r="I60" s="194" t="s">
        <v>264</v>
      </c>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v>21</v>
      </c>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v>51</v>
      </c>
      <c r="B61" s="182" t="s">
        <v>1267</v>
      </c>
      <c r="C61" s="210" t="s">
        <v>1620</v>
      </c>
      <c r="D61" s="184" t="s">
        <v>1184</v>
      </c>
      <c r="E61" s="186">
        <v>1</v>
      </c>
      <c r="F61" s="190"/>
      <c r="G61" s="189">
        <f t="shared" si="2"/>
        <v>0</v>
      </c>
      <c r="H61" s="188"/>
      <c r="I61" s="194" t="s">
        <v>264</v>
      </c>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v>21</v>
      </c>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v>52</v>
      </c>
      <c r="B62" s="182" t="s">
        <v>1269</v>
      </c>
      <c r="C62" s="210" t="s">
        <v>1586</v>
      </c>
      <c r="D62" s="184" t="s">
        <v>1184</v>
      </c>
      <c r="E62" s="186">
        <v>6</v>
      </c>
      <c r="F62" s="190"/>
      <c r="G62" s="189">
        <f t="shared" si="2"/>
        <v>0</v>
      </c>
      <c r="H62" s="188"/>
      <c r="I62" s="194" t="s">
        <v>264</v>
      </c>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v>21</v>
      </c>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outlineLevel="1" x14ac:dyDescent="0.2">
      <c r="A63" s="192">
        <v>53</v>
      </c>
      <c r="B63" s="182" t="s">
        <v>1271</v>
      </c>
      <c r="C63" s="210" t="s">
        <v>1647</v>
      </c>
      <c r="D63" s="184" t="s">
        <v>1184</v>
      </c>
      <c r="E63" s="186">
        <v>4</v>
      </c>
      <c r="F63" s="190"/>
      <c r="G63" s="189">
        <f t="shared" si="2"/>
        <v>0</v>
      </c>
      <c r="H63" s="188"/>
      <c r="I63" s="194" t="s">
        <v>264</v>
      </c>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v>21</v>
      </c>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outlineLevel="1" x14ac:dyDescent="0.2">
      <c r="A64" s="192">
        <v>54</v>
      </c>
      <c r="B64" s="182" t="s">
        <v>1273</v>
      </c>
      <c r="C64" s="210" t="s">
        <v>1626</v>
      </c>
      <c r="D64" s="184" t="s">
        <v>1184</v>
      </c>
      <c r="E64" s="186">
        <v>2</v>
      </c>
      <c r="F64" s="190"/>
      <c r="G64" s="189">
        <f t="shared" si="2"/>
        <v>0</v>
      </c>
      <c r="H64" s="188"/>
      <c r="I64" s="194" t="s">
        <v>264</v>
      </c>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v>21</v>
      </c>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outlineLevel="1" x14ac:dyDescent="0.2">
      <c r="A65" s="192">
        <v>55</v>
      </c>
      <c r="B65" s="182" t="s">
        <v>1275</v>
      </c>
      <c r="C65" s="210" t="s">
        <v>1648</v>
      </c>
      <c r="D65" s="184" t="s">
        <v>1184</v>
      </c>
      <c r="E65" s="186">
        <v>19</v>
      </c>
      <c r="F65" s="190"/>
      <c r="G65" s="189">
        <f t="shared" si="2"/>
        <v>0</v>
      </c>
      <c r="H65" s="188"/>
      <c r="I65" s="194" t="s">
        <v>264</v>
      </c>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v>21</v>
      </c>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outlineLevel="1" x14ac:dyDescent="0.2">
      <c r="A66" s="192">
        <v>56</v>
      </c>
      <c r="B66" s="182" t="s">
        <v>1649</v>
      </c>
      <c r="C66" s="210" t="s">
        <v>1650</v>
      </c>
      <c r="D66" s="184" t="s">
        <v>1184</v>
      </c>
      <c r="E66" s="186">
        <v>11</v>
      </c>
      <c r="F66" s="190"/>
      <c r="G66" s="189">
        <f t="shared" si="2"/>
        <v>0</v>
      </c>
      <c r="H66" s="188"/>
      <c r="I66" s="194" t="s">
        <v>264</v>
      </c>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v>21</v>
      </c>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outlineLevel="1" x14ac:dyDescent="0.2">
      <c r="A67" s="192">
        <v>57</v>
      </c>
      <c r="B67" s="182" t="s">
        <v>1651</v>
      </c>
      <c r="C67" s="210" t="s">
        <v>1652</v>
      </c>
      <c r="D67" s="184" t="s">
        <v>1184</v>
      </c>
      <c r="E67" s="186">
        <v>8</v>
      </c>
      <c r="F67" s="190"/>
      <c r="G67" s="189">
        <f t="shared" si="2"/>
        <v>0</v>
      </c>
      <c r="H67" s="188"/>
      <c r="I67" s="194" t="s">
        <v>264</v>
      </c>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v>21</v>
      </c>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v>58</v>
      </c>
      <c r="B68" s="182" t="s">
        <v>1653</v>
      </c>
      <c r="C68" s="210" t="s">
        <v>1654</v>
      </c>
      <c r="D68" s="184" t="s">
        <v>1184</v>
      </c>
      <c r="E68" s="186">
        <v>2</v>
      </c>
      <c r="F68" s="190"/>
      <c r="G68" s="189">
        <f t="shared" si="2"/>
        <v>0</v>
      </c>
      <c r="H68" s="188"/>
      <c r="I68" s="194" t="s">
        <v>264</v>
      </c>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v>21</v>
      </c>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outlineLevel="1" x14ac:dyDescent="0.2">
      <c r="A69" s="192">
        <v>59</v>
      </c>
      <c r="B69" s="182" t="s">
        <v>1655</v>
      </c>
      <c r="C69" s="210" t="s">
        <v>1656</v>
      </c>
      <c r="D69" s="184" t="s">
        <v>1184</v>
      </c>
      <c r="E69" s="186">
        <v>1</v>
      </c>
      <c r="F69" s="190"/>
      <c r="G69" s="189">
        <f t="shared" si="2"/>
        <v>0</v>
      </c>
      <c r="H69" s="188"/>
      <c r="I69" s="194" t="s">
        <v>264</v>
      </c>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v>21</v>
      </c>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outlineLevel="1" x14ac:dyDescent="0.2">
      <c r="A70" s="192">
        <v>60</v>
      </c>
      <c r="B70" s="182" t="s">
        <v>1657</v>
      </c>
      <c r="C70" s="210" t="s">
        <v>1658</v>
      </c>
      <c r="D70" s="184" t="s">
        <v>1184</v>
      </c>
      <c r="E70" s="186">
        <v>1</v>
      </c>
      <c r="F70" s="190"/>
      <c r="G70" s="189">
        <f t="shared" si="2"/>
        <v>0</v>
      </c>
      <c r="H70" s="188"/>
      <c r="I70" s="194" t="s">
        <v>264</v>
      </c>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v>21</v>
      </c>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outlineLevel="1" x14ac:dyDescent="0.2">
      <c r="A71" s="192">
        <v>61</v>
      </c>
      <c r="B71" s="182" t="s">
        <v>1289</v>
      </c>
      <c r="C71" s="210" t="s">
        <v>1659</v>
      </c>
      <c r="D71" s="184" t="s">
        <v>1184</v>
      </c>
      <c r="E71" s="186">
        <v>1</v>
      </c>
      <c r="F71" s="190"/>
      <c r="G71" s="189">
        <f t="shared" si="2"/>
        <v>0</v>
      </c>
      <c r="H71" s="188"/>
      <c r="I71" s="194" t="s">
        <v>264</v>
      </c>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v>21</v>
      </c>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outlineLevel="1" x14ac:dyDescent="0.2">
      <c r="A72" s="192">
        <v>62</v>
      </c>
      <c r="B72" s="182" t="s">
        <v>1291</v>
      </c>
      <c r="C72" s="210" t="s">
        <v>1660</v>
      </c>
      <c r="D72" s="184" t="s">
        <v>1184</v>
      </c>
      <c r="E72" s="186">
        <v>10</v>
      </c>
      <c r="F72" s="190"/>
      <c r="G72" s="189">
        <f t="shared" si="2"/>
        <v>0</v>
      </c>
      <c r="H72" s="188"/>
      <c r="I72" s="194" t="s">
        <v>264</v>
      </c>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v>21</v>
      </c>
      <c r="AN72" s="178"/>
      <c r="AO72" s="178"/>
      <c r="AP72" s="178"/>
      <c r="AQ72" s="178"/>
      <c r="AR72" s="178"/>
      <c r="AS72" s="178"/>
      <c r="AT72" s="178"/>
      <c r="AU72" s="178"/>
      <c r="AV72" s="178"/>
      <c r="AW72" s="178"/>
      <c r="AX72" s="178"/>
      <c r="AY72" s="178"/>
      <c r="AZ72" s="178"/>
      <c r="BA72" s="178"/>
      <c r="BB72" s="178"/>
      <c r="BC72" s="178"/>
      <c r="BD72" s="178"/>
      <c r="BE72" s="178"/>
      <c r="BF72" s="178"/>
      <c r="BG72" s="178"/>
      <c r="BH72" s="178"/>
    </row>
    <row r="73" spans="1:60" outlineLevel="1" x14ac:dyDescent="0.2">
      <c r="A73" s="192">
        <v>63</v>
      </c>
      <c r="B73" s="182" t="s">
        <v>1293</v>
      </c>
      <c r="C73" s="210" t="s">
        <v>1598</v>
      </c>
      <c r="D73" s="184" t="s">
        <v>1184</v>
      </c>
      <c r="E73" s="186">
        <v>95</v>
      </c>
      <c r="F73" s="190"/>
      <c r="G73" s="189">
        <f t="shared" si="2"/>
        <v>0</v>
      </c>
      <c r="H73" s="188"/>
      <c r="I73" s="194" t="s">
        <v>264</v>
      </c>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v>21</v>
      </c>
      <c r="AN73" s="178"/>
      <c r="AO73" s="178"/>
      <c r="AP73" s="178"/>
      <c r="AQ73" s="178"/>
      <c r="AR73" s="178"/>
      <c r="AS73" s="178"/>
      <c r="AT73" s="178"/>
      <c r="AU73" s="178"/>
      <c r="AV73" s="178"/>
      <c r="AW73" s="178"/>
      <c r="AX73" s="178"/>
      <c r="AY73" s="178"/>
      <c r="AZ73" s="178"/>
      <c r="BA73" s="178"/>
      <c r="BB73" s="178"/>
      <c r="BC73" s="178"/>
      <c r="BD73" s="178"/>
      <c r="BE73" s="178"/>
      <c r="BF73" s="178"/>
      <c r="BG73" s="178"/>
      <c r="BH73" s="178"/>
    </row>
    <row r="74" spans="1:60" outlineLevel="1" x14ac:dyDescent="0.2">
      <c r="A74" s="192">
        <v>64</v>
      </c>
      <c r="B74" s="182" t="s">
        <v>1661</v>
      </c>
      <c r="C74" s="210" t="s">
        <v>1662</v>
      </c>
      <c r="D74" s="184" t="s">
        <v>1184</v>
      </c>
      <c r="E74" s="186">
        <v>15</v>
      </c>
      <c r="F74" s="190"/>
      <c r="G74" s="189">
        <f t="shared" si="2"/>
        <v>0</v>
      </c>
      <c r="H74" s="188"/>
      <c r="I74" s="194" t="s">
        <v>264</v>
      </c>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v>21</v>
      </c>
      <c r="AN74" s="178"/>
      <c r="AO74" s="178"/>
      <c r="AP74" s="178"/>
      <c r="AQ74" s="178"/>
      <c r="AR74" s="178"/>
      <c r="AS74" s="178"/>
      <c r="AT74" s="178"/>
      <c r="AU74" s="178"/>
      <c r="AV74" s="178"/>
      <c r="AW74" s="178"/>
      <c r="AX74" s="178"/>
      <c r="AY74" s="178"/>
      <c r="AZ74" s="178"/>
      <c r="BA74" s="178"/>
      <c r="BB74" s="178"/>
      <c r="BC74" s="178"/>
      <c r="BD74" s="178"/>
      <c r="BE74" s="178"/>
      <c r="BF74" s="178"/>
      <c r="BG74" s="178"/>
      <c r="BH74" s="178"/>
    </row>
    <row r="75" spans="1:60" outlineLevel="1" x14ac:dyDescent="0.2">
      <c r="A75" s="192">
        <v>65</v>
      </c>
      <c r="B75" s="182" t="s">
        <v>1663</v>
      </c>
      <c r="C75" s="210" t="s">
        <v>1664</v>
      </c>
      <c r="D75" s="184" t="s">
        <v>1184</v>
      </c>
      <c r="E75" s="186">
        <v>3</v>
      </c>
      <c r="F75" s="190"/>
      <c r="G75" s="189">
        <f t="shared" si="2"/>
        <v>0</v>
      </c>
      <c r="H75" s="188"/>
      <c r="I75" s="194" t="s">
        <v>264</v>
      </c>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v>21</v>
      </c>
      <c r="AN75" s="178"/>
      <c r="AO75" s="178"/>
      <c r="AP75" s="178"/>
      <c r="AQ75" s="178"/>
      <c r="AR75" s="178"/>
      <c r="AS75" s="178"/>
      <c r="AT75" s="178"/>
      <c r="AU75" s="178"/>
      <c r="AV75" s="178"/>
      <c r="AW75" s="178"/>
      <c r="AX75" s="178"/>
      <c r="AY75" s="178"/>
      <c r="AZ75" s="178"/>
      <c r="BA75" s="178"/>
      <c r="BB75" s="178"/>
      <c r="BC75" s="178"/>
      <c r="BD75" s="178"/>
      <c r="BE75" s="178"/>
      <c r="BF75" s="178"/>
      <c r="BG75" s="178"/>
      <c r="BH75" s="178"/>
    </row>
    <row r="76" spans="1:60" outlineLevel="1" x14ac:dyDescent="0.2">
      <c r="A76" s="192">
        <v>66</v>
      </c>
      <c r="B76" s="182" t="s">
        <v>1665</v>
      </c>
      <c r="C76" s="210" t="s">
        <v>1631</v>
      </c>
      <c r="D76" s="184" t="s">
        <v>1184</v>
      </c>
      <c r="E76" s="186">
        <v>3</v>
      </c>
      <c r="F76" s="190"/>
      <c r="G76" s="189">
        <f t="shared" si="2"/>
        <v>0</v>
      </c>
      <c r="H76" s="188"/>
      <c r="I76" s="194" t="s">
        <v>264</v>
      </c>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v>21</v>
      </c>
      <c r="AN76" s="178"/>
      <c r="AO76" s="178"/>
      <c r="AP76" s="178"/>
      <c r="AQ76" s="178"/>
      <c r="AR76" s="178"/>
      <c r="AS76" s="178"/>
      <c r="AT76" s="178"/>
      <c r="AU76" s="178"/>
      <c r="AV76" s="178"/>
      <c r="AW76" s="178"/>
      <c r="AX76" s="178"/>
      <c r="AY76" s="178"/>
      <c r="AZ76" s="178"/>
      <c r="BA76" s="178"/>
      <c r="BB76" s="178"/>
      <c r="BC76" s="178"/>
      <c r="BD76" s="178"/>
      <c r="BE76" s="178"/>
      <c r="BF76" s="178"/>
      <c r="BG76" s="178"/>
      <c r="BH76" s="178"/>
    </row>
    <row r="77" spans="1:60" outlineLevel="1" x14ac:dyDescent="0.2">
      <c r="A77" s="192">
        <v>67</v>
      </c>
      <c r="B77" s="182" t="s">
        <v>1666</v>
      </c>
      <c r="C77" s="210" t="s">
        <v>1633</v>
      </c>
      <c r="D77" s="184" t="s">
        <v>1184</v>
      </c>
      <c r="E77" s="186">
        <v>3</v>
      </c>
      <c r="F77" s="190"/>
      <c r="G77" s="189">
        <f t="shared" si="2"/>
        <v>0</v>
      </c>
      <c r="H77" s="188"/>
      <c r="I77" s="194" t="s">
        <v>264</v>
      </c>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v>21</v>
      </c>
      <c r="AN77" s="178"/>
      <c r="AO77" s="178"/>
      <c r="AP77" s="178"/>
      <c r="AQ77" s="178"/>
      <c r="AR77" s="178"/>
      <c r="AS77" s="178"/>
      <c r="AT77" s="178"/>
      <c r="AU77" s="178"/>
      <c r="AV77" s="178"/>
      <c r="AW77" s="178"/>
      <c r="AX77" s="178"/>
      <c r="AY77" s="178"/>
      <c r="AZ77" s="178"/>
      <c r="BA77" s="178"/>
      <c r="BB77" s="178"/>
      <c r="BC77" s="178"/>
      <c r="BD77" s="178"/>
      <c r="BE77" s="178"/>
      <c r="BF77" s="178"/>
      <c r="BG77" s="178"/>
      <c r="BH77" s="178"/>
    </row>
    <row r="78" spans="1:60" outlineLevel="1" x14ac:dyDescent="0.2">
      <c r="A78" s="192">
        <v>68</v>
      </c>
      <c r="B78" s="182" t="s">
        <v>1303</v>
      </c>
      <c r="C78" s="210" t="s">
        <v>1604</v>
      </c>
      <c r="D78" s="184" t="s">
        <v>1337</v>
      </c>
      <c r="E78" s="186">
        <v>1</v>
      </c>
      <c r="F78" s="190"/>
      <c r="G78" s="189">
        <f t="shared" si="2"/>
        <v>0</v>
      </c>
      <c r="H78" s="188"/>
      <c r="I78" s="194" t="s">
        <v>264</v>
      </c>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v>21</v>
      </c>
      <c r="AN78" s="178"/>
      <c r="AO78" s="178"/>
      <c r="AP78" s="178"/>
      <c r="AQ78" s="178"/>
      <c r="AR78" s="178"/>
      <c r="AS78" s="178"/>
      <c r="AT78" s="178"/>
      <c r="AU78" s="178"/>
      <c r="AV78" s="178"/>
      <c r="AW78" s="178"/>
      <c r="AX78" s="178"/>
      <c r="AY78" s="178"/>
      <c r="AZ78" s="178"/>
      <c r="BA78" s="178"/>
      <c r="BB78" s="178"/>
      <c r="BC78" s="178"/>
      <c r="BD78" s="178"/>
      <c r="BE78" s="178"/>
      <c r="BF78" s="178"/>
      <c r="BG78" s="178"/>
      <c r="BH78" s="178"/>
    </row>
    <row r="79" spans="1:60" x14ac:dyDescent="0.2">
      <c r="A79" s="191" t="s">
        <v>127</v>
      </c>
      <c r="B79" s="181" t="s">
        <v>1219</v>
      </c>
      <c r="C79" s="209" t="s">
        <v>1667</v>
      </c>
      <c r="D79" s="183"/>
      <c r="E79" s="185"/>
      <c r="F79" s="320">
        <f>SUM(G80:G86)</f>
        <v>0</v>
      </c>
      <c r="G79" s="321"/>
      <c r="H79" s="187"/>
      <c r="I79" s="193"/>
    </row>
    <row r="80" spans="1:60" outlineLevel="1" x14ac:dyDescent="0.2">
      <c r="A80" s="192">
        <v>69</v>
      </c>
      <c r="B80" s="182" t="s">
        <v>1305</v>
      </c>
      <c r="C80" s="210" t="s">
        <v>1668</v>
      </c>
      <c r="D80" s="184" t="s">
        <v>1184</v>
      </c>
      <c r="E80" s="186">
        <v>1</v>
      </c>
      <c r="F80" s="190"/>
      <c r="G80" s="189">
        <f t="shared" ref="G80:G86" si="3">E80*F80</f>
        <v>0</v>
      </c>
      <c r="H80" s="188"/>
      <c r="I80" s="194" t="s">
        <v>264</v>
      </c>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v>21</v>
      </c>
      <c r="AN80" s="178"/>
      <c r="AO80" s="178"/>
      <c r="AP80" s="178"/>
      <c r="AQ80" s="178"/>
      <c r="AR80" s="178"/>
      <c r="AS80" s="178"/>
      <c r="AT80" s="178"/>
      <c r="AU80" s="178"/>
      <c r="AV80" s="178"/>
      <c r="AW80" s="178"/>
      <c r="AX80" s="178"/>
      <c r="AY80" s="178"/>
      <c r="AZ80" s="178"/>
      <c r="BA80" s="178"/>
      <c r="BB80" s="178"/>
      <c r="BC80" s="178"/>
      <c r="BD80" s="178"/>
      <c r="BE80" s="178"/>
      <c r="BF80" s="178"/>
      <c r="BG80" s="178"/>
      <c r="BH80" s="178"/>
    </row>
    <row r="81" spans="1:60" outlineLevel="1" x14ac:dyDescent="0.2">
      <c r="A81" s="192">
        <v>70</v>
      </c>
      <c r="B81" s="182" t="s">
        <v>1307</v>
      </c>
      <c r="C81" s="210" t="s">
        <v>1669</v>
      </c>
      <c r="D81" s="184" t="s">
        <v>1184</v>
      </c>
      <c r="E81" s="186">
        <v>2</v>
      </c>
      <c r="F81" s="190"/>
      <c r="G81" s="189">
        <f t="shared" si="3"/>
        <v>0</v>
      </c>
      <c r="H81" s="188"/>
      <c r="I81" s="194" t="s">
        <v>264</v>
      </c>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v>21</v>
      </c>
      <c r="AN81" s="178"/>
      <c r="AO81" s="178"/>
      <c r="AP81" s="178"/>
      <c r="AQ81" s="178"/>
      <c r="AR81" s="178"/>
      <c r="AS81" s="178"/>
      <c r="AT81" s="178"/>
      <c r="AU81" s="178"/>
      <c r="AV81" s="178"/>
      <c r="AW81" s="178"/>
      <c r="AX81" s="178"/>
      <c r="AY81" s="178"/>
      <c r="AZ81" s="178"/>
      <c r="BA81" s="178"/>
      <c r="BB81" s="178"/>
      <c r="BC81" s="178"/>
      <c r="BD81" s="178"/>
      <c r="BE81" s="178"/>
      <c r="BF81" s="178"/>
      <c r="BG81" s="178"/>
      <c r="BH81" s="178"/>
    </row>
    <row r="82" spans="1:60" outlineLevel="1" x14ac:dyDescent="0.2">
      <c r="A82" s="192">
        <v>71</v>
      </c>
      <c r="B82" s="182" t="s">
        <v>1309</v>
      </c>
      <c r="C82" s="210" t="s">
        <v>1670</v>
      </c>
      <c r="D82" s="184" t="s">
        <v>1184</v>
      </c>
      <c r="E82" s="186">
        <v>1</v>
      </c>
      <c r="F82" s="190"/>
      <c r="G82" s="189">
        <f t="shared" si="3"/>
        <v>0</v>
      </c>
      <c r="H82" s="188"/>
      <c r="I82" s="194" t="s">
        <v>264</v>
      </c>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v>21</v>
      </c>
      <c r="AN82" s="178"/>
      <c r="AO82" s="178"/>
      <c r="AP82" s="178"/>
      <c r="AQ82" s="178"/>
      <c r="AR82" s="178"/>
      <c r="AS82" s="178"/>
      <c r="AT82" s="178"/>
      <c r="AU82" s="178"/>
      <c r="AV82" s="178"/>
      <c r="AW82" s="178"/>
      <c r="AX82" s="178"/>
      <c r="AY82" s="178"/>
      <c r="AZ82" s="178"/>
      <c r="BA82" s="178"/>
      <c r="BB82" s="178"/>
      <c r="BC82" s="178"/>
      <c r="BD82" s="178"/>
      <c r="BE82" s="178"/>
      <c r="BF82" s="178"/>
      <c r="BG82" s="178"/>
      <c r="BH82" s="178"/>
    </row>
    <row r="83" spans="1:60" outlineLevel="1" x14ac:dyDescent="0.2">
      <c r="A83" s="192">
        <v>72</v>
      </c>
      <c r="B83" s="182" t="s">
        <v>1311</v>
      </c>
      <c r="C83" s="210" t="s">
        <v>1650</v>
      </c>
      <c r="D83" s="184" t="s">
        <v>1184</v>
      </c>
      <c r="E83" s="186">
        <v>4</v>
      </c>
      <c r="F83" s="190"/>
      <c r="G83" s="189">
        <f t="shared" si="3"/>
        <v>0</v>
      </c>
      <c r="H83" s="188"/>
      <c r="I83" s="194" t="s">
        <v>264</v>
      </c>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v>21</v>
      </c>
      <c r="AN83" s="178"/>
      <c r="AO83" s="178"/>
      <c r="AP83" s="178"/>
      <c r="AQ83" s="178"/>
      <c r="AR83" s="178"/>
      <c r="AS83" s="178"/>
      <c r="AT83" s="178"/>
      <c r="AU83" s="178"/>
      <c r="AV83" s="178"/>
      <c r="AW83" s="178"/>
      <c r="AX83" s="178"/>
      <c r="AY83" s="178"/>
      <c r="AZ83" s="178"/>
      <c r="BA83" s="178"/>
      <c r="BB83" s="178"/>
      <c r="BC83" s="178"/>
      <c r="BD83" s="178"/>
      <c r="BE83" s="178"/>
      <c r="BF83" s="178"/>
      <c r="BG83" s="178"/>
      <c r="BH83" s="178"/>
    </row>
    <row r="84" spans="1:60" outlineLevel="1" x14ac:dyDescent="0.2">
      <c r="A84" s="192">
        <v>73</v>
      </c>
      <c r="B84" s="182" t="s">
        <v>1313</v>
      </c>
      <c r="C84" s="210" t="s">
        <v>1648</v>
      </c>
      <c r="D84" s="184" t="s">
        <v>1184</v>
      </c>
      <c r="E84" s="186">
        <v>4</v>
      </c>
      <c r="F84" s="190"/>
      <c r="G84" s="189">
        <f t="shared" si="3"/>
        <v>0</v>
      </c>
      <c r="H84" s="188"/>
      <c r="I84" s="194" t="s">
        <v>264</v>
      </c>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v>21</v>
      </c>
      <c r="AN84" s="178"/>
      <c r="AO84" s="178"/>
      <c r="AP84" s="178"/>
      <c r="AQ84" s="178"/>
      <c r="AR84" s="178"/>
      <c r="AS84" s="178"/>
      <c r="AT84" s="178"/>
      <c r="AU84" s="178"/>
      <c r="AV84" s="178"/>
      <c r="AW84" s="178"/>
      <c r="AX84" s="178"/>
      <c r="AY84" s="178"/>
      <c r="AZ84" s="178"/>
      <c r="BA84" s="178"/>
      <c r="BB84" s="178"/>
      <c r="BC84" s="178"/>
      <c r="BD84" s="178"/>
      <c r="BE84" s="178"/>
      <c r="BF84" s="178"/>
      <c r="BG84" s="178"/>
      <c r="BH84" s="178"/>
    </row>
    <row r="85" spans="1:60" outlineLevel="1" x14ac:dyDescent="0.2">
      <c r="A85" s="192">
        <v>74</v>
      </c>
      <c r="B85" s="182" t="s">
        <v>1671</v>
      </c>
      <c r="C85" s="210" t="s">
        <v>1672</v>
      </c>
      <c r="D85" s="184" t="s">
        <v>1184</v>
      </c>
      <c r="E85" s="186">
        <v>1</v>
      </c>
      <c r="F85" s="190"/>
      <c r="G85" s="189">
        <f t="shared" si="3"/>
        <v>0</v>
      </c>
      <c r="H85" s="188"/>
      <c r="I85" s="194" t="s">
        <v>264</v>
      </c>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v>21</v>
      </c>
      <c r="AN85" s="178"/>
      <c r="AO85" s="178"/>
      <c r="AP85" s="178"/>
      <c r="AQ85" s="178"/>
      <c r="AR85" s="178"/>
      <c r="AS85" s="178"/>
      <c r="AT85" s="178"/>
      <c r="AU85" s="178"/>
      <c r="AV85" s="178"/>
      <c r="AW85" s="178"/>
      <c r="AX85" s="178"/>
      <c r="AY85" s="178"/>
      <c r="AZ85" s="178"/>
      <c r="BA85" s="178"/>
      <c r="BB85" s="178"/>
      <c r="BC85" s="178"/>
      <c r="BD85" s="178"/>
      <c r="BE85" s="178"/>
      <c r="BF85" s="178"/>
      <c r="BG85" s="178"/>
      <c r="BH85" s="178"/>
    </row>
    <row r="86" spans="1:60" outlineLevel="1" x14ac:dyDescent="0.2">
      <c r="A86" s="192">
        <v>75</v>
      </c>
      <c r="B86" s="182" t="s">
        <v>1673</v>
      </c>
      <c r="C86" s="210" t="s">
        <v>1674</v>
      </c>
      <c r="D86" s="184" t="s">
        <v>1337</v>
      </c>
      <c r="E86" s="186">
        <v>1</v>
      </c>
      <c r="F86" s="190"/>
      <c r="G86" s="189">
        <f t="shared" si="3"/>
        <v>0</v>
      </c>
      <c r="H86" s="188"/>
      <c r="I86" s="194" t="s">
        <v>264</v>
      </c>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v>21</v>
      </c>
      <c r="AN86" s="178"/>
      <c r="AO86" s="178"/>
      <c r="AP86" s="178"/>
      <c r="AQ86" s="178"/>
      <c r="AR86" s="178"/>
      <c r="AS86" s="178"/>
      <c r="AT86" s="178"/>
      <c r="AU86" s="178"/>
      <c r="AV86" s="178"/>
      <c r="AW86" s="178"/>
      <c r="AX86" s="178"/>
      <c r="AY86" s="178"/>
      <c r="AZ86" s="178"/>
      <c r="BA86" s="178"/>
      <c r="BB86" s="178"/>
      <c r="BC86" s="178"/>
      <c r="BD86" s="178"/>
      <c r="BE86" s="178"/>
      <c r="BF86" s="178"/>
      <c r="BG86" s="178"/>
      <c r="BH86" s="178"/>
    </row>
    <row r="87" spans="1:60" x14ac:dyDescent="0.2">
      <c r="A87" s="191" t="s">
        <v>127</v>
      </c>
      <c r="B87" s="181" t="s">
        <v>1279</v>
      </c>
      <c r="C87" s="209" t="s">
        <v>1675</v>
      </c>
      <c r="D87" s="183"/>
      <c r="E87" s="185"/>
      <c r="F87" s="320">
        <f>SUM(G88:G103)</f>
        <v>0</v>
      </c>
      <c r="G87" s="321"/>
      <c r="H87" s="187"/>
      <c r="I87" s="193"/>
    </row>
    <row r="88" spans="1:60" outlineLevel="1" x14ac:dyDescent="0.2">
      <c r="A88" s="192">
        <v>76</v>
      </c>
      <c r="B88" s="182" t="s">
        <v>1676</v>
      </c>
      <c r="C88" s="210" t="s">
        <v>1677</v>
      </c>
      <c r="D88" s="184" t="s">
        <v>1184</v>
      </c>
      <c r="E88" s="186">
        <v>1</v>
      </c>
      <c r="F88" s="190"/>
      <c r="G88" s="189">
        <f t="shared" ref="G88:G103" si="4">E88*F88</f>
        <v>0</v>
      </c>
      <c r="H88" s="188"/>
      <c r="I88" s="194" t="s">
        <v>264</v>
      </c>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v>21</v>
      </c>
      <c r="AN88" s="178"/>
      <c r="AO88" s="178"/>
      <c r="AP88" s="178"/>
      <c r="AQ88" s="178"/>
      <c r="AR88" s="178"/>
      <c r="AS88" s="178"/>
      <c r="AT88" s="178"/>
      <c r="AU88" s="178"/>
      <c r="AV88" s="178"/>
      <c r="AW88" s="178"/>
      <c r="AX88" s="178"/>
      <c r="AY88" s="178"/>
      <c r="AZ88" s="178"/>
      <c r="BA88" s="178"/>
      <c r="BB88" s="178"/>
      <c r="BC88" s="178"/>
      <c r="BD88" s="178"/>
      <c r="BE88" s="178"/>
      <c r="BF88" s="178"/>
      <c r="BG88" s="178"/>
      <c r="BH88" s="178"/>
    </row>
    <row r="89" spans="1:60" outlineLevel="1" x14ac:dyDescent="0.2">
      <c r="A89" s="192">
        <v>77</v>
      </c>
      <c r="B89" s="182" t="s">
        <v>1678</v>
      </c>
      <c r="C89" s="210" t="s">
        <v>1679</v>
      </c>
      <c r="D89" s="184" t="s">
        <v>1184</v>
      </c>
      <c r="E89" s="186">
        <v>1</v>
      </c>
      <c r="F89" s="190"/>
      <c r="G89" s="189">
        <f t="shared" si="4"/>
        <v>0</v>
      </c>
      <c r="H89" s="188"/>
      <c r="I89" s="194" t="s">
        <v>264</v>
      </c>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v>21</v>
      </c>
      <c r="AN89" s="178"/>
      <c r="AO89" s="178"/>
      <c r="AP89" s="178"/>
      <c r="AQ89" s="178"/>
      <c r="AR89" s="178"/>
      <c r="AS89" s="178"/>
      <c r="AT89" s="178"/>
      <c r="AU89" s="178"/>
      <c r="AV89" s="178"/>
      <c r="AW89" s="178"/>
      <c r="AX89" s="178"/>
      <c r="AY89" s="178"/>
      <c r="AZ89" s="178"/>
      <c r="BA89" s="178"/>
      <c r="BB89" s="178"/>
      <c r="BC89" s="178"/>
      <c r="BD89" s="178"/>
      <c r="BE89" s="178"/>
      <c r="BF89" s="178"/>
      <c r="BG89" s="178"/>
      <c r="BH89" s="178"/>
    </row>
    <row r="90" spans="1:60" outlineLevel="1" x14ac:dyDescent="0.2">
      <c r="A90" s="192">
        <v>78</v>
      </c>
      <c r="B90" s="182" t="s">
        <v>1323</v>
      </c>
      <c r="C90" s="210" t="s">
        <v>1645</v>
      </c>
      <c r="D90" s="184" t="s">
        <v>1184</v>
      </c>
      <c r="E90" s="186">
        <v>1</v>
      </c>
      <c r="F90" s="190"/>
      <c r="G90" s="189">
        <f t="shared" si="4"/>
        <v>0</v>
      </c>
      <c r="H90" s="188"/>
      <c r="I90" s="194" t="s">
        <v>264</v>
      </c>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v>21</v>
      </c>
      <c r="AN90" s="178"/>
      <c r="AO90" s="178"/>
      <c r="AP90" s="178"/>
      <c r="AQ90" s="178"/>
      <c r="AR90" s="178"/>
      <c r="AS90" s="178"/>
      <c r="AT90" s="178"/>
      <c r="AU90" s="178"/>
      <c r="AV90" s="178"/>
      <c r="AW90" s="178"/>
      <c r="AX90" s="178"/>
      <c r="AY90" s="178"/>
      <c r="AZ90" s="178"/>
      <c r="BA90" s="178"/>
      <c r="BB90" s="178"/>
      <c r="BC90" s="178"/>
      <c r="BD90" s="178"/>
      <c r="BE90" s="178"/>
      <c r="BF90" s="178"/>
      <c r="BG90" s="178"/>
      <c r="BH90" s="178"/>
    </row>
    <row r="91" spans="1:60" outlineLevel="1" x14ac:dyDescent="0.2">
      <c r="A91" s="192">
        <v>79</v>
      </c>
      <c r="B91" s="182" t="s">
        <v>1680</v>
      </c>
      <c r="C91" s="210" t="s">
        <v>1616</v>
      </c>
      <c r="D91" s="184" t="s">
        <v>1184</v>
      </c>
      <c r="E91" s="186">
        <v>2</v>
      </c>
      <c r="F91" s="190"/>
      <c r="G91" s="189">
        <f t="shared" si="4"/>
        <v>0</v>
      </c>
      <c r="H91" s="188"/>
      <c r="I91" s="194" t="s">
        <v>264</v>
      </c>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v>21</v>
      </c>
      <c r="AN91" s="178"/>
      <c r="AO91" s="178"/>
      <c r="AP91" s="178"/>
      <c r="AQ91" s="178"/>
      <c r="AR91" s="178"/>
      <c r="AS91" s="178"/>
      <c r="AT91" s="178"/>
      <c r="AU91" s="178"/>
      <c r="AV91" s="178"/>
      <c r="AW91" s="178"/>
      <c r="AX91" s="178"/>
      <c r="AY91" s="178"/>
      <c r="AZ91" s="178"/>
      <c r="BA91" s="178"/>
      <c r="BB91" s="178"/>
      <c r="BC91" s="178"/>
      <c r="BD91" s="178"/>
      <c r="BE91" s="178"/>
      <c r="BF91" s="178"/>
      <c r="BG91" s="178"/>
      <c r="BH91" s="178"/>
    </row>
    <row r="92" spans="1:60" outlineLevel="1" x14ac:dyDescent="0.2">
      <c r="A92" s="192">
        <v>80</v>
      </c>
      <c r="B92" s="182" t="s">
        <v>1329</v>
      </c>
      <c r="C92" s="210" t="s">
        <v>1620</v>
      </c>
      <c r="D92" s="184" t="s">
        <v>1184</v>
      </c>
      <c r="E92" s="186">
        <v>1</v>
      </c>
      <c r="F92" s="190"/>
      <c r="G92" s="189">
        <f t="shared" si="4"/>
        <v>0</v>
      </c>
      <c r="H92" s="188"/>
      <c r="I92" s="194" t="s">
        <v>264</v>
      </c>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v>21</v>
      </c>
      <c r="AN92" s="178"/>
      <c r="AO92" s="178"/>
      <c r="AP92" s="178"/>
      <c r="AQ92" s="178"/>
      <c r="AR92" s="178"/>
      <c r="AS92" s="178"/>
      <c r="AT92" s="178"/>
      <c r="AU92" s="178"/>
      <c r="AV92" s="178"/>
      <c r="AW92" s="178"/>
      <c r="AX92" s="178"/>
      <c r="AY92" s="178"/>
      <c r="AZ92" s="178"/>
      <c r="BA92" s="178"/>
      <c r="BB92" s="178"/>
      <c r="BC92" s="178"/>
      <c r="BD92" s="178"/>
      <c r="BE92" s="178"/>
      <c r="BF92" s="178"/>
      <c r="BG92" s="178"/>
      <c r="BH92" s="178"/>
    </row>
    <row r="93" spans="1:60" outlineLevel="1" x14ac:dyDescent="0.2">
      <c r="A93" s="192">
        <v>81</v>
      </c>
      <c r="B93" s="182" t="s">
        <v>1331</v>
      </c>
      <c r="C93" s="210" t="s">
        <v>1586</v>
      </c>
      <c r="D93" s="184" t="s">
        <v>1184</v>
      </c>
      <c r="E93" s="186">
        <v>2</v>
      </c>
      <c r="F93" s="190"/>
      <c r="G93" s="189">
        <f t="shared" si="4"/>
        <v>0</v>
      </c>
      <c r="H93" s="188"/>
      <c r="I93" s="194" t="s">
        <v>264</v>
      </c>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v>21</v>
      </c>
      <c r="AN93" s="178"/>
      <c r="AO93" s="178"/>
      <c r="AP93" s="178"/>
      <c r="AQ93" s="178"/>
      <c r="AR93" s="178"/>
      <c r="AS93" s="178"/>
      <c r="AT93" s="178"/>
      <c r="AU93" s="178"/>
      <c r="AV93" s="178"/>
      <c r="AW93" s="178"/>
      <c r="AX93" s="178"/>
      <c r="AY93" s="178"/>
      <c r="AZ93" s="178"/>
      <c r="BA93" s="178"/>
      <c r="BB93" s="178"/>
      <c r="BC93" s="178"/>
      <c r="BD93" s="178"/>
      <c r="BE93" s="178"/>
      <c r="BF93" s="178"/>
      <c r="BG93" s="178"/>
      <c r="BH93" s="178"/>
    </row>
    <row r="94" spans="1:60" outlineLevel="1" x14ac:dyDescent="0.2">
      <c r="A94" s="192">
        <v>82</v>
      </c>
      <c r="B94" s="182" t="s">
        <v>1333</v>
      </c>
      <c r="C94" s="210" t="s">
        <v>1588</v>
      </c>
      <c r="D94" s="184" t="s">
        <v>1184</v>
      </c>
      <c r="E94" s="186">
        <v>1</v>
      </c>
      <c r="F94" s="190"/>
      <c r="G94" s="189">
        <f t="shared" si="4"/>
        <v>0</v>
      </c>
      <c r="H94" s="188"/>
      <c r="I94" s="194" t="s">
        <v>264</v>
      </c>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v>21</v>
      </c>
      <c r="AN94" s="178"/>
      <c r="AO94" s="178"/>
      <c r="AP94" s="178"/>
      <c r="AQ94" s="178"/>
      <c r="AR94" s="178"/>
      <c r="AS94" s="178"/>
      <c r="AT94" s="178"/>
      <c r="AU94" s="178"/>
      <c r="AV94" s="178"/>
      <c r="AW94" s="178"/>
      <c r="AX94" s="178"/>
      <c r="AY94" s="178"/>
      <c r="AZ94" s="178"/>
      <c r="BA94" s="178"/>
      <c r="BB94" s="178"/>
      <c r="BC94" s="178"/>
      <c r="BD94" s="178"/>
      <c r="BE94" s="178"/>
      <c r="BF94" s="178"/>
      <c r="BG94" s="178"/>
      <c r="BH94" s="178"/>
    </row>
    <row r="95" spans="1:60" outlineLevel="1" x14ac:dyDescent="0.2">
      <c r="A95" s="192">
        <v>83</v>
      </c>
      <c r="B95" s="182" t="s">
        <v>1335</v>
      </c>
      <c r="C95" s="210" t="s">
        <v>1648</v>
      </c>
      <c r="D95" s="184" t="s">
        <v>1184</v>
      </c>
      <c r="E95" s="186">
        <v>4</v>
      </c>
      <c r="F95" s="190"/>
      <c r="G95" s="189">
        <f t="shared" si="4"/>
        <v>0</v>
      </c>
      <c r="H95" s="188"/>
      <c r="I95" s="194" t="s">
        <v>264</v>
      </c>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v>21</v>
      </c>
      <c r="AN95" s="178"/>
      <c r="AO95" s="178"/>
      <c r="AP95" s="178"/>
      <c r="AQ95" s="178"/>
      <c r="AR95" s="178"/>
      <c r="AS95" s="178"/>
      <c r="AT95" s="178"/>
      <c r="AU95" s="178"/>
      <c r="AV95" s="178"/>
      <c r="AW95" s="178"/>
      <c r="AX95" s="178"/>
      <c r="AY95" s="178"/>
      <c r="AZ95" s="178"/>
      <c r="BA95" s="178"/>
      <c r="BB95" s="178"/>
      <c r="BC95" s="178"/>
      <c r="BD95" s="178"/>
      <c r="BE95" s="178"/>
      <c r="BF95" s="178"/>
      <c r="BG95" s="178"/>
      <c r="BH95" s="178"/>
    </row>
    <row r="96" spans="1:60" outlineLevel="1" x14ac:dyDescent="0.2">
      <c r="A96" s="192">
        <v>84</v>
      </c>
      <c r="B96" s="182" t="s">
        <v>1681</v>
      </c>
      <c r="C96" s="210" t="s">
        <v>1682</v>
      </c>
      <c r="D96" s="184" t="s">
        <v>1184</v>
      </c>
      <c r="E96" s="186">
        <v>1</v>
      </c>
      <c r="F96" s="190"/>
      <c r="G96" s="189">
        <f t="shared" si="4"/>
        <v>0</v>
      </c>
      <c r="H96" s="188"/>
      <c r="I96" s="194" t="s">
        <v>264</v>
      </c>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v>21</v>
      </c>
      <c r="AN96" s="178"/>
      <c r="AO96" s="178"/>
      <c r="AP96" s="178"/>
      <c r="AQ96" s="178"/>
      <c r="AR96" s="178"/>
      <c r="AS96" s="178"/>
      <c r="AT96" s="178"/>
      <c r="AU96" s="178"/>
      <c r="AV96" s="178"/>
      <c r="AW96" s="178"/>
      <c r="AX96" s="178"/>
      <c r="AY96" s="178"/>
      <c r="AZ96" s="178"/>
      <c r="BA96" s="178"/>
      <c r="BB96" s="178"/>
      <c r="BC96" s="178"/>
      <c r="BD96" s="178"/>
      <c r="BE96" s="178"/>
      <c r="BF96" s="178"/>
      <c r="BG96" s="178"/>
      <c r="BH96" s="178"/>
    </row>
    <row r="97" spans="1:60" outlineLevel="1" x14ac:dyDescent="0.2">
      <c r="A97" s="192">
        <v>85</v>
      </c>
      <c r="B97" s="182" t="s">
        <v>1683</v>
      </c>
      <c r="C97" s="210" t="s">
        <v>1669</v>
      </c>
      <c r="D97" s="184" t="s">
        <v>1184</v>
      </c>
      <c r="E97" s="186">
        <v>2</v>
      </c>
      <c r="F97" s="190"/>
      <c r="G97" s="189">
        <f t="shared" si="4"/>
        <v>0</v>
      </c>
      <c r="H97" s="188"/>
      <c r="I97" s="194" t="s">
        <v>264</v>
      </c>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v>21</v>
      </c>
      <c r="AN97" s="178"/>
      <c r="AO97" s="178"/>
      <c r="AP97" s="178"/>
      <c r="AQ97" s="178"/>
      <c r="AR97" s="178"/>
      <c r="AS97" s="178"/>
      <c r="AT97" s="178"/>
      <c r="AU97" s="178"/>
      <c r="AV97" s="178"/>
      <c r="AW97" s="178"/>
      <c r="AX97" s="178"/>
      <c r="AY97" s="178"/>
      <c r="AZ97" s="178"/>
      <c r="BA97" s="178"/>
      <c r="BB97" s="178"/>
      <c r="BC97" s="178"/>
      <c r="BD97" s="178"/>
      <c r="BE97" s="178"/>
      <c r="BF97" s="178"/>
      <c r="BG97" s="178"/>
      <c r="BH97" s="178"/>
    </row>
    <row r="98" spans="1:60" outlineLevel="1" x14ac:dyDescent="0.2">
      <c r="A98" s="192">
        <v>86</v>
      </c>
      <c r="B98" s="182" t="s">
        <v>1684</v>
      </c>
      <c r="C98" s="210" t="s">
        <v>1685</v>
      </c>
      <c r="D98" s="184" t="s">
        <v>1184</v>
      </c>
      <c r="E98" s="186">
        <v>1</v>
      </c>
      <c r="F98" s="190"/>
      <c r="G98" s="189">
        <f t="shared" si="4"/>
        <v>0</v>
      </c>
      <c r="H98" s="188"/>
      <c r="I98" s="194" t="s">
        <v>264</v>
      </c>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v>21</v>
      </c>
      <c r="AN98" s="178"/>
      <c r="AO98" s="178"/>
      <c r="AP98" s="178"/>
      <c r="AQ98" s="178"/>
      <c r="AR98" s="178"/>
      <c r="AS98" s="178"/>
      <c r="AT98" s="178"/>
      <c r="AU98" s="178"/>
      <c r="AV98" s="178"/>
      <c r="AW98" s="178"/>
      <c r="AX98" s="178"/>
      <c r="AY98" s="178"/>
      <c r="AZ98" s="178"/>
      <c r="BA98" s="178"/>
      <c r="BB98" s="178"/>
      <c r="BC98" s="178"/>
      <c r="BD98" s="178"/>
      <c r="BE98" s="178"/>
      <c r="BF98" s="178"/>
      <c r="BG98" s="178"/>
      <c r="BH98" s="178"/>
    </row>
    <row r="99" spans="1:60" outlineLevel="1" x14ac:dyDescent="0.2">
      <c r="A99" s="192">
        <v>87</v>
      </c>
      <c r="B99" s="182" t="s">
        <v>1344</v>
      </c>
      <c r="C99" s="210" t="s">
        <v>1672</v>
      </c>
      <c r="D99" s="184" t="s">
        <v>1184</v>
      </c>
      <c r="E99" s="186">
        <v>1</v>
      </c>
      <c r="F99" s="190"/>
      <c r="G99" s="189">
        <f t="shared" si="4"/>
        <v>0</v>
      </c>
      <c r="H99" s="188"/>
      <c r="I99" s="194" t="s">
        <v>264</v>
      </c>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v>21</v>
      </c>
      <c r="AN99" s="178"/>
      <c r="AO99" s="178"/>
      <c r="AP99" s="178"/>
      <c r="AQ99" s="178"/>
      <c r="AR99" s="178"/>
      <c r="AS99" s="178"/>
      <c r="AT99" s="178"/>
      <c r="AU99" s="178"/>
      <c r="AV99" s="178"/>
      <c r="AW99" s="178"/>
      <c r="AX99" s="178"/>
      <c r="AY99" s="178"/>
      <c r="AZ99" s="178"/>
      <c r="BA99" s="178"/>
      <c r="BB99" s="178"/>
      <c r="BC99" s="178"/>
      <c r="BD99" s="178"/>
      <c r="BE99" s="178"/>
      <c r="BF99" s="178"/>
      <c r="BG99" s="178"/>
      <c r="BH99" s="178"/>
    </row>
    <row r="100" spans="1:60" outlineLevel="1" x14ac:dyDescent="0.2">
      <c r="A100" s="192">
        <v>88</v>
      </c>
      <c r="B100" s="182" t="s">
        <v>1346</v>
      </c>
      <c r="C100" s="210" t="s">
        <v>1686</v>
      </c>
      <c r="D100" s="184" t="s">
        <v>1184</v>
      </c>
      <c r="E100" s="186">
        <v>20</v>
      </c>
      <c r="F100" s="190"/>
      <c r="G100" s="189">
        <f t="shared" si="4"/>
        <v>0</v>
      </c>
      <c r="H100" s="188"/>
      <c r="I100" s="194" t="s">
        <v>264</v>
      </c>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v>21</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row>
    <row r="101" spans="1:60" outlineLevel="1" x14ac:dyDescent="0.2">
      <c r="A101" s="192">
        <v>89</v>
      </c>
      <c r="B101" s="182" t="s">
        <v>1348</v>
      </c>
      <c r="C101" s="210" t="s">
        <v>1687</v>
      </c>
      <c r="D101" s="184" t="s">
        <v>1184</v>
      </c>
      <c r="E101" s="186">
        <v>16</v>
      </c>
      <c r="F101" s="190"/>
      <c r="G101" s="189">
        <f t="shared" si="4"/>
        <v>0</v>
      </c>
      <c r="H101" s="188"/>
      <c r="I101" s="194" t="s">
        <v>264</v>
      </c>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v>21</v>
      </c>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row>
    <row r="102" spans="1:60" outlineLevel="1" x14ac:dyDescent="0.2">
      <c r="A102" s="192">
        <v>90</v>
      </c>
      <c r="B102" s="182" t="s">
        <v>1350</v>
      </c>
      <c r="C102" s="210" t="s">
        <v>1688</v>
      </c>
      <c r="D102" s="184" t="s">
        <v>1184</v>
      </c>
      <c r="E102" s="186">
        <v>16</v>
      </c>
      <c r="F102" s="190"/>
      <c r="G102" s="189">
        <f t="shared" si="4"/>
        <v>0</v>
      </c>
      <c r="H102" s="188"/>
      <c r="I102" s="194" t="s">
        <v>264</v>
      </c>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v>21</v>
      </c>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row>
    <row r="103" spans="1:60" outlineLevel="1" x14ac:dyDescent="0.2">
      <c r="A103" s="192">
        <v>91</v>
      </c>
      <c r="B103" s="182" t="s">
        <v>1352</v>
      </c>
      <c r="C103" s="210" t="s">
        <v>1674</v>
      </c>
      <c r="D103" s="184" t="s">
        <v>1337</v>
      </c>
      <c r="E103" s="186">
        <v>1</v>
      </c>
      <c r="F103" s="190"/>
      <c r="G103" s="189">
        <f t="shared" si="4"/>
        <v>0</v>
      </c>
      <c r="H103" s="188"/>
      <c r="I103" s="194" t="s">
        <v>264</v>
      </c>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v>21</v>
      </c>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row>
    <row r="104" spans="1:60" x14ac:dyDescent="0.2">
      <c r="A104" s="191" t="s">
        <v>127</v>
      </c>
      <c r="B104" s="181" t="s">
        <v>1327</v>
      </c>
      <c r="C104" s="209" t="s">
        <v>1689</v>
      </c>
      <c r="D104" s="183"/>
      <c r="E104" s="185"/>
      <c r="F104" s="320">
        <f>SUM(G105:G117)</f>
        <v>0</v>
      </c>
      <c r="G104" s="321"/>
      <c r="H104" s="187"/>
      <c r="I104" s="193"/>
    </row>
    <row r="105" spans="1:60" outlineLevel="1" x14ac:dyDescent="0.2">
      <c r="A105" s="192">
        <v>92</v>
      </c>
      <c r="B105" s="182" t="s">
        <v>1354</v>
      </c>
      <c r="C105" s="210" t="s">
        <v>1690</v>
      </c>
      <c r="D105" s="184" t="s">
        <v>1184</v>
      </c>
      <c r="E105" s="186">
        <v>1</v>
      </c>
      <c r="F105" s="190"/>
      <c r="G105" s="189">
        <f t="shared" ref="G105:G117" si="5">E105*F105</f>
        <v>0</v>
      </c>
      <c r="H105" s="188"/>
      <c r="I105" s="194" t="s">
        <v>264</v>
      </c>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v>21</v>
      </c>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row>
    <row r="106" spans="1:60" outlineLevel="1" x14ac:dyDescent="0.2">
      <c r="A106" s="192">
        <v>93</v>
      </c>
      <c r="B106" s="182" t="s">
        <v>1691</v>
      </c>
      <c r="C106" s="210" t="s">
        <v>1645</v>
      </c>
      <c r="D106" s="184" t="s">
        <v>1184</v>
      </c>
      <c r="E106" s="186">
        <v>1</v>
      </c>
      <c r="F106" s="190"/>
      <c r="G106" s="189">
        <f t="shared" si="5"/>
        <v>0</v>
      </c>
      <c r="H106" s="188"/>
      <c r="I106" s="194" t="s">
        <v>264</v>
      </c>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v>21</v>
      </c>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row>
    <row r="107" spans="1:60" outlineLevel="1" x14ac:dyDescent="0.2">
      <c r="A107" s="192">
        <v>94</v>
      </c>
      <c r="B107" s="182" t="s">
        <v>1692</v>
      </c>
      <c r="C107" s="210" t="s">
        <v>1616</v>
      </c>
      <c r="D107" s="184" t="s">
        <v>1184</v>
      </c>
      <c r="E107" s="186">
        <v>1</v>
      </c>
      <c r="F107" s="190"/>
      <c r="G107" s="189">
        <f t="shared" si="5"/>
        <v>0</v>
      </c>
      <c r="H107" s="188"/>
      <c r="I107" s="194" t="s">
        <v>264</v>
      </c>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v>21</v>
      </c>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row>
    <row r="108" spans="1:60" outlineLevel="1" x14ac:dyDescent="0.2">
      <c r="A108" s="192">
        <v>95</v>
      </c>
      <c r="B108" s="182" t="s">
        <v>1693</v>
      </c>
      <c r="C108" s="210" t="s">
        <v>1620</v>
      </c>
      <c r="D108" s="184" t="s">
        <v>1184</v>
      </c>
      <c r="E108" s="186">
        <v>1</v>
      </c>
      <c r="F108" s="190"/>
      <c r="G108" s="189">
        <f t="shared" si="5"/>
        <v>0</v>
      </c>
      <c r="H108" s="188"/>
      <c r="I108" s="194" t="s">
        <v>264</v>
      </c>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v>21</v>
      </c>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row>
    <row r="109" spans="1:60" outlineLevel="1" x14ac:dyDescent="0.2">
      <c r="A109" s="192">
        <v>96</v>
      </c>
      <c r="B109" s="182" t="s">
        <v>1358</v>
      </c>
      <c r="C109" s="210" t="s">
        <v>1647</v>
      </c>
      <c r="D109" s="184" t="s">
        <v>1184</v>
      </c>
      <c r="E109" s="186">
        <v>2</v>
      </c>
      <c r="F109" s="190"/>
      <c r="G109" s="189">
        <f t="shared" si="5"/>
        <v>0</v>
      </c>
      <c r="H109" s="188"/>
      <c r="I109" s="194" t="s">
        <v>264</v>
      </c>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v>21</v>
      </c>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row>
    <row r="110" spans="1:60" outlineLevel="1" x14ac:dyDescent="0.2">
      <c r="A110" s="192">
        <v>97</v>
      </c>
      <c r="B110" s="182" t="s">
        <v>1360</v>
      </c>
      <c r="C110" s="210" t="s">
        <v>1626</v>
      </c>
      <c r="D110" s="184" t="s">
        <v>1184</v>
      </c>
      <c r="E110" s="186">
        <v>3</v>
      </c>
      <c r="F110" s="190"/>
      <c r="G110" s="189">
        <f t="shared" si="5"/>
        <v>0</v>
      </c>
      <c r="H110" s="188"/>
      <c r="I110" s="194" t="s">
        <v>264</v>
      </c>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v>21</v>
      </c>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row>
    <row r="111" spans="1:60" outlineLevel="1" x14ac:dyDescent="0.2">
      <c r="A111" s="192">
        <v>98</v>
      </c>
      <c r="B111" s="182" t="s">
        <v>1362</v>
      </c>
      <c r="C111" s="210" t="s">
        <v>1694</v>
      </c>
      <c r="D111" s="184" t="s">
        <v>1184</v>
      </c>
      <c r="E111" s="186">
        <v>2</v>
      </c>
      <c r="F111" s="190"/>
      <c r="G111" s="189">
        <f t="shared" si="5"/>
        <v>0</v>
      </c>
      <c r="H111" s="188"/>
      <c r="I111" s="194" t="s">
        <v>264</v>
      </c>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v>21</v>
      </c>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row>
    <row r="112" spans="1:60" outlineLevel="1" x14ac:dyDescent="0.2">
      <c r="A112" s="192">
        <v>99</v>
      </c>
      <c r="B112" s="182" t="s">
        <v>1364</v>
      </c>
      <c r="C112" s="210" t="s">
        <v>1695</v>
      </c>
      <c r="D112" s="184" t="s">
        <v>1184</v>
      </c>
      <c r="E112" s="186">
        <v>1</v>
      </c>
      <c r="F112" s="190"/>
      <c r="G112" s="189">
        <f t="shared" si="5"/>
        <v>0</v>
      </c>
      <c r="H112" s="188"/>
      <c r="I112" s="194" t="s">
        <v>264</v>
      </c>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v>21</v>
      </c>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row>
    <row r="113" spans="1:60" outlineLevel="1" x14ac:dyDescent="0.2">
      <c r="A113" s="192">
        <v>100</v>
      </c>
      <c r="B113" s="182" t="s">
        <v>1696</v>
      </c>
      <c r="C113" s="210" t="s">
        <v>1650</v>
      </c>
      <c r="D113" s="184" t="s">
        <v>1184</v>
      </c>
      <c r="E113" s="186">
        <v>7</v>
      </c>
      <c r="F113" s="190"/>
      <c r="G113" s="189">
        <f t="shared" si="5"/>
        <v>0</v>
      </c>
      <c r="H113" s="188"/>
      <c r="I113" s="194" t="s">
        <v>264</v>
      </c>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v>21</v>
      </c>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row>
    <row r="114" spans="1:60" outlineLevel="1" x14ac:dyDescent="0.2">
      <c r="A114" s="192">
        <v>101</v>
      </c>
      <c r="B114" s="182" t="s">
        <v>1366</v>
      </c>
      <c r="C114" s="210" t="s">
        <v>1672</v>
      </c>
      <c r="D114" s="184" t="s">
        <v>1184</v>
      </c>
      <c r="E114" s="186">
        <v>1</v>
      </c>
      <c r="F114" s="190"/>
      <c r="G114" s="189">
        <f t="shared" si="5"/>
        <v>0</v>
      </c>
      <c r="H114" s="188"/>
      <c r="I114" s="194" t="s">
        <v>264</v>
      </c>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v>21</v>
      </c>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row>
    <row r="115" spans="1:60" outlineLevel="1" x14ac:dyDescent="0.2">
      <c r="A115" s="192">
        <v>102</v>
      </c>
      <c r="B115" s="182" t="s">
        <v>1368</v>
      </c>
      <c r="C115" s="210" t="s">
        <v>1697</v>
      </c>
      <c r="D115" s="184" t="s">
        <v>1184</v>
      </c>
      <c r="E115" s="186">
        <v>1</v>
      </c>
      <c r="F115" s="190"/>
      <c r="G115" s="189">
        <f t="shared" si="5"/>
        <v>0</v>
      </c>
      <c r="H115" s="188"/>
      <c r="I115" s="194" t="s">
        <v>264</v>
      </c>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v>21</v>
      </c>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row>
    <row r="116" spans="1:60" outlineLevel="1" x14ac:dyDescent="0.2">
      <c r="A116" s="192">
        <v>103</v>
      </c>
      <c r="B116" s="182" t="s">
        <v>1370</v>
      </c>
      <c r="C116" s="210" t="s">
        <v>1698</v>
      </c>
      <c r="D116" s="184" t="s">
        <v>1184</v>
      </c>
      <c r="E116" s="186">
        <v>40</v>
      </c>
      <c r="F116" s="190"/>
      <c r="G116" s="189">
        <f t="shared" si="5"/>
        <v>0</v>
      </c>
      <c r="H116" s="188"/>
      <c r="I116" s="194" t="s">
        <v>264</v>
      </c>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v>21</v>
      </c>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row>
    <row r="117" spans="1:60" outlineLevel="1" x14ac:dyDescent="0.2">
      <c r="A117" s="192">
        <v>104</v>
      </c>
      <c r="B117" s="182" t="s">
        <v>1372</v>
      </c>
      <c r="C117" s="210" t="s">
        <v>1674</v>
      </c>
      <c r="D117" s="184" t="s">
        <v>1337</v>
      </c>
      <c r="E117" s="186">
        <v>1</v>
      </c>
      <c r="F117" s="190"/>
      <c r="G117" s="189">
        <f t="shared" si="5"/>
        <v>0</v>
      </c>
      <c r="H117" s="188"/>
      <c r="I117" s="194" t="s">
        <v>264</v>
      </c>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v>21</v>
      </c>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row>
    <row r="118" spans="1:60" x14ac:dyDescent="0.2">
      <c r="A118" s="191" t="s">
        <v>127</v>
      </c>
      <c r="B118" s="181" t="s">
        <v>1435</v>
      </c>
      <c r="C118" s="209" t="s">
        <v>1699</v>
      </c>
      <c r="D118" s="183"/>
      <c r="E118" s="185"/>
      <c r="F118" s="320">
        <f>SUM(G119:G121)</f>
        <v>0</v>
      </c>
      <c r="G118" s="321"/>
      <c r="H118" s="187"/>
      <c r="I118" s="193"/>
    </row>
    <row r="119" spans="1:60" outlineLevel="1" x14ac:dyDescent="0.2">
      <c r="A119" s="192">
        <v>105</v>
      </c>
      <c r="B119" s="182" t="s">
        <v>1700</v>
      </c>
      <c r="C119" s="210" t="s">
        <v>1701</v>
      </c>
      <c r="D119" s="184" t="s">
        <v>1184</v>
      </c>
      <c r="E119" s="186">
        <v>1</v>
      </c>
      <c r="F119" s="190"/>
      <c r="G119" s="189">
        <f>E119*F119</f>
        <v>0</v>
      </c>
      <c r="H119" s="188"/>
      <c r="I119" s="194" t="s">
        <v>264</v>
      </c>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v>21</v>
      </c>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row>
    <row r="120" spans="1:60" outlineLevel="1" x14ac:dyDescent="0.2">
      <c r="A120" s="192">
        <v>106</v>
      </c>
      <c r="B120" s="182" t="s">
        <v>1702</v>
      </c>
      <c r="C120" s="210" t="s">
        <v>1703</v>
      </c>
      <c r="D120" s="184" t="s">
        <v>1184</v>
      </c>
      <c r="E120" s="186">
        <v>8</v>
      </c>
      <c r="F120" s="190"/>
      <c r="G120" s="189">
        <f>E120*F120</f>
        <v>0</v>
      </c>
      <c r="H120" s="188"/>
      <c r="I120" s="194" t="s">
        <v>264</v>
      </c>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v>21</v>
      </c>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row>
    <row r="121" spans="1:60" outlineLevel="1" x14ac:dyDescent="0.2">
      <c r="A121" s="192">
        <v>107</v>
      </c>
      <c r="B121" s="182" t="s">
        <v>1378</v>
      </c>
      <c r="C121" s="210" t="s">
        <v>1674</v>
      </c>
      <c r="D121" s="184" t="s">
        <v>1337</v>
      </c>
      <c r="E121" s="186">
        <v>1</v>
      </c>
      <c r="F121" s="190"/>
      <c r="G121" s="189">
        <f>E121*F121</f>
        <v>0</v>
      </c>
      <c r="H121" s="188"/>
      <c r="I121" s="194" t="s">
        <v>264</v>
      </c>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v>21</v>
      </c>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row>
    <row r="122" spans="1:60" x14ac:dyDescent="0.2">
      <c r="A122" s="191" t="s">
        <v>127</v>
      </c>
      <c r="B122" s="181" t="s">
        <v>1459</v>
      </c>
      <c r="C122" s="209" t="s">
        <v>1704</v>
      </c>
      <c r="D122" s="183"/>
      <c r="E122" s="185"/>
      <c r="F122" s="320">
        <f>SUM(G123:G130)</f>
        <v>0</v>
      </c>
      <c r="G122" s="321"/>
      <c r="H122" s="187"/>
      <c r="I122" s="193"/>
    </row>
    <row r="123" spans="1:60" outlineLevel="1" x14ac:dyDescent="0.2">
      <c r="A123" s="192">
        <v>108</v>
      </c>
      <c r="B123" s="182" t="s">
        <v>1379</v>
      </c>
      <c r="C123" s="210" t="s">
        <v>1701</v>
      </c>
      <c r="D123" s="184" t="s">
        <v>1184</v>
      </c>
      <c r="E123" s="186">
        <v>2</v>
      </c>
      <c r="F123" s="190"/>
      <c r="G123" s="189">
        <f t="shared" ref="G123:G130" si="6">E123*F123</f>
        <v>0</v>
      </c>
      <c r="H123" s="188"/>
      <c r="I123" s="194" t="s">
        <v>264</v>
      </c>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v>21</v>
      </c>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row>
    <row r="124" spans="1:60" outlineLevel="1" x14ac:dyDescent="0.2">
      <c r="A124" s="192">
        <v>109</v>
      </c>
      <c r="B124" s="182" t="s">
        <v>1380</v>
      </c>
      <c r="C124" s="210" t="s">
        <v>1705</v>
      </c>
      <c r="D124" s="184" t="s">
        <v>1184</v>
      </c>
      <c r="E124" s="186">
        <v>8</v>
      </c>
      <c r="F124" s="190"/>
      <c r="G124" s="189">
        <f t="shared" si="6"/>
        <v>0</v>
      </c>
      <c r="H124" s="188"/>
      <c r="I124" s="194" t="s">
        <v>264</v>
      </c>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v>21</v>
      </c>
      <c r="AN124" s="178"/>
      <c r="AO124" s="178"/>
      <c r="AP124" s="178"/>
      <c r="AQ124" s="178"/>
      <c r="AR124" s="178"/>
      <c r="AS124" s="178"/>
      <c r="AT124" s="178"/>
      <c r="AU124" s="178"/>
      <c r="AV124" s="178"/>
      <c r="AW124" s="178"/>
      <c r="AX124" s="178"/>
      <c r="AY124" s="178"/>
      <c r="AZ124" s="178"/>
      <c r="BA124" s="178"/>
      <c r="BB124" s="178"/>
      <c r="BC124" s="178"/>
      <c r="BD124" s="178"/>
      <c r="BE124" s="178"/>
      <c r="BF124" s="178"/>
      <c r="BG124" s="178"/>
      <c r="BH124" s="178"/>
    </row>
    <row r="125" spans="1:60" outlineLevel="1" x14ac:dyDescent="0.2">
      <c r="A125" s="192">
        <v>110</v>
      </c>
      <c r="B125" s="182" t="s">
        <v>1706</v>
      </c>
      <c r="C125" s="210" t="s">
        <v>1707</v>
      </c>
      <c r="D125" s="184" t="s">
        <v>1184</v>
      </c>
      <c r="E125" s="186">
        <v>16</v>
      </c>
      <c r="F125" s="190"/>
      <c r="G125" s="189">
        <f t="shared" si="6"/>
        <v>0</v>
      </c>
      <c r="H125" s="188"/>
      <c r="I125" s="194" t="s">
        <v>264</v>
      </c>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v>21</v>
      </c>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row>
    <row r="126" spans="1:60" outlineLevel="1" x14ac:dyDescent="0.2">
      <c r="A126" s="192">
        <v>111</v>
      </c>
      <c r="B126" s="182" t="s">
        <v>1381</v>
      </c>
      <c r="C126" s="210" t="s">
        <v>1708</v>
      </c>
      <c r="D126" s="184" t="s">
        <v>1184</v>
      </c>
      <c r="E126" s="186">
        <v>24</v>
      </c>
      <c r="F126" s="190"/>
      <c r="G126" s="189">
        <f t="shared" si="6"/>
        <v>0</v>
      </c>
      <c r="H126" s="188"/>
      <c r="I126" s="194" t="s">
        <v>264</v>
      </c>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v>21</v>
      </c>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row>
    <row r="127" spans="1:60" outlineLevel="1" x14ac:dyDescent="0.2">
      <c r="A127" s="192">
        <v>112</v>
      </c>
      <c r="B127" s="182" t="s">
        <v>1383</v>
      </c>
      <c r="C127" s="210" t="s">
        <v>1709</v>
      </c>
      <c r="D127" s="184" t="s">
        <v>1184</v>
      </c>
      <c r="E127" s="186">
        <v>8</v>
      </c>
      <c r="F127" s="190"/>
      <c r="G127" s="189">
        <f t="shared" si="6"/>
        <v>0</v>
      </c>
      <c r="H127" s="188"/>
      <c r="I127" s="194" t="s">
        <v>264</v>
      </c>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v>21</v>
      </c>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row>
    <row r="128" spans="1:60" outlineLevel="1" x14ac:dyDescent="0.2">
      <c r="A128" s="192">
        <v>113</v>
      </c>
      <c r="B128" s="182" t="s">
        <v>1384</v>
      </c>
      <c r="C128" s="210" t="s">
        <v>1710</v>
      </c>
      <c r="D128" s="184" t="s">
        <v>1184</v>
      </c>
      <c r="E128" s="186">
        <v>16</v>
      </c>
      <c r="F128" s="190"/>
      <c r="G128" s="189">
        <f t="shared" si="6"/>
        <v>0</v>
      </c>
      <c r="H128" s="188"/>
      <c r="I128" s="194" t="s">
        <v>264</v>
      </c>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v>21</v>
      </c>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row>
    <row r="129" spans="1:60" outlineLevel="1" x14ac:dyDescent="0.2">
      <c r="A129" s="192">
        <v>114</v>
      </c>
      <c r="B129" s="182" t="s">
        <v>1711</v>
      </c>
      <c r="C129" s="210" t="s">
        <v>1712</v>
      </c>
      <c r="D129" s="184" t="s">
        <v>1184</v>
      </c>
      <c r="E129" s="186">
        <v>24</v>
      </c>
      <c r="F129" s="190"/>
      <c r="G129" s="189">
        <f t="shared" si="6"/>
        <v>0</v>
      </c>
      <c r="H129" s="188"/>
      <c r="I129" s="194" t="s">
        <v>264</v>
      </c>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v>21</v>
      </c>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row>
    <row r="130" spans="1:60" outlineLevel="1" x14ac:dyDescent="0.2">
      <c r="A130" s="192">
        <v>115</v>
      </c>
      <c r="B130" s="182" t="s">
        <v>1713</v>
      </c>
      <c r="C130" s="210" t="s">
        <v>1674</v>
      </c>
      <c r="D130" s="184" t="s">
        <v>1337</v>
      </c>
      <c r="E130" s="186">
        <v>2</v>
      </c>
      <c r="F130" s="190"/>
      <c r="G130" s="189">
        <f t="shared" si="6"/>
        <v>0</v>
      </c>
      <c r="H130" s="188"/>
      <c r="I130" s="194" t="s">
        <v>264</v>
      </c>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v>21</v>
      </c>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row>
    <row r="131" spans="1:60" x14ac:dyDescent="0.2">
      <c r="A131" s="191" t="s">
        <v>127</v>
      </c>
      <c r="B131" s="181" t="s">
        <v>1481</v>
      </c>
      <c r="C131" s="209" t="s">
        <v>1714</v>
      </c>
      <c r="D131" s="183"/>
      <c r="E131" s="185"/>
      <c r="F131" s="320">
        <f>SUM(G132:G138)</f>
        <v>0</v>
      </c>
      <c r="G131" s="321"/>
      <c r="H131" s="187"/>
      <c r="I131" s="193"/>
    </row>
    <row r="132" spans="1:60" ht="33.75" outlineLevel="1" x14ac:dyDescent="0.2">
      <c r="A132" s="192">
        <v>116</v>
      </c>
      <c r="B132" s="182" t="s">
        <v>1385</v>
      </c>
      <c r="C132" s="210" t="s">
        <v>1715</v>
      </c>
      <c r="D132" s="184" t="s">
        <v>1184</v>
      </c>
      <c r="E132" s="186">
        <v>2</v>
      </c>
      <c r="F132" s="190"/>
      <c r="G132" s="189">
        <f>E132*F132</f>
        <v>0</v>
      </c>
      <c r="H132" s="188"/>
      <c r="I132" s="194" t="s">
        <v>264</v>
      </c>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v>21</v>
      </c>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row>
    <row r="133" spans="1:60" outlineLevel="1" x14ac:dyDescent="0.2">
      <c r="A133" s="192"/>
      <c r="B133" s="182"/>
      <c r="C133" s="315" t="s">
        <v>1716</v>
      </c>
      <c r="D133" s="316"/>
      <c r="E133" s="317"/>
      <c r="F133" s="318"/>
      <c r="G133" s="319"/>
      <c r="H133" s="188"/>
      <c r="I133" s="194"/>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9" t="str">
        <f t="shared" ref="BA133:BA138" si="7">C133</f>
        <v>okruzích   nouzových   svítidel.   Díky</v>
      </c>
      <c r="BB133" s="178"/>
      <c r="BC133" s="178"/>
      <c r="BD133" s="178"/>
      <c r="BE133" s="178"/>
      <c r="BF133" s="178"/>
      <c r="BG133" s="178"/>
      <c r="BH133" s="178"/>
    </row>
    <row r="134" spans="1:60" ht="22.5" outlineLevel="1" x14ac:dyDescent="0.2">
      <c r="A134" s="192"/>
      <c r="B134" s="182"/>
      <c r="C134" s="315" t="s">
        <v>1717</v>
      </c>
      <c r="D134" s="316"/>
      <c r="E134" s="317"/>
      <c r="F134" s="318"/>
      <c r="G134" s="319"/>
      <c r="H134" s="188"/>
      <c r="I134" s="194"/>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9" t="str">
        <f t="shared" si="7"/>
        <v>osvědčené  technologii  ILS  lze  každé  jednotlivé  svítidlo  nastavit  do kteréhokoli ze tří režimů: pohotovostní / trvalý / spínaný trvalý režim. Kompaktní rozměry centrály ( 250 x 479 x 129 )mm bez baterií. Provedení:</v>
      </c>
      <c r="BB134" s="178"/>
      <c r="BC134" s="178"/>
      <c r="BD134" s="178"/>
      <c r="BE134" s="178"/>
      <c r="BF134" s="178"/>
      <c r="BG134" s="178"/>
      <c r="BH134" s="178"/>
    </row>
    <row r="135" spans="1:60" outlineLevel="1" x14ac:dyDescent="0.2">
      <c r="A135" s="192"/>
      <c r="B135" s="182"/>
      <c r="C135" s="315" t="s">
        <v>1718</v>
      </c>
      <c r="D135" s="316"/>
      <c r="E135" s="317"/>
      <c r="F135" s="318"/>
      <c r="G135" s="319"/>
      <c r="H135" s="188"/>
      <c r="I135" s="194"/>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9" t="str">
        <f t="shared" si="7"/>
        <v>Oceloplechová skříň, tmavá černá RAL 9005. Vstupní napětí: 230 V AC 50 Hz ± 10%,</v>
      </c>
      <c r="BB135" s="178"/>
      <c r="BC135" s="178"/>
      <c r="BD135" s="178"/>
      <c r="BE135" s="178"/>
      <c r="BF135" s="178"/>
      <c r="BG135" s="178"/>
      <c r="BH135" s="178"/>
    </row>
    <row r="136" spans="1:60" ht="22.5" outlineLevel="1" x14ac:dyDescent="0.2">
      <c r="A136" s="192"/>
      <c r="B136" s="182"/>
      <c r="C136" s="315" t="s">
        <v>1719</v>
      </c>
      <c r="D136" s="316"/>
      <c r="E136" s="317"/>
      <c r="F136" s="318"/>
      <c r="G136" s="319"/>
      <c r="H136" s="188"/>
      <c r="I136" s="194"/>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9" t="str">
        <f t="shared" si="7"/>
        <v>Výstupní napětí: 24 V DC ± 10%, Provoz: až 8 hodin podle typu baterie , Baterie: bezúdržbové uzavřené 24 V / 12 Ah (volitelněl 36 Ah s BS), Životnost baterií: v souladu s EUROBAT 10 let / 20° C, Provozní teplota okolí: 0</v>
      </c>
      <c r="BB136" s="178"/>
      <c r="BC136" s="178"/>
      <c r="BD136" s="178"/>
      <c r="BE136" s="178"/>
      <c r="BF136" s="178"/>
      <c r="BG136" s="178"/>
      <c r="BH136" s="178"/>
    </row>
    <row r="137" spans="1:60" ht="22.5" outlineLevel="1" x14ac:dyDescent="0.2">
      <c r="A137" s="192"/>
      <c r="B137" s="182"/>
      <c r="C137" s="315" t="s">
        <v>1720</v>
      </c>
      <c r="D137" s="316"/>
      <c r="E137" s="317"/>
      <c r="F137" s="318"/>
      <c r="G137" s="319"/>
      <c r="H137" s="188"/>
      <c r="I137" s="194"/>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9" t="str">
        <f t="shared" si="7"/>
        <v>... 35°C (ideálně 20°C), Max. rel. vlhkost: 85% bez kondenzace, Výstupní okruhy: 6 (max. 20 LED-svítidel na okruh), Max. proud okruhu: 2,5A, Spínací vstupy: 2, Volitelné vstupy: 3, Signalizační kontakty: 3, SU-Flash ® :</v>
      </c>
      <c r="BB137" s="178"/>
      <c r="BC137" s="178"/>
      <c r="BD137" s="178"/>
      <c r="BE137" s="178"/>
      <c r="BF137" s="178"/>
      <c r="BG137" s="178"/>
      <c r="BH137" s="178"/>
    </row>
    <row r="138" spans="1:60" outlineLevel="1" x14ac:dyDescent="0.2">
      <c r="A138" s="192"/>
      <c r="B138" s="182"/>
      <c r="C138" s="315" t="s">
        <v>1721</v>
      </c>
      <c r="D138" s="316"/>
      <c r="E138" s="317"/>
      <c r="F138" s="318"/>
      <c r="G138" s="319"/>
      <c r="H138" s="188"/>
      <c r="I138" s="194"/>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9" t="str">
        <f t="shared" si="7"/>
        <v>automatické hledání a adresace svítidel, LAN připojení: Ano, TCP/IP (vč. Web Interface)</v>
      </c>
      <c r="BB138" s="178"/>
      <c r="BC138" s="178"/>
      <c r="BD138" s="178"/>
      <c r="BE138" s="178"/>
      <c r="BF138" s="178"/>
      <c r="BG138" s="178"/>
      <c r="BH138" s="178"/>
    </row>
    <row r="139" spans="1:60" x14ac:dyDescent="0.2">
      <c r="A139" s="191" t="s">
        <v>127</v>
      </c>
      <c r="B139" s="181" t="s">
        <v>1489</v>
      </c>
      <c r="C139" s="209" t="s">
        <v>1722</v>
      </c>
      <c r="D139" s="183"/>
      <c r="E139" s="185"/>
      <c r="F139" s="320">
        <f>SUM(G140:G204)</f>
        <v>0</v>
      </c>
      <c r="G139" s="321"/>
      <c r="H139" s="187"/>
      <c r="I139" s="193"/>
    </row>
    <row r="140" spans="1:60" outlineLevel="1" x14ac:dyDescent="0.2">
      <c r="A140" s="192">
        <v>117</v>
      </c>
      <c r="B140" s="182" t="s">
        <v>1398</v>
      </c>
      <c r="C140" s="210" t="s">
        <v>1723</v>
      </c>
      <c r="D140" s="184" t="s">
        <v>1184</v>
      </c>
      <c r="E140" s="186">
        <v>3</v>
      </c>
      <c r="F140" s="190"/>
      <c r="G140" s="189">
        <f t="shared" ref="G140:G171" si="8">E140*F140</f>
        <v>0</v>
      </c>
      <c r="H140" s="188"/>
      <c r="I140" s="194" t="s">
        <v>264</v>
      </c>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v>21</v>
      </c>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row>
    <row r="141" spans="1:60" outlineLevel="1" x14ac:dyDescent="0.2">
      <c r="A141" s="192">
        <v>118</v>
      </c>
      <c r="B141" s="182" t="s">
        <v>1400</v>
      </c>
      <c r="C141" s="210" t="s">
        <v>1724</v>
      </c>
      <c r="D141" s="184" t="s">
        <v>1184</v>
      </c>
      <c r="E141" s="186">
        <v>1</v>
      </c>
      <c r="F141" s="190"/>
      <c r="G141" s="189">
        <f t="shared" si="8"/>
        <v>0</v>
      </c>
      <c r="H141" s="188"/>
      <c r="I141" s="194" t="s">
        <v>264</v>
      </c>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v>21</v>
      </c>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row>
    <row r="142" spans="1:60" outlineLevel="1" x14ac:dyDescent="0.2">
      <c r="A142" s="192">
        <v>119</v>
      </c>
      <c r="B142" s="182" t="s">
        <v>1725</v>
      </c>
      <c r="C142" s="210" t="s">
        <v>1726</v>
      </c>
      <c r="D142" s="184" t="s">
        <v>1184</v>
      </c>
      <c r="E142" s="186">
        <v>2</v>
      </c>
      <c r="F142" s="190"/>
      <c r="G142" s="189">
        <f t="shared" si="8"/>
        <v>0</v>
      </c>
      <c r="H142" s="188"/>
      <c r="I142" s="194" t="s">
        <v>264</v>
      </c>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v>21</v>
      </c>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row>
    <row r="143" spans="1:60" outlineLevel="1" x14ac:dyDescent="0.2">
      <c r="A143" s="192">
        <v>120</v>
      </c>
      <c r="B143" s="182" t="s">
        <v>1727</v>
      </c>
      <c r="C143" s="210" t="s">
        <v>1728</v>
      </c>
      <c r="D143" s="184" t="s">
        <v>1184</v>
      </c>
      <c r="E143" s="186">
        <v>1</v>
      </c>
      <c r="F143" s="190"/>
      <c r="G143" s="189">
        <f t="shared" si="8"/>
        <v>0</v>
      </c>
      <c r="H143" s="188"/>
      <c r="I143" s="194" t="s">
        <v>264</v>
      </c>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v>21</v>
      </c>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row>
    <row r="144" spans="1:60" outlineLevel="1" x14ac:dyDescent="0.2">
      <c r="A144" s="192">
        <v>121</v>
      </c>
      <c r="B144" s="182" t="s">
        <v>1402</v>
      </c>
      <c r="C144" s="210" t="s">
        <v>1729</v>
      </c>
      <c r="D144" s="184" t="s">
        <v>1184</v>
      </c>
      <c r="E144" s="186">
        <v>2</v>
      </c>
      <c r="F144" s="190"/>
      <c r="G144" s="189">
        <f t="shared" si="8"/>
        <v>0</v>
      </c>
      <c r="H144" s="188"/>
      <c r="I144" s="194" t="s">
        <v>264</v>
      </c>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v>21</v>
      </c>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row>
    <row r="145" spans="1:60" outlineLevel="1" x14ac:dyDescent="0.2">
      <c r="A145" s="192">
        <v>122</v>
      </c>
      <c r="B145" s="182" t="s">
        <v>1404</v>
      </c>
      <c r="C145" s="210" t="s">
        <v>1730</v>
      </c>
      <c r="D145" s="184" t="s">
        <v>1184</v>
      </c>
      <c r="E145" s="186">
        <v>1</v>
      </c>
      <c r="F145" s="190"/>
      <c r="G145" s="189">
        <f t="shared" si="8"/>
        <v>0</v>
      </c>
      <c r="H145" s="188"/>
      <c r="I145" s="194" t="s">
        <v>264</v>
      </c>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v>21</v>
      </c>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row>
    <row r="146" spans="1:60" outlineLevel="1" x14ac:dyDescent="0.2">
      <c r="A146" s="192">
        <v>123</v>
      </c>
      <c r="B146" s="182" t="s">
        <v>1406</v>
      </c>
      <c r="C146" s="210" t="s">
        <v>1731</v>
      </c>
      <c r="D146" s="184" t="s">
        <v>1184</v>
      </c>
      <c r="E146" s="186">
        <v>2</v>
      </c>
      <c r="F146" s="190"/>
      <c r="G146" s="189">
        <f t="shared" si="8"/>
        <v>0</v>
      </c>
      <c r="H146" s="188"/>
      <c r="I146" s="194" t="s">
        <v>264</v>
      </c>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v>21</v>
      </c>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row>
    <row r="147" spans="1:60" outlineLevel="1" x14ac:dyDescent="0.2">
      <c r="A147" s="192">
        <v>124</v>
      </c>
      <c r="B147" s="182" t="s">
        <v>1732</v>
      </c>
      <c r="C147" s="210" t="s">
        <v>1733</v>
      </c>
      <c r="D147" s="184" t="s">
        <v>1184</v>
      </c>
      <c r="E147" s="186">
        <v>260</v>
      </c>
      <c r="F147" s="190"/>
      <c r="G147" s="189">
        <f t="shared" si="8"/>
        <v>0</v>
      </c>
      <c r="H147" s="188"/>
      <c r="I147" s="194" t="s">
        <v>264</v>
      </c>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v>21</v>
      </c>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row>
    <row r="148" spans="1:60" outlineLevel="1" x14ac:dyDescent="0.2">
      <c r="A148" s="192">
        <v>125</v>
      </c>
      <c r="B148" s="182" t="s">
        <v>1411</v>
      </c>
      <c r="C148" s="210" t="s">
        <v>1734</v>
      </c>
      <c r="D148" s="184" t="s">
        <v>1184</v>
      </c>
      <c r="E148" s="186">
        <v>250</v>
      </c>
      <c r="F148" s="190"/>
      <c r="G148" s="189">
        <f t="shared" si="8"/>
        <v>0</v>
      </c>
      <c r="H148" s="188"/>
      <c r="I148" s="194" t="s">
        <v>264</v>
      </c>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v>21</v>
      </c>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row>
    <row r="149" spans="1:60" outlineLevel="1" x14ac:dyDescent="0.2">
      <c r="A149" s="192">
        <v>126</v>
      </c>
      <c r="B149" s="182" t="s">
        <v>1413</v>
      </c>
      <c r="C149" s="210" t="s">
        <v>1735</v>
      </c>
      <c r="D149" s="184" t="s">
        <v>1184</v>
      </c>
      <c r="E149" s="186">
        <v>20</v>
      </c>
      <c r="F149" s="190"/>
      <c r="G149" s="189">
        <f t="shared" si="8"/>
        <v>0</v>
      </c>
      <c r="H149" s="188"/>
      <c r="I149" s="194" t="s">
        <v>264</v>
      </c>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v>21</v>
      </c>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row>
    <row r="150" spans="1:60" outlineLevel="1" x14ac:dyDescent="0.2">
      <c r="A150" s="192">
        <v>127</v>
      </c>
      <c r="B150" s="182" t="s">
        <v>1414</v>
      </c>
      <c r="C150" s="210" t="s">
        <v>1736</v>
      </c>
      <c r="D150" s="184" t="s">
        <v>1184</v>
      </c>
      <c r="E150" s="186">
        <v>12</v>
      </c>
      <c r="F150" s="190"/>
      <c r="G150" s="189">
        <f t="shared" si="8"/>
        <v>0</v>
      </c>
      <c r="H150" s="188"/>
      <c r="I150" s="194" t="s">
        <v>264</v>
      </c>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v>21</v>
      </c>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row>
    <row r="151" spans="1:60" outlineLevel="1" x14ac:dyDescent="0.2">
      <c r="A151" s="192">
        <v>128</v>
      </c>
      <c r="B151" s="182" t="s">
        <v>1416</v>
      </c>
      <c r="C151" s="210" t="s">
        <v>1737</v>
      </c>
      <c r="D151" s="184" t="s">
        <v>1184</v>
      </c>
      <c r="E151" s="186">
        <v>2</v>
      </c>
      <c r="F151" s="190"/>
      <c r="G151" s="189">
        <f t="shared" si="8"/>
        <v>0</v>
      </c>
      <c r="H151" s="188"/>
      <c r="I151" s="194" t="s">
        <v>264</v>
      </c>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v>21</v>
      </c>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row>
    <row r="152" spans="1:60" outlineLevel="1" x14ac:dyDescent="0.2">
      <c r="A152" s="192">
        <v>129</v>
      </c>
      <c r="B152" s="182" t="s">
        <v>1738</v>
      </c>
      <c r="C152" s="210" t="s">
        <v>1739</v>
      </c>
      <c r="D152" s="184" t="s">
        <v>1184</v>
      </c>
      <c r="E152" s="186">
        <v>40</v>
      </c>
      <c r="F152" s="190"/>
      <c r="G152" s="189">
        <f t="shared" si="8"/>
        <v>0</v>
      </c>
      <c r="H152" s="188"/>
      <c r="I152" s="194" t="s">
        <v>264</v>
      </c>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v>21</v>
      </c>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row>
    <row r="153" spans="1:60" outlineLevel="1" x14ac:dyDescent="0.2">
      <c r="A153" s="192">
        <v>130</v>
      </c>
      <c r="B153" s="182" t="s">
        <v>1740</v>
      </c>
      <c r="C153" s="210" t="s">
        <v>1741</v>
      </c>
      <c r="D153" s="184" t="s">
        <v>1184</v>
      </c>
      <c r="E153" s="186">
        <v>56</v>
      </c>
      <c r="F153" s="190"/>
      <c r="G153" s="189">
        <f t="shared" si="8"/>
        <v>0</v>
      </c>
      <c r="H153" s="188"/>
      <c r="I153" s="194" t="s">
        <v>264</v>
      </c>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v>21</v>
      </c>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row>
    <row r="154" spans="1:60" outlineLevel="1" x14ac:dyDescent="0.2">
      <c r="A154" s="192">
        <v>131</v>
      </c>
      <c r="B154" s="182" t="s">
        <v>1742</v>
      </c>
      <c r="C154" s="210" t="s">
        <v>1743</v>
      </c>
      <c r="D154" s="184" t="s">
        <v>1184</v>
      </c>
      <c r="E154" s="186">
        <v>81</v>
      </c>
      <c r="F154" s="190"/>
      <c r="G154" s="189">
        <f t="shared" si="8"/>
        <v>0</v>
      </c>
      <c r="H154" s="188"/>
      <c r="I154" s="194" t="s">
        <v>264</v>
      </c>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v>21</v>
      </c>
      <c r="AN154" s="178"/>
      <c r="AO154" s="178"/>
      <c r="AP154" s="178"/>
      <c r="AQ154" s="178"/>
      <c r="AR154" s="178"/>
      <c r="AS154" s="178"/>
      <c r="AT154" s="178"/>
      <c r="AU154" s="178"/>
      <c r="AV154" s="178"/>
      <c r="AW154" s="178"/>
      <c r="AX154" s="178"/>
      <c r="AY154" s="178"/>
      <c r="AZ154" s="178"/>
      <c r="BA154" s="178"/>
      <c r="BB154" s="178"/>
      <c r="BC154" s="178"/>
      <c r="BD154" s="178"/>
      <c r="BE154" s="178"/>
      <c r="BF154" s="178"/>
      <c r="BG154" s="178"/>
      <c r="BH154" s="178"/>
    </row>
    <row r="155" spans="1:60" outlineLevel="1" x14ac:dyDescent="0.2">
      <c r="A155" s="192">
        <v>132</v>
      </c>
      <c r="B155" s="182" t="s">
        <v>1422</v>
      </c>
      <c r="C155" s="210" t="s">
        <v>1744</v>
      </c>
      <c r="D155" s="184" t="s">
        <v>1184</v>
      </c>
      <c r="E155" s="186">
        <v>15</v>
      </c>
      <c r="F155" s="190"/>
      <c r="G155" s="189">
        <f t="shared" si="8"/>
        <v>0</v>
      </c>
      <c r="H155" s="188"/>
      <c r="I155" s="194" t="s">
        <v>264</v>
      </c>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v>21</v>
      </c>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row>
    <row r="156" spans="1:60" outlineLevel="1" x14ac:dyDescent="0.2">
      <c r="A156" s="192">
        <v>133</v>
      </c>
      <c r="B156" s="182" t="s">
        <v>1424</v>
      </c>
      <c r="C156" s="210" t="s">
        <v>1745</v>
      </c>
      <c r="D156" s="184" t="s">
        <v>1184</v>
      </c>
      <c r="E156" s="186">
        <v>120</v>
      </c>
      <c r="F156" s="190"/>
      <c r="G156" s="189">
        <f t="shared" si="8"/>
        <v>0</v>
      </c>
      <c r="H156" s="188"/>
      <c r="I156" s="194" t="s">
        <v>264</v>
      </c>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v>21</v>
      </c>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row>
    <row r="157" spans="1:60" outlineLevel="1" x14ac:dyDescent="0.2">
      <c r="A157" s="192">
        <v>134</v>
      </c>
      <c r="B157" s="182" t="s">
        <v>1746</v>
      </c>
      <c r="C157" s="210" t="s">
        <v>1747</v>
      </c>
      <c r="D157" s="184" t="s">
        <v>1184</v>
      </c>
      <c r="E157" s="186">
        <v>15</v>
      </c>
      <c r="F157" s="190"/>
      <c r="G157" s="189">
        <f t="shared" si="8"/>
        <v>0</v>
      </c>
      <c r="H157" s="188"/>
      <c r="I157" s="194" t="s">
        <v>264</v>
      </c>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v>21</v>
      </c>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row>
    <row r="158" spans="1:60" outlineLevel="1" x14ac:dyDescent="0.2">
      <c r="A158" s="192">
        <v>135</v>
      </c>
      <c r="B158" s="182" t="s">
        <v>1748</v>
      </c>
      <c r="C158" s="210" t="s">
        <v>1749</v>
      </c>
      <c r="D158" s="184" t="s">
        <v>1184</v>
      </c>
      <c r="E158" s="186">
        <v>10</v>
      </c>
      <c r="F158" s="190"/>
      <c r="G158" s="189">
        <f t="shared" si="8"/>
        <v>0</v>
      </c>
      <c r="H158" s="188"/>
      <c r="I158" s="194" t="s">
        <v>264</v>
      </c>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v>21</v>
      </c>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row>
    <row r="159" spans="1:60" outlineLevel="1" x14ac:dyDescent="0.2">
      <c r="A159" s="192">
        <v>136</v>
      </c>
      <c r="B159" s="182" t="s">
        <v>1429</v>
      </c>
      <c r="C159" s="210" t="s">
        <v>1750</v>
      </c>
      <c r="D159" s="184" t="s">
        <v>397</v>
      </c>
      <c r="E159" s="186">
        <v>76</v>
      </c>
      <c r="F159" s="190"/>
      <c r="G159" s="189">
        <f t="shared" si="8"/>
        <v>0</v>
      </c>
      <c r="H159" s="188"/>
      <c r="I159" s="194" t="s">
        <v>264</v>
      </c>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v>21</v>
      </c>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row>
    <row r="160" spans="1:60" outlineLevel="1" x14ac:dyDescent="0.2">
      <c r="A160" s="192">
        <v>137</v>
      </c>
      <c r="B160" s="182" t="s">
        <v>1751</v>
      </c>
      <c r="C160" s="210" t="s">
        <v>1752</v>
      </c>
      <c r="D160" s="184" t="s">
        <v>397</v>
      </c>
      <c r="E160" s="186">
        <v>40</v>
      </c>
      <c r="F160" s="190"/>
      <c r="G160" s="189">
        <f t="shared" si="8"/>
        <v>0</v>
      </c>
      <c r="H160" s="188"/>
      <c r="I160" s="194" t="s">
        <v>264</v>
      </c>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v>21</v>
      </c>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row>
    <row r="161" spans="1:60" outlineLevel="1" x14ac:dyDescent="0.2">
      <c r="A161" s="192">
        <v>138</v>
      </c>
      <c r="B161" s="182" t="s">
        <v>1753</v>
      </c>
      <c r="C161" s="210" t="s">
        <v>1754</v>
      </c>
      <c r="D161" s="184" t="s">
        <v>397</v>
      </c>
      <c r="E161" s="186">
        <v>45</v>
      </c>
      <c r="F161" s="190"/>
      <c r="G161" s="189">
        <f t="shared" si="8"/>
        <v>0</v>
      </c>
      <c r="H161" s="188"/>
      <c r="I161" s="194" t="s">
        <v>264</v>
      </c>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v>21</v>
      </c>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row>
    <row r="162" spans="1:60" outlineLevel="1" x14ac:dyDescent="0.2">
      <c r="A162" s="192">
        <v>139</v>
      </c>
      <c r="B162" s="182" t="s">
        <v>1755</v>
      </c>
      <c r="C162" s="210" t="s">
        <v>1754</v>
      </c>
      <c r="D162" s="184" t="s">
        <v>397</v>
      </c>
      <c r="E162" s="186">
        <v>30</v>
      </c>
      <c r="F162" s="190"/>
      <c r="G162" s="189">
        <f t="shared" si="8"/>
        <v>0</v>
      </c>
      <c r="H162" s="188"/>
      <c r="I162" s="194" t="s">
        <v>264</v>
      </c>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v>21</v>
      </c>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row>
    <row r="163" spans="1:60" outlineLevel="1" x14ac:dyDescent="0.2">
      <c r="A163" s="192">
        <v>140</v>
      </c>
      <c r="B163" s="182" t="s">
        <v>1756</v>
      </c>
      <c r="C163" s="210" t="s">
        <v>1757</v>
      </c>
      <c r="D163" s="184" t="s">
        <v>397</v>
      </c>
      <c r="E163" s="186">
        <v>40</v>
      </c>
      <c r="F163" s="190"/>
      <c r="G163" s="189">
        <f t="shared" si="8"/>
        <v>0</v>
      </c>
      <c r="H163" s="188"/>
      <c r="I163" s="194" t="s">
        <v>264</v>
      </c>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v>21</v>
      </c>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row>
    <row r="164" spans="1:60" outlineLevel="1" x14ac:dyDescent="0.2">
      <c r="A164" s="192">
        <v>141</v>
      </c>
      <c r="B164" s="182" t="s">
        <v>1758</v>
      </c>
      <c r="C164" s="210" t="s">
        <v>1759</v>
      </c>
      <c r="D164" s="184" t="s">
        <v>397</v>
      </c>
      <c r="E164" s="186">
        <v>90</v>
      </c>
      <c r="F164" s="190"/>
      <c r="G164" s="189">
        <f t="shared" si="8"/>
        <v>0</v>
      </c>
      <c r="H164" s="188"/>
      <c r="I164" s="194" t="s">
        <v>264</v>
      </c>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v>21</v>
      </c>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row>
    <row r="165" spans="1:60" outlineLevel="1" x14ac:dyDescent="0.2">
      <c r="A165" s="192">
        <v>142</v>
      </c>
      <c r="B165" s="182" t="s">
        <v>1760</v>
      </c>
      <c r="C165" s="210" t="s">
        <v>1761</v>
      </c>
      <c r="D165" s="184" t="s">
        <v>397</v>
      </c>
      <c r="E165" s="186">
        <v>25</v>
      </c>
      <c r="F165" s="190"/>
      <c r="G165" s="189">
        <f t="shared" si="8"/>
        <v>0</v>
      </c>
      <c r="H165" s="188"/>
      <c r="I165" s="194" t="s">
        <v>264</v>
      </c>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v>21</v>
      </c>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row>
    <row r="166" spans="1:60" ht="22.5" outlineLevel="1" x14ac:dyDescent="0.2">
      <c r="A166" s="192">
        <v>143</v>
      </c>
      <c r="B166" s="182" t="s">
        <v>1762</v>
      </c>
      <c r="C166" s="210" t="s">
        <v>1763</v>
      </c>
      <c r="D166" s="184" t="s">
        <v>1337</v>
      </c>
      <c r="E166" s="186">
        <v>1</v>
      </c>
      <c r="F166" s="190"/>
      <c r="G166" s="189">
        <f t="shared" si="8"/>
        <v>0</v>
      </c>
      <c r="H166" s="188"/>
      <c r="I166" s="194" t="s">
        <v>264</v>
      </c>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v>21</v>
      </c>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row>
    <row r="167" spans="1:60" outlineLevel="1" x14ac:dyDescent="0.2">
      <c r="A167" s="192">
        <v>144</v>
      </c>
      <c r="B167" s="182" t="s">
        <v>1764</v>
      </c>
      <c r="C167" s="210" t="s">
        <v>1765</v>
      </c>
      <c r="D167" s="184" t="s">
        <v>397</v>
      </c>
      <c r="E167" s="186">
        <v>40</v>
      </c>
      <c r="F167" s="190"/>
      <c r="G167" s="189">
        <f t="shared" si="8"/>
        <v>0</v>
      </c>
      <c r="H167" s="188"/>
      <c r="I167" s="194" t="s">
        <v>264</v>
      </c>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v>21</v>
      </c>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row>
    <row r="168" spans="1:60" outlineLevel="1" x14ac:dyDescent="0.2">
      <c r="A168" s="192">
        <v>145</v>
      </c>
      <c r="B168" s="182" t="s">
        <v>1766</v>
      </c>
      <c r="C168" s="210" t="s">
        <v>1767</v>
      </c>
      <c r="D168" s="184" t="s">
        <v>397</v>
      </c>
      <c r="E168" s="186">
        <v>90</v>
      </c>
      <c r="F168" s="190"/>
      <c r="G168" s="189">
        <f t="shared" si="8"/>
        <v>0</v>
      </c>
      <c r="H168" s="188"/>
      <c r="I168" s="194" t="s">
        <v>264</v>
      </c>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v>21</v>
      </c>
      <c r="AN168" s="178"/>
      <c r="AO168" s="178"/>
      <c r="AP168" s="178"/>
      <c r="AQ168" s="178"/>
      <c r="AR168" s="178"/>
      <c r="AS168" s="178"/>
      <c r="AT168" s="178"/>
      <c r="AU168" s="178"/>
      <c r="AV168" s="178"/>
      <c r="AW168" s="178"/>
      <c r="AX168" s="178"/>
      <c r="AY168" s="178"/>
      <c r="AZ168" s="178"/>
      <c r="BA168" s="178"/>
      <c r="BB168" s="178"/>
      <c r="BC168" s="178"/>
      <c r="BD168" s="178"/>
      <c r="BE168" s="178"/>
      <c r="BF168" s="178"/>
      <c r="BG168" s="178"/>
      <c r="BH168" s="178"/>
    </row>
    <row r="169" spans="1:60" outlineLevel="1" x14ac:dyDescent="0.2">
      <c r="A169" s="192">
        <v>146</v>
      </c>
      <c r="B169" s="182" t="s">
        <v>1768</v>
      </c>
      <c r="C169" s="210" t="s">
        <v>1769</v>
      </c>
      <c r="D169" s="184" t="s">
        <v>397</v>
      </c>
      <c r="E169" s="186">
        <v>25</v>
      </c>
      <c r="F169" s="190"/>
      <c r="G169" s="189">
        <f t="shared" si="8"/>
        <v>0</v>
      </c>
      <c r="H169" s="188"/>
      <c r="I169" s="194" t="s">
        <v>264</v>
      </c>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v>21</v>
      </c>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row>
    <row r="170" spans="1:60" outlineLevel="1" x14ac:dyDescent="0.2">
      <c r="A170" s="192">
        <v>147</v>
      </c>
      <c r="B170" s="182" t="s">
        <v>1453</v>
      </c>
      <c r="C170" s="210" t="s">
        <v>1770</v>
      </c>
      <c r="D170" s="184" t="s">
        <v>1184</v>
      </c>
      <c r="E170" s="186">
        <v>240</v>
      </c>
      <c r="F170" s="190"/>
      <c r="G170" s="189">
        <f t="shared" si="8"/>
        <v>0</v>
      </c>
      <c r="H170" s="188"/>
      <c r="I170" s="194" t="s">
        <v>264</v>
      </c>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v>21</v>
      </c>
      <c r="AN170" s="178"/>
      <c r="AO170" s="178"/>
      <c r="AP170" s="178"/>
      <c r="AQ170" s="178"/>
      <c r="AR170" s="178"/>
      <c r="AS170" s="178"/>
      <c r="AT170" s="178"/>
      <c r="AU170" s="178"/>
      <c r="AV170" s="178"/>
      <c r="AW170" s="178"/>
      <c r="AX170" s="178"/>
      <c r="AY170" s="178"/>
      <c r="AZ170" s="178"/>
      <c r="BA170" s="178"/>
      <c r="BB170" s="178"/>
      <c r="BC170" s="178"/>
      <c r="BD170" s="178"/>
      <c r="BE170" s="178"/>
      <c r="BF170" s="178"/>
      <c r="BG170" s="178"/>
      <c r="BH170" s="178"/>
    </row>
    <row r="171" spans="1:60" outlineLevel="1" x14ac:dyDescent="0.2">
      <c r="A171" s="192">
        <v>148</v>
      </c>
      <c r="B171" s="182" t="s">
        <v>1771</v>
      </c>
      <c r="C171" s="210" t="s">
        <v>1772</v>
      </c>
      <c r="D171" s="184" t="s">
        <v>1184</v>
      </c>
      <c r="E171" s="186">
        <v>390</v>
      </c>
      <c r="F171" s="190"/>
      <c r="G171" s="189">
        <f t="shared" si="8"/>
        <v>0</v>
      </c>
      <c r="H171" s="188"/>
      <c r="I171" s="194" t="s">
        <v>264</v>
      </c>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v>21</v>
      </c>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row>
    <row r="172" spans="1:60" outlineLevel="1" x14ac:dyDescent="0.2">
      <c r="A172" s="192">
        <v>149</v>
      </c>
      <c r="B172" s="182" t="s">
        <v>1773</v>
      </c>
      <c r="C172" s="210" t="s">
        <v>1774</v>
      </c>
      <c r="D172" s="184" t="s">
        <v>1337</v>
      </c>
      <c r="E172" s="186">
        <v>1</v>
      </c>
      <c r="F172" s="190"/>
      <c r="G172" s="189">
        <f t="shared" ref="G172:G203" si="9">E172*F172</f>
        <v>0</v>
      </c>
      <c r="H172" s="188"/>
      <c r="I172" s="194" t="s">
        <v>264</v>
      </c>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v>21</v>
      </c>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row>
    <row r="173" spans="1:60" ht="22.5" outlineLevel="1" x14ac:dyDescent="0.2">
      <c r="A173" s="192">
        <v>150</v>
      </c>
      <c r="B173" s="182" t="s">
        <v>1461</v>
      </c>
      <c r="C173" s="210" t="s">
        <v>1775</v>
      </c>
      <c r="D173" s="184" t="s">
        <v>1184</v>
      </c>
      <c r="E173" s="186">
        <v>3</v>
      </c>
      <c r="F173" s="190"/>
      <c r="G173" s="189">
        <f t="shared" si="9"/>
        <v>0</v>
      </c>
      <c r="H173" s="188"/>
      <c r="I173" s="194" t="s">
        <v>264</v>
      </c>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v>21</v>
      </c>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row>
    <row r="174" spans="1:60" outlineLevel="1" x14ac:dyDescent="0.2">
      <c r="A174" s="192">
        <v>151</v>
      </c>
      <c r="B174" s="182" t="s">
        <v>1463</v>
      </c>
      <c r="C174" s="210" t="s">
        <v>1776</v>
      </c>
      <c r="D174" s="184" t="s">
        <v>1184</v>
      </c>
      <c r="E174" s="186">
        <v>3</v>
      </c>
      <c r="F174" s="190"/>
      <c r="G174" s="189">
        <f t="shared" si="9"/>
        <v>0</v>
      </c>
      <c r="H174" s="188"/>
      <c r="I174" s="194" t="s">
        <v>264</v>
      </c>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v>21</v>
      </c>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row>
    <row r="175" spans="1:60" ht="22.5" outlineLevel="1" x14ac:dyDescent="0.2">
      <c r="A175" s="192">
        <v>152</v>
      </c>
      <c r="B175" s="182" t="s">
        <v>1465</v>
      </c>
      <c r="C175" s="210" t="s">
        <v>1777</v>
      </c>
      <c r="D175" s="184" t="s">
        <v>397</v>
      </c>
      <c r="E175" s="186">
        <v>70</v>
      </c>
      <c r="F175" s="190"/>
      <c r="G175" s="189">
        <f t="shared" si="9"/>
        <v>0</v>
      </c>
      <c r="H175" s="188"/>
      <c r="I175" s="194" t="s">
        <v>264</v>
      </c>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v>21</v>
      </c>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row>
    <row r="176" spans="1:60" ht="22.5" outlineLevel="1" x14ac:dyDescent="0.2">
      <c r="A176" s="192">
        <v>153</v>
      </c>
      <c r="B176" s="182" t="s">
        <v>1467</v>
      </c>
      <c r="C176" s="210" t="s">
        <v>1778</v>
      </c>
      <c r="D176" s="184" t="s">
        <v>397</v>
      </c>
      <c r="E176" s="186">
        <v>1370</v>
      </c>
      <c r="F176" s="190"/>
      <c r="G176" s="189">
        <f t="shared" si="9"/>
        <v>0</v>
      </c>
      <c r="H176" s="188"/>
      <c r="I176" s="194" t="s">
        <v>264</v>
      </c>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v>21</v>
      </c>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row>
    <row r="177" spans="1:60" ht="22.5" outlineLevel="1" x14ac:dyDescent="0.2">
      <c r="A177" s="192">
        <v>154</v>
      </c>
      <c r="B177" s="182" t="s">
        <v>1469</v>
      </c>
      <c r="C177" s="210" t="s">
        <v>1779</v>
      </c>
      <c r="D177" s="184" t="s">
        <v>397</v>
      </c>
      <c r="E177" s="186">
        <v>1895</v>
      </c>
      <c r="F177" s="190"/>
      <c r="G177" s="189">
        <f t="shared" si="9"/>
        <v>0</v>
      </c>
      <c r="H177" s="188"/>
      <c r="I177" s="194" t="s">
        <v>264</v>
      </c>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v>21</v>
      </c>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row>
    <row r="178" spans="1:60" ht="22.5" outlineLevel="1" x14ac:dyDescent="0.2">
      <c r="A178" s="192">
        <v>155</v>
      </c>
      <c r="B178" s="182" t="s">
        <v>1780</v>
      </c>
      <c r="C178" s="210" t="s">
        <v>1781</v>
      </c>
      <c r="D178" s="184" t="s">
        <v>397</v>
      </c>
      <c r="E178" s="186">
        <v>825</v>
      </c>
      <c r="F178" s="190"/>
      <c r="G178" s="189">
        <f t="shared" si="9"/>
        <v>0</v>
      </c>
      <c r="H178" s="188"/>
      <c r="I178" s="194" t="s">
        <v>264</v>
      </c>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v>21</v>
      </c>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row>
    <row r="179" spans="1:60" ht="22.5" outlineLevel="1" x14ac:dyDescent="0.2">
      <c r="A179" s="192">
        <v>156</v>
      </c>
      <c r="B179" s="182" t="s">
        <v>1782</v>
      </c>
      <c r="C179" s="210" t="s">
        <v>1783</v>
      </c>
      <c r="D179" s="184" t="s">
        <v>397</v>
      </c>
      <c r="E179" s="186">
        <v>15</v>
      </c>
      <c r="F179" s="190"/>
      <c r="G179" s="189">
        <f t="shared" si="9"/>
        <v>0</v>
      </c>
      <c r="H179" s="188"/>
      <c r="I179" s="194" t="s">
        <v>264</v>
      </c>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v>21</v>
      </c>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row>
    <row r="180" spans="1:60" ht="22.5" outlineLevel="1" x14ac:dyDescent="0.2">
      <c r="A180" s="192">
        <v>157</v>
      </c>
      <c r="B180" s="182" t="s">
        <v>1784</v>
      </c>
      <c r="C180" s="210" t="s">
        <v>1785</v>
      </c>
      <c r="D180" s="184" t="s">
        <v>397</v>
      </c>
      <c r="E180" s="186">
        <v>70</v>
      </c>
      <c r="F180" s="190"/>
      <c r="G180" s="189">
        <f t="shared" si="9"/>
        <v>0</v>
      </c>
      <c r="H180" s="188"/>
      <c r="I180" s="194" t="s">
        <v>264</v>
      </c>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v>21</v>
      </c>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row>
    <row r="181" spans="1:60" ht="22.5" outlineLevel="1" x14ac:dyDescent="0.2">
      <c r="A181" s="192">
        <v>158</v>
      </c>
      <c r="B181" s="182" t="s">
        <v>1786</v>
      </c>
      <c r="C181" s="210" t="s">
        <v>1787</v>
      </c>
      <c r="D181" s="184" t="s">
        <v>397</v>
      </c>
      <c r="E181" s="186">
        <v>35</v>
      </c>
      <c r="F181" s="190"/>
      <c r="G181" s="189">
        <f t="shared" si="9"/>
        <v>0</v>
      </c>
      <c r="H181" s="188"/>
      <c r="I181" s="194" t="s">
        <v>264</v>
      </c>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v>21</v>
      </c>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row>
    <row r="182" spans="1:60" ht="22.5" outlineLevel="1" x14ac:dyDescent="0.2">
      <c r="A182" s="192">
        <v>159</v>
      </c>
      <c r="B182" s="182" t="s">
        <v>1788</v>
      </c>
      <c r="C182" s="210" t="s">
        <v>1789</v>
      </c>
      <c r="D182" s="184" t="s">
        <v>397</v>
      </c>
      <c r="E182" s="186">
        <v>75</v>
      </c>
      <c r="F182" s="190"/>
      <c r="G182" s="189">
        <f t="shared" si="9"/>
        <v>0</v>
      </c>
      <c r="H182" s="188"/>
      <c r="I182" s="194" t="s">
        <v>264</v>
      </c>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v>21</v>
      </c>
      <c r="AN182" s="178"/>
      <c r="AO182" s="178"/>
      <c r="AP182" s="178"/>
      <c r="AQ182" s="178"/>
      <c r="AR182" s="178"/>
      <c r="AS182" s="178"/>
      <c r="AT182" s="178"/>
      <c r="AU182" s="178"/>
      <c r="AV182" s="178"/>
      <c r="AW182" s="178"/>
      <c r="AX182" s="178"/>
      <c r="AY182" s="178"/>
      <c r="AZ182" s="178"/>
      <c r="BA182" s="178"/>
      <c r="BB182" s="178"/>
      <c r="BC182" s="178"/>
      <c r="BD182" s="178"/>
      <c r="BE182" s="178"/>
      <c r="BF182" s="178"/>
      <c r="BG182" s="178"/>
      <c r="BH182" s="178"/>
    </row>
    <row r="183" spans="1:60" ht="22.5" outlineLevel="1" x14ac:dyDescent="0.2">
      <c r="A183" s="192">
        <v>160</v>
      </c>
      <c r="B183" s="182" t="s">
        <v>1483</v>
      </c>
      <c r="C183" s="210" t="s">
        <v>1790</v>
      </c>
      <c r="D183" s="184" t="s">
        <v>397</v>
      </c>
      <c r="E183" s="186">
        <v>210</v>
      </c>
      <c r="F183" s="190"/>
      <c r="G183" s="189">
        <f t="shared" si="9"/>
        <v>0</v>
      </c>
      <c r="H183" s="188"/>
      <c r="I183" s="194" t="s">
        <v>264</v>
      </c>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v>21</v>
      </c>
      <c r="AN183" s="178"/>
      <c r="AO183" s="178"/>
      <c r="AP183" s="178"/>
      <c r="AQ183" s="178"/>
      <c r="AR183" s="178"/>
      <c r="AS183" s="178"/>
      <c r="AT183" s="178"/>
      <c r="AU183" s="178"/>
      <c r="AV183" s="178"/>
      <c r="AW183" s="178"/>
      <c r="AX183" s="178"/>
      <c r="AY183" s="178"/>
      <c r="AZ183" s="178"/>
      <c r="BA183" s="178"/>
      <c r="BB183" s="178"/>
      <c r="BC183" s="178"/>
      <c r="BD183" s="178"/>
      <c r="BE183" s="178"/>
      <c r="BF183" s="178"/>
      <c r="BG183" s="178"/>
      <c r="BH183" s="178"/>
    </row>
    <row r="184" spans="1:60" ht="22.5" outlineLevel="1" x14ac:dyDescent="0.2">
      <c r="A184" s="192">
        <v>161</v>
      </c>
      <c r="B184" s="182" t="s">
        <v>1791</v>
      </c>
      <c r="C184" s="210" t="s">
        <v>1792</v>
      </c>
      <c r="D184" s="184" t="s">
        <v>397</v>
      </c>
      <c r="E184" s="186">
        <v>90</v>
      </c>
      <c r="F184" s="190"/>
      <c r="G184" s="189">
        <f t="shared" si="9"/>
        <v>0</v>
      </c>
      <c r="H184" s="188"/>
      <c r="I184" s="194" t="s">
        <v>264</v>
      </c>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v>21</v>
      </c>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row>
    <row r="185" spans="1:60" ht="22.5" outlineLevel="1" x14ac:dyDescent="0.2">
      <c r="A185" s="192">
        <v>162</v>
      </c>
      <c r="B185" s="182" t="s">
        <v>1793</v>
      </c>
      <c r="C185" s="210" t="s">
        <v>1794</v>
      </c>
      <c r="D185" s="184" t="s">
        <v>397</v>
      </c>
      <c r="E185" s="186">
        <v>2900</v>
      </c>
      <c r="F185" s="190"/>
      <c r="G185" s="189">
        <f t="shared" si="9"/>
        <v>0</v>
      </c>
      <c r="H185" s="188"/>
      <c r="I185" s="194" t="s">
        <v>264</v>
      </c>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v>21</v>
      </c>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row>
    <row r="186" spans="1:60" ht="22.5" outlineLevel="1" x14ac:dyDescent="0.2">
      <c r="A186" s="192">
        <v>163</v>
      </c>
      <c r="B186" s="182" t="s">
        <v>1491</v>
      </c>
      <c r="C186" s="210" t="s">
        <v>1795</v>
      </c>
      <c r="D186" s="184" t="s">
        <v>397</v>
      </c>
      <c r="E186" s="186">
        <v>80</v>
      </c>
      <c r="F186" s="190"/>
      <c r="G186" s="189">
        <f t="shared" si="9"/>
        <v>0</v>
      </c>
      <c r="H186" s="188"/>
      <c r="I186" s="194" t="s">
        <v>264</v>
      </c>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v>21</v>
      </c>
      <c r="AN186" s="178"/>
      <c r="AO186" s="178"/>
      <c r="AP186" s="178"/>
      <c r="AQ186" s="178"/>
      <c r="AR186" s="178"/>
      <c r="AS186" s="178"/>
      <c r="AT186" s="178"/>
      <c r="AU186" s="178"/>
      <c r="AV186" s="178"/>
      <c r="AW186" s="178"/>
      <c r="AX186" s="178"/>
      <c r="AY186" s="178"/>
      <c r="AZ186" s="178"/>
      <c r="BA186" s="178"/>
      <c r="BB186" s="178"/>
      <c r="BC186" s="178"/>
      <c r="BD186" s="178"/>
      <c r="BE186" s="178"/>
      <c r="BF186" s="178"/>
      <c r="BG186" s="178"/>
      <c r="BH186" s="178"/>
    </row>
    <row r="187" spans="1:60" ht="22.5" outlineLevel="1" x14ac:dyDescent="0.2">
      <c r="A187" s="192">
        <v>164</v>
      </c>
      <c r="B187" s="182" t="s">
        <v>1493</v>
      </c>
      <c r="C187" s="210" t="s">
        <v>1796</v>
      </c>
      <c r="D187" s="184" t="s">
        <v>397</v>
      </c>
      <c r="E187" s="186">
        <v>200</v>
      </c>
      <c r="F187" s="190"/>
      <c r="G187" s="189">
        <f t="shared" si="9"/>
        <v>0</v>
      </c>
      <c r="H187" s="188"/>
      <c r="I187" s="194" t="s">
        <v>264</v>
      </c>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v>21</v>
      </c>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row>
    <row r="188" spans="1:60" outlineLevel="1" x14ac:dyDescent="0.2">
      <c r="A188" s="192">
        <v>165</v>
      </c>
      <c r="B188" s="182" t="s">
        <v>1495</v>
      </c>
      <c r="C188" s="210" t="s">
        <v>1797</v>
      </c>
      <c r="D188" s="184" t="s">
        <v>397</v>
      </c>
      <c r="E188" s="186">
        <v>20</v>
      </c>
      <c r="F188" s="190"/>
      <c r="G188" s="189">
        <f t="shared" si="9"/>
        <v>0</v>
      </c>
      <c r="H188" s="188"/>
      <c r="I188" s="194" t="s">
        <v>264</v>
      </c>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v>21</v>
      </c>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row>
    <row r="189" spans="1:60" outlineLevel="1" x14ac:dyDescent="0.2">
      <c r="A189" s="192">
        <v>166</v>
      </c>
      <c r="B189" s="182" t="s">
        <v>1497</v>
      </c>
      <c r="C189" s="210" t="s">
        <v>1798</v>
      </c>
      <c r="D189" s="184" t="s">
        <v>397</v>
      </c>
      <c r="E189" s="186">
        <v>60</v>
      </c>
      <c r="F189" s="190"/>
      <c r="G189" s="189">
        <f t="shared" si="9"/>
        <v>0</v>
      </c>
      <c r="H189" s="188"/>
      <c r="I189" s="194" t="s">
        <v>264</v>
      </c>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v>21</v>
      </c>
      <c r="AN189" s="178"/>
      <c r="AO189" s="178"/>
      <c r="AP189" s="178"/>
      <c r="AQ189" s="178"/>
      <c r="AR189" s="178"/>
      <c r="AS189" s="178"/>
      <c r="AT189" s="178"/>
      <c r="AU189" s="178"/>
      <c r="AV189" s="178"/>
      <c r="AW189" s="178"/>
      <c r="AX189" s="178"/>
      <c r="AY189" s="178"/>
      <c r="AZ189" s="178"/>
      <c r="BA189" s="178"/>
      <c r="BB189" s="178"/>
      <c r="BC189" s="178"/>
      <c r="BD189" s="178"/>
      <c r="BE189" s="178"/>
      <c r="BF189" s="178"/>
      <c r="BG189" s="178"/>
      <c r="BH189" s="178"/>
    </row>
    <row r="190" spans="1:60" outlineLevel="1" x14ac:dyDescent="0.2">
      <c r="A190" s="192">
        <v>167</v>
      </c>
      <c r="B190" s="182" t="s">
        <v>1499</v>
      </c>
      <c r="C190" s="210" t="s">
        <v>1799</v>
      </c>
      <c r="D190" s="184" t="s">
        <v>397</v>
      </c>
      <c r="E190" s="186">
        <v>60</v>
      </c>
      <c r="F190" s="190"/>
      <c r="G190" s="189">
        <f t="shared" si="9"/>
        <v>0</v>
      </c>
      <c r="H190" s="188"/>
      <c r="I190" s="194" t="s">
        <v>264</v>
      </c>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v>21</v>
      </c>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row>
    <row r="191" spans="1:60" outlineLevel="1" x14ac:dyDescent="0.2">
      <c r="A191" s="192">
        <v>168</v>
      </c>
      <c r="B191" s="182" t="s">
        <v>1501</v>
      </c>
      <c r="C191" s="210" t="s">
        <v>1800</v>
      </c>
      <c r="D191" s="184" t="s">
        <v>397</v>
      </c>
      <c r="E191" s="186">
        <v>240</v>
      </c>
      <c r="F191" s="190"/>
      <c r="G191" s="189">
        <f t="shared" si="9"/>
        <v>0</v>
      </c>
      <c r="H191" s="188"/>
      <c r="I191" s="194" t="s">
        <v>264</v>
      </c>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v>21</v>
      </c>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row>
    <row r="192" spans="1:60" outlineLevel="1" x14ac:dyDescent="0.2">
      <c r="A192" s="192">
        <v>169</v>
      </c>
      <c r="B192" s="182" t="s">
        <v>1503</v>
      </c>
      <c r="C192" s="210" t="s">
        <v>1801</v>
      </c>
      <c r="D192" s="184" t="s">
        <v>397</v>
      </c>
      <c r="E192" s="186">
        <v>110</v>
      </c>
      <c r="F192" s="190"/>
      <c r="G192" s="189">
        <f t="shared" si="9"/>
        <v>0</v>
      </c>
      <c r="H192" s="188"/>
      <c r="I192" s="194" t="s">
        <v>264</v>
      </c>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v>21</v>
      </c>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row>
    <row r="193" spans="1:60" outlineLevel="1" x14ac:dyDescent="0.2">
      <c r="A193" s="192">
        <v>170</v>
      </c>
      <c r="B193" s="182" t="s">
        <v>1505</v>
      </c>
      <c r="C193" s="210" t="s">
        <v>1802</v>
      </c>
      <c r="D193" s="184" t="s">
        <v>397</v>
      </c>
      <c r="E193" s="186">
        <v>15</v>
      </c>
      <c r="F193" s="190"/>
      <c r="G193" s="189">
        <f t="shared" si="9"/>
        <v>0</v>
      </c>
      <c r="H193" s="188"/>
      <c r="I193" s="194" t="s">
        <v>264</v>
      </c>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v>21</v>
      </c>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row>
    <row r="194" spans="1:60" outlineLevel="1" x14ac:dyDescent="0.2">
      <c r="A194" s="192">
        <v>171</v>
      </c>
      <c r="B194" s="182" t="s">
        <v>1507</v>
      </c>
      <c r="C194" s="210" t="s">
        <v>1803</v>
      </c>
      <c r="D194" s="184" t="s">
        <v>397</v>
      </c>
      <c r="E194" s="186">
        <v>45</v>
      </c>
      <c r="F194" s="190"/>
      <c r="G194" s="189">
        <f t="shared" si="9"/>
        <v>0</v>
      </c>
      <c r="H194" s="188"/>
      <c r="I194" s="194" t="s">
        <v>264</v>
      </c>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v>21</v>
      </c>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row>
    <row r="195" spans="1:60" outlineLevel="1" x14ac:dyDescent="0.2">
      <c r="A195" s="192">
        <v>172</v>
      </c>
      <c r="B195" s="182" t="s">
        <v>1804</v>
      </c>
      <c r="C195" s="210" t="s">
        <v>1805</v>
      </c>
      <c r="D195" s="184" t="s">
        <v>397</v>
      </c>
      <c r="E195" s="186">
        <v>50</v>
      </c>
      <c r="F195" s="190"/>
      <c r="G195" s="189">
        <f t="shared" si="9"/>
        <v>0</v>
      </c>
      <c r="H195" s="188"/>
      <c r="I195" s="194" t="s">
        <v>264</v>
      </c>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v>21</v>
      </c>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row>
    <row r="196" spans="1:60" outlineLevel="1" x14ac:dyDescent="0.2">
      <c r="A196" s="192">
        <v>173</v>
      </c>
      <c r="B196" s="182" t="s">
        <v>1806</v>
      </c>
      <c r="C196" s="210" t="s">
        <v>1807</v>
      </c>
      <c r="D196" s="184" t="s">
        <v>397</v>
      </c>
      <c r="E196" s="186">
        <v>15</v>
      </c>
      <c r="F196" s="190"/>
      <c r="G196" s="189">
        <f t="shared" si="9"/>
        <v>0</v>
      </c>
      <c r="H196" s="188"/>
      <c r="I196" s="194" t="s">
        <v>264</v>
      </c>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v>21</v>
      </c>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row>
    <row r="197" spans="1:60" outlineLevel="1" x14ac:dyDescent="0.2">
      <c r="A197" s="192">
        <v>174</v>
      </c>
      <c r="B197" s="182" t="s">
        <v>1808</v>
      </c>
      <c r="C197" s="210" t="s">
        <v>1809</v>
      </c>
      <c r="D197" s="184" t="s">
        <v>397</v>
      </c>
      <c r="E197" s="186">
        <v>240</v>
      </c>
      <c r="F197" s="190"/>
      <c r="G197" s="189">
        <f t="shared" si="9"/>
        <v>0</v>
      </c>
      <c r="H197" s="188"/>
      <c r="I197" s="194" t="s">
        <v>264</v>
      </c>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v>21</v>
      </c>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row>
    <row r="198" spans="1:60" outlineLevel="1" x14ac:dyDescent="0.2">
      <c r="A198" s="192">
        <v>175</v>
      </c>
      <c r="B198" s="182" t="s">
        <v>1810</v>
      </c>
      <c r="C198" s="210" t="s">
        <v>1811</v>
      </c>
      <c r="D198" s="184" t="s">
        <v>397</v>
      </c>
      <c r="E198" s="186">
        <v>960</v>
      </c>
      <c r="F198" s="190"/>
      <c r="G198" s="189">
        <f t="shared" si="9"/>
        <v>0</v>
      </c>
      <c r="H198" s="188"/>
      <c r="I198" s="194" t="s">
        <v>264</v>
      </c>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v>21</v>
      </c>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row>
    <row r="199" spans="1:60" outlineLevel="1" x14ac:dyDescent="0.2">
      <c r="A199" s="192">
        <v>176</v>
      </c>
      <c r="B199" s="182" t="s">
        <v>1522</v>
      </c>
      <c r="C199" s="210" t="s">
        <v>1812</v>
      </c>
      <c r="D199" s="184" t="s">
        <v>397</v>
      </c>
      <c r="E199" s="186">
        <v>150</v>
      </c>
      <c r="F199" s="190"/>
      <c r="G199" s="189">
        <f t="shared" si="9"/>
        <v>0</v>
      </c>
      <c r="H199" s="188"/>
      <c r="I199" s="194" t="s">
        <v>264</v>
      </c>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v>21</v>
      </c>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row>
    <row r="200" spans="1:60" outlineLevel="1" x14ac:dyDescent="0.2">
      <c r="A200" s="192">
        <v>177</v>
      </c>
      <c r="B200" s="182" t="s">
        <v>1525</v>
      </c>
      <c r="C200" s="210" t="s">
        <v>1813</v>
      </c>
      <c r="D200" s="184" t="s">
        <v>397</v>
      </c>
      <c r="E200" s="186">
        <v>115</v>
      </c>
      <c r="F200" s="190"/>
      <c r="G200" s="189">
        <f t="shared" si="9"/>
        <v>0</v>
      </c>
      <c r="H200" s="188"/>
      <c r="I200" s="194" t="s">
        <v>264</v>
      </c>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v>21</v>
      </c>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row>
    <row r="201" spans="1:60" outlineLevel="1" x14ac:dyDescent="0.2">
      <c r="A201" s="192">
        <v>178</v>
      </c>
      <c r="B201" s="182" t="s">
        <v>1527</v>
      </c>
      <c r="C201" s="210" t="s">
        <v>1814</v>
      </c>
      <c r="D201" s="184" t="s">
        <v>397</v>
      </c>
      <c r="E201" s="186">
        <v>125</v>
      </c>
      <c r="F201" s="190"/>
      <c r="G201" s="189">
        <f t="shared" si="9"/>
        <v>0</v>
      </c>
      <c r="H201" s="188"/>
      <c r="I201" s="194" t="s">
        <v>264</v>
      </c>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v>21</v>
      </c>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row>
    <row r="202" spans="1:60" outlineLevel="1" x14ac:dyDescent="0.2">
      <c r="A202" s="192">
        <v>179</v>
      </c>
      <c r="B202" s="182" t="s">
        <v>1529</v>
      </c>
      <c r="C202" s="210" t="s">
        <v>1815</v>
      </c>
      <c r="D202" s="184" t="s">
        <v>397</v>
      </c>
      <c r="E202" s="186">
        <v>40</v>
      </c>
      <c r="F202" s="190"/>
      <c r="G202" s="189">
        <f t="shared" si="9"/>
        <v>0</v>
      </c>
      <c r="H202" s="188"/>
      <c r="I202" s="194" t="s">
        <v>264</v>
      </c>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v>21</v>
      </c>
      <c r="AN202" s="178"/>
      <c r="AO202" s="178"/>
      <c r="AP202" s="178"/>
      <c r="AQ202" s="178"/>
      <c r="AR202" s="178"/>
      <c r="AS202" s="178"/>
      <c r="AT202" s="178"/>
      <c r="AU202" s="178"/>
      <c r="AV202" s="178"/>
      <c r="AW202" s="178"/>
      <c r="AX202" s="178"/>
      <c r="AY202" s="178"/>
      <c r="AZ202" s="178"/>
      <c r="BA202" s="178"/>
      <c r="BB202" s="178"/>
      <c r="BC202" s="178"/>
      <c r="BD202" s="178"/>
      <c r="BE202" s="178"/>
      <c r="BF202" s="178"/>
      <c r="BG202" s="178"/>
      <c r="BH202" s="178"/>
    </row>
    <row r="203" spans="1:60" outlineLevel="1" x14ac:dyDescent="0.2">
      <c r="A203" s="192">
        <v>180</v>
      </c>
      <c r="B203" s="182" t="s">
        <v>1531</v>
      </c>
      <c r="C203" s="210" t="s">
        <v>1816</v>
      </c>
      <c r="D203" s="184" t="s">
        <v>1184</v>
      </c>
      <c r="E203" s="186">
        <v>1</v>
      </c>
      <c r="F203" s="190"/>
      <c r="G203" s="189">
        <f t="shared" si="9"/>
        <v>0</v>
      </c>
      <c r="H203" s="188"/>
      <c r="I203" s="194" t="s">
        <v>264</v>
      </c>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v>21</v>
      </c>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row>
    <row r="204" spans="1:60" outlineLevel="1" x14ac:dyDescent="0.2">
      <c r="A204" s="192">
        <v>181</v>
      </c>
      <c r="B204" s="182" t="s">
        <v>1817</v>
      </c>
      <c r="C204" s="210" t="s">
        <v>1818</v>
      </c>
      <c r="D204" s="184" t="s">
        <v>469</v>
      </c>
      <c r="E204" s="186">
        <v>1</v>
      </c>
      <c r="F204" s="190"/>
      <c r="G204" s="189">
        <f t="shared" ref="G204" si="10">E204*F204</f>
        <v>0</v>
      </c>
      <c r="H204" s="188"/>
      <c r="I204" s="194" t="s">
        <v>264</v>
      </c>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v>21</v>
      </c>
      <c r="AN204" s="178"/>
      <c r="AO204" s="178"/>
      <c r="AP204" s="178"/>
      <c r="AQ204" s="178"/>
      <c r="AR204" s="178"/>
      <c r="AS204" s="178"/>
      <c r="AT204" s="178"/>
      <c r="AU204" s="178"/>
      <c r="AV204" s="178"/>
      <c r="AW204" s="178"/>
      <c r="AX204" s="178"/>
      <c r="AY204" s="178"/>
      <c r="AZ204" s="178"/>
      <c r="BA204" s="178"/>
      <c r="BB204" s="178"/>
      <c r="BC204" s="178"/>
      <c r="BD204" s="178"/>
      <c r="BE204" s="178"/>
      <c r="BF204" s="178"/>
      <c r="BG204" s="178"/>
      <c r="BH204" s="178"/>
    </row>
    <row r="205" spans="1:60" x14ac:dyDescent="0.2">
      <c r="A205" s="191" t="s">
        <v>127</v>
      </c>
      <c r="B205" s="181" t="s">
        <v>1514</v>
      </c>
      <c r="C205" s="209" t="s">
        <v>1819</v>
      </c>
      <c r="D205" s="183"/>
      <c r="E205" s="185"/>
      <c r="F205" s="320">
        <f>SUM(G206:G274)</f>
        <v>0</v>
      </c>
      <c r="G205" s="321"/>
      <c r="H205" s="187"/>
      <c r="I205" s="193"/>
    </row>
    <row r="206" spans="1:60" ht="33.75" outlineLevel="1" x14ac:dyDescent="0.2">
      <c r="A206" s="192">
        <v>182</v>
      </c>
      <c r="B206" s="182" t="s">
        <v>1533</v>
      </c>
      <c r="C206" s="210" t="s">
        <v>1820</v>
      </c>
      <c r="D206" s="184" t="s">
        <v>1184</v>
      </c>
      <c r="E206" s="186">
        <v>14</v>
      </c>
      <c r="F206" s="190"/>
      <c r="G206" s="189">
        <f>E206*F206</f>
        <v>0</v>
      </c>
      <c r="H206" s="188"/>
      <c r="I206" s="194" t="s">
        <v>264</v>
      </c>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v>21</v>
      </c>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row>
    <row r="207" spans="1:60" outlineLevel="1" x14ac:dyDescent="0.2">
      <c r="A207" s="192"/>
      <c r="B207" s="182"/>
      <c r="C207" s="315" t="s">
        <v>1821</v>
      </c>
      <c r="D207" s="316"/>
      <c r="E207" s="317"/>
      <c r="F207" s="318"/>
      <c r="G207" s="319"/>
      <c r="H207" s="188"/>
      <c r="I207" s="194"/>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9" t="str">
        <f>C207</f>
        <v>Teplota chromatičnosti 3 000K,</v>
      </c>
      <c r="BB207" s="178"/>
      <c r="BC207" s="178"/>
      <c r="BD207" s="178"/>
      <c r="BE207" s="178"/>
      <c r="BF207" s="178"/>
      <c r="BG207" s="178"/>
      <c r="BH207" s="178"/>
    </row>
    <row r="208" spans="1:60" ht="22.5" outlineLevel="1" x14ac:dyDescent="0.2">
      <c r="A208" s="192"/>
      <c r="B208" s="182"/>
      <c r="C208" s="315" t="s">
        <v>1822</v>
      </c>
      <c r="D208" s="316"/>
      <c r="E208" s="317"/>
      <c r="F208" s="318"/>
      <c r="G208" s="319"/>
      <c r="H208" s="188"/>
      <c r="I208" s="194"/>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9" t="str">
        <f>C208</f>
        <v>CRI+80. Svítidlo je regulovatelné protokolem DALI. Celková délka 2,8m. Přesný rozměr nutné zaměřit na stavbě. Lokálně je systém připojen na rozhraní DALI.</v>
      </c>
      <c r="BB208" s="178"/>
      <c r="BC208" s="178"/>
      <c r="BD208" s="178"/>
      <c r="BE208" s="178"/>
      <c r="BF208" s="178"/>
      <c r="BG208" s="178"/>
      <c r="BH208" s="178"/>
    </row>
    <row r="209" spans="1:60" outlineLevel="1" x14ac:dyDescent="0.2">
      <c r="A209" s="192">
        <v>183</v>
      </c>
      <c r="B209" s="182" t="s">
        <v>1535</v>
      </c>
      <c r="C209" s="210" t="s">
        <v>1823</v>
      </c>
      <c r="D209" s="184" t="s">
        <v>1184</v>
      </c>
      <c r="E209" s="186">
        <v>1</v>
      </c>
      <c r="F209" s="190"/>
      <c r="G209" s="189">
        <f>E209*F209</f>
        <v>0</v>
      </c>
      <c r="H209" s="188"/>
      <c r="I209" s="194" t="s">
        <v>264</v>
      </c>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v>21</v>
      </c>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row>
    <row r="210" spans="1:60" outlineLevel="1" x14ac:dyDescent="0.2">
      <c r="A210" s="192">
        <v>184</v>
      </c>
      <c r="B210" s="182" t="s">
        <v>1537</v>
      </c>
      <c r="C210" s="210" t="s">
        <v>1824</v>
      </c>
      <c r="D210" s="184" t="s">
        <v>1184</v>
      </c>
      <c r="E210" s="186">
        <v>1</v>
      </c>
      <c r="F210" s="190"/>
      <c r="G210" s="189">
        <f>E210*F210</f>
        <v>0</v>
      </c>
      <c r="H210" s="188"/>
      <c r="I210" s="194" t="s">
        <v>264</v>
      </c>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v>21</v>
      </c>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row>
    <row r="211" spans="1:60" ht="22.5" outlineLevel="1" x14ac:dyDescent="0.2">
      <c r="A211" s="192">
        <v>185</v>
      </c>
      <c r="B211" s="182" t="s">
        <v>1539</v>
      </c>
      <c r="C211" s="210" t="s">
        <v>1825</v>
      </c>
      <c r="D211" s="184" t="s">
        <v>1184</v>
      </c>
      <c r="E211" s="186">
        <v>2</v>
      </c>
      <c r="F211" s="190"/>
      <c r="G211" s="189">
        <f>E211*F211</f>
        <v>0</v>
      </c>
      <c r="H211" s="188"/>
      <c r="I211" s="194" t="s">
        <v>264</v>
      </c>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v>21</v>
      </c>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row>
    <row r="212" spans="1:60" outlineLevel="1" x14ac:dyDescent="0.2">
      <c r="A212" s="192">
        <v>186</v>
      </c>
      <c r="B212" s="182" t="s">
        <v>1541</v>
      </c>
      <c r="C212" s="210" t="s">
        <v>1826</v>
      </c>
      <c r="D212" s="184" t="s">
        <v>1184</v>
      </c>
      <c r="E212" s="186">
        <v>1</v>
      </c>
      <c r="F212" s="190"/>
      <c r="G212" s="189">
        <f>E212*F212</f>
        <v>0</v>
      </c>
      <c r="H212" s="188"/>
      <c r="I212" s="194" t="s">
        <v>264</v>
      </c>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v>21</v>
      </c>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row>
    <row r="213" spans="1:60" ht="33.75" outlineLevel="1" x14ac:dyDescent="0.2">
      <c r="A213" s="192">
        <v>187</v>
      </c>
      <c r="B213" s="182" t="s">
        <v>1543</v>
      </c>
      <c r="C213" s="210" t="s">
        <v>1827</v>
      </c>
      <c r="D213" s="184" t="s">
        <v>1184</v>
      </c>
      <c r="E213" s="186">
        <v>5</v>
      </c>
      <c r="F213" s="190"/>
      <c r="G213" s="189">
        <f>E213*F213</f>
        <v>0</v>
      </c>
      <c r="H213" s="188"/>
      <c r="I213" s="194" t="s">
        <v>264</v>
      </c>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v>21</v>
      </c>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row>
    <row r="214" spans="1:60" outlineLevel="1" x14ac:dyDescent="0.2">
      <c r="A214" s="192"/>
      <c r="B214" s="182"/>
      <c r="C214" s="315" t="s">
        <v>1828</v>
      </c>
      <c r="D214" s="316"/>
      <c r="E214" s="317"/>
      <c r="F214" s="318"/>
      <c r="G214" s="319"/>
      <c r="H214" s="188"/>
      <c r="I214" s="194"/>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9" t="str">
        <f>C214</f>
        <v>3000K, Ra+80. Rozměry ( 650x70 )mm, IP40.</v>
      </c>
      <c r="BB214" s="178"/>
      <c r="BC214" s="178"/>
      <c r="BD214" s="178"/>
      <c r="BE214" s="178"/>
      <c r="BF214" s="178"/>
      <c r="BG214" s="178"/>
      <c r="BH214" s="178"/>
    </row>
    <row r="215" spans="1:60" ht="33.75" outlineLevel="1" x14ac:dyDescent="0.2">
      <c r="A215" s="192">
        <v>188</v>
      </c>
      <c r="B215" s="182" t="s">
        <v>1545</v>
      </c>
      <c r="C215" s="210" t="s">
        <v>1829</v>
      </c>
      <c r="D215" s="184" t="s">
        <v>1184</v>
      </c>
      <c r="E215" s="186">
        <v>18</v>
      </c>
      <c r="F215" s="190"/>
      <c r="G215" s="189">
        <f>E215*F215</f>
        <v>0</v>
      </c>
      <c r="H215" s="188"/>
      <c r="I215" s="194" t="s">
        <v>264</v>
      </c>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v>21</v>
      </c>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row>
    <row r="216" spans="1:60" outlineLevel="1" x14ac:dyDescent="0.2">
      <c r="A216" s="192"/>
      <c r="B216" s="182"/>
      <c r="C216" s="315" t="s">
        <v>1830</v>
      </c>
      <c r="D216" s="316"/>
      <c r="E216" s="317"/>
      <c r="F216" s="318"/>
      <c r="G216" s="319"/>
      <c r="H216" s="188"/>
      <c r="I216" s="194"/>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9" t="str">
        <f>C216</f>
        <v>500x100 )mm, IP20.</v>
      </c>
      <c r="BB216" s="178"/>
      <c r="BC216" s="178"/>
      <c r="BD216" s="178"/>
      <c r="BE216" s="178"/>
      <c r="BF216" s="178"/>
      <c r="BG216" s="178"/>
      <c r="BH216" s="178"/>
    </row>
    <row r="217" spans="1:60" ht="33.75" outlineLevel="1" x14ac:dyDescent="0.2">
      <c r="A217" s="192">
        <v>189</v>
      </c>
      <c r="B217" s="182" t="s">
        <v>1547</v>
      </c>
      <c r="C217" s="210" t="s">
        <v>1831</v>
      </c>
      <c r="D217" s="184" t="s">
        <v>1184</v>
      </c>
      <c r="E217" s="186">
        <v>15</v>
      </c>
      <c r="F217" s="190"/>
      <c r="G217" s="189">
        <f>E217*F217</f>
        <v>0</v>
      </c>
      <c r="H217" s="188"/>
      <c r="I217" s="194" t="s">
        <v>264</v>
      </c>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v>21</v>
      </c>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row>
    <row r="218" spans="1:60" outlineLevel="1" x14ac:dyDescent="0.2">
      <c r="A218" s="192"/>
      <c r="B218" s="182"/>
      <c r="C218" s="315" t="s">
        <v>1832</v>
      </c>
      <c r="D218" s="316"/>
      <c r="E218" s="317"/>
      <c r="F218" s="318"/>
      <c r="G218" s="319"/>
      <c r="H218" s="188"/>
      <c r="I218" s="194"/>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9" t="str">
        <f>C218</f>
        <v>opálového difuzoru. Rozměr ( 600x600x65 )mm. Nepohledová základna</v>
      </c>
      <c r="BB218" s="178"/>
      <c r="BC218" s="178"/>
      <c r="BD218" s="178"/>
      <c r="BE218" s="178"/>
      <c r="BF218" s="178"/>
      <c r="BG218" s="178"/>
      <c r="BH218" s="178"/>
    </row>
    <row r="219" spans="1:60" ht="22.5" outlineLevel="1" x14ac:dyDescent="0.2">
      <c r="A219" s="192"/>
      <c r="B219" s="182"/>
      <c r="C219" s="315" t="s">
        <v>1833</v>
      </c>
      <c r="D219" s="316"/>
      <c r="E219" s="317"/>
      <c r="F219" s="318"/>
      <c r="G219" s="319"/>
      <c r="H219" s="188"/>
      <c r="I219" s="194"/>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9" t="str">
        <f>C219</f>
        <v>Vestavné svítidlo kruhového průřezu vyrobené z polykarbonátového plastu a pasivního chladiče. Pohledový rámeček barvy bílé. Optický systém z naprašované hliníkové vrstvy. Optický systém chráněn opálovým plexy v</v>
      </c>
      <c r="BB219" s="178"/>
      <c r="BC219" s="178"/>
      <c r="BD219" s="178"/>
      <c r="BE219" s="178"/>
      <c r="BF219" s="178"/>
      <c r="BG219" s="178"/>
      <c r="BH219" s="178"/>
    </row>
    <row r="220" spans="1:60" ht="22.5" outlineLevel="1" x14ac:dyDescent="0.2">
      <c r="A220" s="192"/>
      <c r="B220" s="182"/>
      <c r="C220" s="315" t="s">
        <v>1834</v>
      </c>
      <c r="D220" s="316"/>
      <c r="E220" s="317"/>
      <c r="F220" s="318"/>
      <c r="G220" s="319"/>
      <c r="H220" s="188"/>
      <c r="I220" s="194"/>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9" t="str">
        <f>C220</f>
        <v>krytí IP44/20. Elektronický předřadník je umístěn mimo svítidlo. Svítidlo osazeno světelným zdrojem LED 13W, 3 000K, 1 130lm, Ra80+, rozměr ( 172x92 )mm.</v>
      </c>
      <c r="BB220" s="178"/>
      <c r="BC220" s="178"/>
      <c r="BD220" s="178"/>
      <c r="BE220" s="178"/>
      <c r="BF220" s="178"/>
      <c r="BG220" s="178"/>
      <c r="BH220" s="178"/>
    </row>
    <row r="221" spans="1:60" ht="33.75" outlineLevel="1" x14ac:dyDescent="0.2">
      <c r="A221" s="192">
        <v>190</v>
      </c>
      <c r="B221" s="182" t="s">
        <v>1549</v>
      </c>
      <c r="C221" s="210" t="s">
        <v>1835</v>
      </c>
      <c r="D221" s="184" t="s">
        <v>1184</v>
      </c>
      <c r="E221" s="186">
        <v>7</v>
      </c>
      <c r="F221" s="190"/>
      <c r="G221" s="189">
        <f>E221*F221</f>
        <v>0</v>
      </c>
      <c r="H221" s="188"/>
      <c r="I221" s="194" t="s">
        <v>264</v>
      </c>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v>21</v>
      </c>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row>
    <row r="222" spans="1:60" outlineLevel="1" x14ac:dyDescent="0.2">
      <c r="A222" s="192"/>
      <c r="B222" s="182"/>
      <c r="C222" s="315" t="s">
        <v>1838</v>
      </c>
      <c r="D222" s="316"/>
      <c r="E222" s="317"/>
      <c r="F222" s="318"/>
      <c r="G222" s="319"/>
      <c r="H222" s="188"/>
      <c r="I222" s="194"/>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9" t="str">
        <f>C222</f>
        <v>Optický systém chráněn opálovým plexy v</v>
      </c>
      <c r="BB222" s="178"/>
      <c r="BC222" s="178"/>
      <c r="BD222" s="178"/>
      <c r="BE222" s="178"/>
      <c r="BF222" s="178"/>
      <c r="BG222" s="178"/>
      <c r="BH222" s="178"/>
    </row>
    <row r="223" spans="1:60" ht="22.5" outlineLevel="1" x14ac:dyDescent="0.2">
      <c r="A223" s="192"/>
      <c r="B223" s="182"/>
      <c r="C223" s="315" t="s">
        <v>1834</v>
      </c>
      <c r="D223" s="316"/>
      <c r="E223" s="317"/>
      <c r="F223" s="318"/>
      <c r="G223" s="319"/>
      <c r="H223" s="188"/>
      <c r="I223" s="194"/>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9" t="str">
        <f>C223</f>
        <v>krytí IP44/20. Elektronický předřadník je umístěn mimo svítidlo. Svítidlo osazeno světelným zdrojem LED 13W, 3 000K, 1 130lm, Ra80+, rozměr ( 172x92 )mm.</v>
      </c>
      <c r="BB223" s="178"/>
      <c r="BC223" s="178"/>
      <c r="BD223" s="178"/>
      <c r="BE223" s="178"/>
      <c r="BF223" s="178"/>
      <c r="BG223" s="178"/>
      <c r="BH223" s="178"/>
    </row>
    <row r="224" spans="1:60" ht="33.75" outlineLevel="1" x14ac:dyDescent="0.2">
      <c r="A224" s="192">
        <v>191</v>
      </c>
      <c r="B224" s="182" t="s">
        <v>1836</v>
      </c>
      <c r="C224" s="210" t="s">
        <v>1837</v>
      </c>
      <c r="D224" s="184" t="s">
        <v>1184</v>
      </c>
      <c r="E224" s="186">
        <v>10</v>
      </c>
      <c r="F224" s="190"/>
      <c r="G224" s="189">
        <f>E224*F224</f>
        <v>0</v>
      </c>
      <c r="H224" s="188"/>
      <c r="I224" s="194" t="s">
        <v>264</v>
      </c>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v>21</v>
      </c>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row>
    <row r="225" spans="1:60" outlineLevel="1" x14ac:dyDescent="0.2">
      <c r="A225" s="192"/>
      <c r="B225" s="182"/>
      <c r="C225" s="315" t="s">
        <v>1838</v>
      </c>
      <c r="D225" s="316"/>
      <c r="E225" s="317"/>
      <c r="F225" s="318"/>
      <c r="G225" s="319"/>
      <c r="H225" s="188"/>
      <c r="I225" s="194"/>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9" t="str">
        <f>C225</f>
        <v>Optický systém chráněn opálovým plexy v</v>
      </c>
      <c r="BB225" s="178"/>
      <c r="BC225" s="178"/>
      <c r="BD225" s="178"/>
      <c r="BE225" s="178"/>
      <c r="BF225" s="178"/>
      <c r="BG225" s="178"/>
      <c r="BH225" s="178"/>
    </row>
    <row r="226" spans="1:60" ht="22.5" outlineLevel="1" x14ac:dyDescent="0.2">
      <c r="A226" s="192"/>
      <c r="B226" s="182"/>
      <c r="C226" s="315" t="s">
        <v>1839</v>
      </c>
      <c r="D226" s="316"/>
      <c r="E226" s="317"/>
      <c r="F226" s="318"/>
      <c r="G226" s="319"/>
      <c r="H226" s="188"/>
      <c r="I226" s="194"/>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9" t="str">
        <f>C226</f>
        <v>krytí IP44/20. Elektronický předřadník je umístěn mimo svítidlo. Svítidlo osazeno světelným zdrojem LED 18W, 3 000K, 1 950lm, Ra80+, rozměr ( 172x92 )mm</v>
      </c>
      <c r="BB226" s="178"/>
      <c r="BC226" s="178"/>
      <c r="BD226" s="178"/>
      <c r="BE226" s="178"/>
      <c r="BF226" s="178"/>
      <c r="BG226" s="178"/>
      <c r="BH226" s="178"/>
    </row>
    <row r="227" spans="1:60" ht="33.75" outlineLevel="1" x14ac:dyDescent="0.2">
      <c r="A227" s="192">
        <v>192</v>
      </c>
      <c r="B227" s="182" t="s">
        <v>1551</v>
      </c>
      <c r="C227" s="210" t="s">
        <v>1840</v>
      </c>
      <c r="D227" s="184" t="s">
        <v>1184</v>
      </c>
      <c r="E227" s="186">
        <v>40</v>
      </c>
      <c r="F227" s="190"/>
      <c r="G227" s="189">
        <f>E227*F227</f>
        <v>0</v>
      </c>
      <c r="H227" s="188"/>
      <c r="I227" s="194" t="s">
        <v>264</v>
      </c>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v>21</v>
      </c>
      <c r="AN227" s="178"/>
      <c r="AO227" s="178"/>
      <c r="AP227" s="178"/>
      <c r="AQ227" s="178"/>
      <c r="AR227" s="178"/>
      <c r="AS227" s="178"/>
      <c r="AT227" s="178"/>
      <c r="AU227" s="178"/>
      <c r="AV227" s="178"/>
      <c r="AW227" s="178"/>
      <c r="AX227" s="178"/>
      <c r="AY227" s="178"/>
      <c r="AZ227" s="178"/>
      <c r="BA227" s="178"/>
      <c r="BB227" s="178"/>
      <c r="BC227" s="178"/>
      <c r="BD227" s="178"/>
      <c r="BE227" s="178"/>
      <c r="BF227" s="178"/>
      <c r="BG227" s="178"/>
      <c r="BH227" s="178"/>
    </row>
    <row r="228" spans="1:60" outlineLevel="1" x14ac:dyDescent="0.2">
      <c r="A228" s="192"/>
      <c r="B228" s="182"/>
      <c r="C228" s="315" t="s">
        <v>1841</v>
      </c>
      <c r="D228" s="316"/>
      <c r="E228" s="317"/>
      <c r="F228" s="318"/>
      <c r="G228" s="319"/>
      <c r="H228" s="188"/>
      <c r="I228" s="194"/>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9" t="str">
        <f>C228</f>
        <v>difuzoru. Svítidlo je</v>
      </c>
      <c r="BB228" s="178"/>
      <c r="BC228" s="178"/>
      <c r="BD228" s="178"/>
      <c r="BE228" s="178"/>
      <c r="BF228" s="178"/>
      <c r="BG228" s="178"/>
      <c r="BH228" s="178"/>
    </row>
    <row r="229" spans="1:60" outlineLevel="1" x14ac:dyDescent="0.2">
      <c r="A229" s="192"/>
      <c r="B229" s="182"/>
      <c r="C229" s="315" t="s">
        <v>1842</v>
      </c>
      <c r="D229" s="316"/>
      <c r="E229" s="317"/>
      <c r="F229" s="318"/>
      <c r="G229" s="319"/>
      <c r="H229" s="188"/>
      <c r="I229" s="194"/>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9" t="str">
        <f>C229</f>
        <v>stmívatelné protokolem DALI, rozměr ( 300x300x65 )mm. Nepohledová základna.</v>
      </c>
      <c r="BB229" s="178"/>
      <c r="BC229" s="178"/>
      <c r="BD229" s="178"/>
      <c r="BE229" s="178"/>
      <c r="BF229" s="178"/>
      <c r="BG229" s="178"/>
      <c r="BH229" s="178"/>
    </row>
    <row r="230" spans="1:60" ht="33.75" outlineLevel="1" x14ac:dyDescent="0.2">
      <c r="A230" s="192">
        <v>193</v>
      </c>
      <c r="B230" s="182" t="s">
        <v>1553</v>
      </c>
      <c r="C230" s="210" t="s">
        <v>1843</v>
      </c>
      <c r="D230" s="184" t="s">
        <v>1184</v>
      </c>
      <c r="E230" s="186">
        <v>24</v>
      </c>
      <c r="F230" s="190"/>
      <c r="G230" s="189">
        <f>E230*F230</f>
        <v>0</v>
      </c>
      <c r="H230" s="188"/>
      <c r="I230" s="194" t="s">
        <v>264</v>
      </c>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v>21</v>
      </c>
      <c r="AN230" s="178"/>
      <c r="AO230" s="178"/>
      <c r="AP230" s="178"/>
      <c r="AQ230" s="178"/>
      <c r="AR230" s="178"/>
      <c r="AS230" s="178"/>
      <c r="AT230" s="178"/>
      <c r="AU230" s="178"/>
      <c r="AV230" s="178"/>
      <c r="AW230" s="178"/>
      <c r="AX230" s="178"/>
      <c r="AY230" s="178"/>
      <c r="AZ230" s="178"/>
      <c r="BA230" s="178"/>
      <c r="BB230" s="178"/>
      <c r="BC230" s="178"/>
      <c r="BD230" s="178"/>
      <c r="BE230" s="178"/>
      <c r="BF230" s="178"/>
      <c r="BG230" s="178"/>
      <c r="BH230" s="178"/>
    </row>
    <row r="231" spans="1:60" ht="33.75" outlineLevel="1" x14ac:dyDescent="0.2">
      <c r="A231" s="192">
        <v>194</v>
      </c>
      <c r="B231" s="182" t="s">
        <v>1555</v>
      </c>
      <c r="C231" s="210" t="s">
        <v>1844</v>
      </c>
      <c r="D231" s="184" t="s">
        <v>1184</v>
      </c>
      <c r="E231" s="186">
        <v>26</v>
      </c>
      <c r="F231" s="190"/>
      <c r="G231" s="189">
        <f>E231*F231</f>
        <v>0</v>
      </c>
      <c r="H231" s="188"/>
      <c r="I231" s="194" t="s">
        <v>264</v>
      </c>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v>21</v>
      </c>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row>
    <row r="232" spans="1:60" outlineLevel="1" x14ac:dyDescent="0.2">
      <c r="A232" s="192"/>
      <c r="B232" s="182"/>
      <c r="C232" s="315" t="s">
        <v>1845</v>
      </c>
      <c r="D232" s="316"/>
      <c r="E232" s="317"/>
      <c r="F232" s="318"/>
      <c r="G232" s="319"/>
      <c r="H232" s="188"/>
      <c r="I232" s="194"/>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9" t="str">
        <f>C232</f>
        <v>RA80+. Svítící pouze do spodního poloprostoru.</v>
      </c>
      <c r="BB232" s="178"/>
      <c r="BC232" s="178"/>
      <c r="BD232" s="178"/>
      <c r="BE232" s="178"/>
      <c r="BF232" s="178"/>
      <c r="BG232" s="178"/>
      <c r="BH232" s="178"/>
    </row>
    <row r="233" spans="1:60" ht="33.75" outlineLevel="1" x14ac:dyDescent="0.2">
      <c r="A233" s="192">
        <v>195</v>
      </c>
      <c r="B233" s="182" t="s">
        <v>1557</v>
      </c>
      <c r="C233" s="210" t="s">
        <v>1846</v>
      </c>
      <c r="D233" s="184" t="s">
        <v>1184</v>
      </c>
      <c r="E233" s="186">
        <v>7</v>
      </c>
      <c r="F233" s="190"/>
      <c r="G233" s="189">
        <f>E233*F233</f>
        <v>0</v>
      </c>
      <c r="H233" s="188"/>
      <c r="I233" s="194" t="s">
        <v>264</v>
      </c>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v>21</v>
      </c>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row>
    <row r="234" spans="1:60" outlineLevel="1" x14ac:dyDescent="0.2">
      <c r="A234" s="192"/>
      <c r="B234" s="182"/>
      <c r="C234" s="315" t="s">
        <v>1847</v>
      </c>
      <c r="D234" s="316"/>
      <c r="E234" s="317"/>
      <c r="F234" s="318"/>
      <c r="G234" s="319"/>
      <c r="H234" s="188"/>
      <c r="I234" s="194"/>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178"/>
      <c r="BA234" s="179" t="str">
        <f>C234</f>
        <v>systém chráněn opálovým plexy v</v>
      </c>
      <c r="BB234" s="178"/>
      <c r="BC234" s="178"/>
      <c r="BD234" s="178"/>
      <c r="BE234" s="178"/>
      <c r="BF234" s="178"/>
      <c r="BG234" s="178"/>
      <c r="BH234" s="178"/>
    </row>
    <row r="235" spans="1:60" ht="22.5" outlineLevel="1" x14ac:dyDescent="0.2">
      <c r="A235" s="192"/>
      <c r="B235" s="182"/>
      <c r="C235" s="315" t="s">
        <v>1848</v>
      </c>
      <c r="D235" s="316"/>
      <c r="E235" s="317"/>
      <c r="F235" s="318"/>
      <c r="G235" s="319"/>
      <c r="H235" s="188"/>
      <c r="I235" s="194"/>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9" t="str">
        <f>C235</f>
        <v>krytí IP44/20. Elektronický předřadník je umístěn mimo svítidlo. Svítidlo osazeno světelným zdrojem LED 30W, 3 000K, 2 980lm, Ra80+, stmívatelné přes rozhraní DALI, rozměr ( 172x92 )mm.</v>
      </c>
      <c r="BB235" s="178"/>
      <c r="BC235" s="178"/>
      <c r="BD235" s="178"/>
      <c r="BE235" s="178"/>
      <c r="BF235" s="178"/>
      <c r="BG235" s="178"/>
      <c r="BH235" s="178"/>
    </row>
    <row r="236" spans="1:60" ht="33.75" outlineLevel="1" x14ac:dyDescent="0.2">
      <c r="A236" s="192">
        <v>196</v>
      </c>
      <c r="B236" s="182" t="s">
        <v>1849</v>
      </c>
      <c r="C236" s="210" t="s">
        <v>1850</v>
      </c>
      <c r="D236" s="184" t="s">
        <v>1184</v>
      </c>
      <c r="E236" s="186">
        <v>8</v>
      </c>
      <c r="F236" s="190"/>
      <c r="G236" s="189">
        <f>E236*F236</f>
        <v>0</v>
      </c>
      <c r="H236" s="188"/>
      <c r="I236" s="194" t="s">
        <v>264</v>
      </c>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v>21</v>
      </c>
      <c r="AN236" s="178"/>
      <c r="AO236" s="178"/>
      <c r="AP236" s="178"/>
      <c r="AQ236" s="178"/>
      <c r="AR236" s="178"/>
      <c r="AS236" s="178"/>
      <c r="AT236" s="178"/>
      <c r="AU236" s="178"/>
      <c r="AV236" s="178"/>
      <c r="AW236" s="178"/>
      <c r="AX236" s="178"/>
      <c r="AY236" s="178"/>
      <c r="AZ236" s="178"/>
      <c r="BA236" s="178"/>
      <c r="BB236" s="178"/>
      <c r="BC236" s="178"/>
      <c r="BD236" s="178"/>
      <c r="BE236" s="178"/>
      <c r="BF236" s="178"/>
      <c r="BG236" s="178"/>
      <c r="BH236" s="178"/>
    </row>
    <row r="237" spans="1:60" outlineLevel="1" x14ac:dyDescent="0.2">
      <c r="A237" s="192"/>
      <c r="B237" s="182"/>
      <c r="C237" s="315" t="s">
        <v>1821</v>
      </c>
      <c r="D237" s="316"/>
      <c r="E237" s="317"/>
      <c r="F237" s="318"/>
      <c r="G237" s="319"/>
      <c r="H237" s="188"/>
      <c r="I237" s="194"/>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9" t="str">
        <f>C237</f>
        <v>Teplota chromatičnosti 3 000K,</v>
      </c>
      <c r="BB237" s="178"/>
      <c r="BC237" s="178"/>
      <c r="BD237" s="178"/>
      <c r="BE237" s="178"/>
      <c r="BF237" s="178"/>
      <c r="BG237" s="178"/>
      <c r="BH237" s="178"/>
    </row>
    <row r="238" spans="1:60" outlineLevel="1" x14ac:dyDescent="0.2">
      <c r="A238" s="192"/>
      <c r="B238" s="182"/>
      <c r="C238" s="315" t="s">
        <v>1851</v>
      </c>
      <c r="D238" s="316"/>
      <c r="E238" s="317"/>
      <c r="F238" s="318"/>
      <c r="G238" s="319"/>
      <c r="H238" s="188"/>
      <c r="I238" s="194"/>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9" t="str">
        <f>C238</f>
        <v>CRI+80. Svítidlo je regulovatelné protokolem DALI. Celková délka 2,6m. Přesný rozměr nutné zaměřit na stavbě.</v>
      </c>
      <c r="BB238" s="178"/>
      <c r="BC238" s="178"/>
      <c r="BD238" s="178"/>
      <c r="BE238" s="178"/>
      <c r="BF238" s="178"/>
      <c r="BG238" s="178"/>
      <c r="BH238" s="178"/>
    </row>
    <row r="239" spans="1:60" ht="33.75" outlineLevel="1" x14ac:dyDescent="0.2">
      <c r="A239" s="192">
        <v>197</v>
      </c>
      <c r="B239" s="182" t="s">
        <v>1563</v>
      </c>
      <c r="C239" s="210" t="s">
        <v>1852</v>
      </c>
      <c r="D239" s="184" t="s">
        <v>1184</v>
      </c>
      <c r="E239" s="186">
        <v>16</v>
      </c>
      <c r="F239" s="190"/>
      <c r="G239" s="189">
        <f>E239*F239</f>
        <v>0</v>
      </c>
      <c r="H239" s="188"/>
      <c r="I239" s="194" t="s">
        <v>264</v>
      </c>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v>21</v>
      </c>
      <c r="AN239" s="178"/>
      <c r="AO239" s="178"/>
      <c r="AP239" s="178"/>
      <c r="AQ239" s="178"/>
      <c r="AR239" s="178"/>
      <c r="AS239" s="178"/>
      <c r="AT239" s="178"/>
      <c r="AU239" s="178"/>
      <c r="AV239" s="178"/>
      <c r="AW239" s="178"/>
      <c r="AX239" s="178"/>
      <c r="AY239" s="178"/>
      <c r="AZ239" s="178"/>
      <c r="BA239" s="178"/>
      <c r="BB239" s="178"/>
      <c r="BC239" s="178"/>
      <c r="BD239" s="178"/>
      <c r="BE239" s="178"/>
      <c r="BF239" s="178"/>
      <c r="BG239" s="178"/>
      <c r="BH239" s="178"/>
    </row>
    <row r="240" spans="1:60" outlineLevel="1" x14ac:dyDescent="0.2">
      <c r="A240" s="192"/>
      <c r="B240" s="182"/>
      <c r="C240" s="315" t="s">
        <v>1821</v>
      </c>
      <c r="D240" s="316"/>
      <c r="E240" s="317"/>
      <c r="F240" s="318"/>
      <c r="G240" s="319"/>
      <c r="H240" s="188"/>
      <c r="I240" s="194"/>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178"/>
      <c r="BA240" s="179" t="str">
        <f>C240</f>
        <v>Teplota chromatičnosti 3 000K,</v>
      </c>
      <c r="BB240" s="178"/>
      <c r="BC240" s="178"/>
      <c r="BD240" s="178"/>
      <c r="BE240" s="178"/>
      <c r="BF240" s="178"/>
      <c r="BG240" s="178"/>
      <c r="BH240" s="178"/>
    </row>
    <row r="241" spans="1:60" outlineLevel="1" x14ac:dyDescent="0.2">
      <c r="A241" s="192"/>
      <c r="B241" s="182"/>
      <c r="C241" s="315" t="s">
        <v>1851</v>
      </c>
      <c r="D241" s="316"/>
      <c r="E241" s="317"/>
      <c r="F241" s="318"/>
      <c r="G241" s="319"/>
      <c r="H241" s="188"/>
      <c r="I241" s="194"/>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9" t="str">
        <f>C241</f>
        <v>CRI+80. Svítidlo je regulovatelné protokolem DALI. Celková délka 2,6m. Přesný rozměr nutné zaměřit na stavbě.</v>
      </c>
      <c r="BB241" s="178"/>
      <c r="BC241" s="178"/>
      <c r="BD241" s="178"/>
      <c r="BE241" s="178"/>
      <c r="BF241" s="178"/>
      <c r="BG241" s="178"/>
      <c r="BH241" s="178"/>
    </row>
    <row r="242" spans="1:60" ht="33.75" outlineLevel="1" x14ac:dyDescent="0.2">
      <c r="A242" s="192">
        <v>198</v>
      </c>
      <c r="B242" s="182" t="s">
        <v>1565</v>
      </c>
      <c r="C242" s="210" t="s">
        <v>1853</v>
      </c>
      <c r="D242" s="184" t="s">
        <v>1184</v>
      </c>
      <c r="E242" s="186">
        <v>6</v>
      </c>
      <c r="F242" s="190"/>
      <c r="G242" s="189">
        <f>E242*F242</f>
        <v>0</v>
      </c>
      <c r="H242" s="188"/>
      <c r="I242" s="194" t="s">
        <v>264</v>
      </c>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v>21</v>
      </c>
      <c r="AN242" s="178"/>
      <c r="AO242" s="178"/>
      <c r="AP242" s="178"/>
      <c r="AQ242" s="178"/>
      <c r="AR242" s="178"/>
      <c r="AS242" s="178"/>
      <c r="AT242" s="178"/>
      <c r="AU242" s="178"/>
      <c r="AV242" s="178"/>
      <c r="AW242" s="178"/>
      <c r="AX242" s="178"/>
      <c r="AY242" s="178"/>
      <c r="AZ242" s="178"/>
      <c r="BA242" s="178"/>
      <c r="BB242" s="178"/>
      <c r="BC242" s="178"/>
      <c r="BD242" s="178"/>
      <c r="BE242" s="178"/>
      <c r="BF242" s="178"/>
      <c r="BG242" s="178"/>
      <c r="BH242" s="178"/>
    </row>
    <row r="243" spans="1:60" outlineLevel="1" x14ac:dyDescent="0.2">
      <c r="A243" s="192"/>
      <c r="B243" s="182"/>
      <c r="C243" s="315" t="s">
        <v>1821</v>
      </c>
      <c r="D243" s="316"/>
      <c r="E243" s="317"/>
      <c r="F243" s="318"/>
      <c r="G243" s="319"/>
      <c r="H243" s="188"/>
      <c r="I243" s="194"/>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9" t="str">
        <f>C243</f>
        <v>Teplota chromatičnosti 3 000K,</v>
      </c>
      <c r="BB243" s="178"/>
      <c r="BC243" s="178"/>
      <c r="BD243" s="178"/>
      <c r="BE243" s="178"/>
      <c r="BF243" s="178"/>
      <c r="BG243" s="178"/>
      <c r="BH243" s="178"/>
    </row>
    <row r="244" spans="1:60" outlineLevel="1" x14ac:dyDescent="0.2">
      <c r="A244" s="192"/>
      <c r="B244" s="182"/>
      <c r="C244" s="315" t="s">
        <v>1851</v>
      </c>
      <c r="D244" s="316"/>
      <c r="E244" s="317"/>
      <c r="F244" s="318"/>
      <c r="G244" s="319"/>
      <c r="H244" s="188"/>
      <c r="I244" s="194"/>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9" t="str">
        <f>C244</f>
        <v>CRI+80. Svítidlo je regulovatelné protokolem DALI. Celková délka 2,6m. Přesný rozměr nutné zaměřit na stavbě.</v>
      </c>
      <c r="BB244" s="178"/>
      <c r="BC244" s="178"/>
      <c r="BD244" s="178"/>
      <c r="BE244" s="178"/>
      <c r="BF244" s="178"/>
      <c r="BG244" s="178"/>
      <c r="BH244" s="178"/>
    </row>
    <row r="245" spans="1:60" ht="22.5" outlineLevel="1" x14ac:dyDescent="0.2">
      <c r="A245" s="192">
        <v>199</v>
      </c>
      <c r="B245" s="182" t="s">
        <v>1854</v>
      </c>
      <c r="C245" s="210" t="s">
        <v>1855</v>
      </c>
      <c r="D245" s="184" t="s">
        <v>1184</v>
      </c>
      <c r="E245" s="186">
        <v>9</v>
      </c>
      <c r="F245" s="190"/>
      <c r="G245" s="189">
        <f t="shared" ref="G245:G252" si="11">E245*F245</f>
        <v>0</v>
      </c>
      <c r="H245" s="188"/>
      <c r="I245" s="194" t="s">
        <v>264</v>
      </c>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v>21</v>
      </c>
      <c r="AN245" s="178"/>
      <c r="AO245" s="178"/>
      <c r="AP245" s="178"/>
      <c r="AQ245" s="178"/>
      <c r="AR245" s="178"/>
      <c r="AS245" s="178"/>
      <c r="AT245" s="178"/>
      <c r="AU245" s="178"/>
      <c r="AV245" s="178"/>
      <c r="AW245" s="178"/>
      <c r="AX245" s="178"/>
      <c r="AY245" s="178"/>
      <c r="AZ245" s="178"/>
      <c r="BA245" s="178"/>
      <c r="BB245" s="178"/>
      <c r="BC245" s="178"/>
      <c r="BD245" s="178"/>
      <c r="BE245" s="178"/>
      <c r="BF245" s="178"/>
      <c r="BG245" s="178"/>
      <c r="BH245" s="178"/>
    </row>
    <row r="246" spans="1:60" ht="22.5" outlineLevel="1" x14ac:dyDescent="0.2">
      <c r="A246" s="192">
        <v>200</v>
      </c>
      <c r="B246" s="182" t="s">
        <v>1856</v>
      </c>
      <c r="C246" s="210" t="s">
        <v>1857</v>
      </c>
      <c r="D246" s="184" t="s">
        <v>1184</v>
      </c>
      <c r="E246" s="186">
        <v>22</v>
      </c>
      <c r="F246" s="190"/>
      <c r="G246" s="189">
        <f t="shared" si="11"/>
        <v>0</v>
      </c>
      <c r="H246" s="188"/>
      <c r="I246" s="194" t="s">
        <v>264</v>
      </c>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v>21</v>
      </c>
      <c r="AN246" s="178"/>
      <c r="AO246" s="178"/>
      <c r="AP246" s="178"/>
      <c r="AQ246" s="178"/>
      <c r="AR246" s="178"/>
      <c r="AS246" s="178"/>
      <c r="AT246" s="178"/>
      <c r="AU246" s="178"/>
      <c r="AV246" s="178"/>
      <c r="AW246" s="178"/>
      <c r="AX246" s="178"/>
      <c r="AY246" s="178"/>
      <c r="AZ246" s="178"/>
      <c r="BA246" s="178"/>
      <c r="BB246" s="178"/>
      <c r="BC246" s="178"/>
      <c r="BD246" s="178"/>
      <c r="BE246" s="178"/>
      <c r="BF246" s="178"/>
      <c r="BG246" s="178"/>
      <c r="BH246" s="178"/>
    </row>
    <row r="247" spans="1:60" ht="22.5" outlineLevel="1" x14ac:dyDescent="0.2">
      <c r="A247" s="192">
        <v>201</v>
      </c>
      <c r="B247" s="182" t="s">
        <v>1858</v>
      </c>
      <c r="C247" s="210" t="s">
        <v>1859</v>
      </c>
      <c r="D247" s="184" t="s">
        <v>1184</v>
      </c>
      <c r="E247" s="186">
        <v>7</v>
      </c>
      <c r="F247" s="190"/>
      <c r="G247" s="189">
        <f t="shared" si="11"/>
        <v>0</v>
      </c>
      <c r="H247" s="188"/>
      <c r="I247" s="194" t="s">
        <v>264</v>
      </c>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v>21</v>
      </c>
      <c r="AN247" s="178"/>
      <c r="AO247" s="178"/>
      <c r="AP247" s="178"/>
      <c r="AQ247" s="178"/>
      <c r="AR247" s="178"/>
      <c r="AS247" s="178"/>
      <c r="AT247" s="178"/>
      <c r="AU247" s="178"/>
      <c r="AV247" s="178"/>
      <c r="AW247" s="178"/>
      <c r="AX247" s="178"/>
      <c r="AY247" s="178"/>
      <c r="AZ247" s="178"/>
      <c r="BA247" s="178"/>
      <c r="BB247" s="178"/>
      <c r="BC247" s="178"/>
      <c r="BD247" s="178"/>
      <c r="BE247" s="178"/>
      <c r="BF247" s="178"/>
      <c r="BG247" s="178"/>
      <c r="BH247" s="178"/>
    </row>
    <row r="248" spans="1:60" ht="22.5" outlineLevel="1" x14ac:dyDescent="0.2">
      <c r="A248" s="192">
        <v>202</v>
      </c>
      <c r="B248" s="182" t="s">
        <v>1860</v>
      </c>
      <c r="C248" s="210" t="s">
        <v>1861</v>
      </c>
      <c r="D248" s="184" t="s">
        <v>1184</v>
      </c>
      <c r="E248" s="186">
        <v>4</v>
      </c>
      <c r="F248" s="190"/>
      <c r="G248" s="189">
        <f t="shared" si="11"/>
        <v>0</v>
      </c>
      <c r="H248" s="188"/>
      <c r="I248" s="194" t="s">
        <v>264</v>
      </c>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v>21</v>
      </c>
      <c r="AN248" s="178"/>
      <c r="AO248" s="178"/>
      <c r="AP248" s="178"/>
      <c r="AQ248" s="178"/>
      <c r="AR248" s="178"/>
      <c r="AS248" s="178"/>
      <c r="AT248" s="178"/>
      <c r="AU248" s="178"/>
      <c r="AV248" s="178"/>
      <c r="AW248" s="178"/>
      <c r="AX248" s="178"/>
      <c r="AY248" s="178"/>
      <c r="AZ248" s="178"/>
      <c r="BA248" s="178"/>
      <c r="BB248" s="178"/>
      <c r="BC248" s="178"/>
      <c r="BD248" s="178"/>
      <c r="BE248" s="178"/>
      <c r="BF248" s="178"/>
      <c r="BG248" s="178"/>
      <c r="BH248" s="178"/>
    </row>
    <row r="249" spans="1:60" ht="22.5" outlineLevel="1" x14ac:dyDescent="0.2">
      <c r="A249" s="192">
        <v>203</v>
      </c>
      <c r="B249" s="182" t="s">
        <v>1862</v>
      </c>
      <c r="C249" s="210" t="s">
        <v>1863</v>
      </c>
      <c r="D249" s="184" t="s">
        <v>1184</v>
      </c>
      <c r="E249" s="186">
        <v>20</v>
      </c>
      <c r="F249" s="190"/>
      <c r="G249" s="189">
        <f t="shared" si="11"/>
        <v>0</v>
      </c>
      <c r="H249" s="188"/>
      <c r="I249" s="194" t="s">
        <v>264</v>
      </c>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v>21</v>
      </c>
      <c r="AN249" s="178"/>
      <c r="AO249" s="178"/>
      <c r="AP249" s="178"/>
      <c r="AQ249" s="178"/>
      <c r="AR249" s="178"/>
      <c r="AS249" s="178"/>
      <c r="AT249" s="178"/>
      <c r="AU249" s="178"/>
      <c r="AV249" s="178"/>
      <c r="AW249" s="178"/>
      <c r="AX249" s="178"/>
      <c r="AY249" s="178"/>
      <c r="AZ249" s="178"/>
      <c r="BA249" s="178"/>
      <c r="BB249" s="178"/>
      <c r="BC249" s="178"/>
      <c r="BD249" s="178"/>
      <c r="BE249" s="178"/>
      <c r="BF249" s="178"/>
      <c r="BG249" s="178"/>
      <c r="BH249" s="178"/>
    </row>
    <row r="250" spans="1:60" ht="22.5" outlineLevel="1" x14ac:dyDescent="0.2">
      <c r="A250" s="192">
        <v>204</v>
      </c>
      <c r="B250" s="182" t="s">
        <v>1864</v>
      </c>
      <c r="C250" s="210" t="s">
        <v>1865</v>
      </c>
      <c r="D250" s="184" t="s">
        <v>1184</v>
      </c>
      <c r="E250" s="186">
        <v>14</v>
      </c>
      <c r="F250" s="190"/>
      <c r="G250" s="189">
        <f t="shared" si="11"/>
        <v>0</v>
      </c>
      <c r="H250" s="188"/>
      <c r="I250" s="194" t="s">
        <v>264</v>
      </c>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v>21</v>
      </c>
      <c r="AN250" s="178"/>
      <c r="AO250" s="178"/>
      <c r="AP250" s="178"/>
      <c r="AQ250" s="178"/>
      <c r="AR250" s="178"/>
      <c r="AS250" s="178"/>
      <c r="AT250" s="178"/>
      <c r="AU250" s="178"/>
      <c r="AV250" s="178"/>
      <c r="AW250" s="178"/>
      <c r="AX250" s="178"/>
      <c r="AY250" s="178"/>
      <c r="AZ250" s="178"/>
      <c r="BA250" s="178"/>
      <c r="BB250" s="178"/>
      <c r="BC250" s="178"/>
      <c r="BD250" s="178"/>
      <c r="BE250" s="178"/>
      <c r="BF250" s="178"/>
      <c r="BG250" s="178"/>
      <c r="BH250" s="178"/>
    </row>
    <row r="251" spans="1:60" ht="22.5" outlineLevel="1" x14ac:dyDescent="0.2">
      <c r="A251" s="192">
        <v>205</v>
      </c>
      <c r="B251" s="182" t="s">
        <v>1866</v>
      </c>
      <c r="C251" s="210" t="s">
        <v>1867</v>
      </c>
      <c r="D251" s="184" t="s">
        <v>1184</v>
      </c>
      <c r="E251" s="186">
        <v>16</v>
      </c>
      <c r="F251" s="190"/>
      <c r="G251" s="189">
        <f t="shared" si="11"/>
        <v>0</v>
      </c>
      <c r="H251" s="188"/>
      <c r="I251" s="194" t="s">
        <v>264</v>
      </c>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v>21</v>
      </c>
      <c r="AN251" s="178"/>
      <c r="AO251" s="178"/>
      <c r="AP251" s="178"/>
      <c r="AQ251" s="178"/>
      <c r="AR251" s="178"/>
      <c r="AS251" s="178"/>
      <c r="AT251" s="178"/>
      <c r="AU251" s="178"/>
      <c r="AV251" s="178"/>
      <c r="AW251" s="178"/>
      <c r="AX251" s="178"/>
      <c r="AY251" s="178"/>
      <c r="AZ251" s="178"/>
      <c r="BA251" s="178"/>
      <c r="BB251" s="178"/>
      <c r="BC251" s="178"/>
      <c r="BD251" s="178"/>
      <c r="BE251" s="178"/>
      <c r="BF251" s="178"/>
      <c r="BG251" s="178"/>
      <c r="BH251" s="178"/>
    </row>
    <row r="252" spans="1:60" ht="33.75" outlineLevel="1" x14ac:dyDescent="0.2">
      <c r="A252" s="192">
        <v>206</v>
      </c>
      <c r="B252" s="182" t="s">
        <v>1868</v>
      </c>
      <c r="C252" s="210" t="s">
        <v>1869</v>
      </c>
      <c r="D252" s="184" t="s">
        <v>1184</v>
      </c>
      <c r="E252" s="186">
        <v>12</v>
      </c>
      <c r="F252" s="190"/>
      <c r="G252" s="189">
        <f t="shared" si="11"/>
        <v>0</v>
      </c>
      <c r="H252" s="188"/>
      <c r="I252" s="194" t="s">
        <v>264</v>
      </c>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v>21</v>
      </c>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row>
    <row r="253" spans="1:60" outlineLevel="1" x14ac:dyDescent="0.2">
      <c r="A253" s="192"/>
      <c r="B253" s="182"/>
      <c r="C253" s="315" t="s">
        <v>1870</v>
      </c>
      <c r="D253" s="316"/>
      <c r="E253" s="317"/>
      <c r="F253" s="318"/>
      <c r="G253" s="319"/>
      <c r="H253" s="188"/>
      <c r="I253" s="194"/>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9" t="str">
        <f>C253</f>
        <v>výlisku bílé barvy nesoucí montážní</v>
      </c>
      <c r="BB253" s="178"/>
      <c r="BC253" s="178"/>
      <c r="BD253" s="178"/>
      <c r="BE253" s="178"/>
      <c r="BF253" s="178"/>
      <c r="BG253" s="178"/>
      <c r="BH253" s="178"/>
    </row>
    <row r="254" spans="1:60" outlineLevel="1" x14ac:dyDescent="0.2">
      <c r="A254" s="192"/>
      <c r="B254" s="182"/>
      <c r="C254" s="315" t="s">
        <v>1871</v>
      </c>
      <c r="D254" s="316"/>
      <c r="E254" s="317"/>
      <c r="F254" s="318"/>
      <c r="G254" s="319"/>
      <c r="H254" s="188"/>
      <c r="I254" s="194"/>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9" t="str">
        <f>C254</f>
        <v>plech s komponenty, chráněné opálový PMMA difuzor. Osazeno halogenovou žárovkou 2x60W. Rozměry ( 385x145)mm</v>
      </c>
      <c r="BB254" s="178"/>
      <c r="BC254" s="178"/>
      <c r="BD254" s="178"/>
      <c r="BE254" s="178"/>
      <c r="BF254" s="178"/>
      <c r="BG254" s="178"/>
      <c r="BH254" s="178"/>
    </row>
    <row r="255" spans="1:60" ht="33.75" outlineLevel="1" x14ac:dyDescent="0.2">
      <c r="A255" s="192">
        <v>207</v>
      </c>
      <c r="B255" s="182" t="s">
        <v>1872</v>
      </c>
      <c r="C255" s="210" t="s">
        <v>1873</v>
      </c>
      <c r="D255" s="184" t="s">
        <v>1184</v>
      </c>
      <c r="E255" s="186">
        <v>13</v>
      </c>
      <c r="F255" s="190"/>
      <c r="G255" s="189">
        <f>E255*F255</f>
        <v>0</v>
      </c>
      <c r="H255" s="188"/>
      <c r="I255" s="194" t="s">
        <v>264</v>
      </c>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v>21</v>
      </c>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row>
    <row r="256" spans="1:60" outlineLevel="1" x14ac:dyDescent="0.2">
      <c r="A256" s="192"/>
      <c r="B256" s="182"/>
      <c r="C256" s="315" t="s">
        <v>1874</v>
      </c>
      <c r="D256" s="316"/>
      <c r="E256" s="317"/>
      <c r="F256" s="318"/>
      <c r="G256" s="319"/>
      <c r="H256" s="188"/>
      <c r="I256" s="194"/>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9" t="str">
        <f>C256</f>
        <v>svítidla. Těleso svítidla z polyesteru</v>
      </c>
      <c r="BB256" s="178"/>
      <c r="BC256" s="178"/>
      <c r="BD256" s="178"/>
      <c r="BE256" s="178"/>
      <c r="BF256" s="178"/>
      <c r="BG256" s="178"/>
      <c r="BH256" s="178"/>
    </row>
    <row r="257" spans="1:60" ht="22.5" outlineLevel="1" x14ac:dyDescent="0.2">
      <c r="A257" s="192"/>
      <c r="B257" s="182"/>
      <c r="C257" s="315" t="s">
        <v>1875</v>
      </c>
      <c r="D257" s="316"/>
      <c r="E257" s="317"/>
      <c r="F257" s="318"/>
      <c r="G257" s="319"/>
      <c r="H257" s="188"/>
      <c r="I257" s="194"/>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9" t="str">
        <f>C257</f>
        <v>plněného skelným vláknem. Optická část z PMMA difuzoru Svítidlo obsahuje závěsná oka, průchodku a ucpávku. Svítidlo je vybaveno nestmívatelným elektornický předřadníkem 2x36W, IP65</v>
      </c>
      <c r="BB257" s="178"/>
      <c r="BC257" s="178"/>
      <c r="BD257" s="178"/>
      <c r="BE257" s="178"/>
      <c r="BF257" s="178"/>
      <c r="BG257" s="178"/>
      <c r="BH257" s="178"/>
    </row>
    <row r="258" spans="1:60" ht="22.5" outlineLevel="1" x14ac:dyDescent="0.2">
      <c r="A258" s="192">
        <v>208</v>
      </c>
      <c r="B258" s="182" t="s">
        <v>1876</v>
      </c>
      <c r="C258" s="210" t="s">
        <v>1877</v>
      </c>
      <c r="D258" s="184" t="s">
        <v>1184</v>
      </c>
      <c r="E258" s="186">
        <v>7</v>
      </c>
      <c r="F258" s="190"/>
      <c r="G258" s="189">
        <f>E258*F258</f>
        <v>0</v>
      </c>
      <c r="H258" s="188"/>
      <c r="I258" s="194" t="s">
        <v>264</v>
      </c>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v>21</v>
      </c>
      <c r="AN258" s="178"/>
      <c r="AO258" s="178"/>
      <c r="AP258" s="178"/>
      <c r="AQ258" s="178"/>
      <c r="AR258" s="178"/>
      <c r="AS258" s="178"/>
      <c r="AT258" s="178"/>
      <c r="AU258" s="178"/>
      <c r="AV258" s="178"/>
      <c r="AW258" s="178"/>
      <c r="AX258" s="178"/>
      <c r="AY258" s="178"/>
      <c r="AZ258" s="178"/>
      <c r="BA258" s="178"/>
      <c r="BB258" s="178"/>
      <c r="BC258" s="178"/>
      <c r="BD258" s="178"/>
      <c r="BE258" s="178"/>
      <c r="BF258" s="178"/>
      <c r="BG258" s="178"/>
      <c r="BH258" s="178"/>
    </row>
    <row r="259" spans="1:60" ht="33.75" outlineLevel="1" x14ac:dyDescent="0.2">
      <c r="A259" s="192">
        <v>209</v>
      </c>
      <c r="B259" s="182" t="s">
        <v>1878</v>
      </c>
      <c r="C259" s="210" t="s">
        <v>1879</v>
      </c>
      <c r="D259" s="184" t="s">
        <v>1184</v>
      </c>
      <c r="E259" s="186">
        <v>6</v>
      </c>
      <c r="F259" s="190"/>
      <c r="G259" s="189">
        <f>E259*F259</f>
        <v>0</v>
      </c>
      <c r="H259" s="188"/>
      <c r="I259" s="194" t="s">
        <v>264</v>
      </c>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v>21</v>
      </c>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row>
    <row r="260" spans="1:60" outlineLevel="1" x14ac:dyDescent="0.2">
      <c r="A260" s="192"/>
      <c r="B260" s="182"/>
      <c r="C260" s="315" t="s">
        <v>1880</v>
      </c>
      <c r="D260" s="316"/>
      <c r="E260" s="317"/>
      <c r="F260" s="318"/>
      <c r="G260" s="319"/>
      <c r="H260" s="188"/>
      <c r="I260" s="194"/>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9" t="str">
        <f>C260</f>
        <v>prizmatického opálového PMMA difuzor. Svítidlo</v>
      </c>
      <c r="BB260" s="178"/>
      <c r="BC260" s="178"/>
      <c r="BD260" s="178"/>
      <c r="BE260" s="178"/>
      <c r="BF260" s="178"/>
      <c r="BG260" s="178"/>
      <c r="BH260" s="178"/>
    </row>
    <row r="261" spans="1:60" outlineLevel="1" x14ac:dyDescent="0.2">
      <c r="A261" s="192"/>
      <c r="B261" s="182"/>
      <c r="C261" s="315" t="s">
        <v>1881</v>
      </c>
      <c r="D261" s="316"/>
      <c r="E261" s="317"/>
      <c r="F261" s="318"/>
      <c r="G261" s="319"/>
      <c r="H261" s="188"/>
      <c r="I261" s="194"/>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9" t="str">
        <f>C261</f>
        <v>je vybaveno nestmívatelným elektornický předřadníkem 2x36W, IP40.</v>
      </c>
      <c r="BB261" s="178"/>
      <c r="BC261" s="178"/>
      <c r="BD261" s="178"/>
      <c r="BE261" s="178"/>
      <c r="BF261" s="178"/>
      <c r="BG261" s="178"/>
      <c r="BH261" s="178"/>
    </row>
    <row r="262" spans="1:60" ht="22.5" outlineLevel="1" x14ac:dyDescent="0.2">
      <c r="A262" s="192">
        <v>210</v>
      </c>
      <c r="B262" s="182" t="s">
        <v>1882</v>
      </c>
      <c r="C262" s="210" t="s">
        <v>1883</v>
      </c>
      <c r="D262" s="184" t="s">
        <v>1184</v>
      </c>
      <c r="E262" s="186">
        <v>4</v>
      </c>
      <c r="F262" s="190"/>
      <c r="G262" s="189">
        <f t="shared" ref="G262:G274" si="12">E262*F262</f>
        <v>0</v>
      </c>
      <c r="H262" s="188"/>
      <c r="I262" s="194" t="s">
        <v>264</v>
      </c>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v>21</v>
      </c>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row>
    <row r="263" spans="1:60" outlineLevel="1" x14ac:dyDescent="0.2">
      <c r="A263" s="192">
        <v>211</v>
      </c>
      <c r="B263" s="182" t="s">
        <v>1884</v>
      </c>
      <c r="C263" s="210" t="s">
        <v>1885</v>
      </c>
      <c r="D263" s="184" t="s">
        <v>1184</v>
      </c>
      <c r="E263" s="186">
        <v>1</v>
      </c>
      <c r="F263" s="190"/>
      <c r="G263" s="189">
        <f t="shared" si="12"/>
        <v>0</v>
      </c>
      <c r="H263" s="188"/>
      <c r="I263" s="194" t="s">
        <v>264</v>
      </c>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v>21</v>
      </c>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row>
    <row r="264" spans="1:60" ht="22.5" outlineLevel="1" x14ac:dyDescent="0.2">
      <c r="A264" s="192">
        <v>212</v>
      </c>
      <c r="B264" s="182" t="s">
        <v>1886</v>
      </c>
      <c r="C264" s="210" t="s">
        <v>1887</v>
      </c>
      <c r="D264" s="184" t="s">
        <v>1184</v>
      </c>
      <c r="E264" s="186">
        <v>5</v>
      </c>
      <c r="F264" s="190"/>
      <c r="G264" s="189">
        <f t="shared" si="12"/>
        <v>0</v>
      </c>
      <c r="H264" s="188"/>
      <c r="I264" s="194" t="s">
        <v>264</v>
      </c>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v>21</v>
      </c>
      <c r="AN264" s="178"/>
      <c r="AO264" s="178"/>
      <c r="AP264" s="178"/>
      <c r="AQ264" s="178"/>
      <c r="AR264" s="178"/>
      <c r="AS264" s="178"/>
      <c r="AT264" s="178"/>
      <c r="AU264" s="178"/>
      <c r="AV264" s="178"/>
      <c r="AW264" s="178"/>
      <c r="AX264" s="178"/>
      <c r="AY264" s="178"/>
      <c r="AZ264" s="178"/>
      <c r="BA264" s="178"/>
      <c r="BB264" s="178"/>
      <c r="BC264" s="178"/>
      <c r="BD264" s="178"/>
      <c r="BE264" s="178"/>
      <c r="BF264" s="178"/>
      <c r="BG264" s="178"/>
      <c r="BH264" s="178"/>
    </row>
    <row r="265" spans="1:60" ht="22.5" outlineLevel="1" x14ac:dyDescent="0.2">
      <c r="A265" s="192">
        <v>213</v>
      </c>
      <c r="B265" s="182" t="s">
        <v>1888</v>
      </c>
      <c r="C265" s="210" t="s">
        <v>1889</v>
      </c>
      <c r="D265" s="184" t="s">
        <v>1184</v>
      </c>
      <c r="E265" s="186">
        <v>2</v>
      </c>
      <c r="F265" s="190"/>
      <c r="G265" s="189">
        <f t="shared" si="12"/>
        <v>0</v>
      </c>
      <c r="H265" s="188"/>
      <c r="I265" s="194" t="s">
        <v>264</v>
      </c>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v>21</v>
      </c>
      <c r="AN265" s="178"/>
      <c r="AO265" s="178"/>
      <c r="AP265" s="178"/>
      <c r="AQ265" s="178"/>
      <c r="AR265" s="178"/>
      <c r="AS265" s="178"/>
      <c r="AT265" s="178"/>
      <c r="AU265" s="178"/>
      <c r="AV265" s="178"/>
      <c r="AW265" s="178"/>
      <c r="AX265" s="178"/>
      <c r="AY265" s="178"/>
      <c r="AZ265" s="178"/>
      <c r="BA265" s="178"/>
      <c r="BB265" s="178"/>
      <c r="BC265" s="178"/>
      <c r="BD265" s="178"/>
      <c r="BE265" s="178"/>
      <c r="BF265" s="178"/>
      <c r="BG265" s="178"/>
      <c r="BH265" s="178"/>
    </row>
    <row r="266" spans="1:60" outlineLevel="1" x14ac:dyDescent="0.2">
      <c r="A266" s="192">
        <v>214</v>
      </c>
      <c r="B266" s="182" t="s">
        <v>1890</v>
      </c>
      <c r="C266" s="210" t="s">
        <v>1891</v>
      </c>
      <c r="D266" s="184" t="s">
        <v>1184</v>
      </c>
      <c r="E266" s="186">
        <v>1</v>
      </c>
      <c r="F266" s="190"/>
      <c r="G266" s="189">
        <f t="shared" si="12"/>
        <v>0</v>
      </c>
      <c r="H266" s="188"/>
      <c r="I266" s="194" t="s">
        <v>264</v>
      </c>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v>21</v>
      </c>
      <c r="AN266" s="178"/>
      <c r="AO266" s="178"/>
      <c r="AP266" s="178"/>
      <c r="AQ266" s="178"/>
      <c r="AR266" s="178"/>
      <c r="AS266" s="178"/>
      <c r="AT266" s="178"/>
      <c r="AU266" s="178"/>
      <c r="AV266" s="178"/>
      <c r="AW266" s="178"/>
      <c r="AX266" s="178"/>
      <c r="AY266" s="178"/>
      <c r="AZ266" s="178"/>
      <c r="BA266" s="178"/>
      <c r="BB266" s="178"/>
      <c r="BC266" s="178"/>
      <c r="BD266" s="178"/>
      <c r="BE266" s="178"/>
      <c r="BF266" s="178"/>
      <c r="BG266" s="178"/>
      <c r="BH266" s="178"/>
    </row>
    <row r="267" spans="1:60" outlineLevel="1" x14ac:dyDescent="0.2">
      <c r="A267" s="192">
        <v>215</v>
      </c>
      <c r="B267" s="182" t="s">
        <v>1892</v>
      </c>
      <c r="C267" s="210" t="s">
        <v>1893</v>
      </c>
      <c r="D267" s="184" t="s">
        <v>1184</v>
      </c>
      <c r="E267" s="186">
        <v>1</v>
      </c>
      <c r="F267" s="190"/>
      <c r="G267" s="189">
        <f t="shared" si="12"/>
        <v>0</v>
      </c>
      <c r="H267" s="188"/>
      <c r="I267" s="194" t="s">
        <v>264</v>
      </c>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v>21</v>
      </c>
      <c r="AN267" s="178"/>
      <c r="AO267" s="178"/>
      <c r="AP267" s="178"/>
      <c r="AQ267" s="178"/>
      <c r="AR267" s="178"/>
      <c r="AS267" s="178"/>
      <c r="AT267" s="178"/>
      <c r="AU267" s="178"/>
      <c r="AV267" s="178"/>
      <c r="AW267" s="178"/>
      <c r="AX267" s="178"/>
      <c r="AY267" s="178"/>
      <c r="AZ267" s="178"/>
      <c r="BA267" s="178"/>
      <c r="BB267" s="178"/>
      <c r="BC267" s="178"/>
      <c r="BD267" s="178"/>
      <c r="BE267" s="178"/>
      <c r="BF267" s="178"/>
      <c r="BG267" s="178"/>
      <c r="BH267" s="178"/>
    </row>
    <row r="268" spans="1:60" outlineLevel="1" x14ac:dyDescent="0.2">
      <c r="A268" s="192">
        <v>216</v>
      </c>
      <c r="B268" s="182" t="s">
        <v>1894</v>
      </c>
      <c r="C268" s="210" t="s">
        <v>1895</v>
      </c>
      <c r="D268" s="184" t="s">
        <v>1184</v>
      </c>
      <c r="E268" s="186">
        <v>2</v>
      </c>
      <c r="F268" s="190"/>
      <c r="G268" s="189">
        <f t="shared" si="12"/>
        <v>0</v>
      </c>
      <c r="H268" s="188"/>
      <c r="I268" s="194" t="s">
        <v>264</v>
      </c>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v>21</v>
      </c>
      <c r="AN268" s="178"/>
      <c r="AO268" s="178"/>
      <c r="AP268" s="178"/>
      <c r="AQ268" s="178"/>
      <c r="AR268" s="178"/>
      <c r="AS268" s="178"/>
      <c r="AT268" s="178"/>
      <c r="AU268" s="178"/>
      <c r="AV268" s="178"/>
      <c r="AW268" s="178"/>
      <c r="AX268" s="178"/>
      <c r="AY268" s="178"/>
      <c r="AZ268" s="178"/>
      <c r="BA268" s="178"/>
      <c r="BB268" s="178"/>
      <c r="BC268" s="178"/>
      <c r="BD268" s="178"/>
      <c r="BE268" s="178"/>
      <c r="BF268" s="178"/>
      <c r="BG268" s="178"/>
      <c r="BH268" s="178"/>
    </row>
    <row r="269" spans="1:60" outlineLevel="1" x14ac:dyDescent="0.2">
      <c r="A269" s="192">
        <v>217</v>
      </c>
      <c r="B269" s="182" t="s">
        <v>1896</v>
      </c>
      <c r="C269" s="210" t="s">
        <v>1897</v>
      </c>
      <c r="D269" s="184" t="s">
        <v>1184</v>
      </c>
      <c r="E269" s="186">
        <v>1</v>
      </c>
      <c r="F269" s="190"/>
      <c r="G269" s="189">
        <f t="shared" si="12"/>
        <v>0</v>
      </c>
      <c r="H269" s="188"/>
      <c r="I269" s="194" t="s">
        <v>264</v>
      </c>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v>21</v>
      </c>
      <c r="AN269" s="178"/>
      <c r="AO269" s="178"/>
      <c r="AP269" s="178"/>
      <c r="AQ269" s="178"/>
      <c r="AR269" s="178"/>
      <c r="AS269" s="178"/>
      <c r="AT269" s="178"/>
      <c r="AU269" s="178"/>
      <c r="AV269" s="178"/>
      <c r="AW269" s="178"/>
      <c r="AX269" s="178"/>
      <c r="AY269" s="178"/>
      <c r="AZ269" s="178"/>
      <c r="BA269" s="178"/>
      <c r="BB269" s="178"/>
      <c r="BC269" s="178"/>
      <c r="BD269" s="178"/>
      <c r="BE269" s="178"/>
      <c r="BF269" s="178"/>
      <c r="BG269" s="178"/>
      <c r="BH269" s="178"/>
    </row>
    <row r="270" spans="1:60" outlineLevel="1" x14ac:dyDescent="0.2">
      <c r="A270" s="192">
        <v>218</v>
      </c>
      <c r="B270" s="182" t="s">
        <v>1898</v>
      </c>
      <c r="C270" s="210" t="s">
        <v>1899</v>
      </c>
      <c r="D270" s="184" t="s">
        <v>1184</v>
      </c>
      <c r="E270" s="186">
        <v>1</v>
      </c>
      <c r="F270" s="190"/>
      <c r="G270" s="189">
        <f t="shared" si="12"/>
        <v>0</v>
      </c>
      <c r="H270" s="188"/>
      <c r="I270" s="194" t="s">
        <v>264</v>
      </c>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v>21</v>
      </c>
      <c r="AN270" s="178"/>
      <c r="AO270" s="178"/>
      <c r="AP270" s="178"/>
      <c r="AQ270" s="178"/>
      <c r="AR270" s="178"/>
      <c r="AS270" s="178"/>
      <c r="AT270" s="178"/>
      <c r="AU270" s="178"/>
      <c r="AV270" s="178"/>
      <c r="AW270" s="178"/>
      <c r="AX270" s="178"/>
      <c r="AY270" s="178"/>
      <c r="AZ270" s="178"/>
      <c r="BA270" s="178"/>
      <c r="BB270" s="178"/>
      <c r="BC270" s="178"/>
      <c r="BD270" s="178"/>
      <c r="BE270" s="178"/>
      <c r="BF270" s="178"/>
      <c r="BG270" s="178"/>
      <c r="BH270" s="178"/>
    </row>
    <row r="271" spans="1:60" outlineLevel="1" x14ac:dyDescent="0.2">
      <c r="A271" s="192">
        <v>219</v>
      </c>
      <c r="B271" s="182" t="s">
        <v>1900</v>
      </c>
      <c r="C271" s="210" t="s">
        <v>1901</v>
      </c>
      <c r="D271" s="184" t="s">
        <v>1184</v>
      </c>
      <c r="E271" s="186">
        <v>1</v>
      </c>
      <c r="F271" s="190"/>
      <c r="G271" s="189">
        <f t="shared" si="12"/>
        <v>0</v>
      </c>
      <c r="H271" s="188"/>
      <c r="I271" s="194" t="s">
        <v>264</v>
      </c>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v>21</v>
      </c>
      <c r="AN271" s="178"/>
      <c r="AO271" s="178"/>
      <c r="AP271" s="178"/>
      <c r="AQ271" s="178"/>
      <c r="AR271" s="178"/>
      <c r="AS271" s="178"/>
      <c r="AT271" s="178"/>
      <c r="AU271" s="178"/>
      <c r="AV271" s="178"/>
      <c r="AW271" s="178"/>
      <c r="AX271" s="178"/>
      <c r="AY271" s="178"/>
      <c r="AZ271" s="178"/>
      <c r="BA271" s="178"/>
      <c r="BB271" s="178"/>
      <c r="BC271" s="178"/>
      <c r="BD271" s="178"/>
      <c r="BE271" s="178"/>
      <c r="BF271" s="178"/>
      <c r="BG271" s="178"/>
      <c r="BH271" s="178"/>
    </row>
    <row r="272" spans="1:60" outlineLevel="1" x14ac:dyDescent="0.2">
      <c r="A272" s="192">
        <v>220</v>
      </c>
      <c r="B272" s="182" t="s">
        <v>1902</v>
      </c>
      <c r="C272" s="210" t="s">
        <v>1903</v>
      </c>
      <c r="D272" s="184" t="s">
        <v>1184</v>
      </c>
      <c r="E272" s="186">
        <v>1</v>
      </c>
      <c r="F272" s="190"/>
      <c r="G272" s="189">
        <f t="shared" si="12"/>
        <v>0</v>
      </c>
      <c r="H272" s="188"/>
      <c r="I272" s="194" t="s">
        <v>264</v>
      </c>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v>21</v>
      </c>
      <c r="AN272" s="178"/>
      <c r="AO272" s="178"/>
      <c r="AP272" s="178"/>
      <c r="AQ272" s="178"/>
      <c r="AR272" s="178"/>
      <c r="AS272" s="178"/>
      <c r="AT272" s="178"/>
      <c r="AU272" s="178"/>
      <c r="AV272" s="178"/>
      <c r="AW272" s="178"/>
      <c r="AX272" s="178"/>
      <c r="AY272" s="178"/>
      <c r="AZ272" s="178"/>
      <c r="BA272" s="178"/>
      <c r="BB272" s="178"/>
      <c r="BC272" s="178"/>
      <c r="BD272" s="178"/>
      <c r="BE272" s="178"/>
      <c r="BF272" s="178"/>
      <c r="BG272" s="178"/>
      <c r="BH272" s="178"/>
    </row>
    <row r="273" spans="1:60" ht="22.5" outlineLevel="1" x14ac:dyDescent="0.2">
      <c r="A273" s="192">
        <v>221</v>
      </c>
      <c r="B273" s="182" t="s">
        <v>1904</v>
      </c>
      <c r="C273" s="210" t="s">
        <v>1905</v>
      </c>
      <c r="D273" s="184" t="s">
        <v>1184</v>
      </c>
      <c r="E273" s="186">
        <v>2</v>
      </c>
      <c r="F273" s="190"/>
      <c r="G273" s="189">
        <f t="shared" si="12"/>
        <v>0</v>
      </c>
      <c r="H273" s="188"/>
      <c r="I273" s="194" t="s">
        <v>264</v>
      </c>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v>21</v>
      </c>
      <c r="AN273" s="178"/>
      <c r="AO273" s="178"/>
      <c r="AP273" s="178"/>
      <c r="AQ273" s="178"/>
      <c r="AR273" s="178"/>
      <c r="AS273" s="178"/>
      <c r="AT273" s="178"/>
      <c r="AU273" s="178"/>
      <c r="AV273" s="178"/>
      <c r="AW273" s="178"/>
      <c r="AX273" s="178"/>
      <c r="AY273" s="178"/>
      <c r="AZ273" s="178"/>
      <c r="BA273" s="178"/>
      <c r="BB273" s="178"/>
      <c r="BC273" s="178"/>
      <c r="BD273" s="178"/>
      <c r="BE273" s="178"/>
      <c r="BF273" s="178"/>
      <c r="BG273" s="178"/>
      <c r="BH273" s="178"/>
    </row>
    <row r="274" spans="1:60" ht="22.5" outlineLevel="1" x14ac:dyDescent="0.2">
      <c r="A274" s="192">
        <v>222</v>
      </c>
      <c r="B274" s="182" t="s">
        <v>1906</v>
      </c>
      <c r="C274" s="210" t="s">
        <v>1907</v>
      </c>
      <c r="D274" s="184" t="s">
        <v>1184</v>
      </c>
      <c r="E274" s="186">
        <v>5</v>
      </c>
      <c r="F274" s="190"/>
      <c r="G274" s="189">
        <f t="shared" si="12"/>
        <v>0</v>
      </c>
      <c r="H274" s="188"/>
      <c r="I274" s="194" t="s">
        <v>264</v>
      </c>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v>21</v>
      </c>
      <c r="AN274" s="178"/>
      <c r="AO274" s="178"/>
      <c r="AP274" s="178"/>
      <c r="AQ274" s="178"/>
      <c r="AR274" s="178"/>
      <c r="AS274" s="178"/>
      <c r="AT274" s="178"/>
      <c r="AU274" s="178"/>
      <c r="AV274" s="178"/>
      <c r="AW274" s="178"/>
      <c r="AX274" s="178"/>
      <c r="AY274" s="178"/>
      <c r="AZ274" s="178"/>
      <c r="BA274" s="178"/>
      <c r="BB274" s="178"/>
      <c r="BC274" s="178"/>
      <c r="BD274" s="178"/>
      <c r="BE274" s="178"/>
      <c r="BF274" s="178"/>
      <c r="BG274" s="178"/>
      <c r="BH274" s="178"/>
    </row>
    <row r="275" spans="1:60" x14ac:dyDescent="0.2">
      <c r="A275" s="191" t="s">
        <v>127</v>
      </c>
      <c r="B275" s="181" t="s">
        <v>1520</v>
      </c>
      <c r="C275" s="209" t="s">
        <v>1908</v>
      </c>
      <c r="D275" s="183"/>
      <c r="E275" s="185"/>
      <c r="F275" s="320">
        <f>SUM(G276:G304)</f>
        <v>0</v>
      </c>
      <c r="G275" s="321"/>
      <c r="H275" s="187"/>
      <c r="I275" s="193"/>
    </row>
    <row r="276" spans="1:60" ht="33.75" outlineLevel="1" x14ac:dyDescent="0.2">
      <c r="A276" s="192">
        <v>223</v>
      </c>
      <c r="B276" s="182" t="s">
        <v>1909</v>
      </c>
      <c r="C276" s="210" t="s">
        <v>1910</v>
      </c>
      <c r="D276" s="184" t="s">
        <v>1184</v>
      </c>
      <c r="E276" s="186">
        <v>1</v>
      </c>
      <c r="F276" s="190"/>
      <c r="G276" s="189">
        <f>E276*F276</f>
        <v>0</v>
      </c>
      <c r="H276" s="188"/>
      <c r="I276" s="194" t="s">
        <v>264</v>
      </c>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v>21</v>
      </c>
      <c r="AN276" s="178"/>
      <c r="AO276" s="178"/>
      <c r="AP276" s="178"/>
      <c r="AQ276" s="178"/>
      <c r="AR276" s="178"/>
      <c r="AS276" s="178"/>
      <c r="AT276" s="178"/>
      <c r="AU276" s="178"/>
      <c r="AV276" s="178"/>
      <c r="AW276" s="178"/>
      <c r="AX276" s="178"/>
      <c r="AY276" s="178"/>
      <c r="AZ276" s="178"/>
      <c r="BA276" s="178"/>
      <c r="BB276" s="178"/>
      <c r="BC276" s="178"/>
      <c r="BD276" s="178"/>
      <c r="BE276" s="178"/>
      <c r="BF276" s="178"/>
      <c r="BG276" s="178"/>
      <c r="BH276" s="178"/>
    </row>
    <row r="277" spans="1:60" ht="22.5" outlineLevel="1" x14ac:dyDescent="0.2">
      <c r="A277" s="192">
        <v>224</v>
      </c>
      <c r="B277" s="182" t="s">
        <v>1911</v>
      </c>
      <c r="C277" s="210" t="s">
        <v>1912</v>
      </c>
      <c r="D277" s="184" t="s">
        <v>1184</v>
      </c>
      <c r="E277" s="186">
        <v>1</v>
      </c>
      <c r="F277" s="190"/>
      <c r="G277" s="189">
        <f>E277*F277</f>
        <v>0</v>
      </c>
      <c r="H277" s="188"/>
      <c r="I277" s="194" t="s">
        <v>264</v>
      </c>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v>21</v>
      </c>
      <c r="AN277" s="178"/>
      <c r="AO277" s="178"/>
      <c r="AP277" s="178"/>
      <c r="AQ277" s="178"/>
      <c r="AR277" s="178"/>
      <c r="AS277" s="178"/>
      <c r="AT277" s="178"/>
      <c r="AU277" s="178"/>
      <c r="AV277" s="178"/>
      <c r="AW277" s="178"/>
      <c r="AX277" s="178"/>
      <c r="AY277" s="178"/>
      <c r="AZ277" s="178"/>
      <c r="BA277" s="178"/>
      <c r="BB277" s="178"/>
      <c r="BC277" s="178"/>
      <c r="BD277" s="178"/>
      <c r="BE277" s="178"/>
      <c r="BF277" s="178"/>
      <c r="BG277" s="178"/>
      <c r="BH277" s="178"/>
    </row>
    <row r="278" spans="1:60" outlineLevel="1" x14ac:dyDescent="0.2">
      <c r="A278" s="192">
        <v>225</v>
      </c>
      <c r="B278" s="182" t="s">
        <v>1913</v>
      </c>
      <c r="C278" s="210" t="s">
        <v>1914</v>
      </c>
      <c r="D278" s="184" t="s">
        <v>1184</v>
      </c>
      <c r="E278" s="186">
        <v>1</v>
      </c>
      <c r="F278" s="190"/>
      <c r="G278" s="189">
        <f>E278*F278</f>
        <v>0</v>
      </c>
      <c r="H278" s="188"/>
      <c r="I278" s="194" t="s">
        <v>264</v>
      </c>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v>21</v>
      </c>
      <c r="AN278" s="178"/>
      <c r="AO278" s="178"/>
      <c r="AP278" s="178"/>
      <c r="AQ278" s="178"/>
      <c r="AR278" s="178"/>
      <c r="AS278" s="178"/>
      <c r="AT278" s="178"/>
      <c r="AU278" s="178"/>
      <c r="AV278" s="178"/>
      <c r="AW278" s="178"/>
      <c r="AX278" s="178"/>
      <c r="AY278" s="178"/>
      <c r="AZ278" s="178"/>
      <c r="BA278" s="178"/>
      <c r="BB278" s="178"/>
      <c r="BC278" s="178"/>
      <c r="BD278" s="178"/>
      <c r="BE278" s="178"/>
      <c r="BF278" s="178"/>
      <c r="BG278" s="178"/>
      <c r="BH278" s="178"/>
    </row>
    <row r="279" spans="1:60" ht="33.75" outlineLevel="1" x14ac:dyDescent="0.2">
      <c r="A279" s="192">
        <v>226</v>
      </c>
      <c r="B279" s="182" t="s">
        <v>1915</v>
      </c>
      <c r="C279" s="210" t="s">
        <v>1916</v>
      </c>
      <c r="D279" s="184" t="s">
        <v>1184</v>
      </c>
      <c r="E279" s="186">
        <v>6</v>
      </c>
      <c r="F279" s="190"/>
      <c r="G279" s="189">
        <f>E279*F279</f>
        <v>0</v>
      </c>
      <c r="H279" s="188"/>
      <c r="I279" s="194" t="s">
        <v>264</v>
      </c>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v>21</v>
      </c>
      <c r="AN279" s="178"/>
      <c r="AO279" s="178"/>
      <c r="AP279" s="178"/>
      <c r="AQ279" s="178"/>
      <c r="AR279" s="178"/>
      <c r="AS279" s="178"/>
      <c r="AT279" s="178"/>
      <c r="AU279" s="178"/>
      <c r="AV279" s="178"/>
      <c r="AW279" s="178"/>
      <c r="AX279" s="178"/>
      <c r="AY279" s="178"/>
      <c r="AZ279" s="178"/>
      <c r="BA279" s="178"/>
      <c r="BB279" s="178"/>
      <c r="BC279" s="178"/>
      <c r="BD279" s="178"/>
      <c r="BE279" s="178"/>
      <c r="BF279" s="178"/>
      <c r="BG279" s="178"/>
      <c r="BH279" s="178"/>
    </row>
    <row r="280" spans="1:60" outlineLevel="1" x14ac:dyDescent="0.2">
      <c r="A280" s="192"/>
      <c r="B280" s="182"/>
      <c r="C280" s="315" t="s">
        <v>1917</v>
      </c>
      <c r="D280" s="316"/>
      <c r="E280" s="317"/>
      <c r="F280" s="318"/>
      <c r="G280" s="319"/>
      <c r="H280" s="188"/>
      <c r="I280" s="194"/>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178"/>
      <c r="BA280" s="179" t="str">
        <f>C280</f>
        <v>vypnutí 10s-30min, 230V, spínací prvek relé/3 vodičové připojení/2000W, IP40</v>
      </c>
      <c r="BB280" s="178"/>
      <c r="BC280" s="178"/>
      <c r="BD280" s="178"/>
      <c r="BE280" s="178"/>
      <c r="BF280" s="178"/>
      <c r="BG280" s="178"/>
      <c r="BH280" s="178"/>
    </row>
    <row r="281" spans="1:60" outlineLevel="1" x14ac:dyDescent="0.2">
      <c r="A281" s="192">
        <v>227</v>
      </c>
      <c r="B281" s="182" t="s">
        <v>1918</v>
      </c>
      <c r="C281" s="210" t="s">
        <v>1919</v>
      </c>
      <c r="D281" s="184" t="s">
        <v>1184</v>
      </c>
      <c r="E281" s="186">
        <v>15</v>
      </c>
      <c r="F281" s="190"/>
      <c r="G281" s="189">
        <f t="shared" ref="G281:G304" si="13">E281*F281</f>
        <v>0</v>
      </c>
      <c r="H281" s="188"/>
      <c r="I281" s="194" t="s">
        <v>264</v>
      </c>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v>21</v>
      </c>
      <c r="AN281" s="178"/>
      <c r="AO281" s="178"/>
      <c r="AP281" s="178"/>
      <c r="AQ281" s="178"/>
      <c r="AR281" s="178"/>
      <c r="AS281" s="178"/>
      <c r="AT281" s="178"/>
      <c r="AU281" s="178"/>
      <c r="AV281" s="178"/>
      <c r="AW281" s="178"/>
      <c r="AX281" s="178"/>
      <c r="AY281" s="178"/>
      <c r="AZ281" s="178"/>
      <c r="BA281" s="178"/>
      <c r="BB281" s="178"/>
      <c r="BC281" s="178"/>
      <c r="BD281" s="178"/>
      <c r="BE281" s="178"/>
      <c r="BF281" s="178"/>
      <c r="BG281" s="178"/>
      <c r="BH281" s="178"/>
    </row>
    <row r="282" spans="1:60" ht="22.5" outlineLevel="1" x14ac:dyDescent="0.2">
      <c r="A282" s="192">
        <v>228</v>
      </c>
      <c r="B282" s="182" t="s">
        <v>1920</v>
      </c>
      <c r="C282" s="210" t="s">
        <v>1921</v>
      </c>
      <c r="D282" s="184" t="s">
        <v>1184</v>
      </c>
      <c r="E282" s="186">
        <v>1</v>
      </c>
      <c r="F282" s="190"/>
      <c r="G282" s="189">
        <f t="shared" si="13"/>
        <v>0</v>
      </c>
      <c r="H282" s="188"/>
      <c r="I282" s="194" t="s">
        <v>264</v>
      </c>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v>21</v>
      </c>
      <c r="AN282" s="178"/>
      <c r="AO282" s="178"/>
      <c r="AP282" s="178"/>
      <c r="AQ282" s="178"/>
      <c r="AR282" s="178"/>
      <c r="AS282" s="178"/>
      <c r="AT282" s="178"/>
      <c r="AU282" s="178"/>
      <c r="AV282" s="178"/>
      <c r="AW282" s="178"/>
      <c r="AX282" s="178"/>
      <c r="AY282" s="178"/>
      <c r="AZ282" s="178"/>
      <c r="BA282" s="178"/>
      <c r="BB282" s="178"/>
      <c r="BC282" s="178"/>
      <c r="BD282" s="178"/>
      <c r="BE282" s="178"/>
      <c r="BF282" s="178"/>
      <c r="BG282" s="178"/>
      <c r="BH282" s="178"/>
    </row>
    <row r="283" spans="1:60" outlineLevel="1" x14ac:dyDescent="0.2">
      <c r="A283" s="192">
        <v>229</v>
      </c>
      <c r="B283" s="182" t="s">
        <v>1922</v>
      </c>
      <c r="C283" s="210" t="s">
        <v>1923</v>
      </c>
      <c r="D283" s="184" t="s">
        <v>1184</v>
      </c>
      <c r="E283" s="186">
        <v>3</v>
      </c>
      <c r="F283" s="190"/>
      <c r="G283" s="189">
        <f t="shared" si="13"/>
        <v>0</v>
      </c>
      <c r="H283" s="188"/>
      <c r="I283" s="194" t="s">
        <v>264</v>
      </c>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v>21</v>
      </c>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row>
    <row r="284" spans="1:60" outlineLevel="1" x14ac:dyDescent="0.2">
      <c r="A284" s="192">
        <v>230</v>
      </c>
      <c r="B284" s="182" t="s">
        <v>1924</v>
      </c>
      <c r="C284" s="210" t="s">
        <v>1925</v>
      </c>
      <c r="D284" s="184" t="s">
        <v>1184</v>
      </c>
      <c r="E284" s="186">
        <v>10</v>
      </c>
      <c r="F284" s="190"/>
      <c r="G284" s="189">
        <f t="shared" si="13"/>
        <v>0</v>
      </c>
      <c r="H284" s="188"/>
      <c r="I284" s="194" t="s">
        <v>264</v>
      </c>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v>21</v>
      </c>
      <c r="AN284" s="178"/>
      <c r="AO284" s="178"/>
      <c r="AP284" s="178"/>
      <c r="AQ284" s="178"/>
      <c r="AR284" s="178"/>
      <c r="AS284" s="178"/>
      <c r="AT284" s="178"/>
      <c r="AU284" s="178"/>
      <c r="AV284" s="178"/>
      <c r="AW284" s="178"/>
      <c r="AX284" s="178"/>
      <c r="AY284" s="178"/>
      <c r="AZ284" s="178"/>
      <c r="BA284" s="178"/>
      <c r="BB284" s="178"/>
      <c r="BC284" s="178"/>
      <c r="BD284" s="178"/>
      <c r="BE284" s="178"/>
      <c r="BF284" s="178"/>
      <c r="BG284" s="178"/>
      <c r="BH284" s="178"/>
    </row>
    <row r="285" spans="1:60" outlineLevel="1" x14ac:dyDescent="0.2">
      <c r="A285" s="192">
        <v>231</v>
      </c>
      <c r="B285" s="182" t="s">
        <v>1926</v>
      </c>
      <c r="C285" s="210" t="s">
        <v>1927</v>
      </c>
      <c r="D285" s="184" t="s">
        <v>1184</v>
      </c>
      <c r="E285" s="186">
        <v>10</v>
      </c>
      <c r="F285" s="190"/>
      <c r="G285" s="189">
        <f t="shared" si="13"/>
        <v>0</v>
      </c>
      <c r="H285" s="188"/>
      <c r="I285" s="194" t="s">
        <v>264</v>
      </c>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v>21</v>
      </c>
      <c r="AN285" s="178"/>
      <c r="AO285" s="178"/>
      <c r="AP285" s="178"/>
      <c r="AQ285" s="178"/>
      <c r="AR285" s="178"/>
      <c r="AS285" s="178"/>
      <c r="AT285" s="178"/>
      <c r="AU285" s="178"/>
      <c r="AV285" s="178"/>
      <c r="AW285" s="178"/>
      <c r="AX285" s="178"/>
      <c r="AY285" s="178"/>
      <c r="AZ285" s="178"/>
      <c r="BA285" s="178"/>
      <c r="BB285" s="178"/>
      <c r="BC285" s="178"/>
      <c r="BD285" s="178"/>
      <c r="BE285" s="178"/>
      <c r="BF285" s="178"/>
      <c r="BG285" s="178"/>
      <c r="BH285" s="178"/>
    </row>
    <row r="286" spans="1:60" ht="22.5" outlineLevel="1" x14ac:dyDescent="0.2">
      <c r="A286" s="192">
        <v>232</v>
      </c>
      <c r="B286" s="182" t="s">
        <v>1928</v>
      </c>
      <c r="C286" s="210" t="s">
        <v>1929</v>
      </c>
      <c r="D286" s="184" t="s">
        <v>1184</v>
      </c>
      <c r="E286" s="186">
        <v>43</v>
      </c>
      <c r="F286" s="190"/>
      <c r="G286" s="189">
        <f t="shared" si="13"/>
        <v>0</v>
      </c>
      <c r="H286" s="188"/>
      <c r="I286" s="194" t="s">
        <v>264</v>
      </c>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v>21</v>
      </c>
      <c r="AN286" s="178"/>
      <c r="AO286" s="178"/>
      <c r="AP286" s="178"/>
      <c r="AQ286" s="178"/>
      <c r="AR286" s="178"/>
      <c r="AS286" s="178"/>
      <c r="AT286" s="178"/>
      <c r="AU286" s="178"/>
      <c r="AV286" s="178"/>
      <c r="AW286" s="178"/>
      <c r="AX286" s="178"/>
      <c r="AY286" s="178"/>
      <c r="AZ286" s="178"/>
      <c r="BA286" s="178"/>
      <c r="BB286" s="178"/>
      <c r="BC286" s="178"/>
      <c r="BD286" s="178"/>
      <c r="BE286" s="178"/>
      <c r="BF286" s="178"/>
      <c r="BG286" s="178"/>
      <c r="BH286" s="178"/>
    </row>
    <row r="287" spans="1:60" ht="22.5" outlineLevel="1" x14ac:dyDescent="0.2">
      <c r="A287" s="192">
        <v>233</v>
      </c>
      <c r="B287" s="182" t="s">
        <v>1930</v>
      </c>
      <c r="C287" s="210" t="s">
        <v>1931</v>
      </c>
      <c r="D287" s="184" t="s">
        <v>1184</v>
      </c>
      <c r="E287" s="186">
        <v>2</v>
      </c>
      <c r="F287" s="190"/>
      <c r="G287" s="189">
        <f t="shared" si="13"/>
        <v>0</v>
      </c>
      <c r="H287" s="188"/>
      <c r="I287" s="194" t="s">
        <v>264</v>
      </c>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v>21</v>
      </c>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row>
    <row r="288" spans="1:60" ht="22.5" outlineLevel="1" x14ac:dyDescent="0.2">
      <c r="A288" s="192">
        <v>234</v>
      </c>
      <c r="B288" s="182" t="s">
        <v>1932</v>
      </c>
      <c r="C288" s="210" t="s">
        <v>1933</v>
      </c>
      <c r="D288" s="184" t="s">
        <v>1184</v>
      </c>
      <c r="E288" s="186">
        <v>2</v>
      </c>
      <c r="F288" s="190"/>
      <c r="G288" s="189">
        <f t="shared" si="13"/>
        <v>0</v>
      </c>
      <c r="H288" s="188"/>
      <c r="I288" s="194" t="s">
        <v>264</v>
      </c>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v>21</v>
      </c>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row>
    <row r="289" spans="1:60" ht="22.5" outlineLevel="1" x14ac:dyDescent="0.2">
      <c r="A289" s="192">
        <v>235</v>
      </c>
      <c r="B289" s="182" t="s">
        <v>1934</v>
      </c>
      <c r="C289" s="210" t="s">
        <v>1935</v>
      </c>
      <c r="D289" s="184" t="s">
        <v>1184</v>
      </c>
      <c r="E289" s="186">
        <v>1</v>
      </c>
      <c r="F289" s="190"/>
      <c r="G289" s="189">
        <f t="shared" si="13"/>
        <v>0</v>
      </c>
      <c r="H289" s="188"/>
      <c r="I289" s="194" t="s">
        <v>264</v>
      </c>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v>21</v>
      </c>
      <c r="AN289" s="178"/>
      <c r="AO289" s="178"/>
      <c r="AP289" s="178"/>
      <c r="AQ289" s="178"/>
      <c r="AR289" s="178"/>
      <c r="AS289" s="178"/>
      <c r="AT289" s="178"/>
      <c r="AU289" s="178"/>
      <c r="AV289" s="178"/>
      <c r="AW289" s="178"/>
      <c r="AX289" s="178"/>
      <c r="AY289" s="178"/>
      <c r="AZ289" s="178"/>
      <c r="BA289" s="178"/>
      <c r="BB289" s="178"/>
      <c r="BC289" s="178"/>
      <c r="BD289" s="178"/>
      <c r="BE289" s="178"/>
      <c r="BF289" s="178"/>
      <c r="BG289" s="178"/>
      <c r="BH289" s="178"/>
    </row>
    <row r="290" spans="1:60" ht="22.5" outlineLevel="1" x14ac:dyDescent="0.2">
      <c r="A290" s="192">
        <v>236</v>
      </c>
      <c r="B290" s="182" t="s">
        <v>1936</v>
      </c>
      <c r="C290" s="210" t="s">
        <v>1937</v>
      </c>
      <c r="D290" s="184" t="s">
        <v>1337</v>
      </c>
      <c r="E290" s="186">
        <v>1</v>
      </c>
      <c r="F290" s="190"/>
      <c r="G290" s="189">
        <f t="shared" si="13"/>
        <v>0</v>
      </c>
      <c r="H290" s="188"/>
      <c r="I290" s="194" t="s">
        <v>264</v>
      </c>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v>21</v>
      </c>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row>
    <row r="291" spans="1:60" outlineLevel="1" x14ac:dyDescent="0.2">
      <c r="A291" s="192">
        <v>237</v>
      </c>
      <c r="B291" s="182" t="s">
        <v>1938</v>
      </c>
      <c r="C291" s="210" t="s">
        <v>1939</v>
      </c>
      <c r="D291" s="184" t="s">
        <v>1337</v>
      </c>
      <c r="E291" s="186">
        <v>1</v>
      </c>
      <c r="F291" s="190"/>
      <c r="G291" s="189">
        <f t="shared" si="13"/>
        <v>0</v>
      </c>
      <c r="H291" s="188"/>
      <c r="I291" s="194" t="s">
        <v>264</v>
      </c>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v>21</v>
      </c>
      <c r="AN291" s="178"/>
      <c r="AO291" s="178"/>
      <c r="AP291" s="178"/>
      <c r="AQ291" s="178"/>
      <c r="AR291" s="178"/>
      <c r="AS291" s="178"/>
      <c r="AT291" s="178"/>
      <c r="AU291" s="178"/>
      <c r="AV291" s="178"/>
      <c r="AW291" s="178"/>
      <c r="AX291" s="178"/>
      <c r="AY291" s="178"/>
      <c r="AZ291" s="178"/>
      <c r="BA291" s="178"/>
      <c r="BB291" s="178"/>
      <c r="BC291" s="178"/>
      <c r="BD291" s="178"/>
      <c r="BE291" s="178"/>
      <c r="BF291" s="178"/>
      <c r="BG291" s="178"/>
      <c r="BH291" s="178"/>
    </row>
    <row r="292" spans="1:60" outlineLevel="1" x14ac:dyDescent="0.2">
      <c r="A292" s="192">
        <v>238</v>
      </c>
      <c r="B292" s="182" t="s">
        <v>1940</v>
      </c>
      <c r="C292" s="210" t="s">
        <v>1941</v>
      </c>
      <c r="D292" s="184" t="s">
        <v>205</v>
      </c>
      <c r="E292" s="186">
        <v>1.5</v>
      </c>
      <c r="F292" s="190"/>
      <c r="G292" s="189">
        <f t="shared" si="13"/>
        <v>0</v>
      </c>
      <c r="H292" s="188"/>
      <c r="I292" s="194" t="s">
        <v>264</v>
      </c>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v>21</v>
      </c>
      <c r="AN292" s="178"/>
      <c r="AO292" s="178"/>
      <c r="AP292" s="178"/>
      <c r="AQ292" s="178"/>
      <c r="AR292" s="178"/>
      <c r="AS292" s="178"/>
      <c r="AT292" s="178"/>
      <c r="AU292" s="178"/>
      <c r="AV292" s="178"/>
      <c r="AW292" s="178"/>
      <c r="AX292" s="178"/>
      <c r="AY292" s="178"/>
      <c r="AZ292" s="178"/>
      <c r="BA292" s="178"/>
      <c r="BB292" s="178"/>
      <c r="BC292" s="178"/>
      <c r="BD292" s="178"/>
      <c r="BE292" s="178"/>
      <c r="BF292" s="178"/>
      <c r="BG292" s="178"/>
      <c r="BH292" s="178"/>
    </row>
    <row r="293" spans="1:60" outlineLevel="1" x14ac:dyDescent="0.2">
      <c r="A293" s="192">
        <v>239</v>
      </c>
      <c r="B293" s="182" t="s">
        <v>1942</v>
      </c>
      <c r="C293" s="210" t="s">
        <v>1943</v>
      </c>
      <c r="D293" s="184" t="s">
        <v>1210</v>
      </c>
      <c r="E293" s="186">
        <v>3</v>
      </c>
      <c r="F293" s="190"/>
      <c r="G293" s="189">
        <f t="shared" si="13"/>
        <v>0</v>
      </c>
      <c r="H293" s="188"/>
      <c r="I293" s="194" t="s">
        <v>264</v>
      </c>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v>21</v>
      </c>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row>
    <row r="294" spans="1:60" outlineLevel="1" x14ac:dyDescent="0.2">
      <c r="A294" s="192">
        <v>240</v>
      </c>
      <c r="B294" s="182" t="s">
        <v>1944</v>
      </c>
      <c r="C294" s="210" t="s">
        <v>1945</v>
      </c>
      <c r="D294" s="184" t="s">
        <v>1210</v>
      </c>
      <c r="E294" s="186">
        <v>4</v>
      </c>
      <c r="F294" s="190"/>
      <c r="G294" s="189">
        <f t="shared" si="13"/>
        <v>0</v>
      </c>
      <c r="H294" s="188"/>
      <c r="I294" s="194" t="s">
        <v>264</v>
      </c>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v>21</v>
      </c>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row>
    <row r="295" spans="1:60" outlineLevel="1" x14ac:dyDescent="0.2">
      <c r="A295" s="192">
        <v>241</v>
      </c>
      <c r="B295" s="182" t="s">
        <v>1946</v>
      </c>
      <c r="C295" s="210" t="s">
        <v>1947</v>
      </c>
      <c r="D295" s="184" t="s">
        <v>1210</v>
      </c>
      <c r="E295" s="186">
        <v>15</v>
      </c>
      <c r="F295" s="190"/>
      <c r="G295" s="189">
        <f t="shared" si="13"/>
        <v>0</v>
      </c>
      <c r="H295" s="188"/>
      <c r="I295" s="194" t="s">
        <v>264</v>
      </c>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v>21</v>
      </c>
      <c r="AN295" s="178"/>
      <c r="AO295" s="178"/>
      <c r="AP295" s="178"/>
      <c r="AQ295" s="178"/>
      <c r="AR295" s="178"/>
      <c r="AS295" s="178"/>
      <c r="AT295" s="178"/>
      <c r="AU295" s="178"/>
      <c r="AV295" s="178"/>
      <c r="AW295" s="178"/>
      <c r="AX295" s="178"/>
      <c r="AY295" s="178"/>
      <c r="AZ295" s="178"/>
      <c r="BA295" s="178"/>
      <c r="BB295" s="178"/>
      <c r="BC295" s="178"/>
      <c r="BD295" s="178"/>
      <c r="BE295" s="178"/>
      <c r="BF295" s="178"/>
      <c r="BG295" s="178"/>
      <c r="BH295" s="178"/>
    </row>
    <row r="296" spans="1:60" outlineLevel="1" x14ac:dyDescent="0.2">
      <c r="A296" s="192">
        <v>242</v>
      </c>
      <c r="B296" s="182" t="s">
        <v>1948</v>
      </c>
      <c r="C296" s="210" t="s">
        <v>1949</v>
      </c>
      <c r="D296" s="184" t="s">
        <v>1210</v>
      </c>
      <c r="E296" s="186">
        <v>16</v>
      </c>
      <c r="F296" s="190"/>
      <c r="G296" s="189">
        <f t="shared" si="13"/>
        <v>0</v>
      </c>
      <c r="H296" s="188"/>
      <c r="I296" s="194" t="s">
        <v>264</v>
      </c>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v>21</v>
      </c>
      <c r="AN296" s="178"/>
      <c r="AO296" s="178"/>
      <c r="AP296" s="178"/>
      <c r="AQ296" s="178"/>
      <c r="AR296" s="178"/>
      <c r="AS296" s="178"/>
      <c r="AT296" s="178"/>
      <c r="AU296" s="178"/>
      <c r="AV296" s="178"/>
      <c r="AW296" s="178"/>
      <c r="AX296" s="178"/>
      <c r="AY296" s="178"/>
      <c r="AZ296" s="178"/>
      <c r="BA296" s="178"/>
      <c r="BB296" s="178"/>
      <c r="BC296" s="178"/>
      <c r="BD296" s="178"/>
      <c r="BE296" s="178"/>
      <c r="BF296" s="178"/>
      <c r="BG296" s="178"/>
      <c r="BH296" s="178"/>
    </row>
    <row r="297" spans="1:60" outlineLevel="1" x14ac:dyDescent="0.2">
      <c r="A297" s="192">
        <v>243</v>
      </c>
      <c r="B297" s="182" t="s">
        <v>1950</v>
      </c>
      <c r="C297" s="210" t="s">
        <v>1951</v>
      </c>
      <c r="D297" s="184" t="s">
        <v>1210</v>
      </c>
      <c r="E297" s="186">
        <v>22</v>
      </c>
      <c r="F297" s="190"/>
      <c r="G297" s="189">
        <f t="shared" si="13"/>
        <v>0</v>
      </c>
      <c r="H297" s="188"/>
      <c r="I297" s="194" t="s">
        <v>264</v>
      </c>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v>21</v>
      </c>
      <c r="AN297" s="178"/>
      <c r="AO297" s="178"/>
      <c r="AP297" s="178"/>
      <c r="AQ297" s="178"/>
      <c r="AR297" s="178"/>
      <c r="AS297" s="178"/>
      <c r="AT297" s="178"/>
      <c r="AU297" s="178"/>
      <c r="AV297" s="178"/>
      <c r="AW297" s="178"/>
      <c r="AX297" s="178"/>
      <c r="AY297" s="178"/>
      <c r="AZ297" s="178"/>
      <c r="BA297" s="178"/>
      <c r="BB297" s="178"/>
      <c r="BC297" s="178"/>
      <c r="BD297" s="178"/>
      <c r="BE297" s="178"/>
      <c r="BF297" s="178"/>
      <c r="BG297" s="178"/>
      <c r="BH297" s="178"/>
    </row>
    <row r="298" spans="1:60" outlineLevel="1" x14ac:dyDescent="0.2">
      <c r="A298" s="192">
        <v>244</v>
      </c>
      <c r="B298" s="182" t="s">
        <v>1952</v>
      </c>
      <c r="C298" s="210" t="s">
        <v>1953</v>
      </c>
      <c r="D298" s="184" t="s">
        <v>1210</v>
      </c>
      <c r="E298" s="186">
        <v>6</v>
      </c>
      <c r="F298" s="190"/>
      <c r="G298" s="189">
        <f t="shared" si="13"/>
        <v>0</v>
      </c>
      <c r="H298" s="188"/>
      <c r="I298" s="194" t="s">
        <v>264</v>
      </c>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v>21</v>
      </c>
      <c r="AN298" s="178"/>
      <c r="AO298" s="178"/>
      <c r="AP298" s="178"/>
      <c r="AQ298" s="178"/>
      <c r="AR298" s="178"/>
      <c r="AS298" s="178"/>
      <c r="AT298" s="178"/>
      <c r="AU298" s="178"/>
      <c r="AV298" s="178"/>
      <c r="AW298" s="178"/>
      <c r="AX298" s="178"/>
      <c r="AY298" s="178"/>
      <c r="AZ298" s="178"/>
      <c r="BA298" s="178"/>
      <c r="BB298" s="178"/>
      <c r="BC298" s="178"/>
      <c r="BD298" s="178"/>
      <c r="BE298" s="178"/>
      <c r="BF298" s="178"/>
      <c r="BG298" s="178"/>
      <c r="BH298" s="178"/>
    </row>
    <row r="299" spans="1:60" outlineLevel="1" x14ac:dyDescent="0.2">
      <c r="A299" s="192">
        <v>245</v>
      </c>
      <c r="B299" s="182" t="s">
        <v>1954</v>
      </c>
      <c r="C299" s="210" t="s">
        <v>1955</v>
      </c>
      <c r="D299" s="184" t="s">
        <v>1210</v>
      </c>
      <c r="E299" s="186">
        <v>25</v>
      </c>
      <c r="F299" s="190"/>
      <c r="G299" s="189">
        <f t="shared" si="13"/>
        <v>0</v>
      </c>
      <c r="H299" s="188"/>
      <c r="I299" s="194" t="s">
        <v>264</v>
      </c>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v>21</v>
      </c>
      <c r="AN299" s="178"/>
      <c r="AO299" s="178"/>
      <c r="AP299" s="178"/>
      <c r="AQ299" s="178"/>
      <c r="AR299" s="178"/>
      <c r="AS299" s="178"/>
      <c r="AT299" s="178"/>
      <c r="AU299" s="178"/>
      <c r="AV299" s="178"/>
      <c r="AW299" s="178"/>
      <c r="AX299" s="178"/>
      <c r="AY299" s="178"/>
      <c r="AZ299" s="178"/>
      <c r="BA299" s="178"/>
      <c r="BB299" s="178"/>
      <c r="BC299" s="178"/>
      <c r="BD299" s="178"/>
      <c r="BE299" s="178"/>
      <c r="BF299" s="178"/>
      <c r="BG299" s="178"/>
      <c r="BH299" s="178"/>
    </row>
    <row r="300" spans="1:60" outlineLevel="1" x14ac:dyDescent="0.2">
      <c r="A300" s="192">
        <v>246</v>
      </c>
      <c r="B300" s="182" t="s">
        <v>1956</v>
      </c>
      <c r="C300" s="210" t="s">
        <v>1957</v>
      </c>
      <c r="D300" s="184" t="s">
        <v>1210</v>
      </c>
      <c r="E300" s="186">
        <v>15</v>
      </c>
      <c r="F300" s="190"/>
      <c r="G300" s="189">
        <f t="shared" si="13"/>
        <v>0</v>
      </c>
      <c r="H300" s="188"/>
      <c r="I300" s="194" t="s">
        <v>264</v>
      </c>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v>21</v>
      </c>
      <c r="AN300" s="178"/>
      <c r="AO300" s="178"/>
      <c r="AP300" s="178"/>
      <c r="AQ300" s="178"/>
      <c r="AR300" s="178"/>
      <c r="AS300" s="178"/>
      <c r="AT300" s="178"/>
      <c r="AU300" s="178"/>
      <c r="AV300" s="178"/>
      <c r="AW300" s="178"/>
      <c r="AX300" s="178"/>
      <c r="AY300" s="178"/>
      <c r="AZ300" s="178"/>
      <c r="BA300" s="178"/>
      <c r="BB300" s="178"/>
      <c r="BC300" s="178"/>
      <c r="BD300" s="178"/>
      <c r="BE300" s="178"/>
      <c r="BF300" s="178"/>
      <c r="BG300" s="178"/>
      <c r="BH300" s="178"/>
    </row>
    <row r="301" spans="1:60" outlineLevel="1" x14ac:dyDescent="0.2">
      <c r="A301" s="192">
        <v>247</v>
      </c>
      <c r="B301" s="182" t="s">
        <v>1958</v>
      </c>
      <c r="C301" s="210" t="s">
        <v>1959</v>
      </c>
      <c r="D301" s="184" t="s">
        <v>1210</v>
      </c>
      <c r="E301" s="186">
        <v>5</v>
      </c>
      <c r="F301" s="190"/>
      <c r="G301" s="189">
        <f t="shared" si="13"/>
        <v>0</v>
      </c>
      <c r="H301" s="188"/>
      <c r="I301" s="194" t="s">
        <v>264</v>
      </c>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v>21</v>
      </c>
      <c r="AN301" s="178"/>
      <c r="AO301" s="178"/>
      <c r="AP301" s="178"/>
      <c r="AQ301" s="178"/>
      <c r="AR301" s="178"/>
      <c r="AS301" s="178"/>
      <c r="AT301" s="178"/>
      <c r="AU301" s="178"/>
      <c r="AV301" s="178"/>
      <c r="AW301" s="178"/>
      <c r="AX301" s="178"/>
      <c r="AY301" s="178"/>
      <c r="AZ301" s="178"/>
      <c r="BA301" s="178"/>
      <c r="BB301" s="178"/>
      <c r="BC301" s="178"/>
      <c r="BD301" s="178"/>
      <c r="BE301" s="178"/>
      <c r="BF301" s="178"/>
      <c r="BG301" s="178"/>
      <c r="BH301" s="178"/>
    </row>
    <row r="302" spans="1:60" outlineLevel="1" x14ac:dyDescent="0.2">
      <c r="A302" s="192">
        <v>248</v>
      </c>
      <c r="B302" s="182" t="s">
        <v>1960</v>
      </c>
      <c r="C302" s="210" t="s">
        <v>1961</v>
      </c>
      <c r="D302" s="184" t="s">
        <v>1210</v>
      </c>
      <c r="E302" s="186">
        <v>24</v>
      </c>
      <c r="F302" s="190"/>
      <c r="G302" s="189">
        <f t="shared" si="13"/>
        <v>0</v>
      </c>
      <c r="H302" s="188"/>
      <c r="I302" s="194" t="s">
        <v>264</v>
      </c>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v>21</v>
      </c>
      <c r="AN302" s="178"/>
      <c r="AO302" s="178"/>
      <c r="AP302" s="178"/>
      <c r="AQ302" s="178"/>
      <c r="AR302" s="178"/>
      <c r="AS302" s="178"/>
      <c r="AT302" s="178"/>
      <c r="AU302" s="178"/>
      <c r="AV302" s="178"/>
      <c r="AW302" s="178"/>
      <c r="AX302" s="178"/>
      <c r="AY302" s="178"/>
      <c r="AZ302" s="178"/>
      <c r="BA302" s="178"/>
      <c r="BB302" s="178"/>
      <c r="BC302" s="178"/>
      <c r="BD302" s="178"/>
      <c r="BE302" s="178"/>
      <c r="BF302" s="178"/>
      <c r="BG302" s="178"/>
      <c r="BH302" s="178"/>
    </row>
    <row r="303" spans="1:60" outlineLevel="1" x14ac:dyDescent="0.2">
      <c r="A303" s="192">
        <v>249</v>
      </c>
      <c r="B303" s="182" t="s">
        <v>1962</v>
      </c>
      <c r="C303" s="210" t="s">
        <v>1963</v>
      </c>
      <c r="D303" s="184" t="s">
        <v>1210</v>
      </c>
      <c r="E303" s="186">
        <v>6</v>
      </c>
      <c r="F303" s="190"/>
      <c r="G303" s="189">
        <f t="shared" si="13"/>
        <v>0</v>
      </c>
      <c r="H303" s="188"/>
      <c r="I303" s="194" t="s">
        <v>264</v>
      </c>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v>21</v>
      </c>
      <c r="AN303" s="178"/>
      <c r="AO303" s="178"/>
      <c r="AP303" s="178"/>
      <c r="AQ303" s="178"/>
      <c r="AR303" s="178"/>
      <c r="AS303" s="178"/>
      <c r="AT303" s="178"/>
      <c r="AU303" s="178"/>
      <c r="AV303" s="178"/>
      <c r="AW303" s="178"/>
      <c r="AX303" s="178"/>
      <c r="AY303" s="178"/>
      <c r="AZ303" s="178"/>
      <c r="BA303" s="178"/>
      <c r="BB303" s="178"/>
      <c r="BC303" s="178"/>
      <c r="BD303" s="178"/>
      <c r="BE303" s="178"/>
      <c r="BF303" s="178"/>
      <c r="BG303" s="178"/>
      <c r="BH303" s="178"/>
    </row>
    <row r="304" spans="1:60" ht="13.5" outlineLevel="1" thickBot="1" x14ac:dyDescent="0.25">
      <c r="A304" s="201">
        <v>250</v>
      </c>
      <c r="B304" s="202" t="s">
        <v>1964</v>
      </c>
      <c r="C304" s="231" t="s">
        <v>1965</v>
      </c>
      <c r="D304" s="239" t="s">
        <v>727</v>
      </c>
      <c r="E304" s="229">
        <v>1</v>
      </c>
      <c r="F304" s="230"/>
      <c r="G304" s="218">
        <f t="shared" si="13"/>
        <v>0</v>
      </c>
      <c r="H304" s="203"/>
      <c r="I304" s="204" t="s">
        <v>264</v>
      </c>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v>21</v>
      </c>
      <c r="AN304" s="178"/>
      <c r="AO304" s="178"/>
      <c r="AP304" s="178"/>
      <c r="AQ304" s="178"/>
      <c r="AR304" s="178"/>
      <c r="AS304" s="178"/>
      <c r="AT304" s="178"/>
      <c r="AU304" s="178"/>
      <c r="AV304" s="178"/>
      <c r="AW304" s="178"/>
      <c r="AX304" s="178"/>
      <c r="AY304" s="178"/>
      <c r="AZ304" s="178"/>
      <c r="BA304" s="178"/>
      <c r="BB304" s="178"/>
      <c r="BC304" s="178"/>
      <c r="BD304" s="178"/>
      <c r="BE304" s="178"/>
      <c r="BF304" s="178"/>
      <c r="BG304" s="178"/>
      <c r="BH304" s="178"/>
    </row>
    <row r="305" spans="1:41" hidden="1" x14ac:dyDescent="0.2">
      <c r="C305" s="80"/>
      <c r="AK305">
        <f>SUM(AK1:AK304)</f>
        <v>0</v>
      </c>
      <c r="AL305">
        <f>SUM(AL1:AL304)</f>
        <v>0</v>
      </c>
      <c r="AN305">
        <v>15</v>
      </c>
      <c r="AO305">
        <v>21</v>
      </c>
    </row>
    <row r="306" spans="1:41" ht="13.5" hidden="1" thickBot="1" x14ac:dyDescent="0.25">
      <c r="A306" s="219"/>
      <c r="B306" s="220" t="s">
        <v>175</v>
      </c>
      <c r="C306" s="225"/>
      <c r="D306" s="221"/>
      <c r="E306" s="221"/>
      <c r="F306" s="221"/>
      <c r="G306" s="222">
        <f>F8+F27+F48+F79+F87+F104+F118+F122+F131+F139+F205+F275</f>
        <v>0</v>
      </c>
      <c r="AN306">
        <f>SUMIF(AM8:AM305,AN305,G8:G305)</f>
        <v>0</v>
      </c>
      <c r="AO306">
        <f>SUMIF(AM8:AM305,AO305,G8:G305)</f>
        <v>0</v>
      </c>
    </row>
  </sheetData>
  <sheetProtection password="C71F" sheet="1"/>
  <mergeCells count="52">
    <mergeCell ref="C260:G260"/>
    <mergeCell ref="C261:G261"/>
    <mergeCell ref="F275:G275"/>
    <mergeCell ref="C280:G280"/>
    <mergeCell ref="C243:G243"/>
    <mergeCell ref="C244:G244"/>
    <mergeCell ref="C253:G253"/>
    <mergeCell ref="C254:G254"/>
    <mergeCell ref="C256:G256"/>
    <mergeCell ref="C257:G257"/>
    <mergeCell ref="C241:G241"/>
    <mergeCell ref="C223:G223"/>
    <mergeCell ref="C225:G225"/>
    <mergeCell ref="C226:G226"/>
    <mergeCell ref="C228:G228"/>
    <mergeCell ref="C229:G229"/>
    <mergeCell ref="C232:G232"/>
    <mergeCell ref="C234:G234"/>
    <mergeCell ref="C235:G235"/>
    <mergeCell ref="C237:G237"/>
    <mergeCell ref="C238:G238"/>
    <mergeCell ref="C240:G240"/>
    <mergeCell ref="C222:G222"/>
    <mergeCell ref="C137:G137"/>
    <mergeCell ref="C138:G138"/>
    <mergeCell ref="F139:G139"/>
    <mergeCell ref="F205:G205"/>
    <mergeCell ref="C207:G207"/>
    <mergeCell ref="C208:G208"/>
    <mergeCell ref="C214:G214"/>
    <mergeCell ref="C216:G216"/>
    <mergeCell ref="C218:G218"/>
    <mergeCell ref="C219:G219"/>
    <mergeCell ref="C220:G220"/>
    <mergeCell ref="C136:G136"/>
    <mergeCell ref="F27:G27"/>
    <mergeCell ref="F48:G48"/>
    <mergeCell ref="F79:G79"/>
    <mergeCell ref="F87:G87"/>
    <mergeCell ref="F104:G104"/>
    <mergeCell ref="F118:G118"/>
    <mergeCell ref="F122:G122"/>
    <mergeCell ref="F131:G131"/>
    <mergeCell ref="C133:G133"/>
    <mergeCell ref="C134:G134"/>
    <mergeCell ref="C135:G135"/>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05"/>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327</v>
      </c>
      <c r="C4" s="297" t="s">
        <v>328</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22"/>
      <c r="E7" s="301"/>
      <c r="F7" s="302"/>
      <c r="G7" s="302"/>
      <c r="H7" s="199"/>
      <c r="I7" s="200"/>
      <c r="J7" s="54"/>
    </row>
    <row r="8" spans="1:60" x14ac:dyDescent="0.2">
      <c r="A8" s="191" t="s">
        <v>127</v>
      </c>
      <c r="B8" s="181" t="s">
        <v>1966</v>
      </c>
      <c r="C8" s="209" t="s">
        <v>1967</v>
      </c>
      <c r="D8" s="226"/>
      <c r="E8" s="185"/>
      <c r="F8" s="293">
        <f>SUM(G9:G19)</f>
        <v>0</v>
      </c>
      <c r="G8" s="294"/>
      <c r="H8" s="187"/>
      <c r="I8" s="193"/>
      <c r="J8" s="54"/>
    </row>
    <row r="9" spans="1:60" outlineLevel="1" x14ac:dyDescent="0.2">
      <c r="A9" s="192">
        <v>1</v>
      </c>
      <c r="B9" s="182" t="s">
        <v>1568</v>
      </c>
      <c r="C9" s="210" t="s">
        <v>1968</v>
      </c>
      <c r="D9" s="227" t="s">
        <v>1184</v>
      </c>
      <c r="E9" s="186">
        <v>1</v>
      </c>
      <c r="F9" s="190"/>
      <c r="G9" s="189">
        <f t="shared" ref="G9:G19" si="0">E9*F9</f>
        <v>0</v>
      </c>
      <c r="H9" s="188"/>
      <c r="I9" s="194" t="s">
        <v>264</v>
      </c>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v>21</v>
      </c>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v>2</v>
      </c>
      <c r="B10" s="182" t="s">
        <v>1570</v>
      </c>
      <c r="C10" s="210" t="s">
        <v>1969</v>
      </c>
      <c r="D10" s="227" t="s">
        <v>1184</v>
      </c>
      <c r="E10" s="186">
        <v>1</v>
      </c>
      <c r="F10" s="190"/>
      <c r="G10" s="189">
        <f t="shared" si="0"/>
        <v>0</v>
      </c>
      <c r="H10" s="188"/>
      <c r="I10" s="194" t="s">
        <v>264</v>
      </c>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v>21</v>
      </c>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outlineLevel="1" x14ac:dyDescent="0.2">
      <c r="A11" s="192">
        <v>3</v>
      </c>
      <c r="B11" s="182" t="s">
        <v>1572</v>
      </c>
      <c r="C11" s="210" t="s">
        <v>1970</v>
      </c>
      <c r="D11" s="227" t="s">
        <v>1184</v>
      </c>
      <c r="E11" s="186">
        <v>1</v>
      </c>
      <c r="F11" s="190"/>
      <c r="G11" s="189">
        <f t="shared" si="0"/>
        <v>0</v>
      </c>
      <c r="H11" s="188"/>
      <c r="I11" s="194" t="s">
        <v>264</v>
      </c>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v>21</v>
      </c>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outlineLevel="1" x14ac:dyDescent="0.2">
      <c r="A12" s="192">
        <v>4</v>
      </c>
      <c r="B12" s="182" t="s">
        <v>1575</v>
      </c>
      <c r="C12" s="210" t="s">
        <v>1971</v>
      </c>
      <c r="D12" s="227" t="s">
        <v>1184</v>
      </c>
      <c r="E12" s="186">
        <v>2</v>
      </c>
      <c r="F12" s="190"/>
      <c r="G12" s="189">
        <f t="shared" si="0"/>
        <v>0</v>
      </c>
      <c r="H12" s="188"/>
      <c r="I12" s="194" t="s">
        <v>264</v>
      </c>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v>21</v>
      </c>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outlineLevel="1" x14ac:dyDescent="0.2">
      <c r="A13" s="192">
        <v>5</v>
      </c>
      <c r="B13" s="182" t="s">
        <v>1577</v>
      </c>
      <c r="C13" s="210" t="s">
        <v>1972</v>
      </c>
      <c r="D13" s="227" t="s">
        <v>1184</v>
      </c>
      <c r="E13" s="186">
        <v>1</v>
      </c>
      <c r="F13" s="190"/>
      <c r="G13" s="189">
        <f t="shared" si="0"/>
        <v>0</v>
      </c>
      <c r="H13" s="188"/>
      <c r="I13" s="194" t="s">
        <v>264</v>
      </c>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v>21</v>
      </c>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outlineLevel="1" x14ac:dyDescent="0.2">
      <c r="A14" s="192">
        <v>6</v>
      </c>
      <c r="B14" s="182" t="s">
        <v>1579</v>
      </c>
      <c r="C14" s="210" t="s">
        <v>1973</v>
      </c>
      <c r="D14" s="227" t="s">
        <v>1184</v>
      </c>
      <c r="E14" s="186">
        <v>1</v>
      </c>
      <c r="F14" s="190"/>
      <c r="G14" s="189">
        <f t="shared" si="0"/>
        <v>0</v>
      </c>
      <c r="H14" s="188"/>
      <c r="I14" s="194" t="s">
        <v>264</v>
      </c>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v>21</v>
      </c>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outlineLevel="1" x14ac:dyDescent="0.2">
      <c r="A15" s="192">
        <v>7</v>
      </c>
      <c r="B15" s="182" t="s">
        <v>1581</v>
      </c>
      <c r="C15" s="210" t="s">
        <v>1974</v>
      </c>
      <c r="D15" s="227" t="s">
        <v>1184</v>
      </c>
      <c r="E15" s="186">
        <v>2</v>
      </c>
      <c r="F15" s="190"/>
      <c r="G15" s="189">
        <f t="shared" si="0"/>
        <v>0</v>
      </c>
      <c r="H15" s="188"/>
      <c r="I15" s="194" t="s">
        <v>264</v>
      </c>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v>21</v>
      </c>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outlineLevel="1" x14ac:dyDescent="0.2">
      <c r="A16" s="192">
        <v>8</v>
      </c>
      <c r="B16" s="182" t="s">
        <v>1583</v>
      </c>
      <c r="C16" s="210" t="s">
        <v>1975</v>
      </c>
      <c r="D16" s="227" t="s">
        <v>1184</v>
      </c>
      <c r="E16" s="186">
        <v>1</v>
      </c>
      <c r="F16" s="190"/>
      <c r="G16" s="189">
        <f t="shared" si="0"/>
        <v>0</v>
      </c>
      <c r="H16" s="188"/>
      <c r="I16" s="194" t="s">
        <v>264</v>
      </c>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v>21</v>
      </c>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v>9</v>
      </c>
      <c r="B17" s="182" t="s">
        <v>1585</v>
      </c>
      <c r="C17" s="210" t="s">
        <v>1976</v>
      </c>
      <c r="D17" s="227" t="s">
        <v>1184</v>
      </c>
      <c r="E17" s="186">
        <v>1</v>
      </c>
      <c r="F17" s="190"/>
      <c r="G17" s="189">
        <f t="shared" si="0"/>
        <v>0</v>
      </c>
      <c r="H17" s="188"/>
      <c r="I17" s="194" t="s">
        <v>264</v>
      </c>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v>21</v>
      </c>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v>10</v>
      </c>
      <c r="B18" s="182" t="s">
        <v>1587</v>
      </c>
      <c r="C18" s="210" t="s">
        <v>1977</v>
      </c>
      <c r="D18" s="227" t="s">
        <v>1184</v>
      </c>
      <c r="E18" s="186">
        <v>1</v>
      </c>
      <c r="F18" s="190"/>
      <c r="G18" s="189">
        <f t="shared" si="0"/>
        <v>0</v>
      </c>
      <c r="H18" s="188"/>
      <c r="I18" s="194" t="s">
        <v>264</v>
      </c>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v>21</v>
      </c>
      <c r="AN18" s="178"/>
      <c r="AO18" s="178"/>
      <c r="AP18" s="178"/>
      <c r="AQ18" s="178"/>
      <c r="AR18" s="178"/>
      <c r="AS18" s="178"/>
      <c r="AT18" s="178"/>
      <c r="AU18" s="178"/>
      <c r="AV18" s="178"/>
      <c r="AW18" s="178"/>
      <c r="AX18" s="178"/>
      <c r="AY18" s="178"/>
      <c r="AZ18" s="178"/>
      <c r="BA18" s="178"/>
      <c r="BB18" s="178"/>
      <c r="BC18" s="178"/>
      <c r="BD18" s="178"/>
      <c r="BE18" s="178"/>
      <c r="BF18" s="178"/>
      <c r="BG18" s="178"/>
      <c r="BH18" s="178"/>
    </row>
    <row r="19" spans="1:60" outlineLevel="1" x14ac:dyDescent="0.2">
      <c r="A19" s="192">
        <v>11</v>
      </c>
      <c r="B19" s="182" t="s">
        <v>1589</v>
      </c>
      <c r="C19" s="210" t="s">
        <v>1978</v>
      </c>
      <c r="D19" s="227" t="s">
        <v>1184</v>
      </c>
      <c r="E19" s="186">
        <v>1</v>
      </c>
      <c r="F19" s="190"/>
      <c r="G19" s="189">
        <f t="shared" si="0"/>
        <v>0</v>
      </c>
      <c r="H19" s="188"/>
      <c r="I19" s="194" t="s">
        <v>264</v>
      </c>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v>21</v>
      </c>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x14ac:dyDescent="0.2">
      <c r="A20" s="191" t="s">
        <v>127</v>
      </c>
      <c r="B20" s="181" t="s">
        <v>1979</v>
      </c>
      <c r="C20" s="209" t="s">
        <v>1980</v>
      </c>
      <c r="D20" s="226"/>
      <c r="E20" s="185"/>
      <c r="F20" s="320">
        <f>SUM(G21:G22)</f>
        <v>0</v>
      </c>
      <c r="G20" s="321"/>
      <c r="H20" s="187"/>
      <c r="I20" s="193"/>
      <c r="J20" s="54"/>
    </row>
    <row r="21" spans="1:60" outlineLevel="1" x14ac:dyDescent="0.2">
      <c r="A21" s="192">
        <v>12</v>
      </c>
      <c r="B21" s="182" t="s">
        <v>1591</v>
      </c>
      <c r="C21" s="210" t="s">
        <v>1981</v>
      </c>
      <c r="D21" s="227" t="s">
        <v>1184</v>
      </c>
      <c r="E21" s="186">
        <v>1</v>
      </c>
      <c r="F21" s="190"/>
      <c r="G21" s="189">
        <f>E21*F21</f>
        <v>0</v>
      </c>
      <c r="H21" s="188"/>
      <c r="I21" s="194" t="s">
        <v>264</v>
      </c>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v>21</v>
      </c>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outlineLevel="1" x14ac:dyDescent="0.2">
      <c r="A22" s="192">
        <v>13</v>
      </c>
      <c r="B22" s="182" t="s">
        <v>1593</v>
      </c>
      <c r="C22" s="210" t="s">
        <v>1982</v>
      </c>
      <c r="D22" s="227" t="s">
        <v>1184</v>
      </c>
      <c r="E22" s="186">
        <v>1</v>
      </c>
      <c r="F22" s="190"/>
      <c r="G22" s="189">
        <f>E22*F22</f>
        <v>0</v>
      </c>
      <c r="H22" s="188"/>
      <c r="I22" s="194" t="s">
        <v>264</v>
      </c>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v>21</v>
      </c>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x14ac:dyDescent="0.2">
      <c r="A23" s="191" t="s">
        <v>127</v>
      </c>
      <c r="B23" s="181" t="s">
        <v>1983</v>
      </c>
      <c r="C23" s="209" t="s">
        <v>1984</v>
      </c>
      <c r="D23" s="226"/>
      <c r="E23" s="185"/>
      <c r="F23" s="320">
        <f>SUM(G24:G34)</f>
        <v>0</v>
      </c>
      <c r="G23" s="321"/>
      <c r="H23" s="187"/>
      <c r="I23" s="193"/>
      <c r="J23" s="54"/>
    </row>
    <row r="24" spans="1:60" outlineLevel="1" x14ac:dyDescent="0.2">
      <c r="A24" s="192">
        <v>14</v>
      </c>
      <c r="B24" s="182" t="s">
        <v>1595</v>
      </c>
      <c r="C24" s="210" t="s">
        <v>1985</v>
      </c>
      <c r="D24" s="227" t="s">
        <v>1184</v>
      </c>
      <c r="E24" s="186">
        <v>25</v>
      </c>
      <c r="F24" s="190"/>
      <c r="G24" s="189">
        <f t="shared" ref="G24:G34" si="1">E24*F24</f>
        <v>0</v>
      </c>
      <c r="H24" s="188"/>
      <c r="I24" s="194" t="s">
        <v>264</v>
      </c>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v>21</v>
      </c>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v>15</v>
      </c>
      <c r="B25" s="182" t="s">
        <v>1597</v>
      </c>
      <c r="C25" s="210" t="s">
        <v>1986</v>
      </c>
      <c r="D25" s="227" t="s">
        <v>1184</v>
      </c>
      <c r="E25" s="186">
        <v>25</v>
      </c>
      <c r="F25" s="190"/>
      <c r="G25" s="189">
        <f t="shared" si="1"/>
        <v>0</v>
      </c>
      <c r="H25" s="188"/>
      <c r="I25" s="194" t="s">
        <v>264</v>
      </c>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v>21</v>
      </c>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v>16</v>
      </c>
      <c r="B26" s="182" t="s">
        <v>1599</v>
      </c>
      <c r="C26" s="210" t="s">
        <v>1987</v>
      </c>
      <c r="D26" s="227" t="s">
        <v>1184</v>
      </c>
      <c r="E26" s="186">
        <v>50</v>
      </c>
      <c r="F26" s="190"/>
      <c r="G26" s="189">
        <f t="shared" si="1"/>
        <v>0</v>
      </c>
      <c r="H26" s="188"/>
      <c r="I26" s="194" t="s">
        <v>264</v>
      </c>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v>21</v>
      </c>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outlineLevel="1" x14ac:dyDescent="0.2">
      <c r="A27" s="192">
        <v>17</v>
      </c>
      <c r="B27" s="182" t="s">
        <v>1601</v>
      </c>
      <c r="C27" s="210" t="s">
        <v>1988</v>
      </c>
      <c r="D27" s="227" t="s">
        <v>1184</v>
      </c>
      <c r="E27" s="186">
        <v>15</v>
      </c>
      <c r="F27" s="190"/>
      <c r="G27" s="189">
        <f t="shared" si="1"/>
        <v>0</v>
      </c>
      <c r="H27" s="188"/>
      <c r="I27" s="194" t="s">
        <v>264</v>
      </c>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v>21</v>
      </c>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v>18</v>
      </c>
      <c r="B28" s="182" t="s">
        <v>1603</v>
      </c>
      <c r="C28" s="210" t="s">
        <v>1989</v>
      </c>
      <c r="D28" s="227" t="s">
        <v>1184</v>
      </c>
      <c r="E28" s="186">
        <v>10</v>
      </c>
      <c r="F28" s="190"/>
      <c r="G28" s="189">
        <f t="shared" si="1"/>
        <v>0</v>
      </c>
      <c r="H28" s="188"/>
      <c r="I28" s="194" t="s">
        <v>264</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v>19</v>
      </c>
      <c r="B29" s="182" t="s">
        <v>1606</v>
      </c>
      <c r="C29" s="210" t="s">
        <v>1990</v>
      </c>
      <c r="D29" s="227" t="s">
        <v>1184</v>
      </c>
      <c r="E29" s="186">
        <v>1</v>
      </c>
      <c r="F29" s="190"/>
      <c r="G29" s="189">
        <f t="shared" si="1"/>
        <v>0</v>
      </c>
      <c r="H29" s="188"/>
      <c r="I29" s="194" t="s">
        <v>264</v>
      </c>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v>21</v>
      </c>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v>20</v>
      </c>
      <c r="B30" s="182" t="s">
        <v>1607</v>
      </c>
      <c r="C30" s="210" t="s">
        <v>1991</v>
      </c>
      <c r="D30" s="227" t="s">
        <v>1184</v>
      </c>
      <c r="E30" s="186">
        <v>1</v>
      </c>
      <c r="F30" s="190"/>
      <c r="G30" s="189">
        <f t="shared" si="1"/>
        <v>0</v>
      </c>
      <c r="H30" s="188"/>
      <c r="I30" s="194" t="s">
        <v>264</v>
      </c>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v>21</v>
      </c>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v>21</v>
      </c>
      <c r="B31" s="182" t="s">
        <v>1608</v>
      </c>
      <c r="C31" s="210" t="s">
        <v>1992</v>
      </c>
      <c r="D31" s="227" t="s">
        <v>1184</v>
      </c>
      <c r="E31" s="186">
        <v>2</v>
      </c>
      <c r="F31" s="190"/>
      <c r="G31" s="189">
        <f t="shared" si="1"/>
        <v>0</v>
      </c>
      <c r="H31" s="188"/>
      <c r="I31" s="194" t="s">
        <v>264</v>
      </c>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v>21</v>
      </c>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outlineLevel="1" x14ac:dyDescent="0.2">
      <c r="A32" s="192">
        <v>22</v>
      </c>
      <c r="B32" s="182" t="s">
        <v>1609</v>
      </c>
      <c r="C32" s="210" t="s">
        <v>1993</v>
      </c>
      <c r="D32" s="227" t="s">
        <v>1184</v>
      </c>
      <c r="E32" s="186">
        <v>11</v>
      </c>
      <c r="F32" s="190"/>
      <c r="G32" s="189">
        <f t="shared" si="1"/>
        <v>0</v>
      </c>
      <c r="H32" s="188"/>
      <c r="I32" s="194" t="s">
        <v>264</v>
      </c>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v>21</v>
      </c>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v>23</v>
      </c>
      <c r="B33" s="182" t="s">
        <v>1208</v>
      </c>
      <c r="C33" s="210" t="s">
        <v>1994</v>
      </c>
      <c r="D33" s="227" t="s">
        <v>1184</v>
      </c>
      <c r="E33" s="186">
        <v>1</v>
      </c>
      <c r="F33" s="190"/>
      <c r="G33" s="189">
        <f t="shared" si="1"/>
        <v>0</v>
      </c>
      <c r="H33" s="188"/>
      <c r="I33" s="194" t="s">
        <v>264</v>
      </c>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v>21</v>
      </c>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outlineLevel="1" x14ac:dyDescent="0.2">
      <c r="A34" s="192">
        <v>24</v>
      </c>
      <c r="B34" s="182" t="s">
        <v>1611</v>
      </c>
      <c r="C34" s="210" t="s">
        <v>1995</v>
      </c>
      <c r="D34" s="227" t="s">
        <v>1184</v>
      </c>
      <c r="E34" s="186">
        <v>1</v>
      </c>
      <c r="F34" s="190"/>
      <c r="G34" s="189">
        <f t="shared" si="1"/>
        <v>0</v>
      </c>
      <c r="H34" s="188"/>
      <c r="I34" s="194" t="s">
        <v>264</v>
      </c>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v>21</v>
      </c>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x14ac:dyDescent="0.2">
      <c r="A35" s="191" t="s">
        <v>127</v>
      </c>
      <c r="B35" s="181" t="s">
        <v>1996</v>
      </c>
      <c r="C35" s="209" t="s">
        <v>1997</v>
      </c>
      <c r="D35" s="226"/>
      <c r="E35" s="185"/>
      <c r="F35" s="320">
        <f>SUM(G36:G36)</f>
        <v>0</v>
      </c>
      <c r="G35" s="321"/>
      <c r="H35" s="187"/>
      <c r="I35" s="193"/>
      <c r="J35" s="54"/>
    </row>
    <row r="36" spans="1:60" outlineLevel="1" x14ac:dyDescent="0.2">
      <c r="A36" s="192">
        <v>25</v>
      </c>
      <c r="B36" s="182" t="s">
        <v>1213</v>
      </c>
      <c r="C36" s="210" t="s">
        <v>1998</v>
      </c>
      <c r="D36" s="227" t="s">
        <v>1184</v>
      </c>
      <c r="E36" s="186">
        <v>1</v>
      </c>
      <c r="F36" s="190"/>
      <c r="G36" s="189">
        <f>E36*F36</f>
        <v>0</v>
      </c>
      <c r="H36" s="188"/>
      <c r="I36" s="194" t="s">
        <v>264</v>
      </c>
      <c r="J36" s="177"/>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v>21</v>
      </c>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x14ac:dyDescent="0.2">
      <c r="A37" s="191" t="s">
        <v>127</v>
      </c>
      <c r="B37" s="181" t="s">
        <v>1999</v>
      </c>
      <c r="C37" s="209" t="s">
        <v>2000</v>
      </c>
      <c r="D37" s="226"/>
      <c r="E37" s="185"/>
      <c r="F37" s="320">
        <f>SUM(G38:G65)</f>
        <v>0</v>
      </c>
      <c r="G37" s="321"/>
      <c r="H37" s="187"/>
      <c r="I37" s="193"/>
      <c r="J37" s="54"/>
    </row>
    <row r="38" spans="1:60" outlineLevel="1" x14ac:dyDescent="0.2">
      <c r="A38" s="192">
        <v>26</v>
      </c>
      <c r="B38" s="182" t="s">
        <v>1619</v>
      </c>
      <c r="C38" s="210" t="s">
        <v>2001</v>
      </c>
      <c r="D38" s="227" t="s">
        <v>397</v>
      </c>
      <c r="E38" s="186">
        <v>45</v>
      </c>
      <c r="F38" s="190"/>
      <c r="G38" s="189">
        <f t="shared" ref="G38:G65" si="2">E38*F38</f>
        <v>0</v>
      </c>
      <c r="H38" s="188"/>
      <c r="I38" s="194" t="s">
        <v>264</v>
      </c>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v>21</v>
      </c>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outlineLevel="1" x14ac:dyDescent="0.2">
      <c r="A39" s="192">
        <v>27</v>
      </c>
      <c r="B39" s="182" t="s">
        <v>1621</v>
      </c>
      <c r="C39" s="210" t="s">
        <v>2002</v>
      </c>
      <c r="D39" s="227" t="s">
        <v>397</v>
      </c>
      <c r="E39" s="186">
        <v>190</v>
      </c>
      <c r="F39" s="190"/>
      <c r="G39" s="189">
        <f t="shared" si="2"/>
        <v>0</v>
      </c>
      <c r="H39" s="188"/>
      <c r="I39" s="194" t="s">
        <v>264</v>
      </c>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v>21</v>
      </c>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outlineLevel="1" x14ac:dyDescent="0.2">
      <c r="A40" s="192">
        <v>28</v>
      </c>
      <c r="B40" s="182" t="s">
        <v>1623</v>
      </c>
      <c r="C40" s="210" t="s">
        <v>2003</v>
      </c>
      <c r="D40" s="227" t="s">
        <v>397</v>
      </c>
      <c r="E40" s="186">
        <v>85</v>
      </c>
      <c r="F40" s="190"/>
      <c r="G40" s="189">
        <f t="shared" si="2"/>
        <v>0</v>
      </c>
      <c r="H40" s="188"/>
      <c r="I40" s="194" t="s">
        <v>264</v>
      </c>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v>21</v>
      </c>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v>29</v>
      </c>
      <c r="B41" s="182" t="s">
        <v>1625</v>
      </c>
      <c r="C41" s="210" t="s">
        <v>2004</v>
      </c>
      <c r="D41" s="227" t="s">
        <v>397</v>
      </c>
      <c r="E41" s="186">
        <v>690</v>
      </c>
      <c r="F41" s="190"/>
      <c r="G41" s="189">
        <f t="shared" si="2"/>
        <v>0</v>
      </c>
      <c r="H41" s="188"/>
      <c r="I41" s="194" t="s">
        <v>264</v>
      </c>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v>21</v>
      </c>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outlineLevel="1" x14ac:dyDescent="0.2">
      <c r="A42" s="192">
        <v>30</v>
      </c>
      <c r="B42" s="182" t="s">
        <v>1627</v>
      </c>
      <c r="C42" s="210" t="s">
        <v>2005</v>
      </c>
      <c r="D42" s="227" t="s">
        <v>397</v>
      </c>
      <c r="E42" s="186">
        <v>50</v>
      </c>
      <c r="F42" s="190"/>
      <c r="G42" s="189">
        <f t="shared" si="2"/>
        <v>0</v>
      </c>
      <c r="H42" s="188"/>
      <c r="I42" s="194" t="s">
        <v>264</v>
      </c>
      <c r="J42" s="177"/>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v>21</v>
      </c>
      <c r="AN42" s="178"/>
      <c r="AO42" s="178"/>
      <c r="AP42" s="178"/>
      <c r="AQ42" s="178"/>
      <c r="AR42" s="178"/>
      <c r="AS42" s="178"/>
      <c r="AT42" s="178"/>
      <c r="AU42" s="178"/>
      <c r="AV42" s="178"/>
      <c r="AW42" s="178"/>
      <c r="AX42" s="178"/>
      <c r="AY42" s="178"/>
      <c r="AZ42" s="178"/>
      <c r="BA42" s="178"/>
      <c r="BB42" s="178"/>
      <c r="BC42" s="178"/>
      <c r="BD42" s="178"/>
      <c r="BE42" s="178"/>
      <c r="BF42" s="178"/>
      <c r="BG42" s="178"/>
      <c r="BH42" s="178"/>
    </row>
    <row r="43" spans="1:60" outlineLevel="1" x14ac:dyDescent="0.2">
      <c r="A43" s="192">
        <v>31</v>
      </c>
      <c r="B43" s="182" t="s">
        <v>1629</v>
      </c>
      <c r="C43" s="210" t="s">
        <v>2006</v>
      </c>
      <c r="D43" s="227" t="s">
        <v>1184</v>
      </c>
      <c r="E43" s="186">
        <v>1</v>
      </c>
      <c r="F43" s="190"/>
      <c r="G43" s="189">
        <f t="shared" si="2"/>
        <v>0</v>
      </c>
      <c r="H43" s="188"/>
      <c r="I43" s="194" t="s">
        <v>264</v>
      </c>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v>21</v>
      </c>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outlineLevel="1" x14ac:dyDescent="0.2">
      <c r="A44" s="192">
        <v>32</v>
      </c>
      <c r="B44" s="182" t="s">
        <v>1237</v>
      </c>
      <c r="C44" s="210" t="s">
        <v>2007</v>
      </c>
      <c r="D44" s="227" t="s">
        <v>1184</v>
      </c>
      <c r="E44" s="186">
        <v>2</v>
      </c>
      <c r="F44" s="190"/>
      <c r="G44" s="189">
        <f t="shared" si="2"/>
        <v>0</v>
      </c>
      <c r="H44" s="188"/>
      <c r="I44" s="194" t="s">
        <v>264</v>
      </c>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v>21</v>
      </c>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ht="22.5" outlineLevel="1" x14ac:dyDescent="0.2">
      <c r="A45" s="192">
        <v>33</v>
      </c>
      <c r="B45" s="182" t="s">
        <v>1632</v>
      </c>
      <c r="C45" s="210" t="s">
        <v>2008</v>
      </c>
      <c r="D45" s="227" t="s">
        <v>1184</v>
      </c>
      <c r="E45" s="186">
        <v>1</v>
      </c>
      <c r="F45" s="190"/>
      <c r="G45" s="189">
        <f t="shared" si="2"/>
        <v>0</v>
      </c>
      <c r="H45" s="188"/>
      <c r="I45" s="194" t="s">
        <v>264</v>
      </c>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v>21</v>
      </c>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ht="22.5" outlineLevel="1" x14ac:dyDescent="0.2">
      <c r="A46" s="192">
        <v>34</v>
      </c>
      <c r="B46" s="182" t="s">
        <v>1634</v>
      </c>
      <c r="C46" s="210" t="s">
        <v>2009</v>
      </c>
      <c r="D46" s="227" t="s">
        <v>1184</v>
      </c>
      <c r="E46" s="186">
        <v>1</v>
      </c>
      <c r="F46" s="190"/>
      <c r="G46" s="189">
        <f t="shared" si="2"/>
        <v>0</v>
      </c>
      <c r="H46" s="188"/>
      <c r="I46" s="194" t="s">
        <v>264</v>
      </c>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v>21</v>
      </c>
      <c r="AN46" s="178"/>
      <c r="AO46" s="178"/>
      <c r="AP46" s="178"/>
      <c r="AQ46" s="178"/>
      <c r="AR46" s="178"/>
      <c r="AS46" s="178"/>
      <c r="AT46" s="178"/>
      <c r="AU46" s="178"/>
      <c r="AV46" s="178"/>
      <c r="AW46" s="178"/>
      <c r="AX46" s="178"/>
      <c r="AY46" s="178"/>
      <c r="AZ46" s="178"/>
      <c r="BA46" s="178"/>
      <c r="BB46" s="178"/>
      <c r="BC46" s="178"/>
      <c r="BD46" s="178"/>
      <c r="BE46" s="178"/>
      <c r="BF46" s="178"/>
      <c r="BG46" s="178"/>
      <c r="BH46" s="178"/>
    </row>
    <row r="47" spans="1:60" outlineLevel="1" x14ac:dyDescent="0.2">
      <c r="A47" s="192">
        <v>35</v>
      </c>
      <c r="B47" s="182" t="s">
        <v>1636</v>
      </c>
      <c r="C47" s="210" t="s">
        <v>2010</v>
      </c>
      <c r="D47" s="227" t="s">
        <v>1184</v>
      </c>
      <c r="E47" s="186">
        <v>8</v>
      </c>
      <c r="F47" s="190"/>
      <c r="G47" s="189">
        <f t="shared" si="2"/>
        <v>0</v>
      </c>
      <c r="H47" s="188"/>
      <c r="I47" s="194" t="s">
        <v>264</v>
      </c>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v>21</v>
      </c>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outlineLevel="1" x14ac:dyDescent="0.2">
      <c r="A48" s="192">
        <v>36</v>
      </c>
      <c r="B48" s="182" t="s">
        <v>1638</v>
      </c>
      <c r="C48" s="210" t="s">
        <v>2011</v>
      </c>
      <c r="D48" s="227" t="s">
        <v>1184</v>
      </c>
      <c r="E48" s="186">
        <v>10</v>
      </c>
      <c r="F48" s="190"/>
      <c r="G48" s="189">
        <f t="shared" si="2"/>
        <v>0</v>
      </c>
      <c r="H48" s="188"/>
      <c r="I48" s="194" t="s">
        <v>264</v>
      </c>
      <c r="J48" s="177"/>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v>21</v>
      </c>
      <c r="AN48" s="178"/>
      <c r="AO48" s="178"/>
      <c r="AP48" s="178"/>
      <c r="AQ48" s="178"/>
      <c r="AR48" s="178"/>
      <c r="AS48" s="178"/>
      <c r="AT48" s="178"/>
      <c r="AU48" s="178"/>
      <c r="AV48" s="178"/>
      <c r="AW48" s="178"/>
      <c r="AX48" s="178"/>
      <c r="AY48" s="178"/>
      <c r="AZ48" s="178"/>
      <c r="BA48" s="178"/>
      <c r="BB48" s="178"/>
      <c r="BC48" s="178"/>
      <c r="BD48" s="178"/>
      <c r="BE48" s="178"/>
      <c r="BF48" s="178"/>
      <c r="BG48" s="178"/>
      <c r="BH48" s="178"/>
    </row>
    <row r="49" spans="1:60" outlineLevel="1" x14ac:dyDescent="0.2">
      <c r="A49" s="192">
        <v>37</v>
      </c>
      <c r="B49" s="182" t="s">
        <v>1247</v>
      </c>
      <c r="C49" s="210" t="s">
        <v>2012</v>
      </c>
      <c r="D49" s="227" t="s">
        <v>1184</v>
      </c>
      <c r="E49" s="186">
        <v>10</v>
      </c>
      <c r="F49" s="190"/>
      <c r="G49" s="189">
        <f t="shared" si="2"/>
        <v>0</v>
      </c>
      <c r="H49" s="188"/>
      <c r="I49" s="194" t="s">
        <v>264</v>
      </c>
      <c r="J49" s="177"/>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v>21</v>
      </c>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outlineLevel="1" x14ac:dyDescent="0.2">
      <c r="A50" s="192">
        <v>38</v>
      </c>
      <c r="B50" s="182" t="s">
        <v>1249</v>
      </c>
      <c r="C50" s="210" t="s">
        <v>2013</v>
      </c>
      <c r="D50" s="227" t="s">
        <v>1184</v>
      </c>
      <c r="E50" s="186">
        <v>10</v>
      </c>
      <c r="F50" s="190"/>
      <c r="G50" s="189">
        <f t="shared" si="2"/>
        <v>0</v>
      </c>
      <c r="H50" s="188"/>
      <c r="I50" s="194" t="s">
        <v>264</v>
      </c>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v>21</v>
      </c>
      <c r="AN50" s="178"/>
      <c r="AO50" s="178"/>
      <c r="AP50" s="178"/>
      <c r="AQ50" s="178"/>
      <c r="AR50" s="178"/>
      <c r="AS50" s="178"/>
      <c r="AT50" s="178"/>
      <c r="AU50" s="178"/>
      <c r="AV50" s="178"/>
      <c r="AW50" s="178"/>
      <c r="AX50" s="178"/>
      <c r="AY50" s="178"/>
      <c r="AZ50" s="178"/>
      <c r="BA50" s="178"/>
      <c r="BB50" s="178"/>
      <c r="BC50" s="178"/>
      <c r="BD50" s="178"/>
      <c r="BE50" s="178"/>
      <c r="BF50" s="178"/>
      <c r="BG50" s="178"/>
      <c r="BH50" s="178"/>
    </row>
    <row r="51" spans="1:60" outlineLevel="1" x14ac:dyDescent="0.2">
      <c r="A51" s="192">
        <v>39</v>
      </c>
      <c r="B51" s="182" t="s">
        <v>1251</v>
      </c>
      <c r="C51" s="210" t="s">
        <v>2014</v>
      </c>
      <c r="D51" s="227" t="s">
        <v>1184</v>
      </c>
      <c r="E51" s="186">
        <v>40</v>
      </c>
      <c r="F51" s="190"/>
      <c r="G51" s="189">
        <f t="shared" si="2"/>
        <v>0</v>
      </c>
      <c r="H51" s="188"/>
      <c r="I51" s="194" t="s">
        <v>264</v>
      </c>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v>21</v>
      </c>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v>40</v>
      </c>
      <c r="B52" s="182" t="s">
        <v>1253</v>
      </c>
      <c r="C52" s="210" t="s">
        <v>2015</v>
      </c>
      <c r="D52" s="227" t="s">
        <v>2016</v>
      </c>
      <c r="E52" s="186">
        <v>1</v>
      </c>
      <c r="F52" s="190"/>
      <c r="G52" s="189">
        <f t="shared" si="2"/>
        <v>0</v>
      </c>
      <c r="H52" s="188"/>
      <c r="I52" s="194" t="s">
        <v>264</v>
      </c>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v>21</v>
      </c>
      <c r="AN52" s="178"/>
      <c r="AO52" s="178"/>
      <c r="AP52" s="178"/>
      <c r="AQ52" s="178"/>
      <c r="AR52" s="178"/>
      <c r="AS52" s="178"/>
      <c r="AT52" s="178"/>
      <c r="AU52" s="178"/>
      <c r="AV52" s="178"/>
      <c r="AW52" s="178"/>
      <c r="AX52" s="178"/>
      <c r="AY52" s="178"/>
      <c r="AZ52" s="178"/>
      <c r="BA52" s="178"/>
      <c r="BB52" s="178"/>
      <c r="BC52" s="178"/>
      <c r="BD52" s="178"/>
      <c r="BE52" s="178"/>
      <c r="BF52" s="178"/>
      <c r="BG52" s="178"/>
      <c r="BH52" s="178"/>
    </row>
    <row r="53" spans="1:60" outlineLevel="1" x14ac:dyDescent="0.2">
      <c r="A53" s="192">
        <v>41</v>
      </c>
      <c r="B53" s="182" t="s">
        <v>1641</v>
      </c>
      <c r="C53" s="210" t="s">
        <v>2017</v>
      </c>
      <c r="D53" s="227" t="s">
        <v>1184</v>
      </c>
      <c r="E53" s="186">
        <v>80</v>
      </c>
      <c r="F53" s="190"/>
      <c r="G53" s="189">
        <f t="shared" si="2"/>
        <v>0</v>
      </c>
      <c r="H53" s="188"/>
      <c r="I53" s="194" t="s">
        <v>264</v>
      </c>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v>21</v>
      </c>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outlineLevel="1" x14ac:dyDescent="0.2">
      <c r="A54" s="192">
        <v>42</v>
      </c>
      <c r="B54" s="182" t="s">
        <v>1257</v>
      </c>
      <c r="C54" s="210" t="s">
        <v>2018</v>
      </c>
      <c r="D54" s="227" t="s">
        <v>397</v>
      </c>
      <c r="E54" s="186">
        <v>1</v>
      </c>
      <c r="F54" s="190"/>
      <c r="G54" s="189">
        <f t="shared" si="2"/>
        <v>0</v>
      </c>
      <c r="H54" s="188"/>
      <c r="I54" s="194" t="s">
        <v>264</v>
      </c>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v>21</v>
      </c>
      <c r="AN54" s="178"/>
      <c r="AO54" s="178"/>
      <c r="AP54" s="178"/>
      <c r="AQ54" s="178"/>
      <c r="AR54" s="178"/>
      <c r="AS54" s="178"/>
      <c r="AT54" s="178"/>
      <c r="AU54" s="178"/>
      <c r="AV54" s="178"/>
      <c r="AW54" s="178"/>
      <c r="AX54" s="178"/>
      <c r="AY54" s="178"/>
      <c r="AZ54" s="178"/>
      <c r="BA54" s="178"/>
      <c r="BB54" s="178"/>
      <c r="BC54" s="178"/>
      <c r="BD54" s="178"/>
      <c r="BE54" s="178"/>
      <c r="BF54" s="178"/>
      <c r="BG54" s="178"/>
      <c r="BH54" s="178"/>
    </row>
    <row r="55" spans="1:60" outlineLevel="1" x14ac:dyDescent="0.2">
      <c r="A55" s="192">
        <v>43</v>
      </c>
      <c r="B55" s="182" t="s">
        <v>1642</v>
      </c>
      <c r="C55" s="210" t="s">
        <v>2019</v>
      </c>
      <c r="D55" s="227" t="s">
        <v>2020</v>
      </c>
      <c r="E55" s="186">
        <v>1</v>
      </c>
      <c r="F55" s="190"/>
      <c r="G55" s="189">
        <f t="shared" si="2"/>
        <v>0</v>
      </c>
      <c r="H55" s="188"/>
      <c r="I55" s="194" t="s">
        <v>264</v>
      </c>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v>21</v>
      </c>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v>44</v>
      </c>
      <c r="B56" s="182" t="s">
        <v>1643</v>
      </c>
      <c r="C56" s="210" t="s">
        <v>2021</v>
      </c>
      <c r="D56" s="227" t="s">
        <v>1184</v>
      </c>
      <c r="E56" s="186">
        <v>3</v>
      </c>
      <c r="F56" s="190"/>
      <c r="G56" s="189">
        <f t="shared" si="2"/>
        <v>0</v>
      </c>
      <c r="H56" s="188"/>
      <c r="I56" s="194" t="s">
        <v>264</v>
      </c>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v>21</v>
      </c>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outlineLevel="1" x14ac:dyDescent="0.2">
      <c r="A57" s="192">
        <v>45</v>
      </c>
      <c r="B57" s="182" t="s">
        <v>1644</v>
      </c>
      <c r="C57" s="210" t="s">
        <v>2022</v>
      </c>
      <c r="D57" s="227" t="s">
        <v>1184</v>
      </c>
      <c r="E57" s="186">
        <v>60</v>
      </c>
      <c r="F57" s="190"/>
      <c r="G57" s="189">
        <f t="shared" si="2"/>
        <v>0</v>
      </c>
      <c r="H57" s="188"/>
      <c r="I57" s="194" t="s">
        <v>264</v>
      </c>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v>21</v>
      </c>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outlineLevel="1" x14ac:dyDescent="0.2">
      <c r="A58" s="192">
        <v>46</v>
      </c>
      <c r="B58" s="182" t="s">
        <v>1646</v>
      </c>
      <c r="C58" s="210" t="s">
        <v>2023</v>
      </c>
      <c r="D58" s="227" t="s">
        <v>397</v>
      </c>
      <c r="E58" s="186">
        <v>310</v>
      </c>
      <c r="F58" s="190"/>
      <c r="G58" s="189">
        <f t="shared" si="2"/>
        <v>0</v>
      </c>
      <c r="H58" s="188"/>
      <c r="I58" s="194" t="s">
        <v>264</v>
      </c>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v>21</v>
      </c>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outlineLevel="1" x14ac:dyDescent="0.2">
      <c r="A59" s="192">
        <v>47</v>
      </c>
      <c r="B59" s="182" t="s">
        <v>1267</v>
      </c>
      <c r="C59" s="210" t="s">
        <v>2024</v>
      </c>
      <c r="D59" s="227" t="s">
        <v>397</v>
      </c>
      <c r="E59" s="186">
        <v>80</v>
      </c>
      <c r="F59" s="190"/>
      <c r="G59" s="189">
        <f t="shared" si="2"/>
        <v>0</v>
      </c>
      <c r="H59" s="188"/>
      <c r="I59" s="194" t="s">
        <v>264</v>
      </c>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v>21</v>
      </c>
      <c r="AN59" s="178"/>
      <c r="AO59" s="178"/>
      <c r="AP59" s="178"/>
      <c r="AQ59" s="178"/>
      <c r="AR59" s="178"/>
      <c r="AS59" s="178"/>
      <c r="AT59" s="178"/>
      <c r="AU59" s="178"/>
      <c r="AV59" s="178"/>
      <c r="AW59" s="178"/>
      <c r="AX59" s="178"/>
      <c r="AY59" s="178"/>
      <c r="AZ59" s="178"/>
      <c r="BA59" s="178"/>
      <c r="BB59" s="178"/>
      <c r="BC59" s="178"/>
      <c r="BD59" s="178"/>
      <c r="BE59" s="178"/>
      <c r="BF59" s="178"/>
      <c r="BG59" s="178"/>
      <c r="BH59" s="178"/>
    </row>
    <row r="60" spans="1:60" outlineLevel="1" x14ac:dyDescent="0.2">
      <c r="A60" s="192">
        <v>48</v>
      </c>
      <c r="B60" s="182" t="s">
        <v>1269</v>
      </c>
      <c r="C60" s="210" t="s">
        <v>2025</v>
      </c>
      <c r="D60" s="227" t="s">
        <v>397</v>
      </c>
      <c r="E60" s="186">
        <v>150</v>
      </c>
      <c r="F60" s="190"/>
      <c r="G60" s="189">
        <f t="shared" si="2"/>
        <v>0</v>
      </c>
      <c r="H60" s="188"/>
      <c r="I60" s="194" t="s">
        <v>264</v>
      </c>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v>21</v>
      </c>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v>49</v>
      </c>
      <c r="B61" s="182" t="s">
        <v>1271</v>
      </c>
      <c r="C61" s="210" t="s">
        <v>2025</v>
      </c>
      <c r="D61" s="227" t="s">
        <v>397</v>
      </c>
      <c r="E61" s="186">
        <v>60</v>
      </c>
      <c r="F61" s="190"/>
      <c r="G61" s="189">
        <f t="shared" si="2"/>
        <v>0</v>
      </c>
      <c r="H61" s="188"/>
      <c r="I61" s="194" t="s">
        <v>264</v>
      </c>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v>21</v>
      </c>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v>50</v>
      </c>
      <c r="B62" s="182" t="s">
        <v>1273</v>
      </c>
      <c r="C62" s="210" t="s">
        <v>2026</v>
      </c>
      <c r="D62" s="227" t="s">
        <v>1184</v>
      </c>
      <c r="E62" s="186">
        <v>2</v>
      </c>
      <c r="F62" s="190"/>
      <c r="G62" s="189">
        <f t="shared" si="2"/>
        <v>0</v>
      </c>
      <c r="H62" s="188"/>
      <c r="I62" s="194" t="s">
        <v>264</v>
      </c>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v>21</v>
      </c>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outlineLevel="1" x14ac:dyDescent="0.2">
      <c r="A63" s="192">
        <v>51</v>
      </c>
      <c r="B63" s="182" t="s">
        <v>1275</v>
      </c>
      <c r="C63" s="210" t="s">
        <v>2027</v>
      </c>
      <c r="D63" s="227" t="s">
        <v>1184</v>
      </c>
      <c r="E63" s="186">
        <v>2</v>
      </c>
      <c r="F63" s="190"/>
      <c r="G63" s="189">
        <f t="shared" si="2"/>
        <v>0</v>
      </c>
      <c r="H63" s="188"/>
      <c r="I63" s="194" t="s">
        <v>264</v>
      </c>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v>21</v>
      </c>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outlineLevel="1" x14ac:dyDescent="0.2">
      <c r="A64" s="192">
        <v>52</v>
      </c>
      <c r="B64" s="182" t="s">
        <v>1649</v>
      </c>
      <c r="C64" s="210" t="s">
        <v>2028</v>
      </c>
      <c r="D64" s="227" t="s">
        <v>1184</v>
      </c>
      <c r="E64" s="186">
        <v>200</v>
      </c>
      <c r="F64" s="190"/>
      <c r="G64" s="189">
        <f t="shared" si="2"/>
        <v>0</v>
      </c>
      <c r="H64" s="188"/>
      <c r="I64" s="194" t="s">
        <v>264</v>
      </c>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v>21</v>
      </c>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outlineLevel="1" x14ac:dyDescent="0.2">
      <c r="A65" s="192">
        <v>53</v>
      </c>
      <c r="B65" s="182" t="s">
        <v>1651</v>
      </c>
      <c r="C65" s="210" t="s">
        <v>2029</v>
      </c>
      <c r="D65" s="227" t="s">
        <v>1184</v>
      </c>
      <c r="E65" s="186">
        <v>2</v>
      </c>
      <c r="F65" s="190"/>
      <c r="G65" s="189">
        <f t="shared" si="2"/>
        <v>0</v>
      </c>
      <c r="H65" s="188"/>
      <c r="I65" s="194" t="s">
        <v>264</v>
      </c>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v>21</v>
      </c>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x14ac:dyDescent="0.2">
      <c r="A66" s="191" t="s">
        <v>127</v>
      </c>
      <c r="B66" s="181" t="s">
        <v>2030</v>
      </c>
      <c r="C66" s="209" t="s">
        <v>2031</v>
      </c>
      <c r="D66" s="226"/>
      <c r="E66" s="185"/>
      <c r="F66" s="320">
        <f>SUM(G67:G96)</f>
        <v>0</v>
      </c>
      <c r="G66" s="321"/>
      <c r="H66" s="187"/>
      <c r="I66" s="193"/>
    </row>
    <row r="67" spans="1:60" outlineLevel="1" x14ac:dyDescent="0.2">
      <c r="A67" s="192">
        <v>54</v>
      </c>
      <c r="B67" s="182" t="s">
        <v>1653</v>
      </c>
      <c r="C67" s="210" t="s">
        <v>2032</v>
      </c>
      <c r="D67" s="227" t="s">
        <v>397</v>
      </c>
      <c r="E67" s="186">
        <v>540</v>
      </c>
      <c r="F67" s="190"/>
      <c r="G67" s="189">
        <f t="shared" ref="G67:G96" si="3">E67*F67</f>
        <v>0</v>
      </c>
      <c r="H67" s="188"/>
      <c r="I67" s="194" t="s">
        <v>264</v>
      </c>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v>21</v>
      </c>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v>55</v>
      </c>
      <c r="B68" s="182" t="s">
        <v>1655</v>
      </c>
      <c r="C68" s="210" t="s">
        <v>2033</v>
      </c>
      <c r="D68" s="227" t="s">
        <v>397</v>
      </c>
      <c r="E68" s="186">
        <v>390</v>
      </c>
      <c r="F68" s="190"/>
      <c r="G68" s="189">
        <f t="shared" si="3"/>
        <v>0</v>
      </c>
      <c r="H68" s="188"/>
      <c r="I68" s="194" t="s">
        <v>264</v>
      </c>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v>21</v>
      </c>
      <c r="AN68" s="178"/>
      <c r="AO68" s="178"/>
      <c r="AP68" s="178"/>
      <c r="AQ68" s="178"/>
      <c r="AR68" s="178"/>
      <c r="AS68" s="178"/>
      <c r="AT68" s="178"/>
      <c r="AU68" s="178"/>
      <c r="AV68" s="178"/>
      <c r="AW68" s="178"/>
      <c r="AX68" s="178"/>
      <c r="AY68" s="178"/>
      <c r="AZ68" s="178"/>
      <c r="BA68" s="178"/>
      <c r="BB68" s="178"/>
      <c r="BC68" s="178"/>
      <c r="BD68" s="178"/>
      <c r="BE68" s="178"/>
      <c r="BF68" s="178"/>
      <c r="BG68" s="178"/>
      <c r="BH68" s="178"/>
    </row>
    <row r="69" spans="1:60" outlineLevel="1" x14ac:dyDescent="0.2">
      <c r="A69" s="192">
        <v>56</v>
      </c>
      <c r="B69" s="182" t="s">
        <v>1657</v>
      </c>
      <c r="C69" s="210" t="s">
        <v>2034</v>
      </c>
      <c r="D69" s="227" t="s">
        <v>397</v>
      </c>
      <c r="E69" s="186">
        <v>210</v>
      </c>
      <c r="F69" s="190"/>
      <c r="G69" s="189">
        <f t="shared" si="3"/>
        <v>0</v>
      </c>
      <c r="H69" s="188"/>
      <c r="I69" s="194" t="s">
        <v>264</v>
      </c>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v>21</v>
      </c>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outlineLevel="1" x14ac:dyDescent="0.2">
      <c r="A70" s="192">
        <v>57</v>
      </c>
      <c r="B70" s="182" t="s">
        <v>1289</v>
      </c>
      <c r="C70" s="210" t="s">
        <v>2035</v>
      </c>
      <c r="D70" s="227" t="s">
        <v>1184</v>
      </c>
      <c r="E70" s="186">
        <v>200</v>
      </c>
      <c r="F70" s="190"/>
      <c r="G70" s="189">
        <f t="shared" si="3"/>
        <v>0</v>
      </c>
      <c r="H70" s="188"/>
      <c r="I70" s="194" t="s">
        <v>264</v>
      </c>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v>21</v>
      </c>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outlineLevel="1" x14ac:dyDescent="0.2">
      <c r="A71" s="192">
        <v>58</v>
      </c>
      <c r="B71" s="182" t="s">
        <v>1291</v>
      </c>
      <c r="C71" s="210" t="s">
        <v>2036</v>
      </c>
      <c r="D71" s="227" t="s">
        <v>1184</v>
      </c>
      <c r="E71" s="186">
        <v>15</v>
      </c>
      <c r="F71" s="190"/>
      <c r="G71" s="189">
        <f t="shared" si="3"/>
        <v>0</v>
      </c>
      <c r="H71" s="188"/>
      <c r="I71" s="194" t="s">
        <v>264</v>
      </c>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v>21</v>
      </c>
      <c r="AN71" s="178"/>
      <c r="AO71" s="178"/>
      <c r="AP71" s="178"/>
      <c r="AQ71" s="178"/>
      <c r="AR71" s="178"/>
      <c r="AS71" s="178"/>
      <c r="AT71" s="178"/>
      <c r="AU71" s="178"/>
      <c r="AV71" s="178"/>
      <c r="AW71" s="178"/>
      <c r="AX71" s="178"/>
      <c r="AY71" s="178"/>
      <c r="AZ71" s="178"/>
      <c r="BA71" s="178"/>
      <c r="BB71" s="178"/>
      <c r="BC71" s="178"/>
      <c r="BD71" s="178"/>
      <c r="BE71" s="178"/>
      <c r="BF71" s="178"/>
      <c r="BG71" s="178"/>
      <c r="BH71" s="178"/>
    </row>
    <row r="72" spans="1:60" outlineLevel="1" x14ac:dyDescent="0.2">
      <c r="A72" s="192">
        <v>59</v>
      </c>
      <c r="B72" s="182" t="s">
        <v>1293</v>
      </c>
      <c r="C72" s="210" t="s">
        <v>2037</v>
      </c>
      <c r="D72" s="227" t="s">
        <v>1184</v>
      </c>
      <c r="E72" s="186">
        <v>2</v>
      </c>
      <c r="F72" s="190"/>
      <c r="G72" s="189">
        <f t="shared" si="3"/>
        <v>0</v>
      </c>
      <c r="H72" s="188"/>
      <c r="I72" s="194" t="s">
        <v>264</v>
      </c>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v>21</v>
      </c>
      <c r="AN72" s="178"/>
      <c r="AO72" s="178"/>
      <c r="AP72" s="178"/>
      <c r="AQ72" s="178"/>
      <c r="AR72" s="178"/>
      <c r="AS72" s="178"/>
      <c r="AT72" s="178"/>
      <c r="AU72" s="178"/>
      <c r="AV72" s="178"/>
      <c r="AW72" s="178"/>
      <c r="AX72" s="178"/>
      <c r="AY72" s="178"/>
      <c r="AZ72" s="178"/>
      <c r="BA72" s="178"/>
      <c r="BB72" s="178"/>
      <c r="BC72" s="178"/>
      <c r="BD72" s="178"/>
      <c r="BE72" s="178"/>
      <c r="BF72" s="178"/>
      <c r="BG72" s="178"/>
      <c r="BH72" s="178"/>
    </row>
    <row r="73" spans="1:60" outlineLevel="1" x14ac:dyDescent="0.2">
      <c r="A73" s="192">
        <v>60</v>
      </c>
      <c r="B73" s="182" t="s">
        <v>1661</v>
      </c>
      <c r="C73" s="210" t="s">
        <v>2038</v>
      </c>
      <c r="D73" s="227" t="s">
        <v>1184</v>
      </c>
      <c r="E73" s="186">
        <v>260</v>
      </c>
      <c r="F73" s="190"/>
      <c r="G73" s="189">
        <f t="shared" si="3"/>
        <v>0</v>
      </c>
      <c r="H73" s="188"/>
      <c r="I73" s="194" t="s">
        <v>264</v>
      </c>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v>21</v>
      </c>
      <c r="AN73" s="178"/>
      <c r="AO73" s="178"/>
      <c r="AP73" s="178"/>
      <c r="AQ73" s="178"/>
      <c r="AR73" s="178"/>
      <c r="AS73" s="178"/>
      <c r="AT73" s="178"/>
      <c r="AU73" s="178"/>
      <c r="AV73" s="178"/>
      <c r="AW73" s="178"/>
      <c r="AX73" s="178"/>
      <c r="AY73" s="178"/>
      <c r="AZ73" s="178"/>
      <c r="BA73" s="178"/>
      <c r="BB73" s="178"/>
      <c r="BC73" s="178"/>
      <c r="BD73" s="178"/>
      <c r="BE73" s="178"/>
      <c r="BF73" s="178"/>
      <c r="BG73" s="178"/>
      <c r="BH73" s="178"/>
    </row>
    <row r="74" spans="1:60" outlineLevel="1" x14ac:dyDescent="0.2">
      <c r="A74" s="192">
        <v>61</v>
      </c>
      <c r="B74" s="182" t="s">
        <v>1663</v>
      </c>
      <c r="C74" s="210" t="s">
        <v>2039</v>
      </c>
      <c r="D74" s="227" t="s">
        <v>397</v>
      </c>
      <c r="E74" s="186">
        <v>690</v>
      </c>
      <c r="F74" s="190"/>
      <c r="G74" s="189">
        <f t="shared" si="3"/>
        <v>0</v>
      </c>
      <c r="H74" s="188"/>
      <c r="I74" s="194" t="s">
        <v>264</v>
      </c>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v>21</v>
      </c>
      <c r="AN74" s="178"/>
      <c r="AO74" s="178"/>
      <c r="AP74" s="178"/>
      <c r="AQ74" s="178"/>
      <c r="AR74" s="178"/>
      <c r="AS74" s="178"/>
      <c r="AT74" s="178"/>
      <c r="AU74" s="178"/>
      <c r="AV74" s="178"/>
      <c r="AW74" s="178"/>
      <c r="AX74" s="178"/>
      <c r="AY74" s="178"/>
      <c r="AZ74" s="178"/>
      <c r="BA74" s="178"/>
      <c r="BB74" s="178"/>
      <c r="BC74" s="178"/>
      <c r="BD74" s="178"/>
      <c r="BE74" s="178"/>
      <c r="BF74" s="178"/>
      <c r="BG74" s="178"/>
      <c r="BH74" s="178"/>
    </row>
    <row r="75" spans="1:60" outlineLevel="1" x14ac:dyDescent="0.2">
      <c r="A75" s="192">
        <v>62</v>
      </c>
      <c r="B75" s="182" t="s">
        <v>1665</v>
      </c>
      <c r="C75" s="210" t="s">
        <v>2040</v>
      </c>
      <c r="D75" s="227" t="s">
        <v>397</v>
      </c>
      <c r="E75" s="186">
        <v>320</v>
      </c>
      <c r="F75" s="190"/>
      <c r="G75" s="189">
        <f t="shared" si="3"/>
        <v>0</v>
      </c>
      <c r="H75" s="188"/>
      <c r="I75" s="194" t="s">
        <v>264</v>
      </c>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v>21</v>
      </c>
      <c r="AN75" s="178"/>
      <c r="AO75" s="178"/>
      <c r="AP75" s="178"/>
      <c r="AQ75" s="178"/>
      <c r="AR75" s="178"/>
      <c r="AS75" s="178"/>
      <c r="AT75" s="178"/>
      <c r="AU75" s="178"/>
      <c r="AV75" s="178"/>
      <c r="AW75" s="178"/>
      <c r="AX75" s="178"/>
      <c r="AY75" s="178"/>
      <c r="AZ75" s="178"/>
      <c r="BA75" s="178"/>
      <c r="BB75" s="178"/>
      <c r="BC75" s="178"/>
      <c r="BD75" s="178"/>
      <c r="BE75" s="178"/>
      <c r="BF75" s="178"/>
      <c r="BG75" s="178"/>
      <c r="BH75" s="178"/>
    </row>
    <row r="76" spans="1:60" outlineLevel="1" x14ac:dyDescent="0.2">
      <c r="A76" s="192">
        <v>63</v>
      </c>
      <c r="B76" s="182" t="s">
        <v>1666</v>
      </c>
      <c r="C76" s="210" t="s">
        <v>2041</v>
      </c>
      <c r="D76" s="227" t="s">
        <v>397</v>
      </c>
      <c r="E76" s="186">
        <v>50</v>
      </c>
      <c r="F76" s="190"/>
      <c r="G76" s="189">
        <f t="shared" si="3"/>
        <v>0</v>
      </c>
      <c r="H76" s="188"/>
      <c r="I76" s="194" t="s">
        <v>264</v>
      </c>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v>21</v>
      </c>
      <c r="AN76" s="178"/>
      <c r="AO76" s="178"/>
      <c r="AP76" s="178"/>
      <c r="AQ76" s="178"/>
      <c r="AR76" s="178"/>
      <c r="AS76" s="178"/>
      <c r="AT76" s="178"/>
      <c r="AU76" s="178"/>
      <c r="AV76" s="178"/>
      <c r="AW76" s="178"/>
      <c r="AX76" s="178"/>
      <c r="AY76" s="178"/>
      <c r="AZ76" s="178"/>
      <c r="BA76" s="178"/>
      <c r="BB76" s="178"/>
      <c r="BC76" s="178"/>
      <c r="BD76" s="178"/>
      <c r="BE76" s="178"/>
      <c r="BF76" s="178"/>
      <c r="BG76" s="178"/>
      <c r="BH76" s="178"/>
    </row>
    <row r="77" spans="1:60" outlineLevel="1" x14ac:dyDescent="0.2">
      <c r="A77" s="192">
        <v>64</v>
      </c>
      <c r="B77" s="182" t="s">
        <v>1303</v>
      </c>
      <c r="C77" s="210" t="s">
        <v>2042</v>
      </c>
      <c r="D77" s="227" t="s">
        <v>1184</v>
      </c>
      <c r="E77" s="186">
        <v>1</v>
      </c>
      <c r="F77" s="190"/>
      <c r="G77" s="189">
        <f t="shared" si="3"/>
        <v>0</v>
      </c>
      <c r="H77" s="188"/>
      <c r="I77" s="194" t="s">
        <v>264</v>
      </c>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v>21</v>
      </c>
      <c r="AN77" s="178"/>
      <c r="AO77" s="178"/>
      <c r="AP77" s="178"/>
      <c r="AQ77" s="178"/>
      <c r="AR77" s="178"/>
      <c r="AS77" s="178"/>
      <c r="AT77" s="178"/>
      <c r="AU77" s="178"/>
      <c r="AV77" s="178"/>
      <c r="AW77" s="178"/>
      <c r="AX77" s="178"/>
      <c r="AY77" s="178"/>
      <c r="AZ77" s="178"/>
      <c r="BA77" s="178"/>
      <c r="BB77" s="178"/>
      <c r="BC77" s="178"/>
      <c r="BD77" s="178"/>
      <c r="BE77" s="178"/>
      <c r="BF77" s="178"/>
      <c r="BG77" s="178"/>
      <c r="BH77" s="178"/>
    </row>
    <row r="78" spans="1:60" outlineLevel="1" x14ac:dyDescent="0.2">
      <c r="A78" s="192">
        <v>65</v>
      </c>
      <c r="B78" s="182" t="s">
        <v>1305</v>
      </c>
      <c r="C78" s="210" t="s">
        <v>2043</v>
      </c>
      <c r="D78" s="227" t="s">
        <v>1184</v>
      </c>
      <c r="E78" s="186">
        <v>50</v>
      </c>
      <c r="F78" s="190"/>
      <c r="G78" s="189">
        <f t="shared" si="3"/>
        <v>0</v>
      </c>
      <c r="H78" s="188"/>
      <c r="I78" s="194" t="s">
        <v>264</v>
      </c>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v>21</v>
      </c>
      <c r="AN78" s="178"/>
      <c r="AO78" s="178"/>
      <c r="AP78" s="178"/>
      <c r="AQ78" s="178"/>
      <c r="AR78" s="178"/>
      <c r="AS78" s="178"/>
      <c r="AT78" s="178"/>
      <c r="AU78" s="178"/>
      <c r="AV78" s="178"/>
      <c r="AW78" s="178"/>
      <c r="AX78" s="178"/>
      <c r="AY78" s="178"/>
      <c r="AZ78" s="178"/>
      <c r="BA78" s="178"/>
      <c r="BB78" s="178"/>
      <c r="BC78" s="178"/>
      <c r="BD78" s="178"/>
      <c r="BE78" s="178"/>
      <c r="BF78" s="178"/>
      <c r="BG78" s="178"/>
      <c r="BH78" s="178"/>
    </row>
    <row r="79" spans="1:60" outlineLevel="1" x14ac:dyDescent="0.2">
      <c r="A79" s="192">
        <v>66</v>
      </c>
      <c r="B79" s="182" t="s">
        <v>1307</v>
      </c>
      <c r="C79" s="210" t="s">
        <v>2044</v>
      </c>
      <c r="D79" s="227" t="s">
        <v>1184</v>
      </c>
      <c r="E79" s="186">
        <v>50</v>
      </c>
      <c r="F79" s="190"/>
      <c r="G79" s="189">
        <f t="shared" si="3"/>
        <v>0</v>
      </c>
      <c r="H79" s="188"/>
      <c r="I79" s="194" t="s">
        <v>264</v>
      </c>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v>21</v>
      </c>
      <c r="AN79" s="178"/>
      <c r="AO79" s="178"/>
      <c r="AP79" s="178"/>
      <c r="AQ79" s="178"/>
      <c r="AR79" s="178"/>
      <c r="AS79" s="178"/>
      <c r="AT79" s="178"/>
      <c r="AU79" s="178"/>
      <c r="AV79" s="178"/>
      <c r="AW79" s="178"/>
      <c r="AX79" s="178"/>
      <c r="AY79" s="178"/>
      <c r="AZ79" s="178"/>
      <c r="BA79" s="178"/>
      <c r="BB79" s="178"/>
      <c r="BC79" s="178"/>
      <c r="BD79" s="178"/>
      <c r="BE79" s="178"/>
      <c r="BF79" s="178"/>
      <c r="BG79" s="178"/>
      <c r="BH79" s="178"/>
    </row>
    <row r="80" spans="1:60" outlineLevel="1" x14ac:dyDescent="0.2">
      <c r="A80" s="192">
        <v>67</v>
      </c>
      <c r="B80" s="182" t="s">
        <v>1309</v>
      </c>
      <c r="C80" s="210" t="s">
        <v>2045</v>
      </c>
      <c r="D80" s="227" t="s">
        <v>1184</v>
      </c>
      <c r="E80" s="186">
        <v>20</v>
      </c>
      <c r="F80" s="190"/>
      <c r="G80" s="189">
        <f t="shared" si="3"/>
        <v>0</v>
      </c>
      <c r="H80" s="188"/>
      <c r="I80" s="194" t="s">
        <v>264</v>
      </c>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v>21</v>
      </c>
      <c r="AN80" s="178"/>
      <c r="AO80" s="178"/>
      <c r="AP80" s="178"/>
      <c r="AQ80" s="178"/>
      <c r="AR80" s="178"/>
      <c r="AS80" s="178"/>
      <c r="AT80" s="178"/>
      <c r="AU80" s="178"/>
      <c r="AV80" s="178"/>
      <c r="AW80" s="178"/>
      <c r="AX80" s="178"/>
      <c r="AY80" s="178"/>
      <c r="AZ80" s="178"/>
      <c r="BA80" s="178"/>
      <c r="BB80" s="178"/>
      <c r="BC80" s="178"/>
      <c r="BD80" s="178"/>
      <c r="BE80" s="178"/>
      <c r="BF80" s="178"/>
      <c r="BG80" s="178"/>
      <c r="BH80" s="178"/>
    </row>
    <row r="81" spans="1:60" outlineLevel="1" x14ac:dyDescent="0.2">
      <c r="A81" s="192">
        <v>68</v>
      </c>
      <c r="B81" s="182" t="s">
        <v>1311</v>
      </c>
      <c r="C81" s="210" t="s">
        <v>2046</v>
      </c>
      <c r="D81" s="227" t="s">
        <v>1184</v>
      </c>
      <c r="E81" s="186">
        <v>4</v>
      </c>
      <c r="F81" s="190"/>
      <c r="G81" s="189">
        <f t="shared" si="3"/>
        <v>0</v>
      </c>
      <c r="H81" s="188"/>
      <c r="I81" s="194" t="s">
        <v>264</v>
      </c>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v>21</v>
      </c>
      <c r="AN81" s="178"/>
      <c r="AO81" s="178"/>
      <c r="AP81" s="178"/>
      <c r="AQ81" s="178"/>
      <c r="AR81" s="178"/>
      <c r="AS81" s="178"/>
      <c r="AT81" s="178"/>
      <c r="AU81" s="178"/>
      <c r="AV81" s="178"/>
      <c r="AW81" s="178"/>
      <c r="AX81" s="178"/>
      <c r="AY81" s="178"/>
      <c r="AZ81" s="178"/>
      <c r="BA81" s="178"/>
      <c r="BB81" s="178"/>
      <c r="BC81" s="178"/>
      <c r="BD81" s="178"/>
      <c r="BE81" s="178"/>
      <c r="BF81" s="178"/>
      <c r="BG81" s="178"/>
      <c r="BH81" s="178"/>
    </row>
    <row r="82" spans="1:60" outlineLevel="1" x14ac:dyDescent="0.2">
      <c r="A82" s="192">
        <v>69</v>
      </c>
      <c r="B82" s="182" t="s">
        <v>1313</v>
      </c>
      <c r="C82" s="210" t="s">
        <v>2047</v>
      </c>
      <c r="D82" s="227" t="s">
        <v>1184</v>
      </c>
      <c r="E82" s="186">
        <v>10</v>
      </c>
      <c r="F82" s="190"/>
      <c r="G82" s="189">
        <f t="shared" si="3"/>
        <v>0</v>
      </c>
      <c r="H82" s="188"/>
      <c r="I82" s="194" t="s">
        <v>264</v>
      </c>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v>21</v>
      </c>
      <c r="AN82" s="178"/>
      <c r="AO82" s="178"/>
      <c r="AP82" s="178"/>
      <c r="AQ82" s="178"/>
      <c r="AR82" s="178"/>
      <c r="AS82" s="178"/>
      <c r="AT82" s="178"/>
      <c r="AU82" s="178"/>
      <c r="AV82" s="178"/>
      <c r="AW82" s="178"/>
      <c r="AX82" s="178"/>
      <c r="AY82" s="178"/>
      <c r="AZ82" s="178"/>
      <c r="BA82" s="178"/>
      <c r="BB82" s="178"/>
      <c r="BC82" s="178"/>
      <c r="BD82" s="178"/>
      <c r="BE82" s="178"/>
      <c r="BF82" s="178"/>
      <c r="BG82" s="178"/>
      <c r="BH82" s="178"/>
    </row>
    <row r="83" spans="1:60" outlineLevel="1" x14ac:dyDescent="0.2">
      <c r="A83" s="192">
        <v>70</v>
      </c>
      <c r="B83" s="182" t="s">
        <v>1671</v>
      </c>
      <c r="C83" s="210" t="s">
        <v>2048</v>
      </c>
      <c r="D83" s="227" t="s">
        <v>1184</v>
      </c>
      <c r="E83" s="186">
        <v>50</v>
      </c>
      <c r="F83" s="190"/>
      <c r="G83" s="189">
        <f t="shared" si="3"/>
        <v>0</v>
      </c>
      <c r="H83" s="188"/>
      <c r="I83" s="194" t="s">
        <v>264</v>
      </c>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v>21</v>
      </c>
      <c r="AN83" s="178"/>
      <c r="AO83" s="178"/>
      <c r="AP83" s="178"/>
      <c r="AQ83" s="178"/>
      <c r="AR83" s="178"/>
      <c r="AS83" s="178"/>
      <c r="AT83" s="178"/>
      <c r="AU83" s="178"/>
      <c r="AV83" s="178"/>
      <c r="AW83" s="178"/>
      <c r="AX83" s="178"/>
      <c r="AY83" s="178"/>
      <c r="AZ83" s="178"/>
      <c r="BA83" s="178"/>
      <c r="BB83" s="178"/>
      <c r="BC83" s="178"/>
      <c r="BD83" s="178"/>
      <c r="BE83" s="178"/>
      <c r="BF83" s="178"/>
      <c r="BG83" s="178"/>
      <c r="BH83" s="178"/>
    </row>
    <row r="84" spans="1:60" outlineLevel="1" x14ac:dyDescent="0.2">
      <c r="A84" s="192">
        <v>71</v>
      </c>
      <c r="B84" s="182" t="s">
        <v>1673</v>
      </c>
      <c r="C84" s="210" t="s">
        <v>2049</v>
      </c>
      <c r="D84" s="227" t="s">
        <v>1184</v>
      </c>
      <c r="E84" s="186">
        <v>12</v>
      </c>
      <c r="F84" s="190"/>
      <c r="G84" s="189">
        <f t="shared" si="3"/>
        <v>0</v>
      </c>
      <c r="H84" s="188"/>
      <c r="I84" s="194" t="s">
        <v>264</v>
      </c>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v>21</v>
      </c>
      <c r="AN84" s="178"/>
      <c r="AO84" s="178"/>
      <c r="AP84" s="178"/>
      <c r="AQ84" s="178"/>
      <c r="AR84" s="178"/>
      <c r="AS84" s="178"/>
      <c r="AT84" s="178"/>
      <c r="AU84" s="178"/>
      <c r="AV84" s="178"/>
      <c r="AW84" s="178"/>
      <c r="AX84" s="178"/>
      <c r="AY84" s="178"/>
      <c r="AZ84" s="178"/>
      <c r="BA84" s="178"/>
      <c r="BB84" s="178"/>
      <c r="BC84" s="178"/>
      <c r="BD84" s="178"/>
      <c r="BE84" s="178"/>
      <c r="BF84" s="178"/>
      <c r="BG84" s="178"/>
      <c r="BH84" s="178"/>
    </row>
    <row r="85" spans="1:60" outlineLevel="1" x14ac:dyDescent="0.2">
      <c r="A85" s="192">
        <v>72</v>
      </c>
      <c r="B85" s="182" t="s">
        <v>1676</v>
      </c>
      <c r="C85" s="210" t="s">
        <v>2050</v>
      </c>
      <c r="D85" s="227" t="s">
        <v>1184</v>
      </c>
      <c r="E85" s="186">
        <v>1</v>
      </c>
      <c r="F85" s="190"/>
      <c r="G85" s="189">
        <f t="shared" si="3"/>
        <v>0</v>
      </c>
      <c r="H85" s="188"/>
      <c r="I85" s="194" t="s">
        <v>264</v>
      </c>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v>21</v>
      </c>
      <c r="AN85" s="178"/>
      <c r="AO85" s="178"/>
      <c r="AP85" s="178"/>
      <c r="AQ85" s="178"/>
      <c r="AR85" s="178"/>
      <c r="AS85" s="178"/>
      <c r="AT85" s="178"/>
      <c r="AU85" s="178"/>
      <c r="AV85" s="178"/>
      <c r="AW85" s="178"/>
      <c r="AX85" s="178"/>
      <c r="AY85" s="178"/>
      <c r="AZ85" s="178"/>
      <c r="BA85" s="178"/>
      <c r="BB85" s="178"/>
      <c r="BC85" s="178"/>
      <c r="BD85" s="178"/>
      <c r="BE85" s="178"/>
      <c r="BF85" s="178"/>
      <c r="BG85" s="178"/>
      <c r="BH85" s="178"/>
    </row>
    <row r="86" spans="1:60" outlineLevel="1" x14ac:dyDescent="0.2">
      <c r="A86" s="192">
        <v>73</v>
      </c>
      <c r="B86" s="182" t="s">
        <v>1678</v>
      </c>
      <c r="C86" s="210" t="s">
        <v>2051</v>
      </c>
      <c r="D86" s="227" t="s">
        <v>1184</v>
      </c>
      <c r="E86" s="186">
        <v>1</v>
      </c>
      <c r="F86" s="190"/>
      <c r="G86" s="189">
        <f t="shared" si="3"/>
        <v>0</v>
      </c>
      <c r="H86" s="188"/>
      <c r="I86" s="194" t="s">
        <v>264</v>
      </c>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v>21</v>
      </c>
      <c r="AN86" s="178"/>
      <c r="AO86" s="178"/>
      <c r="AP86" s="178"/>
      <c r="AQ86" s="178"/>
      <c r="AR86" s="178"/>
      <c r="AS86" s="178"/>
      <c r="AT86" s="178"/>
      <c r="AU86" s="178"/>
      <c r="AV86" s="178"/>
      <c r="AW86" s="178"/>
      <c r="AX86" s="178"/>
      <c r="AY86" s="178"/>
      <c r="AZ86" s="178"/>
      <c r="BA86" s="178"/>
      <c r="BB86" s="178"/>
      <c r="BC86" s="178"/>
      <c r="BD86" s="178"/>
      <c r="BE86" s="178"/>
      <c r="BF86" s="178"/>
      <c r="BG86" s="178"/>
      <c r="BH86" s="178"/>
    </row>
    <row r="87" spans="1:60" outlineLevel="1" x14ac:dyDescent="0.2">
      <c r="A87" s="192">
        <v>74</v>
      </c>
      <c r="B87" s="182" t="s">
        <v>1323</v>
      </c>
      <c r="C87" s="210" t="s">
        <v>2052</v>
      </c>
      <c r="D87" s="227" t="s">
        <v>1184</v>
      </c>
      <c r="E87" s="186">
        <v>1</v>
      </c>
      <c r="F87" s="190"/>
      <c r="G87" s="189">
        <f t="shared" si="3"/>
        <v>0</v>
      </c>
      <c r="H87" s="188"/>
      <c r="I87" s="194" t="s">
        <v>264</v>
      </c>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v>21</v>
      </c>
      <c r="AN87" s="178"/>
      <c r="AO87" s="178"/>
      <c r="AP87" s="178"/>
      <c r="AQ87" s="178"/>
      <c r="AR87" s="178"/>
      <c r="AS87" s="178"/>
      <c r="AT87" s="178"/>
      <c r="AU87" s="178"/>
      <c r="AV87" s="178"/>
      <c r="AW87" s="178"/>
      <c r="AX87" s="178"/>
      <c r="AY87" s="178"/>
      <c r="AZ87" s="178"/>
      <c r="BA87" s="178"/>
      <c r="BB87" s="178"/>
      <c r="BC87" s="178"/>
      <c r="BD87" s="178"/>
      <c r="BE87" s="178"/>
      <c r="BF87" s="178"/>
      <c r="BG87" s="178"/>
      <c r="BH87" s="178"/>
    </row>
    <row r="88" spans="1:60" outlineLevel="1" x14ac:dyDescent="0.2">
      <c r="A88" s="192">
        <v>75</v>
      </c>
      <c r="B88" s="182" t="s">
        <v>1680</v>
      </c>
      <c r="C88" s="210" t="s">
        <v>2053</v>
      </c>
      <c r="D88" s="227" t="s">
        <v>1210</v>
      </c>
      <c r="E88" s="186">
        <v>40</v>
      </c>
      <c r="F88" s="190"/>
      <c r="G88" s="189">
        <f t="shared" si="3"/>
        <v>0</v>
      </c>
      <c r="H88" s="188"/>
      <c r="I88" s="194" t="s">
        <v>264</v>
      </c>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v>21</v>
      </c>
      <c r="AN88" s="178"/>
      <c r="AO88" s="178"/>
      <c r="AP88" s="178"/>
      <c r="AQ88" s="178"/>
      <c r="AR88" s="178"/>
      <c r="AS88" s="178"/>
      <c r="AT88" s="178"/>
      <c r="AU88" s="178"/>
      <c r="AV88" s="178"/>
      <c r="AW88" s="178"/>
      <c r="AX88" s="178"/>
      <c r="AY88" s="178"/>
      <c r="AZ88" s="178"/>
      <c r="BA88" s="178"/>
      <c r="BB88" s="178"/>
      <c r="BC88" s="178"/>
      <c r="BD88" s="178"/>
      <c r="BE88" s="178"/>
      <c r="BF88" s="178"/>
      <c r="BG88" s="178"/>
      <c r="BH88" s="178"/>
    </row>
    <row r="89" spans="1:60" outlineLevel="1" x14ac:dyDescent="0.2">
      <c r="A89" s="192">
        <v>76</v>
      </c>
      <c r="B89" s="182" t="s">
        <v>1329</v>
      </c>
      <c r="C89" s="210" t="s">
        <v>2054</v>
      </c>
      <c r="D89" s="227" t="s">
        <v>1184</v>
      </c>
      <c r="E89" s="186">
        <v>40</v>
      </c>
      <c r="F89" s="190"/>
      <c r="G89" s="189">
        <f t="shared" si="3"/>
        <v>0</v>
      </c>
      <c r="H89" s="188"/>
      <c r="I89" s="194" t="s">
        <v>264</v>
      </c>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v>21</v>
      </c>
      <c r="AN89" s="178"/>
      <c r="AO89" s="178"/>
      <c r="AP89" s="178"/>
      <c r="AQ89" s="178"/>
      <c r="AR89" s="178"/>
      <c r="AS89" s="178"/>
      <c r="AT89" s="178"/>
      <c r="AU89" s="178"/>
      <c r="AV89" s="178"/>
      <c r="AW89" s="178"/>
      <c r="AX89" s="178"/>
      <c r="AY89" s="178"/>
      <c r="AZ89" s="178"/>
      <c r="BA89" s="178"/>
      <c r="BB89" s="178"/>
      <c r="BC89" s="178"/>
      <c r="BD89" s="178"/>
      <c r="BE89" s="178"/>
      <c r="BF89" s="178"/>
      <c r="BG89" s="178"/>
      <c r="BH89" s="178"/>
    </row>
    <row r="90" spans="1:60" outlineLevel="1" x14ac:dyDescent="0.2">
      <c r="A90" s="192">
        <v>77</v>
      </c>
      <c r="B90" s="182" t="s">
        <v>1331</v>
      </c>
      <c r="C90" s="210" t="s">
        <v>2055</v>
      </c>
      <c r="D90" s="227" t="s">
        <v>1184</v>
      </c>
      <c r="E90" s="186">
        <v>15</v>
      </c>
      <c r="F90" s="190"/>
      <c r="G90" s="189">
        <f t="shared" si="3"/>
        <v>0</v>
      </c>
      <c r="H90" s="188"/>
      <c r="I90" s="194" t="s">
        <v>264</v>
      </c>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v>21</v>
      </c>
      <c r="AN90" s="178"/>
      <c r="AO90" s="178"/>
      <c r="AP90" s="178"/>
      <c r="AQ90" s="178"/>
      <c r="AR90" s="178"/>
      <c r="AS90" s="178"/>
      <c r="AT90" s="178"/>
      <c r="AU90" s="178"/>
      <c r="AV90" s="178"/>
      <c r="AW90" s="178"/>
      <c r="AX90" s="178"/>
      <c r="AY90" s="178"/>
      <c r="AZ90" s="178"/>
      <c r="BA90" s="178"/>
      <c r="BB90" s="178"/>
      <c r="BC90" s="178"/>
      <c r="BD90" s="178"/>
      <c r="BE90" s="178"/>
      <c r="BF90" s="178"/>
      <c r="BG90" s="178"/>
      <c r="BH90" s="178"/>
    </row>
    <row r="91" spans="1:60" outlineLevel="1" x14ac:dyDescent="0.2">
      <c r="A91" s="192">
        <v>78</v>
      </c>
      <c r="B91" s="182" t="s">
        <v>1333</v>
      </c>
      <c r="C91" s="210" t="s">
        <v>2056</v>
      </c>
      <c r="D91" s="227" t="s">
        <v>2016</v>
      </c>
      <c r="E91" s="186">
        <v>1</v>
      </c>
      <c r="F91" s="190"/>
      <c r="G91" s="189">
        <f t="shared" si="3"/>
        <v>0</v>
      </c>
      <c r="H91" s="188"/>
      <c r="I91" s="194" t="s">
        <v>264</v>
      </c>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v>21</v>
      </c>
      <c r="AN91" s="178"/>
      <c r="AO91" s="178"/>
      <c r="AP91" s="178"/>
      <c r="AQ91" s="178"/>
      <c r="AR91" s="178"/>
      <c r="AS91" s="178"/>
      <c r="AT91" s="178"/>
      <c r="AU91" s="178"/>
      <c r="AV91" s="178"/>
      <c r="AW91" s="178"/>
      <c r="AX91" s="178"/>
      <c r="AY91" s="178"/>
      <c r="AZ91" s="178"/>
      <c r="BA91" s="178"/>
      <c r="BB91" s="178"/>
      <c r="BC91" s="178"/>
      <c r="BD91" s="178"/>
      <c r="BE91" s="178"/>
      <c r="BF91" s="178"/>
      <c r="BG91" s="178"/>
      <c r="BH91" s="178"/>
    </row>
    <row r="92" spans="1:60" outlineLevel="1" x14ac:dyDescent="0.2">
      <c r="A92" s="192">
        <v>79</v>
      </c>
      <c r="B92" s="182" t="s">
        <v>1335</v>
      </c>
      <c r="C92" s="210" t="s">
        <v>2057</v>
      </c>
      <c r="D92" s="227" t="s">
        <v>1184</v>
      </c>
      <c r="E92" s="186">
        <v>1</v>
      </c>
      <c r="F92" s="190"/>
      <c r="G92" s="189">
        <f t="shared" si="3"/>
        <v>0</v>
      </c>
      <c r="H92" s="188"/>
      <c r="I92" s="194" t="s">
        <v>264</v>
      </c>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v>21</v>
      </c>
      <c r="AN92" s="178"/>
      <c r="AO92" s="178"/>
      <c r="AP92" s="178"/>
      <c r="AQ92" s="178"/>
      <c r="AR92" s="178"/>
      <c r="AS92" s="178"/>
      <c r="AT92" s="178"/>
      <c r="AU92" s="178"/>
      <c r="AV92" s="178"/>
      <c r="AW92" s="178"/>
      <c r="AX92" s="178"/>
      <c r="AY92" s="178"/>
      <c r="AZ92" s="178"/>
      <c r="BA92" s="178"/>
      <c r="BB92" s="178"/>
      <c r="BC92" s="178"/>
      <c r="BD92" s="178"/>
      <c r="BE92" s="178"/>
      <c r="BF92" s="178"/>
      <c r="BG92" s="178"/>
      <c r="BH92" s="178"/>
    </row>
    <row r="93" spans="1:60" outlineLevel="1" x14ac:dyDescent="0.2">
      <c r="A93" s="192">
        <v>80</v>
      </c>
      <c r="B93" s="182" t="s">
        <v>1681</v>
      </c>
      <c r="C93" s="210" t="s">
        <v>2058</v>
      </c>
      <c r="D93" s="227" t="s">
        <v>1184</v>
      </c>
      <c r="E93" s="186">
        <v>1</v>
      </c>
      <c r="F93" s="190"/>
      <c r="G93" s="189">
        <f t="shared" si="3"/>
        <v>0</v>
      </c>
      <c r="H93" s="188"/>
      <c r="I93" s="194" t="s">
        <v>264</v>
      </c>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v>21</v>
      </c>
      <c r="AN93" s="178"/>
      <c r="AO93" s="178"/>
      <c r="AP93" s="178"/>
      <c r="AQ93" s="178"/>
      <c r="AR93" s="178"/>
      <c r="AS93" s="178"/>
      <c r="AT93" s="178"/>
      <c r="AU93" s="178"/>
      <c r="AV93" s="178"/>
      <c r="AW93" s="178"/>
      <c r="AX93" s="178"/>
      <c r="AY93" s="178"/>
      <c r="AZ93" s="178"/>
      <c r="BA93" s="178"/>
      <c r="BB93" s="178"/>
      <c r="BC93" s="178"/>
      <c r="BD93" s="178"/>
      <c r="BE93" s="178"/>
      <c r="BF93" s="178"/>
      <c r="BG93" s="178"/>
      <c r="BH93" s="178"/>
    </row>
    <row r="94" spans="1:60" outlineLevel="1" x14ac:dyDescent="0.2">
      <c r="A94" s="192">
        <v>81</v>
      </c>
      <c r="B94" s="182" t="s">
        <v>1683</v>
      </c>
      <c r="C94" s="210" t="s">
        <v>2059</v>
      </c>
      <c r="D94" s="227" t="s">
        <v>1184</v>
      </c>
      <c r="E94" s="186">
        <v>1</v>
      </c>
      <c r="F94" s="190"/>
      <c r="G94" s="189">
        <f t="shared" si="3"/>
        <v>0</v>
      </c>
      <c r="H94" s="188"/>
      <c r="I94" s="194" t="s">
        <v>264</v>
      </c>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v>21</v>
      </c>
      <c r="AN94" s="178"/>
      <c r="AO94" s="178"/>
      <c r="AP94" s="178"/>
      <c r="AQ94" s="178"/>
      <c r="AR94" s="178"/>
      <c r="AS94" s="178"/>
      <c r="AT94" s="178"/>
      <c r="AU94" s="178"/>
      <c r="AV94" s="178"/>
      <c r="AW94" s="178"/>
      <c r="AX94" s="178"/>
      <c r="AY94" s="178"/>
      <c r="AZ94" s="178"/>
      <c r="BA94" s="178"/>
      <c r="BB94" s="178"/>
      <c r="BC94" s="178"/>
      <c r="BD94" s="178"/>
      <c r="BE94" s="178"/>
      <c r="BF94" s="178"/>
      <c r="BG94" s="178"/>
      <c r="BH94" s="178"/>
    </row>
    <row r="95" spans="1:60" outlineLevel="1" x14ac:dyDescent="0.2">
      <c r="A95" s="192">
        <v>82</v>
      </c>
      <c r="B95" s="182" t="s">
        <v>1684</v>
      </c>
      <c r="C95" s="210" t="s">
        <v>2060</v>
      </c>
      <c r="D95" s="227" t="s">
        <v>1184</v>
      </c>
      <c r="E95" s="186">
        <v>1</v>
      </c>
      <c r="F95" s="190"/>
      <c r="G95" s="189">
        <f t="shared" si="3"/>
        <v>0</v>
      </c>
      <c r="H95" s="188"/>
      <c r="I95" s="194" t="s">
        <v>264</v>
      </c>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v>21</v>
      </c>
      <c r="AN95" s="178"/>
      <c r="AO95" s="178"/>
      <c r="AP95" s="178"/>
      <c r="AQ95" s="178"/>
      <c r="AR95" s="178"/>
      <c r="AS95" s="178"/>
      <c r="AT95" s="178"/>
      <c r="AU95" s="178"/>
      <c r="AV95" s="178"/>
      <c r="AW95" s="178"/>
      <c r="AX95" s="178"/>
      <c r="AY95" s="178"/>
      <c r="AZ95" s="178"/>
      <c r="BA95" s="178"/>
      <c r="BB95" s="178"/>
      <c r="BC95" s="178"/>
      <c r="BD95" s="178"/>
      <c r="BE95" s="178"/>
      <c r="BF95" s="178"/>
      <c r="BG95" s="178"/>
      <c r="BH95" s="178"/>
    </row>
    <row r="96" spans="1:60" outlineLevel="1" x14ac:dyDescent="0.2">
      <c r="A96" s="192">
        <v>83</v>
      </c>
      <c r="B96" s="182" t="s">
        <v>1344</v>
      </c>
      <c r="C96" s="210" t="s">
        <v>2061</v>
      </c>
      <c r="D96" s="227" t="s">
        <v>1184</v>
      </c>
      <c r="E96" s="186">
        <v>1</v>
      </c>
      <c r="F96" s="190"/>
      <c r="G96" s="189">
        <f t="shared" si="3"/>
        <v>0</v>
      </c>
      <c r="H96" s="188"/>
      <c r="I96" s="194" t="s">
        <v>264</v>
      </c>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v>21</v>
      </c>
      <c r="AN96" s="178"/>
      <c r="AO96" s="178"/>
      <c r="AP96" s="178"/>
      <c r="AQ96" s="178"/>
      <c r="AR96" s="178"/>
      <c r="AS96" s="178"/>
      <c r="AT96" s="178"/>
      <c r="AU96" s="178"/>
      <c r="AV96" s="178"/>
      <c r="AW96" s="178"/>
      <c r="AX96" s="178"/>
      <c r="AY96" s="178"/>
      <c r="AZ96" s="178"/>
      <c r="BA96" s="178"/>
      <c r="BB96" s="178"/>
      <c r="BC96" s="178"/>
      <c r="BD96" s="178"/>
      <c r="BE96" s="178"/>
      <c r="BF96" s="178"/>
      <c r="BG96" s="178"/>
      <c r="BH96" s="178"/>
    </row>
    <row r="97" spans="1:60" x14ac:dyDescent="0.2">
      <c r="A97" s="191" t="s">
        <v>127</v>
      </c>
      <c r="B97" s="181" t="s">
        <v>2062</v>
      </c>
      <c r="C97" s="209" t="s">
        <v>2063</v>
      </c>
      <c r="D97" s="226"/>
      <c r="E97" s="185"/>
      <c r="F97" s="320">
        <f>SUM(G98:G103)</f>
        <v>0</v>
      </c>
      <c r="G97" s="321"/>
      <c r="H97" s="187"/>
      <c r="I97" s="193"/>
    </row>
    <row r="98" spans="1:60" outlineLevel="1" x14ac:dyDescent="0.2">
      <c r="A98" s="192">
        <v>84</v>
      </c>
      <c r="B98" s="182" t="s">
        <v>1346</v>
      </c>
      <c r="C98" s="210" t="s">
        <v>2064</v>
      </c>
      <c r="D98" s="227" t="s">
        <v>1210</v>
      </c>
      <c r="E98" s="186">
        <v>30</v>
      </c>
      <c r="F98" s="190"/>
      <c r="G98" s="189">
        <f t="shared" ref="G98:G103" si="4">E98*F98</f>
        <v>0</v>
      </c>
      <c r="H98" s="188"/>
      <c r="I98" s="194" t="s">
        <v>264</v>
      </c>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v>21</v>
      </c>
      <c r="AN98" s="178"/>
      <c r="AO98" s="178"/>
      <c r="AP98" s="178"/>
      <c r="AQ98" s="178"/>
      <c r="AR98" s="178"/>
      <c r="AS98" s="178"/>
      <c r="AT98" s="178"/>
      <c r="AU98" s="178"/>
      <c r="AV98" s="178"/>
      <c r="AW98" s="178"/>
      <c r="AX98" s="178"/>
      <c r="AY98" s="178"/>
      <c r="AZ98" s="178"/>
      <c r="BA98" s="178"/>
      <c r="BB98" s="178"/>
      <c r="BC98" s="178"/>
      <c r="BD98" s="178"/>
      <c r="BE98" s="178"/>
      <c r="BF98" s="178"/>
      <c r="BG98" s="178"/>
      <c r="BH98" s="178"/>
    </row>
    <row r="99" spans="1:60" outlineLevel="1" x14ac:dyDescent="0.2">
      <c r="A99" s="192">
        <v>85</v>
      </c>
      <c r="B99" s="182" t="s">
        <v>1348</v>
      </c>
      <c r="C99" s="210" t="s">
        <v>2065</v>
      </c>
      <c r="D99" s="227" t="s">
        <v>205</v>
      </c>
      <c r="E99" s="186">
        <v>20</v>
      </c>
      <c r="F99" s="190"/>
      <c r="G99" s="189">
        <f t="shared" si="4"/>
        <v>0</v>
      </c>
      <c r="H99" s="188"/>
      <c r="I99" s="194" t="s">
        <v>264</v>
      </c>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v>21</v>
      </c>
      <c r="AN99" s="178"/>
      <c r="AO99" s="178"/>
      <c r="AP99" s="178"/>
      <c r="AQ99" s="178"/>
      <c r="AR99" s="178"/>
      <c r="AS99" s="178"/>
      <c r="AT99" s="178"/>
      <c r="AU99" s="178"/>
      <c r="AV99" s="178"/>
      <c r="AW99" s="178"/>
      <c r="AX99" s="178"/>
      <c r="AY99" s="178"/>
      <c r="AZ99" s="178"/>
      <c r="BA99" s="178"/>
      <c r="BB99" s="178"/>
      <c r="BC99" s="178"/>
      <c r="BD99" s="178"/>
      <c r="BE99" s="178"/>
      <c r="BF99" s="178"/>
      <c r="BG99" s="178"/>
      <c r="BH99" s="178"/>
    </row>
    <row r="100" spans="1:60" outlineLevel="1" x14ac:dyDescent="0.2">
      <c r="A100" s="192">
        <v>86</v>
      </c>
      <c r="B100" s="182" t="s">
        <v>1350</v>
      </c>
      <c r="C100" s="210" t="s">
        <v>2066</v>
      </c>
      <c r="D100" s="227" t="s">
        <v>397</v>
      </c>
      <c r="E100" s="186">
        <v>155</v>
      </c>
      <c r="F100" s="190"/>
      <c r="G100" s="189">
        <f t="shared" si="4"/>
        <v>0</v>
      </c>
      <c r="H100" s="188"/>
      <c r="I100" s="194" t="s">
        <v>264</v>
      </c>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v>21</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row>
    <row r="101" spans="1:60" outlineLevel="1" x14ac:dyDescent="0.2">
      <c r="A101" s="192">
        <v>87</v>
      </c>
      <c r="B101" s="182" t="s">
        <v>1352</v>
      </c>
      <c r="C101" s="210" t="s">
        <v>2067</v>
      </c>
      <c r="D101" s="227" t="s">
        <v>397</v>
      </c>
      <c r="E101" s="186">
        <v>155</v>
      </c>
      <c r="F101" s="190"/>
      <c r="G101" s="189">
        <f t="shared" si="4"/>
        <v>0</v>
      </c>
      <c r="H101" s="188"/>
      <c r="I101" s="194" t="s">
        <v>264</v>
      </c>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v>21</v>
      </c>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row>
    <row r="102" spans="1:60" outlineLevel="1" x14ac:dyDescent="0.2">
      <c r="A102" s="192">
        <v>88</v>
      </c>
      <c r="B102" s="182" t="s">
        <v>1354</v>
      </c>
      <c r="C102" s="210" t="s">
        <v>2068</v>
      </c>
      <c r="D102" s="227" t="s">
        <v>397</v>
      </c>
      <c r="E102" s="186">
        <v>155</v>
      </c>
      <c r="F102" s="190"/>
      <c r="G102" s="189">
        <f t="shared" si="4"/>
        <v>0</v>
      </c>
      <c r="H102" s="188"/>
      <c r="I102" s="194" t="s">
        <v>264</v>
      </c>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v>21</v>
      </c>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row>
    <row r="103" spans="1:60" ht="13.5" outlineLevel="1" thickBot="1" x14ac:dyDescent="0.25">
      <c r="A103" s="201">
        <v>89</v>
      </c>
      <c r="B103" s="202" t="s">
        <v>1356</v>
      </c>
      <c r="C103" s="231" t="s">
        <v>2069</v>
      </c>
      <c r="D103" s="228" t="s">
        <v>1210</v>
      </c>
      <c r="E103" s="229">
        <v>20</v>
      </c>
      <c r="F103" s="230"/>
      <c r="G103" s="218">
        <f t="shared" si="4"/>
        <v>0</v>
      </c>
      <c r="H103" s="203"/>
      <c r="I103" s="204" t="s">
        <v>264</v>
      </c>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v>21</v>
      </c>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row>
    <row r="104" spans="1:60" hidden="1" x14ac:dyDescent="0.2">
      <c r="C104" s="80"/>
      <c r="AK104">
        <f>SUM(AK1:AK103)</f>
        <v>0</v>
      </c>
      <c r="AL104">
        <f>SUM(AL1:AL103)</f>
        <v>0</v>
      </c>
      <c r="AN104">
        <v>15</v>
      </c>
      <c r="AO104">
        <v>21</v>
      </c>
    </row>
    <row r="105" spans="1:60" ht="13.5" hidden="1" thickBot="1" x14ac:dyDescent="0.25">
      <c r="A105" s="219"/>
      <c r="B105" s="220" t="s">
        <v>175</v>
      </c>
      <c r="C105" s="225"/>
      <c r="D105" s="221"/>
      <c r="E105" s="221"/>
      <c r="F105" s="221"/>
      <c r="G105" s="222">
        <f>F8+F20+F23+F35+F37+F66+F97</f>
        <v>0</v>
      </c>
      <c r="AN105">
        <f>SUMIF(AM8:AM104,AN104,G8:G104)</f>
        <v>0</v>
      </c>
      <c r="AO105">
        <f>SUMIF(AM8:AM104,AO104,G8:G104)</f>
        <v>0</v>
      </c>
    </row>
  </sheetData>
  <sheetProtection password="C71F" sheet="1"/>
  <mergeCells count="12">
    <mergeCell ref="F97:G97"/>
    <mergeCell ref="A1:G1"/>
    <mergeCell ref="C2:G2"/>
    <mergeCell ref="C3:G3"/>
    <mergeCell ref="C4:G4"/>
    <mergeCell ref="C7:G7"/>
    <mergeCell ref="F8:G8"/>
    <mergeCell ref="F20:G20"/>
    <mergeCell ref="F23:G23"/>
    <mergeCell ref="F35:G35"/>
    <mergeCell ref="F37:G37"/>
    <mergeCell ref="F66:G66"/>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03"/>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329</v>
      </c>
      <c r="C4" s="297" t="s">
        <v>330</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ht="25.5" x14ac:dyDescent="0.2">
      <c r="A8" s="191" t="s">
        <v>127</v>
      </c>
      <c r="B8" s="181" t="s">
        <v>1966</v>
      </c>
      <c r="C8" s="209" t="s">
        <v>2070</v>
      </c>
      <c r="D8" s="183"/>
      <c r="E8" s="185"/>
      <c r="F8" s="293">
        <f>SUM(G9:G38)</f>
        <v>0</v>
      </c>
      <c r="G8" s="294"/>
      <c r="H8" s="187"/>
      <c r="I8" s="193"/>
      <c r="J8" s="54"/>
    </row>
    <row r="9" spans="1:60" outlineLevel="1" x14ac:dyDescent="0.2">
      <c r="A9" s="192">
        <v>1</v>
      </c>
      <c r="B9" s="182" t="s">
        <v>2071</v>
      </c>
      <c r="C9" s="210" t="s">
        <v>2072</v>
      </c>
      <c r="D9" s="184" t="s">
        <v>1184</v>
      </c>
      <c r="E9" s="186">
        <v>1</v>
      </c>
      <c r="F9" s="190"/>
      <c r="G9" s="189">
        <f>E9*F9</f>
        <v>0</v>
      </c>
      <c r="H9" s="188"/>
      <c r="I9" s="194" t="s">
        <v>264</v>
      </c>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v>21</v>
      </c>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c r="B10" s="182"/>
      <c r="C10" s="315" t="s">
        <v>2175</v>
      </c>
      <c r="D10" s="316"/>
      <c r="E10" s="317"/>
      <c r="F10" s="318"/>
      <c r="G10" s="319"/>
      <c r="H10" s="188"/>
      <c r="I10" s="194"/>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9" t="str">
        <f>C10</f>
        <v>V = 480 m3/h, pext = 100 Pa, Ni = 2 x 0,17 kW/230 V-50 Hz</v>
      </c>
      <c r="BB10" s="178"/>
      <c r="BC10" s="178"/>
      <c r="BD10" s="178"/>
      <c r="BE10" s="178"/>
      <c r="BF10" s="178"/>
      <c r="BG10" s="178"/>
      <c r="BH10" s="178"/>
    </row>
    <row r="11" spans="1:60" outlineLevel="1" x14ac:dyDescent="0.2">
      <c r="A11" s="192"/>
      <c r="B11" s="182"/>
      <c r="C11" s="315" t="s">
        <v>2073</v>
      </c>
      <c r="D11" s="316"/>
      <c r="E11" s="317"/>
      <c r="F11" s="318"/>
      <c r="G11" s="319"/>
      <c r="H11" s="188"/>
      <c r="I11" s="194"/>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9" t="str">
        <f>C11</f>
        <v>účinnst rekuperace 80 %, rozměry: 1250 x 665 x 292</v>
      </c>
      <c r="BB11" s="178"/>
      <c r="BC11" s="178"/>
      <c r="BD11" s="178"/>
      <c r="BE11" s="178"/>
      <c r="BF11" s="178"/>
      <c r="BG11" s="178"/>
      <c r="BH11" s="178"/>
    </row>
    <row r="12" spans="1:60" outlineLevel="1" x14ac:dyDescent="0.2">
      <c r="A12" s="192"/>
      <c r="B12" s="182"/>
      <c r="C12" s="315" t="s">
        <v>2074</v>
      </c>
      <c r="D12" s="316"/>
      <c r="E12" s="317"/>
      <c r="F12" s="318"/>
      <c r="G12" s="319"/>
      <c r="H12" s="188"/>
      <c r="I12" s="194"/>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9" t="str">
        <f>C12</f>
        <v>včetně řídicího systému umožňujícího programování jednotky s možností ovládání pomocí senzoru</v>
      </c>
      <c r="BB12" s="178"/>
      <c r="BC12" s="178"/>
      <c r="BD12" s="178"/>
      <c r="BE12" s="178"/>
      <c r="BF12" s="178"/>
      <c r="BG12" s="178"/>
      <c r="BH12" s="178"/>
    </row>
    <row r="13" spans="1:60" outlineLevel="1" x14ac:dyDescent="0.2">
      <c r="A13" s="192"/>
      <c r="B13" s="182"/>
      <c r="C13" s="315" t="s">
        <v>2075</v>
      </c>
      <c r="D13" s="316"/>
      <c r="E13" s="317"/>
      <c r="F13" s="318"/>
      <c r="G13" s="319"/>
      <c r="H13" s="188"/>
      <c r="I13" s="194"/>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9" t="str">
        <f>C13</f>
        <v>pohybu</v>
      </c>
      <c r="BB13" s="178"/>
      <c r="BC13" s="178"/>
      <c r="BD13" s="178"/>
      <c r="BE13" s="178"/>
      <c r="BF13" s="178"/>
      <c r="BG13" s="178"/>
      <c r="BH13" s="178"/>
    </row>
    <row r="14" spans="1:60" outlineLevel="1" x14ac:dyDescent="0.2">
      <c r="A14" s="192">
        <v>2</v>
      </c>
      <c r="B14" s="182" t="s">
        <v>1570</v>
      </c>
      <c r="C14" s="210" t="s">
        <v>2076</v>
      </c>
      <c r="D14" s="184" t="s">
        <v>1184</v>
      </c>
      <c r="E14" s="186">
        <v>1</v>
      </c>
      <c r="F14" s="190"/>
      <c r="G14" s="189">
        <f>E14*F14</f>
        <v>0</v>
      </c>
      <c r="H14" s="188"/>
      <c r="I14" s="194" t="s">
        <v>264</v>
      </c>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v>21</v>
      </c>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outlineLevel="1" x14ac:dyDescent="0.2">
      <c r="A15" s="192">
        <v>3</v>
      </c>
      <c r="B15" s="182" t="s">
        <v>1572</v>
      </c>
      <c r="C15" s="210" t="s">
        <v>2077</v>
      </c>
      <c r="D15" s="184" t="s">
        <v>1337</v>
      </c>
      <c r="E15" s="186">
        <v>1</v>
      </c>
      <c r="F15" s="190"/>
      <c r="G15" s="189">
        <f>E15*F15</f>
        <v>0</v>
      </c>
      <c r="H15" s="188"/>
      <c r="I15" s="194" t="s">
        <v>264</v>
      </c>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v>21</v>
      </c>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outlineLevel="1" x14ac:dyDescent="0.2">
      <c r="A16" s="192">
        <v>4</v>
      </c>
      <c r="B16" s="182" t="s">
        <v>2078</v>
      </c>
      <c r="C16" s="210" t="s">
        <v>2079</v>
      </c>
      <c r="D16" s="184" t="s">
        <v>1184</v>
      </c>
      <c r="E16" s="186">
        <v>1</v>
      </c>
      <c r="F16" s="190"/>
      <c r="G16" s="189">
        <f>E16*F16</f>
        <v>0</v>
      </c>
      <c r="H16" s="188"/>
      <c r="I16" s="194" t="s">
        <v>264</v>
      </c>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v>21</v>
      </c>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c r="B17" s="182"/>
      <c r="C17" s="315" t="s">
        <v>2176</v>
      </c>
      <c r="D17" s="316"/>
      <c r="E17" s="317"/>
      <c r="F17" s="318"/>
      <c r="G17" s="319"/>
      <c r="H17" s="188"/>
      <c r="I17" s="19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9" t="str">
        <f>C17</f>
        <v>V = 500 m3/h   pc = 180 Pa   Ni = 0,07 kW/230 V-50 Hz</v>
      </c>
      <c r="BB17" s="178"/>
      <c r="BC17" s="178"/>
      <c r="BD17" s="178"/>
      <c r="BE17" s="178"/>
      <c r="BF17" s="178"/>
      <c r="BG17" s="178"/>
      <c r="BH17" s="178"/>
    </row>
    <row r="18" spans="1:60" outlineLevel="1" x14ac:dyDescent="0.2">
      <c r="A18" s="192"/>
      <c r="B18" s="182"/>
      <c r="C18" s="315" t="s">
        <v>2080</v>
      </c>
      <c r="D18" s="316"/>
      <c r="E18" s="317"/>
      <c r="F18" s="318"/>
      <c r="G18" s="319"/>
      <c r="H18" s="188"/>
      <c r="I18" s="194"/>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9" t="str">
        <f>C18</f>
        <v>včetně:</v>
      </c>
      <c r="BB18" s="178"/>
      <c r="BC18" s="178"/>
      <c r="BD18" s="178"/>
      <c r="BE18" s="178"/>
      <c r="BF18" s="178"/>
      <c r="BG18" s="178"/>
      <c r="BH18" s="178"/>
    </row>
    <row r="19" spans="1:60" outlineLevel="1" x14ac:dyDescent="0.2">
      <c r="A19" s="192">
        <v>5</v>
      </c>
      <c r="B19" s="182" t="s">
        <v>1577</v>
      </c>
      <c r="C19" s="210" t="s">
        <v>2081</v>
      </c>
      <c r="D19" s="184" t="s">
        <v>1184</v>
      </c>
      <c r="E19" s="186">
        <v>2</v>
      </c>
      <c r="F19" s="190"/>
      <c r="G19" s="189">
        <f t="shared" ref="G19:G38" si="0">E19*F19</f>
        <v>0</v>
      </c>
      <c r="H19" s="188"/>
      <c r="I19" s="194" t="s">
        <v>264</v>
      </c>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v>21</v>
      </c>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outlineLevel="1" x14ac:dyDescent="0.2">
      <c r="A20" s="192">
        <v>6</v>
      </c>
      <c r="B20" s="182" t="s">
        <v>1579</v>
      </c>
      <c r="C20" s="210" t="s">
        <v>2082</v>
      </c>
      <c r="D20" s="184" t="s">
        <v>1184</v>
      </c>
      <c r="E20" s="186">
        <v>1</v>
      </c>
      <c r="F20" s="190"/>
      <c r="G20" s="189">
        <f t="shared" si="0"/>
        <v>0</v>
      </c>
      <c r="H20" s="188"/>
      <c r="I20" s="194" t="s">
        <v>264</v>
      </c>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v>21</v>
      </c>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v>7</v>
      </c>
      <c r="B21" s="182" t="s">
        <v>1581</v>
      </c>
      <c r="C21" s="210" t="s">
        <v>2083</v>
      </c>
      <c r="D21" s="184" t="s">
        <v>1184</v>
      </c>
      <c r="E21" s="186">
        <v>1</v>
      </c>
      <c r="F21" s="190"/>
      <c r="G21" s="189">
        <f t="shared" si="0"/>
        <v>0</v>
      </c>
      <c r="H21" s="188"/>
      <c r="I21" s="194" t="s">
        <v>264</v>
      </c>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v>21</v>
      </c>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outlineLevel="1" x14ac:dyDescent="0.2">
      <c r="A22" s="192">
        <v>8</v>
      </c>
      <c r="B22" s="182" t="s">
        <v>2084</v>
      </c>
      <c r="C22" s="210" t="s">
        <v>2085</v>
      </c>
      <c r="D22" s="184" t="s">
        <v>1184</v>
      </c>
      <c r="E22" s="186">
        <v>1</v>
      </c>
      <c r="F22" s="190"/>
      <c r="G22" s="189">
        <f t="shared" si="0"/>
        <v>0</v>
      </c>
      <c r="H22" s="188"/>
      <c r="I22" s="194" t="s">
        <v>264</v>
      </c>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v>21</v>
      </c>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outlineLevel="1" x14ac:dyDescent="0.2">
      <c r="A23" s="192">
        <v>9</v>
      </c>
      <c r="B23" s="182" t="s">
        <v>2086</v>
      </c>
      <c r="C23" s="210" t="s">
        <v>2087</v>
      </c>
      <c r="D23" s="184" t="s">
        <v>1184</v>
      </c>
      <c r="E23" s="186">
        <v>2</v>
      </c>
      <c r="F23" s="190"/>
      <c r="G23" s="189">
        <f t="shared" si="0"/>
        <v>0</v>
      </c>
      <c r="H23" s="188"/>
      <c r="I23" s="194" t="s">
        <v>264</v>
      </c>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v>21</v>
      </c>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v>10</v>
      </c>
      <c r="B24" s="182" t="s">
        <v>2088</v>
      </c>
      <c r="C24" s="210" t="s">
        <v>2089</v>
      </c>
      <c r="D24" s="184" t="s">
        <v>1184</v>
      </c>
      <c r="E24" s="186">
        <v>2</v>
      </c>
      <c r="F24" s="190"/>
      <c r="G24" s="189">
        <f t="shared" si="0"/>
        <v>0</v>
      </c>
      <c r="H24" s="188"/>
      <c r="I24" s="194" t="s">
        <v>264</v>
      </c>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v>21</v>
      </c>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outlineLevel="1" x14ac:dyDescent="0.2">
      <c r="A25" s="192">
        <v>11</v>
      </c>
      <c r="B25" s="182" t="s">
        <v>2090</v>
      </c>
      <c r="C25" s="210" t="s">
        <v>2091</v>
      </c>
      <c r="D25" s="184" t="s">
        <v>1184</v>
      </c>
      <c r="E25" s="186">
        <v>15</v>
      </c>
      <c r="F25" s="190"/>
      <c r="G25" s="189">
        <f t="shared" si="0"/>
        <v>0</v>
      </c>
      <c r="H25" s="188"/>
      <c r="I25" s="194" t="s">
        <v>264</v>
      </c>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v>21</v>
      </c>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v>12</v>
      </c>
      <c r="B26" s="182" t="s">
        <v>2092</v>
      </c>
      <c r="C26" s="210" t="s">
        <v>2093</v>
      </c>
      <c r="D26" s="184" t="s">
        <v>1524</v>
      </c>
      <c r="E26" s="186">
        <v>30</v>
      </c>
      <c r="F26" s="190"/>
      <c r="G26" s="189">
        <f t="shared" si="0"/>
        <v>0</v>
      </c>
      <c r="H26" s="188"/>
      <c r="I26" s="194" t="s">
        <v>264</v>
      </c>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v>21</v>
      </c>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outlineLevel="1" x14ac:dyDescent="0.2">
      <c r="A27" s="192">
        <v>13</v>
      </c>
      <c r="B27" s="182" t="s">
        <v>2094</v>
      </c>
      <c r="C27" s="210" t="s">
        <v>2095</v>
      </c>
      <c r="D27" s="184" t="s">
        <v>1184</v>
      </c>
      <c r="E27" s="186">
        <v>2</v>
      </c>
      <c r="F27" s="190"/>
      <c r="G27" s="189">
        <f t="shared" si="0"/>
        <v>0</v>
      </c>
      <c r="H27" s="188"/>
      <c r="I27" s="194" t="s">
        <v>264</v>
      </c>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v>21</v>
      </c>
      <c r="AN27" s="178"/>
      <c r="AO27" s="178"/>
      <c r="AP27" s="178"/>
      <c r="AQ27" s="178"/>
      <c r="AR27" s="178"/>
      <c r="AS27" s="178"/>
      <c r="AT27" s="178"/>
      <c r="AU27" s="178"/>
      <c r="AV27" s="178"/>
      <c r="AW27" s="178"/>
      <c r="AX27" s="178"/>
      <c r="AY27" s="178"/>
      <c r="AZ27" s="178"/>
      <c r="BA27" s="178"/>
      <c r="BB27" s="178"/>
      <c r="BC27" s="178"/>
      <c r="BD27" s="178"/>
      <c r="BE27" s="178"/>
      <c r="BF27" s="178"/>
      <c r="BG27" s="178"/>
      <c r="BH27" s="178"/>
    </row>
    <row r="28" spans="1:60" outlineLevel="1" x14ac:dyDescent="0.2">
      <c r="A28" s="192">
        <v>14</v>
      </c>
      <c r="B28" s="182" t="s">
        <v>2096</v>
      </c>
      <c r="C28" s="210" t="s">
        <v>2097</v>
      </c>
      <c r="D28" s="184" t="s">
        <v>300</v>
      </c>
      <c r="E28" s="186">
        <v>13</v>
      </c>
      <c r="F28" s="190"/>
      <c r="G28" s="189">
        <f t="shared" si="0"/>
        <v>0</v>
      </c>
      <c r="H28" s="188"/>
      <c r="I28" s="194" t="s">
        <v>264</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outlineLevel="1" x14ac:dyDescent="0.2">
      <c r="A29" s="192">
        <v>15</v>
      </c>
      <c r="B29" s="182" t="s">
        <v>2098</v>
      </c>
      <c r="C29" s="210" t="s">
        <v>2099</v>
      </c>
      <c r="D29" s="184" t="s">
        <v>1524</v>
      </c>
      <c r="E29" s="186">
        <v>25</v>
      </c>
      <c r="F29" s="190"/>
      <c r="G29" s="189">
        <f t="shared" si="0"/>
        <v>0</v>
      </c>
      <c r="H29" s="188"/>
      <c r="I29" s="194" t="s">
        <v>264</v>
      </c>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v>21</v>
      </c>
      <c r="AN29" s="178"/>
      <c r="AO29" s="178"/>
      <c r="AP29" s="178"/>
      <c r="AQ29" s="178"/>
      <c r="AR29" s="178"/>
      <c r="AS29" s="178"/>
      <c r="AT29" s="178"/>
      <c r="AU29" s="178"/>
      <c r="AV29" s="178"/>
      <c r="AW29" s="178"/>
      <c r="AX29" s="178"/>
      <c r="AY29" s="178"/>
      <c r="AZ29" s="178"/>
      <c r="BA29" s="178"/>
      <c r="BB29" s="178"/>
      <c r="BC29" s="178"/>
      <c r="BD29" s="178"/>
      <c r="BE29" s="178"/>
      <c r="BF29" s="178"/>
      <c r="BG29" s="178"/>
      <c r="BH29" s="178"/>
    </row>
    <row r="30" spans="1:60" outlineLevel="1" x14ac:dyDescent="0.2">
      <c r="A30" s="192">
        <v>16</v>
      </c>
      <c r="B30" s="182" t="s">
        <v>1601</v>
      </c>
      <c r="C30" s="210" t="s">
        <v>2100</v>
      </c>
      <c r="D30" s="184" t="s">
        <v>1184</v>
      </c>
      <c r="E30" s="186">
        <v>5</v>
      </c>
      <c r="F30" s="190"/>
      <c r="G30" s="189">
        <f t="shared" si="0"/>
        <v>0</v>
      </c>
      <c r="H30" s="188"/>
      <c r="I30" s="194" t="s">
        <v>264</v>
      </c>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v>21</v>
      </c>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v>17</v>
      </c>
      <c r="B31" s="182" t="s">
        <v>1603</v>
      </c>
      <c r="C31" s="210" t="s">
        <v>2101</v>
      </c>
      <c r="D31" s="184" t="s">
        <v>1184</v>
      </c>
      <c r="E31" s="186">
        <v>1</v>
      </c>
      <c r="F31" s="190"/>
      <c r="G31" s="189">
        <f t="shared" si="0"/>
        <v>0</v>
      </c>
      <c r="H31" s="188"/>
      <c r="I31" s="194" t="s">
        <v>264</v>
      </c>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v>21</v>
      </c>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outlineLevel="1" x14ac:dyDescent="0.2">
      <c r="A32" s="192">
        <v>18</v>
      </c>
      <c r="B32" s="182" t="s">
        <v>1606</v>
      </c>
      <c r="C32" s="210" t="s">
        <v>2102</v>
      </c>
      <c r="D32" s="184" t="s">
        <v>1184</v>
      </c>
      <c r="E32" s="186">
        <v>3</v>
      </c>
      <c r="F32" s="190"/>
      <c r="G32" s="189">
        <f t="shared" si="0"/>
        <v>0</v>
      </c>
      <c r="H32" s="188"/>
      <c r="I32" s="194" t="s">
        <v>264</v>
      </c>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v>21</v>
      </c>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outlineLevel="1" x14ac:dyDescent="0.2">
      <c r="A33" s="192">
        <v>19</v>
      </c>
      <c r="B33" s="182" t="s">
        <v>1607</v>
      </c>
      <c r="C33" s="210" t="s">
        <v>2103</v>
      </c>
      <c r="D33" s="184" t="s">
        <v>1184</v>
      </c>
      <c r="E33" s="186">
        <v>60</v>
      </c>
      <c r="F33" s="190"/>
      <c r="G33" s="189">
        <f t="shared" si="0"/>
        <v>0</v>
      </c>
      <c r="H33" s="188"/>
      <c r="I33" s="194" t="s">
        <v>264</v>
      </c>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v>21</v>
      </c>
      <c r="AN33" s="178"/>
      <c r="AO33" s="178"/>
      <c r="AP33" s="178"/>
      <c r="AQ33" s="178"/>
      <c r="AR33" s="178"/>
      <c r="AS33" s="178"/>
      <c r="AT33" s="178"/>
      <c r="AU33" s="178"/>
      <c r="AV33" s="178"/>
      <c r="AW33" s="178"/>
      <c r="AX33" s="178"/>
      <c r="AY33" s="178"/>
      <c r="AZ33" s="178"/>
      <c r="BA33" s="178"/>
      <c r="BB33" s="178"/>
      <c r="BC33" s="178"/>
      <c r="BD33" s="178"/>
      <c r="BE33" s="178"/>
      <c r="BF33" s="178"/>
      <c r="BG33" s="178"/>
      <c r="BH33" s="178"/>
    </row>
    <row r="34" spans="1:60" outlineLevel="1" x14ac:dyDescent="0.2">
      <c r="A34" s="192">
        <v>20</v>
      </c>
      <c r="B34" s="182" t="s">
        <v>1608</v>
      </c>
      <c r="C34" s="210" t="s">
        <v>2104</v>
      </c>
      <c r="D34" s="184" t="s">
        <v>1184</v>
      </c>
      <c r="E34" s="186">
        <v>10</v>
      </c>
      <c r="F34" s="190"/>
      <c r="G34" s="189">
        <f t="shared" si="0"/>
        <v>0</v>
      </c>
      <c r="H34" s="188"/>
      <c r="I34" s="194" t="s">
        <v>264</v>
      </c>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v>21</v>
      </c>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outlineLevel="1" x14ac:dyDescent="0.2">
      <c r="A35" s="192">
        <v>21</v>
      </c>
      <c r="B35" s="182" t="s">
        <v>1609</v>
      </c>
      <c r="C35" s="210" t="s">
        <v>2105</v>
      </c>
      <c r="D35" s="184" t="s">
        <v>1184</v>
      </c>
      <c r="E35" s="186">
        <v>1</v>
      </c>
      <c r="F35" s="190"/>
      <c r="G35" s="189">
        <f t="shared" si="0"/>
        <v>0</v>
      </c>
      <c r="H35" s="188"/>
      <c r="I35" s="194" t="s">
        <v>264</v>
      </c>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v>21</v>
      </c>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outlineLevel="1" x14ac:dyDescent="0.2">
      <c r="A36" s="192">
        <v>22</v>
      </c>
      <c r="B36" s="182" t="s">
        <v>1208</v>
      </c>
      <c r="C36" s="210" t="s">
        <v>2106</v>
      </c>
      <c r="D36" s="184" t="s">
        <v>1184</v>
      </c>
      <c r="E36" s="186">
        <v>1</v>
      </c>
      <c r="F36" s="190"/>
      <c r="G36" s="189">
        <f t="shared" si="0"/>
        <v>0</v>
      </c>
      <c r="H36" s="188"/>
      <c r="I36" s="194" t="s">
        <v>264</v>
      </c>
      <c r="J36" s="177"/>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v>21</v>
      </c>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outlineLevel="1" x14ac:dyDescent="0.2">
      <c r="A37" s="192">
        <v>23</v>
      </c>
      <c r="B37" s="182" t="s">
        <v>1611</v>
      </c>
      <c r="C37" s="210" t="s">
        <v>2107</v>
      </c>
      <c r="D37" s="184" t="s">
        <v>1524</v>
      </c>
      <c r="E37" s="186">
        <v>2</v>
      </c>
      <c r="F37" s="190"/>
      <c r="G37" s="189">
        <f t="shared" si="0"/>
        <v>0</v>
      </c>
      <c r="H37" s="188"/>
      <c r="I37" s="194" t="s">
        <v>264</v>
      </c>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v>21</v>
      </c>
      <c r="AN37" s="178"/>
      <c r="AO37" s="178"/>
      <c r="AP37" s="178"/>
      <c r="AQ37" s="178"/>
      <c r="AR37" s="178"/>
      <c r="AS37" s="178"/>
      <c r="AT37" s="178"/>
      <c r="AU37" s="178"/>
      <c r="AV37" s="178"/>
      <c r="AW37" s="178"/>
      <c r="AX37" s="178"/>
      <c r="AY37" s="178"/>
      <c r="AZ37" s="178"/>
      <c r="BA37" s="178"/>
      <c r="BB37" s="178"/>
      <c r="BC37" s="178"/>
      <c r="BD37" s="178"/>
      <c r="BE37" s="178"/>
      <c r="BF37" s="178"/>
      <c r="BG37" s="178"/>
      <c r="BH37" s="178"/>
    </row>
    <row r="38" spans="1:60" outlineLevel="1" x14ac:dyDescent="0.2">
      <c r="A38" s="192">
        <v>24</v>
      </c>
      <c r="B38" s="182" t="s">
        <v>1213</v>
      </c>
      <c r="C38" s="210" t="s">
        <v>2108</v>
      </c>
      <c r="D38" s="184" t="s">
        <v>1524</v>
      </c>
      <c r="E38" s="186">
        <v>4</v>
      </c>
      <c r="F38" s="190"/>
      <c r="G38" s="189">
        <f t="shared" si="0"/>
        <v>0</v>
      </c>
      <c r="H38" s="188"/>
      <c r="I38" s="194" t="s">
        <v>264</v>
      </c>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v>21</v>
      </c>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x14ac:dyDescent="0.2">
      <c r="A39" s="191" t="s">
        <v>127</v>
      </c>
      <c r="B39" s="181" t="s">
        <v>1979</v>
      </c>
      <c r="C39" s="209" t="s">
        <v>2109</v>
      </c>
      <c r="D39" s="183"/>
      <c r="E39" s="185"/>
      <c r="F39" s="320">
        <f>SUM(G40:G49)</f>
        <v>0</v>
      </c>
      <c r="G39" s="321"/>
      <c r="H39" s="187"/>
      <c r="I39" s="193"/>
      <c r="J39" s="54"/>
    </row>
    <row r="40" spans="1:60" outlineLevel="1" x14ac:dyDescent="0.2">
      <c r="A40" s="192">
        <v>25</v>
      </c>
      <c r="B40" s="182" t="s">
        <v>2110</v>
      </c>
      <c r="C40" s="210" t="s">
        <v>2111</v>
      </c>
      <c r="D40" s="184" t="s">
        <v>1184</v>
      </c>
      <c r="E40" s="186">
        <v>1</v>
      </c>
      <c r="F40" s="190"/>
      <c r="G40" s="189">
        <f>E40*F40</f>
        <v>0</v>
      </c>
      <c r="H40" s="188"/>
      <c r="I40" s="194" t="s">
        <v>264</v>
      </c>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v>21</v>
      </c>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outlineLevel="1" x14ac:dyDescent="0.2">
      <c r="A41" s="192"/>
      <c r="B41" s="182"/>
      <c r="C41" s="315" t="s">
        <v>2112</v>
      </c>
      <c r="D41" s="316"/>
      <c r="E41" s="317"/>
      <c r="F41" s="318"/>
      <c r="G41" s="319"/>
      <c r="H41" s="188"/>
      <c r="I41" s="194"/>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9" t="str">
        <f>C41</f>
        <v>QCH = 2,5 kW, QT = 3,2 kW, Ni = 0,73 kW/230 V-50 Hz</v>
      </c>
      <c r="BB41" s="178"/>
      <c r="BC41" s="178"/>
      <c r="BD41" s="178"/>
      <c r="BE41" s="178"/>
      <c r="BF41" s="178"/>
      <c r="BG41" s="178"/>
      <c r="BH41" s="178"/>
    </row>
    <row r="42" spans="1:60" outlineLevel="1" x14ac:dyDescent="0.2">
      <c r="A42" s="192"/>
      <c r="B42" s="182"/>
      <c r="C42" s="315" t="s">
        <v>2113</v>
      </c>
      <c r="D42" s="316"/>
      <c r="E42" s="317"/>
      <c r="F42" s="318"/>
      <c r="G42" s="319"/>
      <c r="H42" s="188"/>
      <c r="I42" s="194"/>
      <c r="J42" s="177"/>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9" t="str">
        <f>C42</f>
        <v>rozměry: 535 x 663 x 293 mm (v x š x h)</v>
      </c>
      <c r="BB42" s="178"/>
      <c r="BC42" s="178"/>
      <c r="BD42" s="178"/>
      <c r="BE42" s="178"/>
      <c r="BF42" s="178"/>
      <c r="BG42" s="178"/>
      <c r="BH42" s="178"/>
    </row>
    <row r="43" spans="1:60" outlineLevel="1" x14ac:dyDescent="0.2">
      <c r="A43" s="192"/>
      <c r="B43" s="182"/>
      <c r="C43" s="315" t="s">
        <v>2114</v>
      </c>
      <c r="D43" s="316"/>
      <c r="E43" s="317"/>
      <c r="F43" s="318"/>
      <c r="G43" s="319"/>
      <c r="H43" s="188"/>
      <c r="I43" s="194"/>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9" t="str">
        <f>C43</f>
        <v>úchytné konzoly a závěsný materiál</v>
      </c>
      <c r="BB43" s="178"/>
      <c r="BC43" s="178"/>
      <c r="BD43" s="178"/>
      <c r="BE43" s="178"/>
      <c r="BF43" s="178"/>
      <c r="BG43" s="178"/>
      <c r="BH43" s="178"/>
    </row>
    <row r="44" spans="1:60" outlineLevel="1" x14ac:dyDescent="0.2">
      <c r="A44" s="192">
        <v>26</v>
      </c>
      <c r="B44" s="182" t="s">
        <v>2115</v>
      </c>
      <c r="C44" s="210" t="s">
        <v>2116</v>
      </c>
      <c r="D44" s="184" t="s">
        <v>1184</v>
      </c>
      <c r="E44" s="186">
        <v>1</v>
      </c>
      <c r="F44" s="190"/>
      <c r="G44" s="189">
        <f>E44*F44</f>
        <v>0</v>
      </c>
      <c r="H44" s="188"/>
      <c r="I44" s="194" t="s">
        <v>264</v>
      </c>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v>21</v>
      </c>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outlineLevel="1" x14ac:dyDescent="0.2">
      <c r="A45" s="192"/>
      <c r="B45" s="182"/>
      <c r="C45" s="315" t="s">
        <v>2177</v>
      </c>
      <c r="D45" s="316"/>
      <c r="E45" s="317"/>
      <c r="F45" s="318"/>
      <c r="G45" s="319"/>
      <c r="H45" s="188"/>
      <c r="I45" s="194"/>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9" t="str">
        <f>C45</f>
        <v>QCH = 2,5 kW   QT = 3,2 kW</v>
      </c>
      <c r="BB45" s="178"/>
      <c r="BC45" s="178"/>
      <c r="BD45" s="178"/>
      <c r="BE45" s="178"/>
      <c r="BF45" s="178"/>
      <c r="BG45" s="178"/>
      <c r="BH45" s="178"/>
    </row>
    <row r="46" spans="1:60" outlineLevel="1" x14ac:dyDescent="0.2">
      <c r="A46" s="192"/>
      <c r="B46" s="182"/>
      <c r="C46" s="315" t="s">
        <v>2117</v>
      </c>
      <c r="D46" s="316"/>
      <c r="E46" s="317"/>
      <c r="F46" s="318"/>
      <c r="G46" s="319"/>
      <c r="H46" s="188"/>
      <c r="I46" s="194"/>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9" t="str">
        <f>C46</f>
        <v>vč. dálkového infraovladače</v>
      </c>
      <c r="BB46" s="178"/>
      <c r="BC46" s="178"/>
      <c r="BD46" s="178"/>
      <c r="BE46" s="178"/>
      <c r="BF46" s="178"/>
      <c r="BG46" s="178"/>
      <c r="BH46" s="178"/>
    </row>
    <row r="47" spans="1:60" outlineLevel="1" x14ac:dyDescent="0.2">
      <c r="A47" s="192"/>
      <c r="B47" s="182"/>
      <c r="C47" s="315" t="s">
        <v>2118</v>
      </c>
      <c r="D47" s="316"/>
      <c r="E47" s="317"/>
      <c r="F47" s="318"/>
      <c r="G47" s="319"/>
      <c r="H47" s="188"/>
      <c r="I47" s="194"/>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9" t="str">
        <f>C47</f>
        <v>rozměry: 268 x 840 x 203 mm</v>
      </c>
      <c r="BB47" s="178"/>
      <c r="BC47" s="178"/>
      <c r="BD47" s="178"/>
      <c r="BE47" s="178"/>
      <c r="BF47" s="178"/>
      <c r="BG47" s="178"/>
      <c r="BH47" s="178"/>
    </row>
    <row r="48" spans="1:60" outlineLevel="1" x14ac:dyDescent="0.2">
      <c r="A48" s="192"/>
      <c r="B48" s="182"/>
      <c r="C48" s="315" t="s">
        <v>2119</v>
      </c>
      <c r="D48" s="316"/>
      <c r="E48" s="317"/>
      <c r="F48" s="318"/>
      <c r="G48" s="319"/>
      <c r="H48" s="188"/>
      <c r="I48" s="194"/>
      <c r="J48" s="177"/>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9" t="str">
        <f>C48</f>
        <v>zajistit odvod kondenzátu (d = 13,8 mm)</v>
      </c>
      <c r="BB48" s="178"/>
      <c r="BC48" s="178"/>
      <c r="BD48" s="178"/>
      <c r="BE48" s="178"/>
      <c r="BF48" s="178"/>
      <c r="BG48" s="178"/>
      <c r="BH48" s="178"/>
    </row>
    <row r="49" spans="1:60" outlineLevel="1" x14ac:dyDescent="0.2">
      <c r="A49" s="192">
        <v>27</v>
      </c>
      <c r="B49" s="182" t="s">
        <v>2120</v>
      </c>
      <c r="C49" s="210" t="s">
        <v>2121</v>
      </c>
      <c r="D49" s="184" t="s">
        <v>1524</v>
      </c>
      <c r="E49" s="186">
        <v>10</v>
      </c>
      <c r="F49" s="190"/>
      <c r="G49" s="189">
        <f>E49*F49</f>
        <v>0</v>
      </c>
      <c r="H49" s="188"/>
      <c r="I49" s="194" t="s">
        <v>264</v>
      </c>
      <c r="J49" s="177"/>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v>21</v>
      </c>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ht="25.5" x14ac:dyDescent="0.2">
      <c r="A50" s="191" t="s">
        <v>127</v>
      </c>
      <c r="B50" s="181" t="s">
        <v>1983</v>
      </c>
      <c r="C50" s="209" t="s">
        <v>2122</v>
      </c>
      <c r="D50" s="183"/>
      <c r="E50" s="185"/>
      <c r="F50" s="320">
        <f>SUM(G51:G76)</f>
        <v>0</v>
      </c>
      <c r="G50" s="321"/>
      <c r="H50" s="187"/>
      <c r="I50" s="193"/>
      <c r="J50" s="54"/>
    </row>
    <row r="51" spans="1:60" ht="22.5" outlineLevel="1" x14ac:dyDescent="0.2">
      <c r="A51" s="192">
        <v>28</v>
      </c>
      <c r="B51" s="182" t="s">
        <v>1617</v>
      </c>
      <c r="C51" s="210" t="s">
        <v>2123</v>
      </c>
      <c r="D51" s="184" t="s">
        <v>1337</v>
      </c>
      <c r="E51" s="186">
        <v>1</v>
      </c>
      <c r="F51" s="190"/>
      <c r="G51" s="189">
        <f>E51*F51</f>
        <v>0</v>
      </c>
      <c r="H51" s="188"/>
      <c r="I51" s="194" t="s">
        <v>264</v>
      </c>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v>21</v>
      </c>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c r="B52" s="182"/>
      <c r="C52" s="315" t="s">
        <v>2124</v>
      </c>
      <c r="D52" s="316"/>
      <c r="E52" s="317"/>
      <c r="F52" s="318"/>
      <c r="G52" s="319"/>
      <c r="H52" s="188"/>
      <c r="I52" s="194"/>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9" t="str">
        <f>C52</f>
        <v>.el. motor jednotky pro přívod vzduchu do hlediště   Ni = 7,5 kW/3 x 400 V-50 Hz</v>
      </c>
      <c r="BB52" s="178"/>
      <c r="BC52" s="178"/>
      <c r="BD52" s="178"/>
      <c r="BE52" s="178"/>
      <c r="BF52" s="178"/>
      <c r="BG52" s="178"/>
      <c r="BH52" s="178"/>
    </row>
    <row r="53" spans="1:60" outlineLevel="1" x14ac:dyDescent="0.2">
      <c r="A53" s="192"/>
      <c r="B53" s="182"/>
      <c r="C53" s="315" t="s">
        <v>2125</v>
      </c>
      <c r="D53" s="316"/>
      <c r="E53" s="317"/>
      <c r="F53" s="318"/>
      <c r="G53" s="319"/>
      <c r="H53" s="188"/>
      <c r="I53" s="194"/>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9" t="str">
        <f>C53</f>
        <v>.el. motor jednotky pro přívod vzduchu do předsálí   Ni = 2,2 kW/3 x 400 V-50 Hz</v>
      </c>
      <c r="BB53" s="178"/>
      <c r="BC53" s="178"/>
      <c r="BD53" s="178"/>
      <c r="BE53" s="178"/>
      <c r="BF53" s="178"/>
      <c r="BG53" s="178"/>
      <c r="BH53" s="178"/>
    </row>
    <row r="54" spans="1:60" outlineLevel="1" x14ac:dyDescent="0.2">
      <c r="A54" s="192"/>
      <c r="B54" s="182"/>
      <c r="C54" s="315" t="s">
        <v>2126</v>
      </c>
      <c r="D54" s="316"/>
      <c r="E54" s="317"/>
      <c r="F54" s="318"/>
      <c r="G54" s="319"/>
      <c r="H54" s="188"/>
      <c r="I54" s="194"/>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9" t="str">
        <f>C54</f>
        <v>.el. motor jednotky pro společné odsávání vzduchu Ni = 7,5 kW/3 x 400 V-50 Hz</v>
      </c>
      <c r="BB54" s="178"/>
      <c r="BC54" s="178"/>
      <c r="BD54" s="178"/>
      <c r="BE54" s="178"/>
      <c r="BF54" s="178"/>
      <c r="BG54" s="178"/>
      <c r="BH54" s="178"/>
    </row>
    <row r="55" spans="1:60" outlineLevel="1" x14ac:dyDescent="0.2">
      <c r="A55" s="192">
        <v>29</v>
      </c>
      <c r="B55" s="182" t="s">
        <v>1619</v>
      </c>
      <c r="C55" s="210" t="s">
        <v>2127</v>
      </c>
      <c r="D55" s="184" t="s">
        <v>1337</v>
      </c>
      <c r="E55" s="186">
        <v>1</v>
      </c>
      <c r="F55" s="190"/>
      <c r="G55" s="189">
        <f>E55*F55</f>
        <v>0</v>
      </c>
      <c r="H55" s="188"/>
      <c r="I55" s="194" t="s">
        <v>264</v>
      </c>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v>21</v>
      </c>
      <c r="AN55" s="178"/>
      <c r="AO55" s="178"/>
      <c r="AP55" s="178"/>
      <c r="AQ55" s="178"/>
      <c r="AR55" s="178"/>
      <c r="AS55" s="178"/>
      <c r="AT55" s="178"/>
      <c r="AU55" s="178"/>
      <c r="AV55" s="178"/>
      <c r="AW55" s="178"/>
      <c r="AX55" s="178"/>
      <c r="AY55" s="178"/>
      <c r="AZ55" s="178"/>
      <c r="BA55" s="178"/>
      <c r="BB55" s="178"/>
      <c r="BC55" s="178"/>
      <c r="BD55" s="178"/>
      <c r="BE55" s="178"/>
      <c r="BF55" s="178"/>
      <c r="BG55" s="178"/>
      <c r="BH55" s="178"/>
    </row>
    <row r="56" spans="1:60" outlineLevel="1" x14ac:dyDescent="0.2">
      <c r="A56" s="192"/>
      <c r="B56" s="182"/>
      <c r="C56" s="315" t="s">
        <v>2128</v>
      </c>
      <c r="D56" s="316"/>
      <c r="E56" s="317"/>
      <c r="F56" s="318"/>
      <c r="G56" s="319"/>
      <c r="H56" s="188"/>
      <c r="I56" s="194"/>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9" t="str">
        <f>C56</f>
        <v>.větrací jednotka pro přívod vzduchu do hlediště   V = 18 000 m3/h, QT = 215 kW</v>
      </c>
      <c r="BB56" s="178"/>
      <c r="BC56" s="178"/>
      <c r="BD56" s="178"/>
      <c r="BE56" s="178"/>
      <c r="BF56" s="178"/>
      <c r="BG56" s="178"/>
      <c r="BH56" s="178"/>
    </row>
    <row r="57" spans="1:60" outlineLevel="1" x14ac:dyDescent="0.2">
      <c r="A57" s="192"/>
      <c r="B57" s="182"/>
      <c r="C57" s="315" t="s">
        <v>2129</v>
      </c>
      <c r="D57" s="316"/>
      <c r="E57" s="317"/>
      <c r="F57" s="318"/>
      <c r="G57" s="319"/>
      <c r="H57" s="188"/>
      <c r="I57" s="194"/>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9" t="str">
        <f>C57</f>
        <v>.větrací jednotka pro přívod vzduchu do předsálí   V = 5 430 m3/h, QT = 66 kW</v>
      </c>
      <c r="BB57" s="178"/>
      <c r="BC57" s="178"/>
      <c r="BD57" s="178"/>
      <c r="BE57" s="178"/>
      <c r="BF57" s="178"/>
      <c r="BG57" s="178"/>
      <c r="BH57" s="178"/>
    </row>
    <row r="58" spans="1:60" outlineLevel="1" x14ac:dyDescent="0.2">
      <c r="A58" s="192"/>
      <c r="B58" s="182"/>
      <c r="C58" s="315" t="s">
        <v>2130</v>
      </c>
      <c r="D58" s="316"/>
      <c r="E58" s="317"/>
      <c r="F58" s="318"/>
      <c r="G58" s="319"/>
      <c r="H58" s="188"/>
      <c r="I58" s="194"/>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9" t="str">
        <f>C58</f>
        <v>.větrací jednotka pro společné odsávání vzduchu V = 21 715 m3/h</v>
      </c>
      <c r="BB58" s="178"/>
      <c r="BC58" s="178"/>
      <c r="BD58" s="178"/>
      <c r="BE58" s="178"/>
      <c r="BF58" s="178"/>
      <c r="BG58" s="178"/>
      <c r="BH58" s="178"/>
    </row>
    <row r="59" spans="1:60" outlineLevel="1" x14ac:dyDescent="0.2">
      <c r="A59" s="192"/>
      <c r="B59" s="182"/>
      <c r="C59" s="315" t="s">
        <v>2131</v>
      </c>
      <c r="D59" s="316"/>
      <c r="E59" s="317"/>
      <c r="F59" s="318"/>
      <c r="G59" s="319"/>
      <c r="H59" s="188"/>
      <c r="I59" s="194"/>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9" t="str">
        <f>C59</f>
        <v>.průzkum potrubních tras a čištění rozvodů vzduchu</v>
      </c>
      <c r="BB59" s="178"/>
      <c r="BC59" s="178"/>
      <c r="BD59" s="178"/>
      <c r="BE59" s="178"/>
      <c r="BF59" s="178"/>
      <c r="BG59" s="178"/>
      <c r="BH59" s="178"/>
    </row>
    <row r="60" spans="1:60" outlineLevel="1" x14ac:dyDescent="0.2">
      <c r="A60" s="192">
        <v>30</v>
      </c>
      <c r="B60" s="182" t="s">
        <v>1621</v>
      </c>
      <c r="C60" s="210" t="s">
        <v>2132</v>
      </c>
      <c r="D60" s="184" t="s">
        <v>1337</v>
      </c>
      <c r="E60" s="186">
        <v>1</v>
      </c>
      <c r="F60" s="190"/>
      <c r="G60" s="189">
        <f>E60*F60</f>
        <v>0</v>
      </c>
      <c r="H60" s="188"/>
      <c r="I60" s="194" t="s">
        <v>264</v>
      </c>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v>21</v>
      </c>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v>31</v>
      </c>
      <c r="B61" s="182" t="s">
        <v>1623</v>
      </c>
      <c r="C61" s="210" t="s">
        <v>2133</v>
      </c>
      <c r="D61" s="184" t="s">
        <v>1337</v>
      </c>
      <c r="E61" s="186">
        <v>1</v>
      </c>
      <c r="F61" s="190"/>
      <c r="G61" s="189">
        <f>E61*F61</f>
        <v>0</v>
      </c>
      <c r="H61" s="188"/>
      <c r="I61" s="194" t="s">
        <v>264</v>
      </c>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v>21</v>
      </c>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c r="B62" s="182"/>
      <c r="C62" s="315" t="s">
        <v>2134</v>
      </c>
      <c r="D62" s="316"/>
      <c r="E62" s="317"/>
      <c r="F62" s="318"/>
      <c r="G62" s="319"/>
      <c r="H62" s="188"/>
      <c r="I62" s="194"/>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9" t="str">
        <f>C62</f>
        <v xml:space="preserve"> do obv. 1050	bm	35</v>
      </c>
      <c r="BB62" s="178"/>
      <c r="BC62" s="178"/>
      <c r="BD62" s="178"/>
      <c r="BE62" s="178"/>
      <c r="BF62" s="178"/>
      <c r="BG62" s="178"/>
      <c r="BH62" s="178"/>
    </row>
    <row r="63" spans="1:60" outlineLevel="1" x14ac:dyDescent="0.2">
      <c r="A63" s="192"/>
      <c r="B63" s="182"/>
      <c r="C63" s="315" t="s">
        <v>2135</v>
      </c>
      <c r="D63" s="316"/>
      <c r="E63" s="317"/>
      <c r="F63" s="318"/>
      <c r="G63" s="319"/>
      <c r="H63" s="188"/>
      <c r="I63" s="194"/>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9" t="str">
        <f>C63</f>
        <v xml:space="preserve"> do obv. 1500	bm	100</v>
      </c>
      <c r="BB63" s="178"/>
      <c r="BC63" s="178"/>
      <c r="BD63" s="178"/>
      <c r="BE63" s="178"/>
      <c r="BF63" s="178"/>
      <c r="BG63" s="178"/>
      <c r="BH63" s="178"/>
    </row>
    <row r="64" spans="1:60" outlineLevel="1" x14ac:dyDescent="0.2">
      <c r="A64" s="192"/>
      <c r="B64" s="182"/>
      <c r="C64" s="315" t="s">
        <v>2136</v>
      </c>
      <c r="D64" s="316"/>
      <c r="E64" s="317"/>
      <c r="F64" s="318"/>
      <c r="G64" s="319"/>
      <c r="H64" s="188"/>
      <c r="I64" s="194"/>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9" t="str">
        <f>C64</f>
        <v xml:space="preserve"> do obv. 1890	bm	120</v>
      </c>
      <c r="BB64" s="178"/>
      <c r="BC64" s="178"/>
      <c r="BD64" s="178"/>
      <c r="BE64" s="178"/>
      <c r="BF64" s="178"/>
      <c r="BG64" s="178"/>
      <c r="BH64" s="178"/>
    </row>
    <row r="65" spans="1:60" outlineLevel="1" x14ac:dyDescent="0.2">
      <c r="A65" s="192"/>
      <c r="B65" s="182"/>
      <c r="C65" s="315" t="s">
        <v>2137</v>
      </c>
      <c r="D65" s="316"/>
      <c r="E65" s="317"/>
      <c r="F65" s="318"/>
      <c r="G65" s="319"/>
      <c r="H65" s="188"/>
      <c r="I65" s="194"/>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9" t="str">
        <f>C65</f>
        <v xml:space="preserve"> do obv. 2630	bm	10</v>
      </c>
      <c r="BB65" s="178"/>
      <c r="BC65" s="178"/>
      <c r="BD65" s="178"/>
      <c r="BE65" s="178"/>
      <c r="BF65" s="178"/>
      <c r="BG65" s="178"/>
      <c r="BH65" s="178"/>
    </row>
    <row r="66" spans="1:60" outlineLevel="1" x14ac:dyDescent="0.2">
      <c r="A66" s="192"/>
      <c r="B66" s="182"/>
      <c r="C66" s="315" t="s">
        <v>2138</v>
      </c>
      <c r="D66" s="316"/>
      <c r="E66" s="317"/>
      <c r="F66" s="318"/>
      <c r="G66" s="319"/>
      <c r="H66" s="188"/>
      <c r="I66" s="194"/>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9" t="str">
        <f>C66</f>
        <v xml:space="preserve"> do obv. 3500	bm	35</v>
      </c>
      <c r="BB66" s="178"/>
      <c r="BC66" s="178"/>
      <c r="BD66" s="178"/>
      <c r="BE66" s="178"/>
      <c r="BF66" s="178"/>
      <c r="BG66" s="178"/>
      <c r="BH66" s="178"/>
    </row>
    <row r="67" spans="1:60" outlineLevel="1" x14ac:dyDescent="0.2">
      <c r="A67" s="192">
        <v>32</v>
      </c>
      <c r="B67" s="182" t="s">
        <v>1634</v>
      </c>
      <c r="C67" s="210" t="s">
        <v>2139</v>
      </c>
      <c r="D67" s="184" t="s">
        <v>1337</v>
      </c>
      <c r="E67" s="186">
        <v>1</v>
      </c>
      <c r="F67" s="190"/>
      <c r="G67" s="189">
        <f>E67*F67</f>
        <v>0</v>
      </c>
      <c r="H67" s="188"/>
      <c r="I67" s="194" t="s">
        <v>264</v>
      </c>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v>21</v>
      </c>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outlineLevel="1" x14ac:dyDescent="0.2">
      <c r="A68" s="192"/>
      <c r="B68" s="182"/>
      <c r="C68" s="315" t="s">
        <v>2140</v>
      </c>
      <c r="D68" s="316"/>
      <c r="E68" s="317"/>
      <c r="F68" s="318"/>
      <c r="G68" s="319"/>
      <c r="H68" s="188"/>
      <c r="I68" s="194"/>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9" t="str">
        <f t="shared" ref="BA68:BA76" si="1">C68</f>
        <v xml:space="preserve"> přívodní vyústka   vel. 600 x 300	ks	30</v>
      </c>
      <c r="BB68" s="178"/>
      <c r="BC68" s="178"/>
      <c r="BD68" s="178"/>
      <c r="BE68" s="178"/>
      <c r="BF68" s="178"/>
      <c r="BG68" s="178"/>
      <c r="BH68" s="178"/>
    </row>
    <row r="69" spans="1:60" outlineLevel="1" x14ac:dyDescent="0.2">
      <c r="A69" s="192"/>
      <c r="B69" s="182"/>
      <c r="C69" s="315" t="s">
        <v>2141</v>
      </c>
      <c r="D69" s="316"/>
      <c r="E69" s="317"/>
      <c r="F69" s="318"/>
      <c r="G69" s="319"/>
      <c r="H69" s="188"/>
      <c r="I69" s="194"/>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9" t="str">
        <f t="shared" si="1"/>
        <v xml:space="preserve"> přívodní vyústka   vel. 400 x 200	ks	13</v>
      </c>
      <c r="BB69" s="178"/>
      <c r="BC69" s="178"/>
      <c r="BD69" s="178"/>
      <c r="BE69" s="178"/>
      <c r="BF69" s="178"/>
      <c r="BG69" s="178"/>
      <c r="BH69" s="178"/>
    </row>
    <row r="70" spans="1:60" outlineLevel="1" x14ac:dyDescent="0.2">
      <c r="A70" s="192"/>
      <c r="B70" s="182"/>
      <c r="C70" s="315" t="s">
        <v>2142</v>
      </c>
      <c r="D70" s="316"/>
      <c r="E70" s="317"/>
      <c r="F70" s="318"/>
      <c r="G70" s="319"/>
      <c r="H70" s="188"/>
      <c r="I70" s="194"/>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9" t="str">
        <f t="shared" si="1"/>
        <v xml:space="preserve"> přívodní vyústka   vel. 300 x 250	ks	2</v>
      </c>
      <c r="BB70" s="178"/>
      <c r="BC70" s="178"/>
      <c r="BD70" s="178"/>
      <c r="BE70" s="178"/>
      <c r="BF70" s="178"/>
      <c r="BG70" s="178"/>
      <c r="BH70" s="178"/>
    </row>
    <row r="71" spans="1:60" outlineLevel="1" x14ac:dyDescent="0.2">
      <c r="A71" s="192"/>
      <c r="B71" s="182"/>
      <c r="C71" s="315" t="s">
        <v>2143</v>
      </c>
      <c r="D71" s="316"/>
      <c r="E71" s="317"/>
      <c r="F71" s="318"/>
      <c r="G71" s="319"/>
      <c r="H71" s="188"/>
      <c r="I71" s="194"/>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9" t="str">
        <f t="shared" si="1"/>
        <v xml:space="preserve"> přívodní vyústka   vel. 300 x 225	ks	4</v>
      </c>
      <c r="BB71" s="178"/>
      <c r="BC71" s="178"/>
      <c r="BD71" s="178"/>
      <c r="BE71" s="178"/>
      <c r="BF71" s="178"/>
      <c r="BG71" s="178"/>
      <c r="BH71" s="178"/>
    </row>
    <row r="72" spans="1:60" outlineLevel="1" x14ac:dyDescent="0.2">
      <c r="A72" s="192"/>
      <c r="B72" s="182"/>
      <c r="C72" s="315" t="s">
        <v>2144</v>
      </c>
      <c r="D72" s="316"/>
      <c r="E72" s="317"/>
      <c r="F72" s="318"/>
      <c r="G72" s="319"/>
      <c r="H72" s="188"/>
      <c r="I72" s="194"/>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9" t="str">
        <f t="shared" si="1"/>
        <v xml:space="preserve"> přívodní anemostat   D 600	ks	3</v>
      </c>
      <c r="BB72" s="178"/>
      <c r="BC72" s="178"/>
      <c r="BD72" s="178"/>
      <c r="BE72" s="178"/>
      <c r="BF72" s="178"/>
      <c r="BG72" s="178"/>
      <c r="BH72" s="178"/>
    </row>
    <row r="73" spans="1:60" outlineLevel="1" x14ac:dyDescent="0.2">
      <c r="A73" s="192"/>
      <c r="B73" s="182"/>
      <c r="C73" s="315" t="s">
        <v>2145</v>
      </c>
      <c r="D73" s="316"/>
      <c r="E73" s="317"/>
      <c r="F73" s="318"/>
      <c r="G73" s="319"/>
      <c r="H73" s="188"/>
      <c r="I73" s="194"/>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9" t="str">
        <f t="shared" si="1"/>
        <v xml:space="preserve"> odsávací vyústka   vel. 600 x 300	ks	7</v>
      </c>
      <c r="BB73" s="178"/>
      <c r="BC73" s="178"/>
      <c r="BD73" s="178"/>
      <c r="BE73" s="178"/>
      <c r="BF73" s="178"/>
      <c r="BG73" s="178"/>
      <c r="BH73" s="178"/>
    </row>
    <row r="74" spans="1:60" outlineLevel="1" x14ac:dyDescent="0.2">
      <c r="A74" s="192"/>
      <c r="B74" s="182"/>
      <c r="C74" s="315" t="s">
        <v>2146</v>
      </c>
      <c r="D74" s="316"/>
      <c r="E74" s="317"/>
      <c r="F74" s="318"/>
      <c r="G74" s="319"/>
      <c r="H74" s="188"/>
      <c r="I74" s="194"/>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9" t="str">
        <f t="shared" si="1"/>
        <v xml:space="preserve"> odsávací vyústka   vel. 500 x 300	ks	12</v>
      </c>
      <c r="BB74" s="178"/>
      <c r="BC74" s="178"/>
      <c r="BD74" s="178"/>
      <c r="BE74" s="178"/>
      <c r="BF74" s="178"/>
      <c r="BG74" s="178"/>
      <c r="BH74" s="178"/>
    </row>
    <row r="75" spans="1:60" outlineLevel="1" x14ac:dyDescent="0.2">
      <c r="A75" s="192"/>
      <c r="B75" s="182"/>
      <c r="C75" s="315" t="s">
        <v>2147</v>
      </c>
      <c r="D75" s="316"/>
      <c r="E75" s="317"/>
      <c r="F75" s="318"/>
      <c r="G75" s="319"/>
      <c r="H75" s="188"/>
      <c r="I75" s="194"/>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9" t="str">
        <f t="shared" si="1"/>
        <v xml:space="preserve"> odsávací vyústka   vel. 450 x 300	ks	6</v>
      </c>
      <c r="BB75" s="178"/>
      <c r="BC75" s="178"/>
      <c r="BD75" s="178"/>
      <c r="BE75" s="178"/>
      <c r="BF75" s="178"/>
      <c r="BG75" s="178"/>
      <c r="BH75" s="178"/>
    </row>
    <row r="76" spans="1:60" outlineLevel="1" x14ac:dyDescent="0.2">
      <c r="A76" s="192"/>
      <c r="B76" s="182"/>
      <c r="C76" s="315" t="s">
        <v>2148</v>
      </c>
      <c r="D76" s="316"/>
      <c r="E76" s="317"/>
      <c r="F76" s="318"/>
      <c r="G76" s="319"/>
      <c r="H76" s="188"/>
      <c r="I76" s="194"/>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9" t="str">
        <f t="shared" si="1"/>
        <v xml:space="preserve"> odsávací vyústka   vel. 400 x 200	ks	4</v>
      </c>
      <c r="BB76" s="178"/>
      <c r="BC76" s="178"/>
      <c r="BD76" s="178"/>
      <c r="BE76" s="178"/>
      <c r="BF76" s="178"/>
      <c r="BG76" s="178"/>
      <c r="BH76" s="178"/>
    </row>
    <row r="77" spans="1:60" x14ac:dyDescent="0.2">
      <c r="A77" s="191" t="s">
        <v>127</v>
      </c>
      <c r="B77" s="181" t="s">
        <v>1996</v>
      </c>
      <c r="C77" s="209" t="s">
        <v>2149</v>
      </c>
      <c r="D77" s="183"/>
      <c r="E77" s="185"/>
      <c r="F77" s="320">
        <f>SUM(G78:G88)</f>
        <v>0</v>
      </c>
      <c r="G77" s="321"/>
      <c r="H77" s="187"/>
      <c r="I77" s="193"/>
    </row>
    <row r="78" spans="1:60" outlineLevel="1" x14ac:dyDescent="0.2">
      <c r="A78" s="192">
        <v>33</v>
      </c>
      <c r="B78" s="182" t="s">
        <v>1643</v>
      </c>
      <c r="C78" s="210" t="s">
        <v>2150</v>
      </c>
      <c r="D78" s="184" t="s">
        <v>1509</v>
      </c>
      <c r="E78" s="186">
        <v>90</v>
      </c>
      <c r="F78" s="190"/>
      <c r="G78" s="189">
        <f>E78*F78</f>
        <v>0</v>
      </c>
      <c r="H78" s="188"/>
      <c r="I78" s="194" t="s">
        <v>264</v>
      </c>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v>21</v>
      </c>
      <c r="AN78" s="178"/>
      <c r="AO78" s="178"/>
      <c r="AP78" s="178"/>
      <c r="AQ78" s="178"/>
      <c r="AR78" s="178"/>
      <c r="AS78" s="178"/>
      <c r="AT78" s="178"/>
      <c r="AU78" s="178"/>
      <c r="AV78" s="178"/>
      <c r="AW78" s="178"/>
      <c r="AX78" s="178"/>
      <c r="AY78" s="178"/>
      <c r="AZ78" s="178"/>
      <c r="BA78" s="178"/>
      <c r="BB78" s="178"/>
      <c r="BC78" s="178"/>
      <c r="BD78" s="178"/>
      <c r="BE78" s="178"/>
      <c r="BF78" s="178"/>
      <c r="BG78" s="178"/>
      <c r="BH78" s="178"/>
    </row>
    <row r="79" spans="1:60" outlineLevel="1" x14ac:dyDescent="0.2">
      <c r="A79" s="192"/>
      <c r="B79" s="182"/>
      <c r="C79" s="315" t="s">
        <v>2151</v>
      </c>
      <c r="D79" s="316"/>
      <c r="E79" s="317"/>
      <c r="F79" s="318"/>
      <c r="G79" s="319"/>
      <c r="H79" s="188"/>
      <c r="I79" s="194"/>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9" t="str">
        <f>C79</f>
        <v>.lišty závěsné ZL 40x40</v>
      </c>
      <c r="BB79" s="178"/>
      <c r="BC79" s="178"/>
      <c r="BD79" s="178"/>
      <c r="BE79" s="178"/>
      <c r="BF79" s="178"/>
      <c r="BG79" s="178"/>
      <c r="BH79" s="178"/>
    </row>
    <row r="80" spans="1:60" outlineLevel="1" x14ac:dyDescent="0.2">
      <c r="A80" s="192"/>
      <c r="B80" s="182"/>
      <c r="C80" s="315" t="s">
        <v>2152</v>
      </c>
      <c r="D80" s="316"/>
      <c r="E80" s="317"/>
      <c r="F80" s="318"/>
      <c r="G80" s="319"/>
      <c r="H80" s="188"/>
      <c r="I80" s="194"/>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9" t="str">
        <f>C80</f>
        <v>.závěsy ZL 8</v>
      </c>
      <c r="BB80" s="178"/>
      <c r="BC80" s="178"/>
      <c r="BD80" s="178"/>
      <c r="BE80" s="178"/>
      <c r="BF80" s="178"/>
      <c r="BG80" s="178"/>
      <c r="BH80" s="178"/>
    </row>
    <row r="81" spans="1:60" outlineLevel="1" x14ac:dyDescent="0.2">
      <c r="A81" s="192"/>
      <c r="B81" s="182"/>
      <c r="C81" s="315" t="s">
        <v>2153</v>
      </c>
      <c r="D81" s="316"/>
      <c r="E81" s="317"/>
      <c r="F81" s="318"/>
      <c r="G81" s="319"/>
      <c r="H81" s="188"/>
      <c r="I81" s="194"/>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9" t="str">
        <f>C81</f>
        <v>.závěsy kruhové s tlumicí gumou</v>
      </c>
      <c r="BB81" s="178"/>
      <c r="BC81" s="178"/>
      <c r="BD81" s="178"/>
      <c r="BE81" s="178"/>
      <c r="BF81" s="178"/>
      <c r="BG81" s="178"/>
      <c r="BH81" s="178"/>
    </row>
    <row r="82" spans="1:60" outlineLevel="1" x14ac:dyDescent="0.2">
      <c r="A82" s="192">
        <v>34</v>
      </c>
      <c r="B82" s="182" t="s">
        <v>1644</v>
      </c>
      <c r="C82" s="210" t="s">
        <v>2154</v>
      </c>
      <c r="D82" s="184" t="s">
        <v>1509</v>
      </c>
      <c r="E82" s="186">
        <v>90</v>
      </c>
      <c r="F82" s="190"/>
      <c r="G82" s="189">
        <f>E82*F82</f>
        <v>0</v>
      </c>
      <c r="H82" s="188"/>
      <c r="I82" s="194" t="s">
        <v>264</v>
      </c>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v>21</v>
      </c>
      <c r="AN82" s="178"/>
      <c r="AO82" s="178"/>
      <c r="AP82" s="178"/>
      <c r="AQ82" s="178"/>
      <c r="AR82" s="178"/>
      <c r="AS82" s="178"/>
      <c r="AT82" s="178"/>
      <c r="AU82" s="178"/>
      <c r="AV82" s="178"/>
      <c r="AW82" s="178"/>
      <c r="AX82" s="178"/>
      <c r="AY82" s="178"/>
      <c r="AZ82" s="178"/>
      <c r="BA82" s="178"/>
      <c r="BB82" s="178"/>
      <c r="BC82" s="178"/>
      <c r="BD82" s="178"/>
      <c r="BE82" s="178"/>
      <c r="BF82" s="178"/>
      <c r="BG82" s="178"/>
      <c r="BH82" s="178"/>
    </row>
    <row r="83" spans="1:60" outlineLevel="1" x14ac:dyDescent="0.2">
      <c r="A83" s="192">
        <v>35</v>
      </c>
      <c r="B83" s="182" t="s">
        <v>1646</v>
      </c>
      <c r="C83" s="210" t="s">
        <v>2155</v>
      </c>
      <c r="D83" s="184" t="s">
        <v>1509</v>
      </c>
      <c r="E83" s="186">
        <v>90</v>
      </c>
      <c r="F83" s="190"/>
      <c r="G83" s="189">
        <f>E83*F83</f>
        <v>0</v>
      </c>
      <c r="H83" s="188"/>
      <c r="I83" s="194" t="s">
        <v>264</v>
      </c>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v>21</v>
      </c>
      <c r="AN83" s="178"/>
      <c r="AO83" s="178"/>
      <c r="AP83" s="178"/>
      <c r="AQ83" s="178"/>
      <c r="AR83" s="178"/>
      <c r="AS83" s="178"/>
      <c r="AT83" s="178"/>
      <c r="AU83" s="178"/>
      <c r="AV83" s="178"/>
      <c r="AW83" s="178"/>
      <c r="AX83" s="178"/>
      <c r="AY83" s="178"/>
      <c r="AZ83" s="178"/>
      <c r="BA83" s="178"/>
      <c r="BB83" s="178"/>
      <c r="BC83" s="178"/>
      <c r="BD83" s="178"/>
      <c r="BE83" s="178"/>
      <c r="BF83" s="178"/>
      <c r="BG83" s="178"/>
      <c r="BH83" s="178"/>
    </row>
    <row r="84" spans="1:60" outlineLevel="1" x14ac:dyDescent="0.2">
      <c r="A84" s="192">
        <v>36</v>
      </c>
      <c r="B84" s="182" t="s">
        <v>1267</v>
      </c>
      <c r="C84" s="210" t="s">
        <v>2156</v>
      </c>
      <c r="D84" s="184" t="s">
        <v>1509</v>
      </c>
      <c r="E84" s="186">
        <v>20</v>
      </c>
      <c r="F84" s="190"/>
      <c r="G84" s="189">
        <f>E84*F84</f>
        <v>0</v>
      </c>
      <c r="H84" s="188"/>
      <c r="I84" s="194" t="s">
        <v>264</v>
      </c>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v>21</v>
      </c>
      <c r="AN84" s="178"/>
      <c r="AO84" s="178"/>
      <c r="AP84" s="178"/>
      <c r="AQ84" s="178"/>
      <c r="AR84" s="178"/>
      <c r="AS84" s="178"/>
      <c r="AT84" s="178"/>
      <c r="AU84" s="178"/>
      <c r="AV84" s="178"/>
      <c r="AW84" s="178"/>
      <c r="AX84" s="178"/>
      <c r="AY84" s="178"/>
      <c r="AZ84" s="178"/>
      <c r="BA84" s="178"/>
      <c r="BB84" s="178"/>
      <c r="BC84" s="178"/>
      <c r="BD84" s="178"/>
      <c r="BE84" s="178"/>
      <c r="BF84" s="178"/>
      <c r="BG84" s="178"/>
      <c r="BH84" s="178"/>
    </row>
    <row r="85" spans="1:60" outlineLevel="1" x14ac:dyDescent="0.2">
      <c r="A85" s="192"/>
      <c r="B85" s="182"/>
      <c r="C85" s="315" t="s">
        <v>2157</v>
      </c>
      <c r="D85" s="316"/>
      <c r="E85" s="317"/>
      <c r="F85" s="318"/>
      <c r="G85" s="319"/>
      <c r="H85" s="188"/>
      <c r="I85" s="194"/>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9" t="str">
        <f>C85</f>
        <v>.šroub se šestihrannou hlavou M 8x30 Zn</v>
      </c>
      <c r="BB85" s="178"/>
      <c r="BC85" s="178"/>
      <c r="BD85" s="178"/>
      <c r="BE85" s="178"/>
      <c r="BF85" s="178"/>
      <c r="BG85" s="178"/>
      <c r="BH85" s="178"/>
    </row>
    <row r="86" spans="1:60" outlineLevel="1" x14ac:dyDescent="0.2">
      <c r="A86" s="192"/>
      <c r="B86" s="182"/>
      <c r="C86" s="315" t="s">
        <v>2158</v>
      </c>
      <c r="D86" s="316"/>
      <c r="E86" s="317"/>
      <c r="F86" s="318"/>
      <c r="G86" s="319"/>
      <c r="H86" s="188"/>
      <c r="I86" s="194"/>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9" t="str">
        <f>C86</f>
        <v>.matice šestihranná M 8 Zn</v>
      </c>
      <c r="BB86" s="178"/>
      <c r="BC86" s="178"/>
      <c r="BD86" s="178"/>
      <c r="BE86" s="178"/>
      <c r="BF86" s="178"/>
      <c r="BG86" s="178"/>
      <c r="BH86" s="178"/>
    </row>
    <row r="87" spans="1:60" outlineLevel="1" x14ac:dyDescent="0.2">
      <c r="A87" s="192"/>
      <c r="B87" s="182"/>
      <c r="C87" s="315" t="s">
        <v>2159</v>
      </c>
      <c r="D87" s="316"/>
      <c r="E87" s="317"/>
      <c r="F87" s="318"/>
      <c r="G87" s="319"/>
      <c r="H87" s="188"/>
      <c r="I87" s="194"/>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9" t="str">
        <f>C87</f>
        <v>.podložka plochá střední 8,4 Zn</v>
      </c>
      <c r="BB87" s="178"/>
      <c r="BC87" s="178"/>
      <c r="BD87" s="178"/>
      <c r="BE87" s="178"/>
      <c r="BF87" s="178"/>
      <c r="BG87" s="178"/>
      <c r="BH87" s="178"/>
    </row>
    <row r="88" spans="1:60" outlineLevel="1" x14ac:dyDescent="0.2">
      <c r="A88" s="192">
        <v>37</v>
      </c>
      <c r="B88" s="182" t="s">
        <v>1269</v>
      </c>
      <c r="C88" s="210" t="s">
        <v>2160</v>
      </c>
      <c r="D88" s="184" t="s">
        <v>1509</v>
      </c>
      <c r="E88" s="186">
        <v>10</v>
      </c>
      <c r="F88" s="190"/>
      <c r="G88" s="189">
        <f>E88*F88</f>
        <v>0</v>
      </c>
      <c r="H88" s="188"/>
      <c r="I88" s="194" t="s">
        <v>264</v>
      </c>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v>21</v>
      </c>
      <c r="AN88" s="178"/>
      <c r="AO88" s="178"/>
      <c r="AP88" s="178"/>
      <c r="AQ88" s="178"/>
      <c r="AR88" s="178"/>
      <c r="AS88" s="178"/>
      <c r="AT88" s="178"/>
      <c r="AU88" s="178"/>
      <c r="AV88" s="178"/>
      <c r="AW88" s="178"/>
      <c r="AX88" s="178"/>
      <c r="AY88" s="178"/>
      <c r="AZ88" s="178"/>
      <c r="BA88" s="178"/>
      <c r="BB88" s="178"/>
      <c r="BC88" s="178"/>
      <c r="BD88" s="178"/>
      <c r="BE88" s="178"/>
      <c r="BF88" s="178"/>
      <c r="BG88" s="178"/>
      <c r="BH88" s="178"/>
    </row>
    <row r="89" spans="1:60" x14ac:dyDescent="0.2">
      <c r="A89" s="191" t="s">
        <v>127</v>
      </c>
      <c r="B89" s="181" t="s">
        <v>1999</v>
      </c>
      <c r="C89" s="209" t="s">
        <v>2161</v>
      </c>
      <c r="D89" s="183"/>
      <c r="E89" s="185"/>
      <c r="F89" s="320">
        <f>SUM(G90:G92)</f>
        <v>0</v>
      </c>
      <c r="G89" s="321"/>
      <c r="H89" s="187"/>
      <c r="I89" s="193"/>
    </row>
    <row r="90" spans="1:60" outlineLevel="1" x14ac:dyDescent="0.2">
      <c r="A90" s="192">
        <v>38</v>
      </c>
      <c r="B90" s="182" t="s">
        <v>1271</v>
      </c>
      <c r="C90" s="210" t="s">
        <v>2162</v>
      </c>
      <c r="D90" s="184" t="s">
        <v>205</v>
      </c>
      <c r="E90" s="186">
        <v>20</v>
      </c>
      <c r="F90" s="190"/>
      <c r="G90" s="189">
        <f>E90*F90</f>
        <v>0</v>
      </c>
      <c r="H90" s="188"/>
      <c r="I90" s="194" t="s">
        <v>264</v>
      </c>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v>21</v>
      </c>
      <c r="AN90" s="178"/>
      <c r="AO90" s="178"/>
      <c r="AP90" s="178"/>
      <c r="AQ90" s="178"/>
      <c r="AR90" s="178"/>
      <c r="AS90" s="178"/>
      <c r="AT90" s="178"/>
      <c r="AU90" s="178"/>
      <c r="AV90" s="178"/>
      <c r="AW90" s="178"/>
      <c r="AX90" s="178"/>
      <c r="AY90" s="178"/>
      <c r="AZ90" s="178"/>
      <c r="BA90" s="178"/>
      <c r="BB90" s="178"/>
      <c r="BC90" s="178"/>
      <c r="BD90" s="178"/>
      <c r="BE90" s="178"/>
      <c r="BF90" s="178"/>
      <c r="BG90" s="178"/>
      <c r="BH90" s="178"/>
    </row>
    <row r="91" spans="1:60" outlineLevel="1" x14ac:dyDescent="0.2">
      <c r="A91" s="192">
        <v>39</v>
      </c>
      <c r="B91" s="182" t="s">
        <v>1273</v>
      </c>
      <c r="C91" s="210" t="s">
        <v>2163</v>
      </c>
      <c r="D91" s="184" t="s">
        <v>205</v>
      </c>
      <c r="E91" s="186">
        <v>20</v>
      </c>
      <c r="F91" s="190"/>
      <c r="G91" s="189">
        <f>E91*F91</f>
        <v>0</v>
      </c>
      <c r="H91" s="188"/>
      <c r="I91" s="194" t="s">
        <v>264</v>
      </c>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v>21</v>
      </c>
      <c r="AN91" s="178"/>
      <c r="AO91" s="178"/>
      <c r="AP91" s="178"/>
      <c r="AQ91" s="178"/>
      <c r="AR91" s="178"/>
      <c r="AS91" s="178"/>
      <c r="AT91" s="178"/>
      <c r="AU91" s="178"/>
      <c r="AV91" s="178"/>
      <c r="AW91" s="178"/>
      <c r="AX91" s="178"/>
      <c r="AY91" s="178"/>
      <c r="AZ91" s="178"/>
      <c r="BA91" s="178"/>
      <c r="BB91" s="178"/>
      <c r="BC91" s="178"/>
      <c r="BD91" s="178"/>
      <c r="BE91" s="178"/>
      <c r="BF91" s="178"/>
      <c r="BG91" s="178"/>
      <c r="BH91" s="178"/>
    </row>
    <row r="92" spans="1:60" outlineLevel="1" x14ac:dyDescent="0.2">
      <c r="A92" s="192">
        <v>40</v>
      </c>
      <c r="B92" s="182" t="s">
        <v>1275</v>
      </c>
      <c r="C92" s="210" t="s">
        <v>2164</v>
      </c>
      <c r="D92" s="184" t="s">
        <v>205</v>
      </c>
      <c r="E92" s="186">
        <v>40</v>
      </c>
      <c r="F92" s="190"/>
      <c r="G92" s="189">
        <f>E92*F92</f>
        <v>0</v>
      </c>
      <c r="H92" s="188"/>
      <c r="I92" s="194" t="s">
        <v>264</v>
      </c>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v>21</v>
      </c>
      <c r="AN92" s="178"/>
      <c r="AO92" s="178"/>
      <c r="AP92" s="178"/>
      <c r="AQ92" s="178"/>
      <c r="AR92" s="178"/>
      <c r="AS92" s="178"/>
      <c r="AT92" s="178"/>
      <c r="AU92" s="178"/>
      <c r="AV92" s="178"/>
      <c r="AW92" s="178"/>
      <c r="AX92" s="178"/>
      <c r="AY92" s="178"/>
      <c r="AZ92" s="178"/>
      <c r="BA92" s="178"/>
      <c r="BB92" s="178"/>
      <c r="BC92" s="178"/>
      <c r="BD92" s="178"/>
      <c r="BE92" s="178"/>
      <c r="BF92" s="178"/>
      <c r="BG92" s="178"/>
      <c r="BH92" s="178"/>
    </row>
    <row r="93" spans="1:60" x14ac:dyDescent="0.2">
      <c r="A93" s="191" t="s">
        <v>127</v>
      </c>
      <c r="B93" s="181" t="s">
        <v>2030</v>
      </c>
      <c r="C93" s="209" t="s">
        <v>2165</v>
      </c>
      <c r="D93" s="183"/>
      <c r="E93" s="185"/>
      <c r="F93" s="320">
        <f>SUM(G94:G95)</f>
        <v>0</v>
      </c>
      <c r="G93" s="321"/>
      <c r="H93" s="187"/>
      <c r="I93" s="193"/>
    </row>
    <row r="94" spans="1:60" outlineLevel="1" x14ac:dyDescent="0.2">
      <c r="A94" s="192">
        <v>41</v>
      </c>
      <c r="B94" s="182" t="s">
        <v>1649</v>
      </c>
      <c r="C94" s="210" t="s">
        <v>2166</v>
      </c>
      <c r="D94" s="184" t="s">
        <v>205</v>
      </c>
      <c r="E94" s="186">
        <v>15</v>
      </c>
      <c r="F94" s="190"/>
      <c r="G94" s="189">
        <f>E94*F94</f>
        <v>0</v>
      </c>
      <c r="H94" s="188"/>
      <c r="I94" s="194" t="s">
        <v>264</v>
      </c>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v>21</v>
      </c>
      <c r="AN94" s="178"/>
      <c r="AO94" s="178"/>
      <c r="AP94" s="178"/>
      <c r="AQ94" s="178"/>
      <c r="AR94" s="178"/>
      <c r="AS94" s="178"/>
      <c r="AT94" s="178"/>
      <c r="AU94" s="178"/>
      <c r="AV94" s="178"/>
      <c r="AW94" s="178"/>
      <c r="AX94" s="178"/>
      <c r="AY94" s="178"/>
      <c r="AZ94" s="178"/>
      <c r="BA94" s="178"/>
      <c r="BB94" s="178"/>
      <c r="BC94" s="178"/>
      <c r="BD94" s="178"/>
      <c r="BE94" s="178"/>
      <c r="BF94" s="178"/>
      <c r="BG94" s="178"/>
      <c r="BH94" s="178"/>
    </row>
    <row r="95" spans="1:60" outlineLevel="1" x14ac:dyDescent="0.2">
      <c r="A95" s="192"/>
      <c r="B95" s="182"/>
      <c r="C95" s="315" t="s">
        <v>2167</v>
      </c>
      <c r="D95" s="316"/>
      <c r="E95" s="317"/>
      <c r="F95" s="318"/>
      <c r="G95" s="319"/>
      <c r="H95" s="188"/>
      <c r="I95" s="194"/>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9" t="str">
        <f>C95</f>
        <v>včetně úchytné konstrukce, povrchová úprava - obalení alfolem</v>
      </c>
      <c r="BB95" s="178"/>
      <c r="BC95" s="178"/>
      <c r="BD95" s="178"/>
      <c r="BE95" s="178"/>
      <c r="BF95" s="178"/>
      <c r="BG95" s="178"/>
      <c r="BH95" s="178"/>
    </row>
    <row r="96" spans="1:60" x14ac:dyDescent="0.2">
      <c r="A96" s="191" t="s">
        <v>127</v>
      </c>
      <c r="B96" s="181" t="s">
        <v>2062</v>
      </c>
      <c r="C96" s="209" t="s">
        <v>2168</v>
      </c>
      <c r="D96" s="183"/>
      <c r="E96" s="185"/>
      <c r="F96" s="320">
        <f>SUM(G97:G97)</f>
        <v>0</v>
      </c>
      <c r="G96" s="321"/>
      <c r="H96" s="187"/>
      <c r="I96" s="193"/>
    </row>
    <row r="97" spans="1:60" outlineLevel="1" x14ac:dyDescent="0.2">
      <c r="A97" s="192">
        <v>42</v>
      </c>
      <c r="B97" s="182" t="s">
        <v>1651</v>
      </c>
      <c r="C97" s="210" t="s">
        <v>2169</v>
      </c>
      <c r="D97" s="184" t="s">
        <v>205</v>
      </c>
      <c r="E97" s="186">
        <v>50</v>
      </c>
      <c r="F97" s="190"/>
      <c r="G97" s="189">
        <f>E97*F97</f>
        <v>0</v>
      </c>
      <c r="H97" s="188"/>
      <c r="I97" s="194" t="s">
        <v>264</v>
      </c>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v>21</v>
      </c>
      <c r="AN97" s="178"/>
      <c r="AO97" s="178"/>
      <c r="AP97" s="178"/>
      <c r="AQ97" s="178"/>
      <c r="AR97" s="178"/>
      <c r="AS97" s="178"/>
      <c r="AT97" s="178"/>
      <c r="AU97" s="178"/>
      <c r="AV97" s="178"/>
      <c r="AW97" s="178"/>
      <c r="AX97" s="178"/>
      <c r="AY97" s="178"/>
      <c r="AZ97" s="178"/>
      <c r="BA97" s="178"/>
      <c r="BB97" s="178"/>
      <c r="BC97" s="178"/>
      <c r="BD97" s="178"/>
      <c r="BE97" s="178"/>
      <c r="BF97" s="178"/>
      <c r="BG97" s="178"/>
      <c r="BH97" s="178"/>
    </row>
    <row r="98" spans="1:60" x14ac:dyDescent="0.2">
      <c r="A98" s="191" t="s">
        <v>127</v>
      </c>
      <c r="B98" s="181" t="s">
        <v>2170</v>
      </c>
      <c r="C98" s="209" t="s">
        <v>2171</v>
      </c>
      <c r="D98" s="183"/>
      <c r="E98" s="185"/>
      <c r="F98" s="320">
        <f>SUM(G99:G101)</f>
        <v>0</v>
      </c>
      <c r="G98" s="321"/>
      <c r="H98" s="187"/>
      <c r="I98" s="193"/>
    </row>
    <row r="99" spans="1:60" ht="22.5" outlineLevel="1" x14ac:dyDescent="0.2">
      <c r="A99" s="192">
        <v>43</v>
      </c>
      <c r="B99" s="182" t="s">
        <v>1653</v>
      </c>
      <c r="C99" s="210" t="s">
        <v>2172</v>
      </c>
      <c r="D99" s="184" t="s">
        <v>1210</v>
      </c>
      <c r="E99" s="186">
        <v>10</v>
      </c>
      <c r="F99" s="190"/>
      <c r="G99" s="189">
        <f>E99*F99</f>
        <v>0</v>
      </c>
      <c r="H99" s="188"/>
      <c r="I99" s="194" t="s">
        <v>264</v>
      </c>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v>21</v>
      </c>
      <c r="AN99" s="178"/>
      <c r="AO99" s="178"/>
      <c r="AP99" s="178"/>
      <c r="AQ99" s="178"/>
      <c r="AR99" s="178"/>
      <c r="AS99" s="178"/>
      <c r="AT99" s="178"/>
      <c r="AU99" s="178"/>
      <c r="AV99" s="178"/>
      <c r="AW99" s="178"/>
      <c r="AX99" s="178"/>
      <c r="AY99" s="178"/>
      <c r="AZ99" s="178"/>
      <c r="BA99" s="178"/>
      <c r="BB99" s="178"/>
      <c r="BC99" s="178"/>
      <c r="BD99" s="178"/>
      <c r="BE99" s="178"/>
      <c r="BF99" s="178"/>
      <c r="BG99" s="178"/>
      <c r="BH99" s="178"/>
    </row>
    <row r="100" spans="1:60" ht="22.5" outlineLevel="1" x14ac:dyDescent="0.2">
      <c r="A100" s="192">
        <v>44</v>
      </c>
      <c r="B100" s="182" t="s">
        <v>1655</v>
      </c>
      <c r="C100" s="210" t="s">
        <v>2173</v>
      </c>
      <c r="D100" s="184" t="s">
        <v>1210</v>
      </c>
      <c r="E100" s="186">
        <v>10</v>
      </c>
      <c r="F100" s="190"/>
      <c r="G100" s="189">
        <f>E100*F100</f>
        <v>0</v>
      </c>
      <c r="H100" s="188"/>
      <c r="I100" s="194" t="s">
        <v>264</v>
      </c>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v>21</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row>
    <row r="101" spans="1:60" ht="13.5" outlineLevel="1" thickBot="1" x14ac:dyDescent="0.25">
      <c r="A101" s="201">
        <v>45</v>
      </c>
      <c r="B101" s="202" t="s">
        <v>1657</v>
      </c>
      <c r="C101" s="231" t="s">
        <v>2174</v>
      </c>
      <c r="D101" s="239" t="s">
        <v>469</v>
      </c>
      <c r="E101" s="229">
        <v>1</v>
      </c>
      <c r="F101" s="230"/>
      <c r="G101" s="218">
        <f>E101*F101</f>
        <v>0</v>
      </c>
      <c r="H101" s="203"/>
      <c r="I101" s="204" t="s">
        <v>264</v>
      </c>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v>21</v>
      </c>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row>
    <row r="102" spans="1:60" hidden="1" x14ac:dyDescent="0.2">
      <c r="C102" s="80"/>
      <c r="AK102">
        <f>SUM(AK1:AK101)</f>
        <v>0</v>
      </c>
      <c r="AL102">
        <f>SUM(AL1:AL101)</f>
        <v>0</v>
      </c>
      <c r="AN102">
        <v>15</v>
      </c>
      <c r="AO102">
        <v>21</v>
      </c>
    </row>
    <row r="103" spans="1:60" ht="13.5" hidden="1" thickBot="1" x14ac:dyDescent="0.25">
      <c r="A103" s="219"/>
      <c r="B103" s="220" t="s">
        <v>175</v>
      </c>
      <c r="C103" s="225"/>
      <c r="D103" s="221"/>
      <c r="E103" s="221"/>
      <c r="F103" s="221"/>
      <c r="G103" s="222">
        <f>F8+F39+F50+F77+F89+F93+F96+F98</f>
        <v>0</v>
      </c>
      <c r="AN103">
        <f>SUMIF(AM8:AM102,AN102,G8:G102)</f>
        <v>0</v>
      </c>
      <c r="AO103">
        <f>SUMIF(AM8:AM102,AO102,G8:G102)</f>
        <v>0</v>
      </c>
    </row>
  </sheetData>
  <sheetProtection password="C71F" sheet="1"/>
  <mergeCells count="54">
    <mergeCell ref="F98:G98"/>
    <mergeCell ref="F77:G77"/>
    <mergeCell ref="C79:G79"/>
    <mergeCell ref="C80:G80"/>
    <mergeCell ref="C81:G81"/>
    <mergeCell ref="C85:G85"/>
    <mergeCell ref="C86:G86"/>
    <mergeCell ref="C87:G87"/>
    <mergeCell ref="F89:G89"/>
    <mergeCell ref="F93:G93"/>
    <mergeCell ref="C95:G95"/>
    <mergeCell ref="F96:G96"/>
    <mergeCell ref="C76:G76"/>
    <mergeCell ref="C64:G64"/>
    <mergeCell ref="C65:G65"/>
    <mergeCell ref="C66:G66"/>
    <mergeCell ref="C68:G68"/>
    <mergeCell ref="C69:G69"/>
    <mergeCell ref="C70:G70"/>
    <mergeCell ref="C71:G71"/>
    <mergeCell ref="C72:G72"/>
    <mergeCell ref="C73:G73"/>
    <mergeCell ref="C74:G74"/>
    <mergeCell ref="C75:G75"/>
    <mergeCell ref="C63:G63"/>
    <mergeCell ref="C47:G47"/>
    <mergeCell ref="C48:G48"/>
    <mergeCell ref="F50:G50"/>
    <mergeCell ref="C52:G52"/>
    <mergeCell ref="C53:G53"/>
    <mergeCell ref="C54:G54"/>
    <mergeCell ref="C56:G56"/>
    <mergeCell ref="C57:G57"/>
    <mergeCell ref="C58:G58"/>
    <mergeCell ref="C59:G59"/>
    <mergeCell ref="C62:G62"/>
    <mergeCell ref="C46:G46"/>
    <mergeCell ref="C10:G10"/>
    <mergeCell ref="C11:G11"/>
    <mergeCell ref="C12:G12"/>
    <mergeCell ref="C13:G13"/>
    <mergeCell ref="C17:G17"/>
    <mergeCell ref="C18:G18"/>
    <mergeCell ref="F39:G39"/>
    <mergeCell ref="C41:G41"/>
    <mergeCell ref="C42:G42"/>
    <mergeCell ref="C43:G43"/>
    <mergeCell ref="C45:G45"/>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331</v>
      </c>
      <c r="C4" s="297" t="s">
        <v>332</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2178</v>
      </c>
      <c r="C8" s="209" t="s">
        <v>2179</v>
      </c>
      <c r="D8" s="183"/>
      <c r="E8" s="185"/>
      <c r="F8" s="293">
        <f>SUM(G9:G14)</f>
        <v>0</v>
      </c>
      <c r="G8" s="294"/>
      <c r="H8" s="187"/>
      <c r="I8" s="193"/>
      <c r="J8" s="54"/>
    </row>
    <row r="9" spans="1:60" outlineLevel="1" x14ac:dyDescent="0.2">
      <c r="A9" s="192">
        <v>1</v>
      </c>
      <c r="B9" s="182" t="s">
        <v>2180</v>
      </c>
      <c r="C9" s="210" t="s">
        <v>2181</v>
      </c>
      <c r="D9" s="184" t="s">
        <v>727</v>
      </c>
      <c r="E9" s="186">
        <v>1</v>
      </c>
      <c r="F9" s="190"/>
      <c r="G9" s="189">
        <f>E9*F9</f>
        <v>0</v>
      </c>
      <c r="H9" s="188"/>
      <c r="I9" s="194" t="s">
        <v>264</v>
      </c>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v>21</v>
      </c>
      <c r="AN9" s="178"/>
      <c r="AO9" s="178"/>
      <c r="AP9" s="178"/>
      <c r="AQ9" s="178"/>
      <c r="AR9" s="178"/>
      <c r="AS9" s="178"/>
      <c r="AT9" s="178"/>
      <c r="AU9" s="178"/>
      <c r="AV9" s="178"/>
      <c r="AW9" s="178"/>
      <c r="AX9" s="178"/>
      <c r="AY9" s="178"/>
      <c r="AZ9" s="178"/>
      <c r="BA9" s="178"/>
      <c r="BB9" s="178"/>
      <c r="BC9" s="178"/>
      <c r="BD9" s="178"/>
      <c r="BE9" s="178"/>
      <c r="BF9" s="178"/>
      <c r="BG9" s="178"/>
      <c r="BH9" s="178"/>
    </row>
    <row r="10" spans="1:60" outlineLevel="1" x14ac:dyDescent="0.2">
      <c r="A10" s="192"/>
      <c r="B10" s="182"/>
      <c r="C10" s="315" t="s">
        <v>2182</v>
      </c>
      <c r="D10" s="316"/>
      <c r="E10" s="317"/>
      <c r="F10" s="318"/>
      <c r="G10" s="319"/>
      <c r="H10" s="188"/>
      <c r="I10" s="194"/>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9" t="str">
        <f>C10</f>
        <v>Nosná skrytá konstrukce tvaru obdélník jakl 40x40 komaxit RAL 9006</v>
      </c>
      <c r="BB10" s="178"/>
      <c r="BC10" s="178"/>
      <c r="BD10" s="178"/>
      <c r="BE10" s="178"/>
      <c r="BF10" s="178"/>
      <c r="BG10" s="178"/>
      <c r="BH10" s="178"/>
    </row>
    <row r="11" spans="1:60" outlineLevel="1" x14ac:dyDescent="0.2">
      <c r="A11" s="192"/>
      <c r="B11" s="182"/>
      <c r="C11" s="315" t="s">
        <v>2183</v>
      </c>
      <c r="D11" s="316"/>
      <c r="E11" s="317"/>
      <c r="F11" s="318"/>
      <c r="G11" s="319"/>
      <c r="H11" s="188"/>
      <c r="I11" s="194"/>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9" t="str">
        <f>C11</f>
        <v>Deska OSB tl. 28mm, na desce vrstva umělý kámen tl.10 mm např. Technistone -</v>
      </c>
      <c r="BB11" s="178"/>
      <c r="BC11" s="178"/>
      <c r="BD11" s="178"/>
      <c r="BE11" s="178"/>
      <c r="BF11" s="178"/>
      <c r="BG11" s="178"/>
      <c r="BH11" s="178"/>
    </row>
    <row r="12" spans="1:60" ht="22.5" outlineLevel="1" x14ac:dyDescent="0.2">
      <c r="A12" s="192"/>
      <c r="B12" s="182"/>
      <c r="C12" s="315" t="s">
        <v>2184</v>
      </c>
      <c r="D12" s="316"/>
      <c r="E12" s="317"/>
      <c r="F12" s="318"/>
      <c r="G12" s="319"/>
      <c r="H12" s="188"/>
      <c r="I12" s="194"/>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9" t="str">
        <f>C12</f>
        <v>odstín světle šedý cca RAL 7044, s předním nosem 100mm s hranou R5mm, vzadu u stěny sokl 100mm, se spojem vnitřní poloměr R15mm, umyvadla budou vložená   do desky.</v>
      </c>
      <c r="BB12" s="178"/>
      <c r="BC12" s="178"/>
      <c r="BD12" s="178"/>
      <c r="BE12" s="178"/>
      <c r="BF12" s="178"/>
      <c r="BG12" s="178"/>
      <c r="BH12" s="178"/>
    </row>
    <row r="13" spans="1:60" outlineLevel="1" x14ac:dyDescent="0.2">
      <c r="A13" s="192">
        <v>2</v>
      </c>
      <c r="B13" s="182" t="s">
        <v>2185</v>
      </c>
      <c r="C13" s="210" t="s">
        <v>2186</v>
      </c>
      <c r="D13" s="184" t="s">
        <v>727</v>
      </c>
      <c r="E13" s="186">
        <v>1</v>
      </c>
      <c r="F13" s="190"/>
      <c r="G13" s="189">
        <f>E13*F13</f>
        <v>0</v>
      </c>
      <c r="H13" s="188"/>
      <c r="I13" s="194" t="s">
        <v>264</v>
      </c>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v>21</v>
      </c>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outlineLevel="1" x14ac:dyDescent="0.2">
      <c r="A14" s="192"/>
      <c r="B14" s="182"/>
      <c r="C14" s="315" t="s">
        <v>2187</v>
      </c>
      <c r="D14" s="316"/>
      <c r="E14" s="317"/>
      <c r="F14" s="318"/>
      <c r="G14" s="319"/>
      <c r="H14" s="188"/>
      <c r="I14" s="194"/>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9" t="str">
        <f>C14</f>
        <v>Zrcadlo nalepené na obklad, s fazetou 20mm</v>
      </c>
      <c r="BB14" s="178"/>
      <c r="BC14" s="178"/>
      <c r="BD14" s="178"/>
      <c r="BE14" s="178"/>
      <c r="BF14" s="178"/>
      <c r="BG14" s="178"/>
      <c r="BH14" s="178"/>
    </row>
    <row r="15" spans="1:60" x14ac:dyDescent="0.2">
      <c r="A15" s="191" t="s">
        <v>127</v>
      </c>
      <c r="B15" s="181" t="s">
        <v>2188</v>
      </c>
      <c r="C15" s="209" t="s">
        <v>2189</v>
      </c>
      <c r="D15" s="183"/>
      <c r="E15" s="185"/>
      <c r="F15" s="320">
        <f>SUM(G16:G23)</f>
        <v>0</v>
      </c>
      <c r="G15" s="321"/>
      <c r="H15" s="187"/>
      <c r="I15" s="193"/>
      <c r="J15" s="54"/>
    </row>
    <row r="16" spans="1:60" outlineLevel="1" x14ac:dyDescent="0.2">
      <c r="A16" s="192">
        <v>3</v>
      </c>
      <c r="B16" s="182" t="s">
        <v>2190</v>
      </c>
      <c r="C16" s="210" t="s">
        <v>2191</v>
      </c>
      <c r="D16" s="184" t="s">
        <v>727</v>
      </c>
      <c r="E16" s="186">
        <v>1</v>
      </c>
      <c r="F16" s="190"/>
      <c r="G16" s="189">
        <f>E16*F16</f>
        <v>0</v>
      </c>
      <c r="H16" s="188"/>
      <c r="I16" s="194" t="s">
        <v>264</v>
      </c>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v>21</v>
      </c>
      <c r="AN16" s="178"/>
      <c r="AO16" s="178"/>
      <c r="AP16" s="178"/>
      <c r="AQ16" s="178"/>
      <c r="AR16" s="178"/>
      <c r="AS16" s="178"/>
      <c r="AT16" s="178"/>
      <c r="AU16" s="178"/>
      <c r="AV16" s="178"/>
      <c r="AW16" s="178"/>
      <c r="AX16" s="178"/>
      <c r="AY16" s="178"/>
      <c r="AZ16" s="178"/>
      <c r="BA16" s="178"/>
      <c r="BB16" s="178"/>
      <c r="BC16" s="178"/>
      <c r="BD16" s="178"/>
      <c r="BE16" s="178"/>
      <c r="BF16" s="178"/>
      <c r="BG16" s="178"/>
      <c r="BH16" s="178"/>
    </row>
    <row r="17" spans="1:60" outlineLevel="1" x14ac:dyDescent="0.2">
      <c r="A17" s="192"/>
      <c r="B17" s="182"/>
      <c r="C17" s="315" t="s">
        <v>2182</v>
      </c>
      <c r="D17" s="316"/>
      <c r="E17" s="317"/>
      <c r="F17" s="318"/>
      <c r="G17" s="319"/>
      <c r="H17" s="188"/>
      <c r="I17" s="19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9" t="str">
        <f>C17</f>
        <v>Nosná skrytá konstrukce tvaru obdélník jakl 40x40 komaxit RAL 9006</v>
      </c>
      <c r="BB17" s="178"/>
      <c r="BC17" s="178"/>
      <c r="BD17" s="178"/>
      <c r="BE17" s="178"/>
      <c r="BF17" s="178"/>
      <c r="BG17" s="178"/>
      <c r="BH17" s="178"/>
    </row>
    <row r="18" spans="1:60" outlineLevel="1" x14ac:dyDescent="0.2">
      <c r="A18" s="192"/>
      <c r="B18" s="182"/>
      <c r="C18" s="315" t="s">
        <v>2183</v>
      </c>
      <c r="D18" s="316"/>
      <c r="E18" s="317"/>
      <c r="F18" s="318"/>
      <c r="G18" s="319"/>
      <c r="H18" s="188"/>
      <c r="I18" s="194"/>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9" t="str">
        <f>C18</f>
        <v>Deska OSB tl. 28mm, na desce vrstva umělý kámen tl.10 mm např. Technistone -</v>
      </c>
      <c r="BB18" s="178"/>
      <c r="BC18" s="178"/>
      <c r="BD18" s="178"/>
      <c r="BE18" s="178"/>
      <c r="BF18" s="178"/>
      <c r="BG18" s="178"/>
      <c r="BH18" s="178"/>
    </row>
    <row r="19" spans="1:60" ht="22.5" outlineLevel="1" x14ac:dyDescent="0.2">
      <c r="A19" s="192"/>
      <c r="B19" s="182"/>
      <c r="C19" s="315" t="s">
        <v>2184</v>
      </c>
      <c r="D19" s="316"/>
      <c r="E19" s="317"/>
      <c r="F19" s="318"/>
      <c r="G19" s="319"/>
      <c r="H19" s="188"/>
      <c r="I19" s="194"/>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9" t="str">
        <f>C19</f>
        <v>odstín světle šedý cca RAL 7044, s předním nosem 100mm s hranou R5mm, vzadu u stěny sokl 100mm, se spojem vnitřní poloměr R15mm, umyvadla budou vložená   do desky.</v>
      </c>
      <c r="BB19" s="178"/>
      <c r="BC19" s="178"/>
      <c r="BD19" s="178"/>
      <c r="BE19" s="178"/>
      <c r="BF19" s="178"/>
      <c r="BG19" s="178"/>
      <c r="BH19" s="178"/>
    </row>
    <row r="20" spans="1:60" outlineLevel="1" x14ac:dyDescent="0.2">
      <c r="A20" s="192">
        <v>4</v>
      </c>
      <c r="B20" s="182" t="s">
        <v>2192</v>
      </c>
      <c r="C20" s="210" t="s">
        <v>2193</v>
      </c>
      <c r="D20" s="184" t="s">
        <v>727</v>
      </c>
      <c r="E20" s="186">
        <v>1</v>
      </c>
      <c r="F20" s="190"/>
      <c r="G20" s="189">
        <f>E20*F20</f>
        <v>0</v>
      </c>
      <c r="H20" s="188"/>
      <c r="I20" s="194" t="s">
        <v>264</v>
      </c>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v>21</v>
      </c>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c r="B21" s="182"/>
      <c r="C21" s="315" t="s">
        <v>2187</v>
      </c>
      <c r="D21" s="316"/>
      <c r="E21" s="317"/>
      <c r="F21" s="318"/>
      <c r="G21" s="319"/>
      <c r="H21" s="188"/>
      <c r="I21" s="194"/>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9" t="str">
        <f>C21</f>
        <v>Zrcadlo nalepené na obklad, s fazetou 20mm</v>
      </c>
      <c r="BB21" s="178"/>
      <c r="BC21" s="178"/>
      <c r="BD21" s="178"/>
      <c r="BE21" s="178"/>
      <c r="BF21" s="178"/>
      <c r="BG21" s="178"/>
      <c r="BH21" s="178"/>
    </row>
    <row r="22" spans="1:60" outlineLevel="1" x14ac:dyDescent="0.2">
      <c r="A22" s="192">
        <v>5</v>
      </c>
      <c r="B22" s="182" t="s">
        <v>309</v>
      </c>
      <c r="C22" s="210" t="s">
        <v>2194</v>
      </c>
      <c r="D22" s="184" t="s">
        <v>469</v>
      </c>
      <c r="E22" s="186">
        <v>1</v>
      </c>
      <c r="F22" s="190"/>
      <c r="G22" s="189">
        <f>E22*F22</f>
        <v>0</v>
      </c>
      <c r="H22" s="188"/>
      <c r="I22" s="194" t="s">
        <v>264</v>
      </c>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v>21</v>
      </c>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ht="13.5" outlineLevel="1" thickBot="1" x14ac:dyDescent="0.25">
      <c r="A23" s="201">
        <v>6</v>
      </c>
      <c r="B23" s="202" t="s">
        <v>311</v>
      </c>
      <c r="C23" s="231" t="s">
        <v>2195</v>
      </c>
      <c r="D23" s="239" t="s">
        <v>469</v>
      </c>
      <c r="E23" s="229">
        <v>1</v>
      </c>
      <c r="F23" s="230"/>
      <c r="G23" s="218">
        <f>E23*F23</f>
        <v>0</v>
      </c>
      <c r="H23" s="203"/>
      <c r="I23" s="204" t="s">
        <v>264</v>
      </c>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v>21</v>
      </c>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ht="13.15" hidden="1" customHeight="1" x14ac:dyDescent="0.2">
      <c r="A24" s="54"/>
      <c r="B24" s="61"/>
      <c r="C24" s="211"/>
      <c r="D24" s="54"/>
      <c r="E24" s="54"/>
      <c r="F24" s="54"/>
      <c r="G24" s="54"/>
      <c r="H24" s="54"/>
      <c r="I24" s="54"/>
      <c r="J24" s="54"/>
      <c r="AK24">
        <f>SUM(AK1:AK23)</f>
        <v>0</v>
      </c>
      <c r="AL24">
        <f>SUM(AL1:AL23)</f>
        <v>0</v>
      </c>
      <c r="AN24">
        <v>15</v>
      </c>
      <c r="AO24">
        <v>21</v>
      </c>
    </row>
    <row r="25" spans="1:60" ht="13.15" hidden="1" customHeight="1" x14ac:dyDescent="0.2">
      <c r="A25" s="205"/>
      <c r="B25" s="206" t="s">
        <v>175</v>
      </c>
      <c r="C25" s="212"/>
      <c r="D25" s="207"/>
      <c r="E25" s="207"/>
      <c r="F25" s="207"/>
      <c r="G25" s="208">
        <f>F8+F15</f>
        <v>0</v>
      </c>
      <c r="H25" s="54"/>
      <c r="I25" s="54"/>
      <c r="J25" s="54"/>
      <c r="AN25">
        <f>SUMIF(AM8:AM24,AN24,G8:G24)</f>
        <v>0</v>
      </c>
      <c r="AO25">
        <f>SUMIF(AM8:AM24,AO24,G8:G24)</f>
        <v>0</v>
      </c>
    </row>
    <row r="26" spans="1:60" ht="13.15" customHeight="1" x14ac:dyDescent="0.2">
      <c r="A26" s="54"/>
      <c r="B26" s="61"/>
      <c r="C26" s="62"/>
      <c r="D26" s="54"/>
      <c r="E26" s="54"/>
      <c r="F26" s="54"/>
      <c r="G26" s="54"/>
      <c r="H26" s="54"/>
      <c r="I26" s="54"/>
      <c r="J26" s="54"/>
    </row>
    <row r="27" spans="1:60" ht="13.15" customHeight="1" x14ac:dyDescent="0.2">
      <c r="A27" s="54"/>
      <c r="B27" s="61"/>
      <c r="C27" s="62"/>
      <c r="D27" s="54"/>
      <c r="E27" s="54"/>
      <c r="F27" s="54"/>
      <c r="G27" s="54"/>
      <c r="H27" s="54"/>
      <c r="I27" s="54"/>
      <c r="J27" s="54"/>
    </row>
    <row r="28" spans="1:60" ht="13.15" customHeight="1" x14ac:dyDescent="0.2">
      <c r="A28" s="54"/>
      <c r="B28" s="61"/>
      <c r="C28" s="62"/>
      <c r="D28" s="54"/>
      <c r="E28" s="54"/>
      <c r="F28" s="54"/>
      <c r="G28" s="54"/>
      <c r="H28" s="54"/>
      <c r="I28" s="54"/>
      <c r="J28" s="54"/>
    </row>
    <row r="29" spans="1:60" ht="13.15" customHeight="1" x14ac:dyDescent="0.2">
      <c r="A29" s="54"/>
      <c r="B29" s="61"/>
      <c r="C29" s="62"/>
      <c r="D29" s="54"/>
      <c r="E29" s="54"/>
      <c r="F29" s="54"/>
      <c r="G29" s="54"/>
      <c r="H29" s="54"/>
      <c r="I29" s="54"/>
      <c r="J29" s="54"/>
    </row>
    <row r="30" spans="1:60" ht="13.15" customHeight="1" x14ac:dyDescent="0.2">
      <c r="A30" s="54"/>
      <c r="B30" s="61"/>
      <c r="C30" s="62"/>
      <c r="D30" s="54"/>
      <c r="E30" s="54"/>
      <c r="F30" s="54"/>
      <c r="G30" s="54"/>
      <c r="H30" s="54"/>
      <c r="I30" s="54"/>
      <c r="J30" s="54"/>
    </row>
    <row r="31" spans="1:60" ht="13.15" customHeight="1" x14ac:dyDescent="0.2">
      <c r="A31" s="54"/>
      <c r="B31" s="61"/>
      <c r="C31" s="62"/>
      <c r="D31" s="54"/>
      <c r="E31" s="54"/>
      <c r="F31" s="54"/>
      <c r="G31" s="54"/>
      <c r="H31" s="54"/>
      <c r="I31" s="54"/>
      <c r="J31" s="54"/>
    </row>
    <row r="32" spans="1:60" ht="13.15" customHeight="1" x14ac:dyDescent="0.2">
      <c r="A32" s="54"/>
      <c r="B32" s="61"/>
      <c r="C32" s="62"/>
      <c r="D32" s="54"/>
      <c r="E32" s="54"/>
      <c r="F32" s="54"/>
      <c r="G32" s="54"/>
      <c r="H32" s="54"/>
      <c r="I32" s="54"/>
      <c r="J32" s="54"/>
    </row>
    <row r="33" spans="1:10" ht="13.15" customHeight="1" x14ac:dyDescent="0.2">
      <c r="A33" s="54"/>
      <c r="B33" s="61"/>
      <c r="C33" s="62"/>
      <c r="D33" s="54"/>
      <c r="E33" s="54"/>
      <c r="F33" s="54"/>
      <c r="G33" s="54"/>
      <c r="H33" s="54"/>
      <c r="I33" s="54"/>
      <c r="J33" s="54"/>
    </row>
    <row r="34" spans="1:10" ht="13.15" customHeight="1" x14ac:dyDescent="0.2">
      <c r="A34" s="54"/>
      <c r="B34" s="61"/>
      <c r="C34" s="62"/>
      <c r="D34" s="54"/>
      <c r="E34" s="54"/>
      <c r="F34" s="54"/>
      <c r="G34" s="54"/>
      <c r="H34" s="54"/>
      <c r="I34" s="54"/>
      <c r="J34" s="54"/>
    </row>
    <row r="35" spans="1:10" ht="13.15" customHeight="1" x14ac:dyDescent="0.2">
      <c r="A35" s="54"/>
      <c r="B35" s="61"/>
      <c r="C35" s="62"/>
      <c r="D35" s="54"/>
      <c r="E35" s="54"/>
      <c r="F35" s="54"/>
      <c r="G35" s="54"/>
      <c r="H35" s="54"/>
      <c r="I35" s="54"/>
      <c r="J35" s="54"/>
    </row>
    <row r="36" spans="1:10" ht="13.15" customHeight="1" x14ac:dyDescent="0.2">
      <c r="A36" s="54"/>
      <c r="B36" s="61"/>
      <c r="C36" s="62"/>
      <c r="D36" s="54"/>
      <c r="E36" s="54"/>
      <c r="F36" s="54"/>
      <c r="G36" s="54"/>
      <c r="H36" s="54"/>
      <c r="I36" s="54"/>
      <c r="J36" s="54"/>
    </row>
    <row r="37" spans="1:10" ht="13.15" customHeight="1" x14ac:dyDescent="0.2">
      <c r="A37" s="54"/>
      <c r="B37" s="61"/>
      <c r="C37" s="62"/>
      <c r="D37" s="54"/>
      <c r="E37" s="54"/>
      <c r="F37" s="54"/>
      <c r="G37" s="54"/>
      <c r="H37" s="54"/>
      <c r="I37" s="54"/>
      <c r="J37" s="54"/>
    </row>
    <row r="38" spans="1:10" ht="13.15" customHeight="1" x14ac:dyDescent="0.2">
      <c r="A38" s="54"/>
      <c r="B38" s="61"/>
      <c r="C38" s="62"/>
      <c r="D38" s="54"/>
      <c r="E38" s="54"/>
      <c r="F38" s="54"/>
      <c r="G38" s="54"/>
      <c r="H38" s="54"/>
      <c r="I38" s="54"/>
      <c r="J38" s="54"/>
    </row>
    <row r="39" spans="1:10" ht="13.15" customHeight="1" x14ac:dyDescent="0.2">
      <c r="A39" s="54"/>
      <c r="B39" s="61"/>
      <c r="C39" s="62"/>
      <c r="D39" s="54"/>
      <c r="E39" s="54"/>
      <c r="F39" s="54"/>
      <c r="G39" s="54"/>
      <c r="H39" s="54"/>
      <c r="I39" s="54"/>
      <c r="J39" s="54"/>
    </row>
    <row r="40" spans="1:10" ht="13.15" customHeight="1" x14ac:dyDescent="0.2">
      <c r="A40" s="54"/>
      <c r="B40" s="61"/>
      <c r="C40" s="62"/>
      <c r="D40" s="54"/>
      <c r="E40" s="54"/>
      <c r="F40" s="54"/>
      <c r="G40" s="54"/>
      <c r="H40" s="54"/>
      <c r="I40" s="54"/>
      <c r="J40" s="54"/>
    </row>
    <row r="41" spans="1:10" ht="13.15" customHeight="1" x14ac:dyDescent="0.2">
      <c r="A41" s="54"/>
      <c r="B41" s="61"/>
      <c r="C41" s="62"/>
      <c r="D41" s="54"/>
      <c r="E41" s="54"/>
      <c r="F41" s="54"/>
      <c r="G41" s="54"/>
      <c r="H41" s="54"/>
      <c r="I41" s="54"/>
      <c r="J41" s="54"/>
    </row>
    <row r="42" spans="1:10" ht="13.15" customHeight="1" x14ac:dyDescent="0.2">
      <c r="A42" s="54"/>
      <c r="B42" s="61"/>
      <c r="C42" s="62"/>
      <c r="D42" s="54"/>
      <c r="E42" s="54"/>
      <c r="F42" s="54"/>
      <c r="G42" s="54"/>
      <c r="H42" s="54"/>
      <c r="I42" s="54"/>
      <c r="J42" s="54"/>
    </row>
    <row r="43" spans="1:10" ht="13.15" customHeight="1" x14ac:dyDescent="0.2">
      <c r="A43" s="54"/>
      <c r="B43" s="61"/>
      <c r="C43" s="62"/>
      <c r="D43" s="54"/>
      <c r="E43" s="54"/>
      <c r="F43" s="54"/>
      <c r="G43" s="54"/>
      <c r="H43" s="54"/>
      <c r="I43" s="54"/>
      <c r="J43" s="54"/>
    </row>
    <row r="44" spans="1:10" ht="13.15" customHeight="1" x14ac:dyDescent="0.2">
      <c r="A44" s="54"/>
      <c r="B44" s="61"/>
      <c r="C44" s="62"/>
      <c r="D44" s="54"/>
      <c r="E44" s="54"/>
      <c r="F44" s="54"/>
      <c r="G44" s="54"/>
      <c r="H44" s="54"/>
      <c r="I44" s="54"/>
      <c r="J44" s="54"/>
    </row>
    <row r="45" spans="1:10" ht="13.15" customHeight="1" x14ac:dyDescent="0.2">
      <c r="A45" s="54"/>
      <c r="B45" s="61"/>
      <c r="C45" s="62"/>
      <c r="D45" s="54"/>
      <c r="E45" s="54"/>
      <c r="F45" s="54"/>
      <c r="G45" s="54"/>
      <c r="H45" s="54"/>
      <c r="I45" s="54"/>
      <c r="J45" s="54"/>
    </row>
    <row r="46" spans="1:10" ht="13.15" customHeight="1" x14ac:dyDescent="0.2">
      <c r="A46" s="54"/>
      <c r="B46" s="61"/>
      <c r="C46" s="62"/>
      <c r="D46" s="54"/>
      <c r="E46" s="54"/>
      <c r="F46" s="54"/>
      <c r="G46" s="54"/>
      <c r="H46" s="54"/>
      <c r="I46" s="54"/>
      <c r="J46" s="54"/>
    </row>
    <row r="47" spans="1:10" ht="13.15" customHeight="1" x14ac:dyDescent="0.2">
      <c r="A47" s="54"/>
      <c r="B47" s="61"/>
      <c r="C47" s="62"/>
      <c r="D47" s="54"/>
      <c r="E47" s="54"/>
      <c r="F47" s="54"/>
      <c r="G47" s="54"/>
      <c r="H47" s="54"/>
      <c r="I47" s="54"/>
      <c r="J47" s="54"/>
    </row>
    <row r="48" spans="1:10" ht="13.15" customHeight="1" x14ac:dyDescent="0.2">
      <c r="A48" s="54"/>
      <c r="B48" s="61"/>
      <c r="C48" s="62"/>
      <c r="D48" s="54"/>
      <c r="E48" s="54"/>
      <c r="F48" s="54"/>
      <c r="G48" s="54"/>
      <c r="H48" s="54"/>
      <c r="I48" s="54"/>
      <c r="J48" s="54"/>
    </row>
    <row r="49" spans="1:10" ht="13.15" customHeight="1" x14ac:dyDescent="0.2">
      <c r="A49" s="54"/>
      <c r="B49" s="61"/>
      <c r="C49" s="62"/>
      <c r="D49" s="54"/>
      <c r="E49" s="54"/>
      <c r="F49" s="54"/>
      <c r="G49" s="54"/>
      <c r="H49" s="54"/>
      <c r="I49" s="54"/>
      <c r="J49" s="54"/>
    </row>
    <row r="50" spans="1:10" ht="13.15" customHeight="1" x14ac:dyDescent="0.2">
      <c r="A50" s="54"/>
      <c r="B50" s="61"/>
      <c r="C50" s="62"/>
      <c r="D50" s="54"/>
      <c r="E50" s="54"/>
      <c r="F50" s="54"/>
      <c r="G50" s="54"/>
      <c r="H50" s="54"/>
      <c r="I50" s="54"/>
      <c r="J50" s="54"/>
    </row>
  </sheetData>
  <sheetProtection password="C71F" sheet="1"/>
  <mergeCells count="15">
    <mergeCell ref="C18:G18"/>
    <mergeCell ref="C19:G19"/>
    <mergeCell ref="C21:G21"/>
    <mergeCell ref="C10:G10"/>
    <mergeCell ref="C11:G11"/>
    <mergeCell ref="C12:G12"/>
    <mergeCell ref="C14:G14"/>
    <mergeCell ref="F15:G15"/>
    <mergeCell ref="C17:G17"/>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72"/>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333</v>
      </c>
      <c r="C4" s="297" t="s">
        <v>334</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2196</v>
      </c>
      <c r="C8" s="209" t="s">
        <v>2197</v>
      </c>
      <c r="D8" s="183"/>
      <c r="E8" s="185"/>
      <c r="F8" s="293">
        <f>SUM(G9:G15)</f>
        <v>0</v>
      </c>
      <c r="G8" s="294"/>
      <c r="H8" s="187"/>
      <c r="I8" s="193"/>
      <c r="J8" s="54"/>
    </row>
    <row r="9" spans="1:60" outlineLevel="1" x14ac:dyDescent="0.2">
      <c r="A9" s="192">
        <v>1</v>
      </c>
      <c r="B9" s="182" t="s">
        <v>2198</v>
      </c>
      <c r="C9" s="210" t="s">
        <v>2199</v>
      </c>
      <c r="D9" s="184" t="s">
        <v>1184</v>
      </c>
      <c r="E9" s="186">
        <v>1</v>
      </c>
      <c r="F9" s="190"/>
      <c r="G9" s="189">
        <f>E9*F9</f>
        <v>0</v>
      </c>
      <c r="H9" s="188"/>
      <c r="I9" s="194" t="s">
        <v>264</v>
      </c>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v>21</v>
      </c>
      <c r="AN9" s="178"/>
      <c r="AO9" s="178"/>
      <c r="AP9" s="178"/>
      <c r="AQ9" s="178"/>
      <c r="AR9" s="178"/>
      <c r="AS9" s="178"/>
      <c r="AT9" s="178"/>
      <c r="AU9" s="178"/>
      <c r="AV9" s="178"/>
      <c r="AW9" s="178"/>
      <c r="AX9" s="178"/>
      <c r="AY9" s="178"/>
      <c r="AZ9" s="178"/>
      <c r="BA9" s="178"/>
      <c r="BB9" s="178"/>
      <c r="BC9" s="178"/>
      <c r="BD9" s="178"/>
      <c r="BE9" s="178"/>
      <c r="BF9" s="178"/>
      <c r="BG9" s="178"/>
      <c r="BH9" s="178"/>
    </row>
    <row r="10" spans="1:60" ht="33.75" outlineLevel="1" x14ac:dyDescent="0.2">
      <c r="A10" s="192">
        <v>2</v>
      </c>
      <c r="B10" s="182" t="s">
        <v>1570</v>
      </c>
      <c r="C10" s="210" t="s">
        <v>2200</v>
      </c>
      <c r="D10" s="184" t="s">
        <v>1184</v>
      </c>
      <c r="E10" s="186">
        <v>6</v>
      </c>
      <c r="F10" s="190"/>
      <c r="G10" s="189">
        <f>E10*F10</f>
        <v>0</v>
      </c>
      <c r="H10" s="188"/>
      <c r="I10" s="194" t="s">
        <v>264</v>
      </c>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v>21</v>
      </c>
      <c r="AN10" s="178"/>
      <c r="AO10" s="178"/>
      <c r="AP10" s="178"/>
      <c r="AQ10" s="178"/>
      <c r="AR10" s="178"/>
      <c r="AS10" s="178"/>
      <c r="AT10" s="178"/>
      <c r="AU10" s="178"/>
      <c r="AV10" s="178"/>
      <c r="AW10" s="178"/>
      <c r="AX10" s="178"/>
      <c r="AY10" s="178"/>
      <c r="AZ10" s="178"/>
      <c r="BA10" s="178"/>
      <c r="BB10" s="178"/>
      <c r="BC10" s="178"/>
      <c r="BD10" s="178"/>
      <c r="BE10" s="178"/>
      <c r="BF10" s="178"/>
      <c r="BG10" s="178"/>
      <c r="BH10" s="178"/>
    </row>
    <row r="11" spans="1:60" outlineLevel="1" x14ac:dyDescent="0.2">
      <c r="A11" s="192"/>
      <c r="B11" s="182"/>
      <c r="C11" s="315" t="s">
        <v>2201</v>
      </c>
      <c r="D11" s="316"/>
      <c r="E11" s="317"/>
      <c r="F11" s="318"/>
      <c r="G11" s="319"/>
      <c r="H11" s="188"/>
      <c r="I11" s="194"/>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9" t="str">
        <f>C11</f>
        <v>obloukové stěně. b/ 1000x2200</v>
      </c>
      <c r="BB11" s="178"/>
      <c r="BC11" s="178"/>
      <c r="BD11" s="178"/>
      <c r="BE11" s="178"/>
      <c r="BF11" s="178"/>
      <c r="BG11" s="178"/>
      <c r="BH11" s="178"/>
    </row>
    <row r="12" spans="1:60" outlineLevel="1" x14ac:dyDescent="0.2">
      <c r="A12" s="192">
        <v>3</v>
      </c>
      <c r="B12" s="182" t="s">
        <v>2202</v>
      </c>
      <c r="C12" s="210" t="s">
        <v>2203</v>
      </c>
      <c r="D12" s="184" t="s">
        <v>1184</v>
      </c>
      <c r="E12" s="186">
        <v>2</v>
      </c>
      <c r="F12" s="190"/>
      <c r="G12" s="189">
        <f>E12*F12</f>
        <v>0</v>
      </c>
      <c r="H12" s="188"/>
      <c r="I12" s="194" t="s">
        <v>264</v>
      </c>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v>21</v>
      </c>
      <c r="AN12" s="178"/>
      <c r="AO12" s="178"/>
      <c r="AP12" s="178"/>
      <c r="AQ12" s="178"/>
      <c r="AR12" s="178"/>
      <c r="AS12" s="178"/>
      <c r="AT12" s="178"/>
      <c r="AU12" s="178"/>
      <c r="AV12" s="178"/>
      <c r="AW12" s="178"/>
      <c r="AX12" s="178"/>
      <c r="AY12" s="178"/>
      <c r="AZ12" s="178"/>
      <c r="BA12" s="178"/>
      <c r="BB12" s="178"/>
      <c r="BC12" s="178"/>
      <c r="BD12" s="178"/>
      <c r="BE12" s="178"/>
      <c r="BF12" s="178"/>
      <c r="BG12" s="178"/>
      <c r="BH12" s="178"/>
    </row>
    <row r="13" spans="1:60" ht="33.75" outlineLevel="1" x14ac:dyDescent="0.2">
      <c r="A13" s="192"/>
      <c r="B13" s="182"/>
      <c r="C13" s="315" t="s">
        <v>2204</v>
      </c>
      <c r="D13" s="316"/>
      <c r="E13" s="317"/>
      <c r="F13" s="318"/>
      <c r="G13" s="319"/>
      <c r="H13" s="188"/>
      <c r="I13" s="194"/>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9" t="str">
        <f>C13</f>
        <v>Výměna horní desky a čelní plochy, nosná konstrukce a korpus zůstávají. Horní deska ve stávajícím tvaru v provedení s koženkou na MDF, v odstínu kamenná šedá. Přední ohýbané čelo bude v materiálu HPL např.Fundermax- dezén 0659 ( odstín béžové blízký k výmalbě ).  Sokl plech patinovaná mosaz.</v>
      </c>
      <c r="BB13" s="178"/>
      <c r="BC13" s="178"/>
      <c r="BD13" s="178"/>
      <c r="BE13" s="178"/>
      <c r="BF13" s="178"/>
      <c r="BG13" s="178"/>
      <c r="BH13" s="178"/>
    </row>
    <row r="14" spans="1:60" outlineLevel="1" x14ac:dyDescent="0.2">
      <c r="A14" s="192">
        <v>4</v>
      </c>
      <c r="B14" s="182" t="s">
        <v>2205</v>
      </c>
      <c r="C14" s="210" t="s">
        <v>2206</v>
      </c>
      <c r="D14" s="184" t="s">
        <v>1184</v>
      </c>
      <c r="E14" s="186">
        <v>2</v>
      </c>
      <c r="F14" s="190"/>
      <c r="G14" s="189">
        <f>E14*F14</f>
        <v>0</v>
      </c>
      <c r="H14" s="188"/>
      <c r="I14" s="194" t="s">
        <v>264</v>
      </c>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v>21</v>
      </c>
      <c r="AN14" s="178"/>
      <c r="AO14" s="178"/>
      <c r="AP14" s="178"/>
      <c r="AQ14" s="178"/>
      <c r="AR14" s="178"/>
      <c r="AS14" s="178"/>
      <c r="AT14" s="178"/>
      <c r="AU14" s="178"/>
      <c r="AV14" s="178"/>
      <c r="AW14" s="178"/>
      <c r="AX14" s="178"/>
      <c r="AY14" s="178"/>
      <c r="AZ14" s="178"/>
      <c r="BA14" s="178"/>
      <c r="BB14" s="178"/>
      <c r="BC14" s="178"/>
      <c r="BD14" s="178"/>
      <c r="BE14" s="178"/>
      <c r="BF14" s="178"/>
      <c r="BG14" s="178"/>
      <c r="BH14" s="178"/>
    </row>
    <row r="15" spans="1:60" ht="33.75" outlineLevel="1" x14ac:dyDescent="0.2">
      <c r="A15" s="192"/>
      <c r="B15" s="182"/>
      <c r="C15" s="315" t="s">
        <v>2207</v>
      </c>
      <c r="D15" s="316"/>
      <c r="E15" s="317"/>
      <c r="F15" s="318"/>
      <c r="G15" s="319"/>
      <c r="H15" s="188"/>
      <c r="I15" s="194"/>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9" t="str">
        <f>C15</f>
        <v>Hustá režná dekorační textilie/ gramáž cca 490g/bm. Složení 20% len, 80% viskoza. Nehořlavá úprava. Suché šamponování. Odstín cca dle odstínu výmalby - odstín Paulín 809. Řasení 100%. Včetně skryté vodící kolejnice - kovový profil 25x25mm v bílé barvě + sada háčků. Řasící páska.</v>
      </c>
      <c r="BB15" s="178"/>
      <c r="BC15" s="178"/>
      <c r="BD15" s="178"/>
      <c r="BE15" s="178"/>
      <c r="BF15" s="178"/>
      <c r="BG15" s="178"/>
      <c r="BH15" s="178"/>
    </row>
    <row r="16" spans="1:60" x14ac:dyDescent="0.2">
      <c r="A16" s="191" t="s">
        <v>127</v>
      </c>
      <c r="B16" s="181" t="s">
        <v>2208</v>
      </c>
      <c r="C16" s="209" t="s">
        <v>2209</v>
      </c>
      <c r="D16" s="183"/>
      <c r="E16" s="185"/>
      <c r="F16" s="320">
        <f>SUM(G17:G54)</f>
        <v>0</v>
      </c>
      <c r="G16" s="321"/>
      <c r="H16" s="187"/>
      <c r="I16" s="193"/>
      <c r="J16" s="54"/>
    </row>
    <row r="17" spans="1:60" outlineLevel="1" x14ac:dyDescent="0.2">
      <c r="A17" s="192">
        <v>5</v>
      </c>
      <c r="B17" s="182" t="s">
        <v>2210</v>
      </c>
      <c r="C17" s="210" t="s">
        <v>2211</v>
      </c>
      <c r="D17" s="184" t="s">
        <v>1184</v>
      </c>
      <c r="E17" s="186">
        <v>2</v>
      </c>
      <c r="F17" s="190"/>
      <c r="G17" s="189">
        <f>E17*F17</f>
        <v>0</v>
      </c>
      <c r="H17" s="188"/>
      <c r="I17" s="194" t="s">
        <v>264</v>
      </c>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v>21</v>
      </c>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ht="33.75" outlineLevel="1" x14ac:dyDescent="0.2">
      <c r="A18" s="192"/>
      <c r="B18" s="182"/>
      <c r="C18" s="315" t="s">
        <v>2212</v>
      </c>
      <c r="D18" s="316"/>
      <c r="E18" s="317"/>
      <c r="F18" s="318"/>
      <c r="G18" s="319"/>
      <c r="H18" s="188"/>
      <c r="I18" s="194"/>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9" t="str">
        <f>C18</f>
        <v>Výměna horní desky a čelní plochy, nosná konstrukce a korpus zůstávají. Horní deska ve stávajícím tvaru v provedení s koženkou na MDF, v odstínu kamenná šedá. Přední čelo bude v materiálu HPL např.Fundermax - dezén 0659(odstín béžové blízký k výmalbě).  Sokl plech patinovaná mosaz.</v>
      </c>
      <c r="BB18" s="178"/>
      <c r="BC18" s="178"/>
      <c r="BD18" s="178"/>
      <c r="BE18" s="178"/>
      <c r="BF18" s="178"/>
      <c r="BG18" s="178"/>
      <c r="BH18" s="178"/>
    </row>
    <row r="19" spans="1:60" outlineLevel="1" x14ac:dyDescent="0.2">
      <c r="A19" s="192">
        <v>6</v>
      </c>
      <c r="B19" s="182" t="s">
        <v>2213</v>
      </c>
      <c r="C19" s="210" t="s">
        <v>2214</v>
      </c>
      <c r="D19" s="184" t="s">
        <v>1184</v>
      </c>
      <c r="E19" s="186">
        <v>1</v>
      </c>
      <c r="F19" s="190"/>
      <c r="G19" s="189">
        <f>E19*F19</f>
        <v>0</v>
      </c>
      <c r="H19" s="188"/>
      <c r="I19" s="194" t="s">
        <v>264</v>
      </c>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v>21</v>
      </c>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ht="33.75" outlineLevel="1" x14ac:dyDescent="0.2">
      <c r="A20" s="192">
        <v>7</v>
      </c>
      <c r="B20" s="182" t="s">
        <v>1581</v>
      </c>
      <c r="C20" s="210" t="s">
        <v>2215</v>
      </c>
      <c r="D20" s="184" t="s">
        <v>1184</v>
      </c>
      <c r="E20" s="186">
        <v>1</v>
      </c>
      <c r="F20" s="190"/>
      <c r="G20" s="189">
        <f>E20*F20</f>
        <v>0</v>
      </c>
      <c r="H20" s="188"/>
      <c r="I20" s="194" t="s">
        <v>264</v>
      </c>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v>21</v>
      </c>
      <c r="AN20" s="178"/>
      <c r="AO20" s="178"/>
      <c r="AP20" s="178"/>
      <c r="AQ20" s="178"/>
      <c r="AR20" s="178"/>
      <c r="AS20" s="178"/>
      <c r="AT20" s="178"/>
      <c r="AU20" s="178"/>
      <c r="AV20" s="178"/>
      <c r="AW20" s="178"/>
      <c r="AX20" s="178"/>
      <c r="AY20" s="178"/>
      <c r="AZ20" s="178"/>
      <c r="BA20" s="178"/>
      <c r="BB20" s="178"/>
      <c r="BC20" s="178"/>
      <c r="BD20" s="178"/>
      <c r="BE20" s="178"/>
      <c r="BF20" s="178"/>
      <c r="BG20" s="178"/>
      <c r="BH20" s="178"/>
    </row>
    <row r="21" spans="1:60" outlineLevel="1" x14ac:dyDescent="0.2">
      <c r="A21" s="192"/>
      <c r="B21" s="182"/>
      <c r="C21" s="315" t="s">
        <v>2216</v>
      </c>
      <c r="D21" s="316"/>
      <c r="E21" s="317"/>
      <c r="F21" s="318"/>
      <c r="G21" s="319"/>
      <c r="H21" s="188"/>
      <c r="I21" s="194"/>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9" t="str">
        <f>C21</f>
        <v>vodící kolejnice - kovový profil 25x25mm v bílé barvě + sada háčků. Řasící páska. b/ 2750x2400</v>
      </c>
      <c r="BB21" s="178"/>
      <c r="BC21" s="178"/>
      <c r="BD21" s="178"/>
      <c r="BE21" s="178"/>
      <c r="BF21" s="178"/>
      <c r="BG21" s="178"/>
      <c r="BH21" s="178"/>
    </row>
    <row r="22" spans="1:60" outlineLevel="1" x14ac:dyDescent="0.2">
      <c r="A22" s="192">
        <v>8</v>
      </c>
      <c r="B22" s="182" t="s">
        <v>2217</v>
      </c>
      <c r="C22" s="210" t="s">
        <v>2218</v>
      </c>
      <c r="D22" s="184" t="s">
        <v>1184</v>
      </c>
      <c r="E22" s="186">
        <v>4</v>
      </c>
      <c r="F22" s="190"/>
      <c r="G22" s="189">
        <f>E22*F22</f>
        <v>0</v>
      </c>
      <c r="H22" s="188"/>
      <c r="I22" s="194" t="s">
        <v>264</v>
      </c>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v>21</v>
      </c>
      <c r="AN22" s="178"/>
      <c r="AO22" s="178"/>
      <c r="AP22" s="178"/>
      <c r="AQ22" s="178"/>
      <c r="AR22" s="178"/>
      <c r="AS22" s="178"/>
      <c r="AT22" s="178"/>
      <c r="AU22" s="178"/>
      <c r="AV22" s="178"/>
      <c r="AW22" s="178"/>
      <c r="AX22" s="178"/>
      <c r="AY22" s="178"/>
      <c r="AZ22" s="178"/>
      <c r="BA22" s="178"/>
      <c r="BB22" s="178"/>
      <c r="BC22" s="178"/>
      <c r="BD22" s="178"/>
      <c r="BE22" s="178"/>
      <c r="BF22" s="178"/>
      <c r="BG22" s="178"/>
      <c r="BH22" s="178"/>
    </row>
    <row r="23" spans="1:60" ht="22.5" outlineLevel="1" x14ac:dyDescent="0.2">
      <c r="A23" s="192"/>
      <c r="B23" s="182"/>
      <c r="C23" s="315" t="s">
        <v>2219</v>
      </c>
      <c r="D23" s="316"/>
      <c r="E23" s="317"/>
      <c r="F23" s="318"/>
      <c r="G23" s="319"/>
      <c r="H23" s="188"/>
      <c r="I23" s="194"/>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9" t="str">
        <f>C23</f>
        <v>Nosná kovová konstrukce jakl 25x40mm,  p.ú komaxit RAL 7044. Čelo MDF s akrylátovou folií, odstín bílá lesk, např. Senosan odst.801. Horní deska tl.2cm - povrch např.Technistone, odstín bílá, s větrací mřížkou - nerez matnou.</v>
      </c>
      <c r="BB23" s="178"/>
      <c r="BC23" s="178"/>
      <c r="BD23" s="178"/>
      <c r="BE23" s="178"/>
      <c r="BF23" s="178"/>
      <c r="BG23" s="178"/>
      <c r="BH23" s="178"/>
    </row>
    <row r="24" spans="1:60" outlineLevel="1" x14ac:dyDescent="0.2">
      <c r="A24" s="192">
        <v>9</v>
      </c>
      <c r="B24" s="182" t="s">
        <v>2220</v>
      </c>
      <c r="C24" s="210" t="s">
        <v>2221</v>
      </c>
      <c r="D24" s="184" t="s">
        <v>1184</v>
      </c>
      <c r="E24" s="186">
        <v>4</v>
      </c>
      <c r="F24" s="190"/>
      <c r="G24" s="189">
        <f>E24*F24</f>
        <v>0</v>
      </c>
      <c r="H24" s="188"/>
      <c r="I24" s="194" t="s">
        <v>264</v>
      </c>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v>21</v>
      </c>
      <c r="AN24" s="178"/>
      <c r="AO24" s="178"/>
      <c r="AP24" s="178"/>
      <c r="AQ24" s="178"/>
      <c r="AR24" s="178"/>
      <c r="AS24" s="178"/>
      <c r="AT24" s="178"/>
      <c r="AU24" s="178"/>
      <c r="AV24" s="178"/>
      <c r="AW24" s="178"/>
      <c r="AX24" s="178"/>
      <c r="AY24" s="178"/>
      <c r="AZ24" s="178"/>
      <c r="BA24" s="178"/>
      <c r="BB24" s="178"/>
      <c r="BC24" s="178"/>
      <c r="BD24" s="178"/>
      <c r="BE24" s="178"/>
      <c r="BF24" s="178"/>
      <c r="BG24" s="178"/>
      <c r="BH24" s="178"/>
    </row>
    <row r="25" spans="1:60" ht="22.5" outlineLevel="1" x14ac:dyDescent="0.2">
      <c r="A25" s="192"/>
      <c r="B25" s="182"/>
      <c r="C25" s="315" t="s">
        <v>2222</v>
      </c>
      <c r="D25" s="316"/>
      <c r="E25" s="317"/>
      <c r="F25" s="318"/>
      <c r="G25" s="319"/>
      <c r="H25" s="188"/>
      <c r="I25" s="194"/>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9" t="str">
        <f>C25</f>
        <v>Korpus MDF s akrylátovou folií v lesklé bílé barvě- např. Senosan ,odst. 801. Zadní deska LTD bílá mat. Posuvná dvířka sklo čiré. Nahoře a z boku LED-pásek v profilu s difusorem, odstín světla studená bílá.</v>
      </c>
      <c r="BB25" s="178"/>
      <c r="BC25" s="178"/>
      <c r="BD25" s="178"/>
      <c r="BE25" s="178"/>
      <c r="BF25" s="178"/>
      <c r="BG25" s="178"/>
      <c r="BH25" s="178"/>
    </row>
    <row r="26" spans="1:60" outlineLevel="1" x14ac:dyDescent="0.2">
      <c r="A26" s="192">
        <v>10</v>
      </c>
      <c r="B26" s="182" t="s">
        <v>2223</v>
      </c>
      <c r="C26" s="210" t="s">
        <v>2224</v>
      </c>
      <c r="D26" s="184" t="s">
        <v>1184</v>
      </c>
      <c r="E26" s="186">
        <v>1</v>
      </c>
      <c r="F26" s="190"/>
      <c r="G26" s="189">
        <f>E26*F26</f>
        <v>0</v>
      </c>
      <c r="H26" s="188"/>
      <c r="I26" s="194" t="s">
        <v>264</v>
      </c>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v>21</v>
      </c>
      <c r="AN26" s="178"/>
      <c r="AO26" s="178"/>
      <c r="AP26" s="178"/>
      <c r="AQ26" s="178"/>
      <c r="AR26" s="178"/>
      <c r="AS26" s="178"/>
      <c r="AT26" s="178"/>
      <c r="AU26" s="178"/>
      <c r="AV26" s="178"/>
      <c r="AW26" s="178"/>
      <c r="AX26" s="178"/>
      <c r="AY26" s="178"/>
      <c r="AZ26" s="178"/>
      <c r="BA26" s="178"/>
      <c r="BB26" s="178"/>
      <c r="BC26" s="178"/>
      <c r="BD26" s="178"/>
      <c r="BE26" s="178"/>
      <c r="BF26" s="178"/>
      <c r="BG26" s="178"/>
      <c r="BH26" s="178"/>
    </row>
    <row r="27" spans="1:60" outlineLevel="1" x14ac:dyDescent="0.2">
      <c r="A27" s="192"/>
      <c r="B27" s="182"/>
      <c r="C27" s="315" t="s">
        <v>2225</v>
      </c>
      <c r="D27" s="316"/>
      <c r="E27" s="317"/>
      <c r="F27" s="318"/>
      <c r="G27" s="319"/>
      <c r="H27" s="188"/>
      <c r="I27" s="194"/>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9" t="str">
        <f>C27</f>
        <v>sdk , výmalba bílá</v>
      </c>
      <c r="BB27" s="178"/>
      <c r="BC27" s="178"/>
      <c r="BD27" s="178"/>
      <c r="BE27" s="178"/>
      <c r="BF27" s="178"/>
      <c r="BG27" s="178"/>
      <c r="BH27" s="178"/>
    </row>
    <row r="28" spans="1:60" outlineLevel="1" x14ac:dyDescent="0.2">
      <c r="A28" s="192">
        <v>11</v>
      </c>
      <c r="B28" s="182" t="s">
        <v>2226</v>
      </c>
      <c r="C28" s="210" t="s">
        <v>2227</v>
      </c>
      <c r="D28" s="184" t="s">
        <v>1184</v>
      </c>
      <c r="E28" s="186">
        <v>1</v>
      </c>
      <c r="F28" s="190"/>
      <c r="G28" s="189">
        <f>E28*F28</f>
        <v>0</v>
      </c>
      <c r="H28" s="188"/>
      <c r="I28" s="194" t="s">
        <v>264</v>
      </c>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v>21</v>
      </c>
      <c r="AN28" s="178"/>
      <c r="AO28" s="178"/>
      <c r="AP28" s="178"/>
      <c r="AQ28" s="178"/>
      <c r="AR28" s="178"/>
      <c r="AS28" s="178"/>
      <c r="AT28" s="178"/>
      <c r="AU28" s="178"/>
      <c r="AV28" s="178"/>
      <c r="AW28" s="178"/>
      <c r="AX28" s="178"/>
      <c r="AY28" s="178"/>
      <c r="AZ28" s="178"/>
      <c r="BA28" s="178"/>
      <c r="BB28" s="178"/>
      <c r="BC28" s="178"/>
      <c r="BD28" s="178"/>
      <c r="BE28" s="178"/>
      <c r="BF28" s="178"/>
      <c r="BG28" s="178"/>
      <c r="BH28" s="178"/>
    </row>
    <row r="29" spans="1:60" ht="22.5" outlineLevel="1" x14ac:dyDescent="0.2">
      <c r="A29" s="192"/>
      <c r="B29" s="182"/>
      <c r="C29" s="315" t="s">
        <v>2228</v>
      </c>
      <c r="D29" s="316"/>
      <c r="E29" s="317"/>
      <c r="F29" s="318"/>
      <c r="G29" s="319"/>
      <c r="H29" s="188"/>
      <c r="I29" s="194"/>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9" t="str">
        <f>C29</f>
        <v>Ocelová rolovací mříž s motorovým navíjením. Typ např. Microforata, pozinkovaná ocel s p.ú práškovou barvou RAL 9010 .Bezpečnostní trída 2, centrální zámek, ovládání tlačítkem na stěně.Včetně montáže.</v>
      </c>
      <c r="BB29" s="178"/>
      <c r="BC29" s="178"/>
      <c r="BD29" s="178"/>
      <c r="BE29" s="178"/>
      <c r="BF29" s="178"/>
      <c r="BG29" s="178"/>
      <c r="BH29" s="178"/>
    </row>
    <row r="30" spans="1:60" outlineLevel="1" x14ac:dyDescent="0.2">
      <c r="A30" s="192">
        <v>12</v>
      </c>
      <c r="B30" s="182" t="s">
        <v>2229</v>
      </c>
      <c r="C30" s="210" t="s">
        <v>2230</v>
      </c>
      <c r="D30" s="184" t="s">
        <v>1184</v>
      </c>
      <c r="E30" s="186">
        <v>2</v>
      </c>
      <c r="F30" s="190"/>
      <c r="G30" s="189">
        <f>E30*F30</f>
        <v>0</v>
      </c>
      <c r="H30" s="188"/>
      <c r="I30" s="194" t="s">
        <v>264</v>
      </c>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v>21</v>
      </c>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ht="33.75" outlineLevel="1" x14ac:dyDescent="0.2">
      <c r="A31" s="192"/>
      <c r="B31" s="182"/>
      <c r="C31" s="315" t="s">
        <v>2231</v>
      </c>
      <c r="D31" s="316"/>
      <c r="E31" s="317"/>
      <c r="F31" s="318"/>
      <c r="G31" s="319"/>
      <c r="H31" s="188"/>
      <c r="I31" s="194"/>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9" t="str">
        <f>C31</f>
        <v>Hustá režná dekorační textili/ gramáž cca 490g/bm. Složení 20% len, 80% viskoza. Nehořlavá úprava. Suché amponování.Odstín cca dle odstínu výmalby - odstín Paulín 809. Řasení 70%. Včetně skryté vodící kolejnice - kovový profil 25x25mm v bílé barvě + sada háčků. Řasící páska.</v>
      </c>
      <c r="BB31" s="178"/>
      <c r="BC31" s="178"/>
      <c r="BD31" s="178"/>
      <c r="BE31" s="178"/>
      <c r="BF31" s="178"/>
      <c r="BG31" s="178"/>
      <c r="BH31" s="178"/>
    </row>
    <row r="32" spans="1:60" outlineLevel="1" x14ac:dyDescent="0.2">
      <c r="A32" s="192">
        <v>13</v>
      </c>
      <c r="B32" s="182" t="s">
        <v>2232</v>
      </c>
      <c r="C32" s="210" t="s">
        <v>2233</v>
      </c>
      <c r="D32" s="184" t="s">
        <v>1184</v>
      </c>
      <c r="E32" s="186">
        <v>16</v>
      </c>
      <c r="F32" s="190"/>
      <c r="G32" s="189">
        <f>E32*F32</f>
        <v>0</v>
      </c>
      <c r="H32" s="188"/>
      <c r="I32" s="194" t="s">
        <v>264</v>
      </c>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v>21</v>
      </c>
      <c r="AN32" s="178"/>
      <c r="AO32" s="178"/>
      <c r="AP32" s="178"/>
      <c r="AQ32" s="178"/>
      <c r="AR32" s="178"/>
      <c r="AS32" s="178"/>
      <c r="AT32" s="178"/>
      <c r="AU32" s="178"/>
      <c r="AV32" s="178"/>
      <c r="AW32" s="178"/>
      <c r="AX32" s="178"/>
      <c r="AY32" s="178"/>
      <c r="AZ32" s="178"/>
      <c r="BA32" s="178"/>
      <c r="BB32" s="178"/>
      <c r="BC32" s="178"/>
      <c r="BD32" s="178"/>
      <c r="BE32" s="178"/>
      <c r="BF32" s="178"/>
      <c r="BG32" s="178"/>
      <c r="BH32" s="178"/>
    </row>
    <row r="33" spans="1:60" ht="45" outlineLevel="1" x14ac:dyDescent="0.2">
      <c r="A33" s="192"/>
      <c r="B33" s="182"/>
      <c r="C33" s="315" t="s">
        <v>2234</v>
      </c>
      <c r="D33" s="316"/>
      <c r="E33" s="317"/>
      <c r="F33" s="318"/>
      <c r="G33" s="319"/>
      <c r="H33" s="188"/>
      <c r="I33" s="194"/>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9" t="str">
        <f>C33</f>
        <v>Subtilní kovová podnož - matný chrom.Řezaná PUR - pěna.              Potahová textilie - 100% polyester, 482 g/m2. Barevná kombinace : plochy - šedá, boky - žlutá.                                          Otěruvzdornost: 80 000 cyklů Martindale BS EN ISO 12947 - 2.                                Nehořlavost: cigaretový test (BS EN 1021 – 1 : 1994) sirkový test (BS EN 1021 – 2 : 1994)Pravidelné čištění vysavačem. Větší znečištění otřít vlhkou látkou nebo doporučenými prostředky</v>
      </c>
      <c r="BB33" s="178"/>
      <c r="BC33" s="178"/>
      <c r="BD33" s="178"/>
      <c r="BE33" s="178"/>
      <c r="BF33" s="178"/>
      <c r="BG33" s="178"/>
      <c r="BH33" s="178"/>
    </row>
    <row r="34" spans="1:60" outlineLevel="1" x14ac:dyDescent="0.2">
      <c r="A34" s="192"/>
      <c r="B34" s="182"/>
      <c r="C34" s="315" t="s">
        <v>2235</v>
      </c>
      <c r="D34" s="316"/>
      <c r="E34" s="317"/>
      <c r="F34" s="318"/>
      <c r="G34" s="319"/>
      <c r="H34" s="188"/>
      <c r="I34" s="194"/>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9" t="str">
        <f>C34</f>
        <v>pro čištění čalounění.</v>
      </c>
      <c r="BB34" s="178"/>
      <c r="BC34" s="178"/>
      <c r="BD34" s="178"/>
      <c r="BE34" s="178"/>
      <c r="BF34" s="178"/>
      <c r="BG34" s="178"/>
      <c r="BH34" s="178"/>
    </row>
    <row r="35" spans="1:60" outlineLevel="1" x14ac:dyDescent="0.2">
      <c r="A35" s="192">
        <v>14</v>
      </c>
      <c r="B35" s="182" t="s">
        <v>2236</v>
      </c>
      <c r="C35" s="210" t="s">
        <v>2237</v>
      </c>
      <c r="D35" s="184" t="s">
        <v>1184</v>
      </c>
      <c r="E35" s="186">
        <v>2</v>
      </c>
      <c r="F35" s="190"/>
      <c r="G35" s="189">
        <f>E35*F35</f>
        <v>0</v>
      </c>
      <c r="H35" s="188"/>
      <c r="I35" s="194" t="s">
        <v>264</v>
      </c>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v>21</v>
      </c>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ht="45" outlineLevel="1" x14ac:dyDescent="0.2">
      <c r="A36" s="192"/>
      <c r="B36" s="182"/>
      <c r="C36" s="315" t="s">
        <v>2234</v>
      </c>
      <c r="D36" s="316"/>
      <c r="E36" s="317"/>
      <c r="F36" s="318"/>
      <c r="G36" s="319"/>
      <c r="H36" s="188"/>
      <c r="I36" s="194"/>
      <c r="J36" s="177"/>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9" t="str">
        <f>C36</f>
        <v>Subtilní kovová podnož - matný chrom.Řezaná PUR - pěna.              Potahová textilie - 100% polyester, 482 g/m2. Barevná kombinace : plochy - šedá, boky - žlutá.                                          Otěruvzdornost: 80 000 cyklů Martindale BS EN ISO 12947 - 2.                                Nehořlavost: cigaretový test (BS EN 1021 – 1 : 1994) sirkový test (BS EN 1021 – 2 : 1994)Pravidelné čištění vysavačem. Větší znečištění otřít vlhkou látkou nebo doporučenými prostředky</v>
      </c>
      <c r="BB36" s="178"/>
      <c r="BC36" s="178"/>
      <c r="BD36" s="178"/>
      <c r="BE36" s="178"/>
      <c r="BF36" s="178"/>
      <c r="BG36" s="178"/>
      <c r="BH36" s="178"/>
    </row>
    <row r="37" spans="1:60" outlineLevel="1" x14ac:dyDescent="0.2">
      <c r="A37" s="192"/>
      <c r="B37" s="182"/>
      <c r="C37" s="315" t="s">
        <v>2235</v>
      </c>
      <c r="D37" s="316"/>
      <c r="E37" s="317"/>
      <c r="F37" s="318"/>
      <c r="G37" s="319"/>
      <c r="H37" s="188"/>
      <c r="I37" s="194"/>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9" t="str">
        <f>C37</f>
        <v>pro čištění čalounění.</v>
      </c>
      <c r="BB37" s="178"/>
      <c r="BC37" s="178"/>
      <c r="BD37" s="178"/>
      <c r="BE37" s="178"/>
      <c r="BF37" s="178"/>
      <c r="BG37" s="178"/>
      <c r="BH37" s="178"/>
    </row>
    <row r="38" spans="1:60" outlineLevel="1" x14ac:dyDescent="0.2">
      <c r="A38" s="192">
        <v>15</v>
      </c>
      <c r="B38" s="182" t="s">
        <v>2238</v>
      </c>
      <c r="C38" s="210" t="s">
        <v>2239</v>
      </c>
      <c r="D38" s="184" t="s">
        <v>1184</v>
      </c>
      <c r="E38" s="186">
        <v>4</v>
      </c>
      <c r="F38" s="190"/>
      <c r="G38" s="189">
        <f>E38*F38</f>
        <v>0</v>
      </c>
      <c r="H38" s="188"/>
      <c r="I38" s="194" t="s">
        <v>264</v>
      </c>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v>21</v>
      </c>
      <c r="AN38" s="178"/>
      <c r="AO38" s="178"/>
      <c r="AP38" s="178"/>
      <c r="AQ38" s="178"/>
      <c r="AR38" s="178"/>
      <c r="AS38" s="178"/>
      <c r="AT38" s="178"/>
      <c r="AU38" s="178"/>
      <c r="AV38" s="178"/>
      <c r="AW38" s="178"/>
      <c r="AX38" s="178"/>
      <c r="AY38" s="178"/>
      <c r="AZ38" s="178"/>
      <c r="BA38" s="178"/>
      <c r="BB38" s="178"/>
      <c r="BC38" s="178"/>
      <c r="BD38" s="178"/>
      <c r="BE38" s="178"/>
      <c r="BF38" s="178"/>
      <c r="BG38" s="178"/>
      <c r="BH38" s="178"/>
    </row>
    <row r="39" spans="1:60" ht="45" outlineLevel="1" x14ac:dyDescent="0.2">
      <c r="A39" s="192"/>
      <c r="B39" s="182"/>
      <c r="C39" s="315" t="s">
        <v>2234</v>
      </c>
      <c r="D39" s="316"/>
      <c r="E39" s="317"/>
      <c r="F39" s="318"/>
      <c r="G39" s="319"/>
      <c r="H39" s="188"/>
      <c r="I39" s="194"/>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9" t="str">
        <f>C39</f>
        <v>Subtilní kovová podnož - matný chrom.Řezaná PUR - pěna.              Potahová textilie - 100% polyester, 482 g/m2. Barevná kombinace : plochy - šedá, boky - žlutá.                                          Otěruvzdornost: 80 000 cyklů Martindale BS EN ISO 12947 - 2.                                Nehořlavost: cigaretový test (BS EN 1021 – 1 : 1994) sirkový test (BS EN 1021 – 2 : 1994)Pravidelné čištění vysavačem. Větší znečištění otřít vlhkou látkou nebo doporučenými prostředky</v>
      </c>
      <c r="BB39" s="178"/>
      <c r="BC39" s="178"/>
      <c r="BD39" s="178"/>
      <c r="BE39" s="178"/>
      <c r="BF39" s="178"/>
      <c r="BG39" s="178"/>
      <c r="BH39" s="178"/>
    </row>
    <row r="40" spans="1:60" outlineLevel="1" x14ac:dyDescent="0.2">
      <c r="A40" s="192"/>
      <c r="B40" s="182"/>
      <c r="C40" s="315" t="s">
        <v>2235</v>
      </c>
      <c r="D40" s="316"/>
      <c r="E40" s="317"/>
      <c r="F40" s="318"/>
      <c r="G40" s="319"/>
      <c r="H40" s="188"/>
      <c r="I40" s="194"/>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9" t="str">
        <f>C40</f>
        <v>pro čištění čalounění.</v>
      </c>
      <c r="BB40" s="178"/>
      <c r="BC40" s="178"/>
      <c r="BD40" s="178"/>
      <c r="BE40" s="178"/>
      <c r="BF40" s="178"/>
      <c r="BG40" s="178"/>
      <c r="BH40" s="178"/>
    </row>
    <row r="41" spans="1:60" outlineLevel="1" x14ac:dyDescent="0.2">
      <c r="A41" s="192">
        <v>16</v>
      </c>
      <c r="B41" s="182" t="s">
        <v>2240</v>
      </c>
      <c r="C41" s="210" t="s">
        <v>2241</v>
      </c>
      <c r="D41" s="184" t="s">
        <v>1184</v>
      </c>
      <c r="E41" s="186">
        <v>6</v>
      </c>
      <c r="F41" s="190"/>
      <c r="G41" s="189">
        <f>E41*F41</f>
        <v>0</v>
      </c>
      <c r="H41" s="188"/>
      <c r="I41" s="194" t="s">
        <v>264</v>
      </c>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v>21</v>
      </c>
      <c r="AN41" s="178"/>
      <c r="AO41" s="178"/>
      <c r="AP41" s="178"/>
      <c r="AQ41" s="178"/>
      <c r="AR41" s="178"/>
      <c r="AS41" s="178"/>
      <c r="AT41" s="178"/>
      <c r="AU41" s="178"/>
      <c r="AV41" s="178"/>
      <c r="AW41" s="178"/>
      <c r="AX41" s="178"/>
      <c r="AY41" s="178"/>
      <c r="AZ41" s="178"/>
      <c r="BA41" s="178"/>
      <c r="BB41" s="178"/>
      <c r="BC41" s="178"/>
      <c r="BD41" s="178"/>
      <c r="BE41" s="178"/>
      <c r="BF41" s="178"/>
      <c r="BG41" s="178"/>
      <c r="BH41" s="178"/>
    </row>
    <row r="42" spans="1:60" ht="22.5" outlineLevel="1" x14ac:dyDescent="0.2">
      <c r="A42" s="192"/>
      <c r="B42" s="182"/>
      <c r="C42" s="315" t="s">
        <v>2242</v>
      </c>
      <c r="D42" s="316"/>
      <c r="E42" s="317"/>
      <c r="F42" s="318"/>
      <c r="G42" s="319"/>
      <c r="H42" s="188"/>
      <c r="I42" s="194"/>
      <c r="J42" s="177"/>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9" t="str">
        <f>C42</f>
        <v>Subtilní kovová podnož - matný chrom. Deska kompaktní deska tl.12mm,  dezén např. Fundermax/exteriér - Colour odstín 0026NT - Prado Alu Grey</v>
      </c>
      <c r="BB42" s="178"/>
      <c r="BC42" s="178"/>
      <c r="BD42" s="178"/>
      <c r="BE42" s="178"/>
      <c r="BF42" s="178"/>
      <c r="BG42" s="178"/>
      <c r="BH42" s="178"/>
    </row>
    <row r="43" spans="1:60" outlineLevel="1" x14ac:dyDescent="0.2">
      <c r="A43" s="192">
        <v>17</v>
      </c>
      <c r="B43" s="182" t="s">
        <v>2243</v>
      </c>
      <c r="C43" s="210" t="s">
        <v>2244</v>
      </c>
      <c r="D43" s="184" t="s">
        <v>1184</v>
      </c>
      <c r="E43" s="186">
        <v>3</v>
      </c>
      <c r="F43" s="190"/>
      <c r="G43" s="189">
        <f>E43*F43</f>
        <v>0</v>
      </c>
      <c r="H43" s="188"/>
      <c r="I43" s="194" t="s">
        <v>264</v>
      </c>
      <c r="J43" s="177"/>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v>21</v>
      </c>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ht="22.5" outlineLevel="1" x14ac:dyDescent="0.2">
      <c r="A44" s="192"/>
      <c r="B44" s="182"/>
      <c r="C44" s="315" t="s">
        <v>2245</v>
      </c>
      <c r="D44" s="316"/>
      <c r="E44" s="317"/>
      <c r="F44" s="318"/>
      <c r="G44" s="319"/>
      <c r="H44" s="188"/>
      <c r="I44" s="194"/>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9" t="str">
        <f>C44</f>
        <v>Subtilní kovová podnož - 2 nohy - matný chrom. Deska kompaktní deska tl.12mm,  dezén např. Fundermax/exteriér - Colour odstín 0026NT - Prado Alu Grey</v>
      </c>
      <c r="BB44" s="178"/>
      <c r="BC44" s="178"/>
      <c r="BD44" s="178"/>
      <c r="BE44" s="178"/>
      <c r="BF44" s="178"/>
      <c r="BG44" s="178"/>
      <c r="BH44" s="178"/>
    </row>
    <row r="45" spans="1:60" outlineLevel="1" x14ac:dyDescent="0.2">
      <c r="A45" s="192">
        <v>18</v>
      </c>
      <c r="B45" s="182" t="s">
        <v>2246</v>
      </c>
      <c r="C45" s="210" t="s">
        <v>2247</v>
      </c>
      <c r="D45" s="184" t="s">
        <v>1184</v>
      </c>
      <c r="E45" s="186">
        <v>3</v>
      </c>
      <c r="F45" s="190"/>
      <c r="G45" s="189">
        <f>E45*F45</f>
        <v>0</v>
      </c>
      <c r="H45" s="188"/>
      <c r="I45" s="194" t="s">
        <v>264</v>
      </c>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v>21</v>
      </c>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outlineLevel="1" x14ac:dyDescent="0.2">
      <c r="A46" s="192"/>
      <c r="B46" s="182"/>
      <c r="C46" s="315" t="s">
        <v>2248</v>
      </c>
      <c r="D46" s="316"/>
      <c r="E46" s="317"/>
      <c r="F46" s="318"/>
      <c r="G46" s="319"/>
      <c r="H46" s="188"/>
      <c r="I46" s="194"/>
      <c r="J46" s="177"/>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9" t="str">
        <f>C46</f>
        <v>Typ např.Lechuza Cubico 50, odstín Antracit. Obal plast, vyjímatelná vložka, samozavlažovací set.</v>
      </c>
      <c r="BB46" s="178"/>
      <c r="BC46" s="178"/>
      <c r="BD46" s="178"/>
      <c r="BE46" s="178"/>
      <c r="BF46" s="178"/>
      <c r="BG46" s="178"/>
      <c r="BH46" s="178"/>
    </row>
    <row r="47" spans="1:60" outlineLevel="1" x14ac:dyDescent="0.2">
      <c r="A47" s="192">
        <v>19</v>
      </c>
      <c r="B47" s="182" t="s">
        <v>2249</v>
      </c>
      <c r="C47" s="210" t="s">
        <v>2250</v>
      </c>
      <c r="D47" s="184" t="s">
        <v>1184</v>
      </c>
      <c r="E47" s="186">
        <v>2</v>
      </c>
      <c r="F47" s="190"/>
      <c r="G47" s="189">
        <f>E47*F47</f>
        <v>0</v>
      </c>
      <c r="H47" s="188"/>
      <c r="I47" s="194" t="s">
        <v>264</v>
      </c>
      <c r="J47" s="177"/>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v>21</v>
      </c>
      <c r="AN47" s="178"/>
      <c r="AO47" s="178"/>
      <c r="AP47" s="178"/>
      <c r="AQ47" s="178"/>
      <c r="AR47" s="178"/>
      <c r="AS47" s="178"/>
      <c r="AT47" s="178"/>
      <c r="AU47" s="178"/>
      <c r="AV47" s="178"/>
      <c r="AW47" s="178"/>
      <c r="AX47" s="178"/>
      <c r="AY47" s="178"/>
      <c r="AZ47" s="178"/>
      <c r="BA47" s="178"/>
      <c r="BB47" s="178"/>
      <c r="BC47" s="178"/>
      <c r="BD47" s="178"/>
      <c r="BE47" s="178"/>
      <c r="BF47" s="178"/>
      <c r="BG47" s="178"/>
      <c r="BH47" s="178"/>
    </row>
    <row r="48" spans="1:60" outlineLevel="1" x14ac:dyDescent="0.2">
      <c r="A48" s="192"/>
      <c r="B48" s="182"/>
      <c r="C48" s="315" t="s">
        <v>2251</v>
      </c>
      <c r="D48" s="316"/>
      <c r="E48" s="317"/>
      <c r="F48" s="318"/>
      <c r="G48" s="319"/>
      <c r="H48" s="188"/>
      <c r="I48" s="194"/>
      <c r="J48" s="177"/>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9" t="str">
        <f>C48</f>
        <v>Renovace povrchové úpravy , výměna kliky : typ např.MT-kliky - Lusy - povrch titan braun mat, okopový plech mosaz patina</v>
      </c>
      <c r="BB48" s="178"/>
      <c r="BC48" s="178"/>
      <c r="BD48" s="178"/>
      <c r="BE48" s="178"/>
      <c r="BF48" s="178"/>
      <c r="BG48" s="178"/>
      <c r="BH48" s="178"/>
    </row>
    <row r="49" spans="1:60" outlineLevel="1" x14ac:dyDescent="0.2">
      <c r="A49" s="192">
        <v>20</v>
      </c>
      <c r="B49" s="182" t="s">
        <v>2252</v>
      </c>
      <c r="C49" s="210" t="s">
        <v>2253</v>
      </c>
      <c r="D49" s="184" t="s">
        <v>1184</v>
      </c>
      <c r="E49" s="186">
        <v>1</v>
      </c>
      <c r="F49" s="190"/>
      <c r="G49" s="189">
        <f>E49*F49</f>
        <v>0</v>
      </c>
      <c r="H49" s="188"/>
      <c r="I49" s="194" t="s">
        <v>264</v>
      </c>
      <c r="J49" s="177"/>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v>21</v>
      </c>
      <c r="AN49" s="178"/>
      <c r="AO49" s="178"/>
      <c r="AP49" s="178"/>
      <c r="AQ49" s="178"/>
      <c r="AR49" s="178"/>
      <c r="AS49" s="178"/>
      <c r="AT49" s="178"/>
      <c r="AU49" s="178"/>
      <c r="AV49" s="178"/>
      <c r="AW49" s="178"/>
      <c r="AX49" s="178"/>
      <c r="AY49" s="178"/>
      <c r="AZ49" s="178"/>
      <c r="BA49" s="178"/>
      <c r="BB49" s="178"/>
      <c r="BC49" s="178"/>
      <c r="BD49" s="178"/>
      <c r="BE49" s="178"/>
      <c r="BF49" s="178"/>
      <c r="BG49" s="178"/>
      <c r="BH49" s="178"/>
    </row>
    <row r="50" spans="1:60" ht="22.5" outlineLevel="1" x14ac:dyDescent="0.2">
      <c r="A50" s="192"/>
      <c r="B50" s="182"/>
      <c r="C50" s="315" t="s">
        <v>2254</v>
      </c>
      <c r="D50" s="316"/>
      <c r="E50" s="317"/>
      <c r="F50" s="318"/>
      <c r="G50" s="319"/>
      <c r="H50" s="188"/>
      <c r="I50" s="194"/>
      <c r="J50" s="177"/>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9" t="str">
        <f>C50</f>
        <v>Všívaný smyčkový zátěžový koberec, gramáž celková 1970g/m2, reakce na oheň CflS1, v.vlasu 3,6m, složení 100% pA, Aquafil Econyl,  CE - EN 14041,              třída zátěže 33.</v>
      </c>
      <c r="BB50" s="178"/>
      <c r="BC50" s="178"/>
      <c r="BD50" s="178"/>
      <c r="BE50" s="178"/>
      <c r="BF50" s="178"/>
      <c r="BG50" s="178"/>
      <c r="BH50" s="178"/>
    </row>
    <row r="51" spans="1:60" outlineLevel="1" x14ac:dyDescent="0.2">
      <c r="A51" s="192">
        <v>21</v>
      </c>
      <c r="B51" s="182" t="s">
        <v>2255</v>
      </c>
      <c r="C51" s="210" t="s">
        <v>2256</v>
      </c>
      <c r="D51" s="184" t="s">
        <v>1184</v>
      </c>
      <c r="E51" s="186">
        <v>3</v>
      </c>
      <c r="F51" s="190"/>
      <c r="G51" s="189">
        <f>E51*F51</f>
        <v>0</v>
      </c>
      <c r="H51" s="188"/>
      <c r="I51" s="194" t="s">
        <v>264</v>
      </c>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v>21</v>
      </c>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0" outlineLevel="1" x14ac:dyDescent="0.2">
      <c r="A52" s="192"/>
      <c r="B52" s="182"/>
      <c r="C52" s="315" t="s">
        <v>2257</v>
      </c>
      <c r="D52" s="316"/>
      <c r="E52" s="317"/>
      <c r="F52" s="318"/>
      <c r="G52" s="319"/>
      <c r="H52" s="188"/>
      <c r="I52" s="194"/>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9" t="str">
        <f>C52</f>
        <v>Nerezový nášlapný odpakový koš, matný, nášlapný, objem 30l</v>
      </c>
      <c r="BB52" s="178"/>
      <c r="BC52" s="178"/>
      <c r="BD52" s="178"/>
      <c r="BE52" s="178"/>
      <c r="BF52" s="178"/>
      <c r="BG52" s="178"/>
      <c r="BH52" s="178"/>
    </row>
    <row r="53" spans="1:60" outlineLevel="1" x14ac:dyDescent="0.2">
      <c r="A53" s="192">
        <v>22</v>
      </c>
      <c r="B53" s="182" t="s">
        <v>2258</v>
      </c>
      <c r="C53" s="210" t="s">
        <v>2259</v>
      </c>
      <c r="D53" s="184" t="s">
        <v>1184</v>
      </c>
      <c r="E53" s="186">
        <v>1</v>
      </c>
      <c r="F53" s="190"/>
      <c r="G53" s="189">
        <f>E53*F53</f>
        <v>0</v>
      </c>
      <c r="H53" s="188"/>
      <c r="I53" s="194" t="s">
        <v>264</v>
      </c>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v>21</v>
      </c>
      <c r="AN53" s="178"/>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0" ht="22.5" outlineLevel="1" x14ac:dyDescent="0.2">
      <c r="A54" s="192"/>
      <c r="B54" s="182"/>
      <c r="C54" s="315" t="s">
        <v>2260</v>
      </c>
      <c r="D54" s="316"/>
      <c r="E54" s="317"/>
      <c r="F54" s="318"/>
      <c r="G54" s="319"/>
      <c r="H54" s="188"/>
      <c r="I54" s="194"/>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9" t="str">
        <f>C54</f>
        <v>Lamelová vertikální žaluzie, šířka textilní lamely 127mm, textilie nehořlavost M1, 100% polyester - 210g/m2, světle šedý odstín. Kovová kolelejnice bílé barvy, manuální ovládání.</v>
      </c>
      <c r="BB54" s="178"/>
      <c r="BC54" s="178"/>
      <c r="BD54" s="178"/>
      <c r="BE54" s="178"/>
      <c r="BF54" s="178"/>
      <c r="BG54" s="178"/>
      <c r="BH54" s="178"/>
    </row>
    <row r="55" spans="1:60" x14ac:dyDescent="0.2">
      <c r="A55" s="191" t="s">
        <v>127</v>
      </c>
      <c r="B55" s="181" t="s">
        <v>309</v>
      </c>
      <c r="C55" s="209" t="s">
        <v>2261</v>
      </c>
      <c r="D55" s="183"/>
      <c r="E55" s="185"/>
      <c r="F55" s="320">
        <f>SUM(G56:G58)</f>
        <v>0</v>
      </c>
      <c r="G55" s="321"/>
      <c r="H55" s="187"/>
      <c r="I55" s="193"/>
    </row>
    <row r="56" spans="1:60" outlineLevel="1" x14ac:dyDescent="0.2">
      <c r="A56" s="192">
        <v>23</v>
      </c>
      <c r="B56" s="182" t="s">
        <v>1208</v>
      </c>
      <c r="C56" s="210" t="s">
        <v>2262</v>
      </c>
      <c r="D56" s="184" t="s">
        <v>1184</v>
      </c>
      <c r="E56" s="186">
        <v>4</v>
      </c>
      <c r="F56" s="190"/>
      <c r="G56" s="189">
        <f>E56*F56</f>
        <v>0</v>
      </c>
      <c r="H56" s="188"/>
      <c r="I56" s="194" t="s">
        <v>264</v>
      </c>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v>21</v>
      </c>
      <c r="AN56" s="178"/>
      <c r="AO56" s="178"/>
      <c r="AP56" s="178"/>
      <c r="AQ56" s="178"/>
      <c r="AR56" s="178"/>
      <c r="AS56" s="178"/>
      <c r="AT56" s="178"/>
      <c r="AU56" s="178"/>
      <c r="AV56" s="178"/>
      <c r="AW56" s="178"/>
      <c r="AX56" s="178"/>
      <c r="AY56" s="178"/>
      <c r="AZ56" s="178"/>
      <c r="BA56" s="178"/>
      <c r="BB56" s="178"/>
      <c r="BC56" s="178"/>
      <c r="BD56" s="178"/>
      <c r="BE56" s="178"/>
      <c r="BF56" s="178"/>
      <c r="BG56" s="178"/>
      <c r="BH56" s="178"/>
    </row>
    <row r="57" spans="1:60" outlineLevel="1" x14ac:dyDescent="0.2">
      <c r="A57" s="192">
        <v>24</v>
      </c>
      <c r="B57" s="182" t="s">
        <v>1611</v>
      </c>
      <c r="C57" s="210" t="s">
        <v>2263</v>
      </c>
      <c r="D57" s="184" t="s">
        <v>1184</v>
      </c>
      <c r="E57" s="186">
        <v>4</v>
      </c>
      <c r="F57" s="190"/>
      <c r="G57" s="189">
        <f>E57*F57</f>
        <v>0</v>
      </c>
      <c r="H57" s="188"/>
      <c r="I57" s="194" t="s">
        <v>264</v>
      </c>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v>21</v>
      </c>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1:60" outlineLevel="1" x14ac:dyDescent="0.2">
      <c r="A58" s="192">
        <v>25</v>
      </c>
      <c r="B58" s="182" t="s">
        <v>1213</v>
      </c>
      <c r="C58" s="210" t="s">
        <v>2264</v>
      </c>
      <c r="D58" s="184" t="s">
        <v>1184</v>
      </c>
      <c r="E58" s="186">
        <v>4</v>
      </c>
      <c r="F58" s="190"/>
      <c r="G58" s="189">
        <f>E58*F58</f>
        <v>0</v>
      </c>
      <c r="H58" s="188"/>
      <c r="I58" s="194" t="s">
        <v>264</v>
      </c>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v>21</v>
      </c>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1:60" x14ac:dyDescent="0.2">
      <c r="A59" s="191" t="s">
        <v>127</v>
      </c>
      <c r="B59" s="181" t="s">
        <v>311</v>
      </c>
      <c r="C59" s="209" t="s">
        <v>2265</v>
      </c>
      <c r="D59" s="183"/>
      <c r="E59" s="185"/>
      <c r="F59" s="320">
        <f>SUM(G60:G64)</f>
        <v>0</v>
      </c>
      <c r="G59" s="321"/>
      <c r="H59" s="187"/>
      <c r="I59" s="193"/>
    </row>
    <row r="60" spans="1:60" outlineLevel="1" x14ac:dyDescent="0.2">
      <c r="A60" s="192">
        <v>26</v>
      </c>
      <c r="B60" s="182" t="s">
        <v>1215</v>
      </c>
      <c r="C60" s="210" t="s">
        <v>2266</v>
      </c>
      <c r="D60" s="184" t="s">
        <v>1184</v>
      </c>
      <c r="E60" s="186">
        <v>2</v>
      </c>
      <c r="F60" s="190"/>
      <c r="G60" s="189">
        <f>E60*F60</f>
        <v>0</v>
      </c>
      <c r="H60" s="188"/>
      <c r="I60" s="194" t="s">
        <v>264</v>
      </c>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v>21</v>
      </c>
      <c r="AN60" s="178"/>
      <c r="AO60" s="178"/>
      <c r="AP60" s="178"/>
      <c r="AQ60" s="178"/>
      <c r="AR60" s="178"/>
      <c r="AS60" s="178"/>
      <c r="AT60" s="178"/>
      <c r="AU60" s="178"/>
      <c r="AV60" s="178"/>
      <c r="AW60" s="178"/>
      <c r="AX60" s="178"/>
      <c r="AY60" s="178"/>
      <c r="AZ60" s="178"/>
      <c r="BA60" s="178"/>
      <c r="BB60" s="178"/>
      <c r="BC60" s="178"/>
      <c r="BD60" s="178"/>
      <c r="BE60" s="178"/>
      <c r="BF60" s="178"/>
      <c r="BG60" s="178"/>
      <c r="BH60" s="178"/>
    </row>
    <row r="61" spans="1:60" outlineLevel="1" x14ac:dyDescent="0.2">
      <c r="A61" s="192">
        <v>27</v>
      </c>
      <c r="B61" s="182" t="s">
        <v>1217</v>
      </c>
      <c r="C61" s="210" t="s">
        <v>2267</v>
      </c>
      <c r="D61" s="184" t="s">
        <v>1184</v>
      </c>
      <c r="E61" s="186">
        <v>2</v>
      </c>
      <c r="F61" s="190"/>
      <c r="G61" s="189">
        <f>E61*F61</f>
        <v>0</v>
      </c>
      <c r="H61" s="188"/>
      <c r="I61" s="194" t="s">
        <v>264</v>
      </c>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v>21</v>
      </c>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outlineLevel="1" x14ac:dyDescent="0.2">
      <c r="A62" s="192">
        <v>28</v>
      </c>
      <c r="B62" s="182" t="s">
        <v>1615</v>
      </c>
      <c r="C62" s="210" t="s">
        <v>2268</v>
      </c>
      <c r="D62" s="184" t="s">
        <v>1184</v>
      </c>
      <c r="E62" s="186">
        <v>7</v>
      </c>
      <c r="F62" s="190"/>
      <c r="G62" s="189">
        <f>E62*F62</f>
        <v>0</v>
      </c>
      <c r="H62" s="188"/>
      <c r="I62" s="194" t="s">
        <v>264</v>
      </c>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v>21</v>
      </c>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outlineLevel="1" x14ac:dyDescent="0.2">
      <c r="A63" s="192">
        <v>29</v>
      </c>
      <c r="B63" s="182" t="s">
        <v>1617</v>
      </c>
      <c r="C63" s="210" t="s">
        <v>2269</v>
      </c>
      <c r="D63" s="184" t="s">
        <v>1184</v>
      </c>
      <c r="E63" s="186">
        <v>4</v>
      </c>
      <c r="F63" s="190"/>
      <c r="G63" s="189">
        <f>E63*F63</f>
        <v>0</v>
      </c>
      <c r="H63" s="188"/>
      <c r="I63" s="194" t="s">
        <v>264</v>
      </c>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v>21</v>
      </c>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outlineLevel="1" x14ac:dyDescent="0.2">
      <c r="A64" s="192">
        <v>30</v>
      </c>
      <c r="B64" s="182" t="s">
        <v>1619</v>
      </c>
      <c r="C64" s="210" t="s">
        <v>2270</v>
      </c>
      <c r="D64" s="184" t="s">
        <v>1184</v>
      </c>
      <c r="E64" s="186">
        <v>4</v>
      </c>
      <c r="F64" s="190"/>
      <c r="G64" s="189">
        <f>E64*F64</f>
        <v>0</v>
      </c>
      <c r="H64" s="188"/>
      <c r="I64" s="194" t="s">
        <v>264</v>
      </c>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v>21</v>
      </c>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x14ac:dyDescent="0.2">
      <c r="A65" s="191" t="s">
        <v>127</v>
      </c>
      <c r="B65" s="181" t="s">
        <v>2271</v>
      </c>
      <c r="C65" s="209" t="s">
        <v>2272</v>
      </c>
      <c r="D65" s="183"/>
      <c r="E65" s="185"/>
      <c r="F65" s="320">
        <f>SUM(G66:G67)</f>
        <v>0</v>
      </c>
      <c r="G65" s="321"/>
      <c r="H65" s="187"/>
      <c r="I65" s="193"/>
    </row>
    <row r="66" spans="1:60" outlineLevel="1" x14ac:dyDescent="0.2">
      <c r="A66" s="192">
        <v>31</v>
      </c>
      <c r="B66" s="182" t="s">
        <v>1621</v>
      </c>
      <c r="C66" s="210" t="s">
        <v>2273</v>
      </c>
      <c r="D66" s="184" t="s">
        <v>1184</v>
      </c>
      <c r="E66" s="186">
        <v>22</v>
      </c>
      <c r="F66" s="190"/>
      <c r="G66" s="189">
        <f>E66*F66</f>
        <v>0</v>
      </c>
      <c r="H66" s="188"/>
      <c r="I66" s="194" t="s">
        <v>264</v>
      </c>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v>21</v>
      </c>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outlineLevel="1" x14ac:dyDescent="0.2">
      <c r="A67" s="192">
        <v>32</v>
      </c>
      <c r="B67" s="182" t="s">
        <v>1623</v>
      </c>
      <c r="C67" s="210" t="s">
        <v>2274</v>
      </c>
      <c r="D67" s="184" t="s">
        <v>1184</v>
      </c>
      <c r="E67" s="186">
        <v>9</v>
      </c>
      <c r="F67" s="190"/>
      <c r="G67" s="189">
        <f>E67*F67</f>
        <v>0</v>
      </c>
      <c r="H67" s="188"/>
      <c r="I67" s="194" t="s">
        <v>264</v>
      </c>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v>21</v>
      </c>
      <c r="AN67" s="178"/>
      <c r="AO67" s="178"/>
      <c r="AP67" s="178"/>
      <c r="AQ67" s="178"/>
      <c r="AR67" s="178"/>
      <c r="AS67" s="178"/>
      <c r="AT67" s="178"/>
      <c r="AU67" s="178"/>
      <c r="AV67" s="178"/>
      <c r="AW67" s="178"/>
      <c r="AX67" s="178"/>
      <c r="AY67" s="178"/>
      <c r="AZ67" s="178"/>
      <c r="BA67" s="178"/>
      <c r="BB67" s="178"/>
      <c r="BC67" s="178"/>
      <c r="BD67" s="178"/>
      <c r="BE67" s="178"/>
      <c r="BF67" s="178"/>
      <c r="BG67" s="178"/>
      <c r="BH67" s="178"/>
    </row>
    <row r="68" spans="1:60" x14ac:dyDescent="0.2">
      <c r="A68" s="191" t="s">
        <v>127</v>
      </c>
      <c r="B68" s="181" t="s">
        <v>2275</v>
      </c>
      <c r="C68" s="209" t="s">
        <v>2276</v>
      </c>
      <c r="D68" s="183"/>
      <c r="E68" s="185"/>
      <c r="F68" s="320">
        <f>SUM(G69:G70)</f>
        <v>0</v>
      </c>
      <c r="G68" s="321"/>
      <c r="H68" s="187"/>
      <c r="I68" s="193"/>
    </row>
    <row r="69" spans="1:60" outlineLevel="1" x14ac:dyDescent="0.2">
      <c r="A69" s="192">
        <v>33</v>
      </c>
      <c r="B69" s="182" t="s">
        <v>1625</v>
      </c>
      <c r="C69" s="210" t="s">
        <v>2277</v>
      </c>
      <c r="D69" s="184" t="s">
        <v>1184</v>
      </c>
      <c r="E69" s="186">
        <v>6</v>
      </c>
      <c r="F69" s="190"/>
      <c r="G69" s="189">
        <f>E69*F69</f>
        <v>0</v>
      </c>
      <c r="H69" s="188"/>
      <c r="I69" s="194" t="s">
        <v>264</v>
      </c>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v>21</v>
      </c>
      <c r="AN69" s="178"/>
      <c r="AO69" s="178"/>
      <c r="AP69" s="178"/>
      <c r="AQ69" s="178"/>
      <c r="AR69" s="178"/>
      <c r="AS69" s="178"/>
      <c r="AT69" s="178"/>
      <c r="AU69" s="178"/>
      <c r="AV69" s="178"/>
      <c r="AW69" s="178"/>
      <c r="AX69" s="178"/>
      <c r="AY69" s="178"/>
      <c r="AZ69" s="178"/>
      <c r="BA69" s="178"/>
      <c r="BB69" s="178"/>
      <c r="BC69" s="178"/>
      <c r="BD69" s="178"/>
      <c r="BE69" s="178"/>
      <c r="BF69" s="178"/>
      <c r="BG69" s="178"/>
      <c r="BH69" s="178"/>
    </row>
    <row r="70" spans="1:60" ht="13.5" outlineLevel="1" thickBot="1" x14ac:dyDescent="0.25">
      <c r="A70" s="201">
        <v>34</v>
      </c>
      <c r="B70" s="202" t="s">
        <v>1627</v>
      </c>
      <c r="C70" s="231" t="s">
        <v>2278</v>
      </c>
      <c r="D70" s="239" t="s">
        <v>1184</v>
      </c>
      <c r="E70" s="229">
        <v>1</v>
      </c>
      <c r="F70" s="230"/>
      <c r="G70" s="218">
        <f>E70*F70</f>
        <v>0</v>
      </c>
      <c r="H70" s="203"/>
      <c r="I70" s="204" t="s">
        <v>264</v>
      </c>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v>21</v>
      </c>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1:60" hidden="1" x14ac:dyDescent="0.2">
      <c r="C71" s="80"/>
      <c r="AK71">
        <f>SUM(AK1:AK70)</f>
        <v>0</v>
      </c>
      <c r="AL71">
        <f>SUM(AL1:AL70)</f>
        <v>0</v>
      </c>
      <c r="AN71">
        <v>15</v>
      </c>
      <c r="AO71">
        <v>21</v>
      </c>
    </row>
    <row r="72" spans="1:60" ht="13.5" hidden="1" thickBot="1" x14ac:dyDescent="0.25">
      <c r="A72" s="219"/>
      <c r="B72" s="220" t="s">
        <v>175</v>
      </c>
      <c r="C72" s="225"/>
      <c r="D72" s="221"/>
      <c r="E72" s="221"/>
      <c r="F72" s="221"/>
      <c r="G72" s="222">
        <f>F8+F16+F55+F59+F65+F68</f>
        <v>0</v>
      </c>
      <c r="AN72">
        <f>SUMIF(AM8:AM71,AN71,G8:G71)</f>
        <v>0</v>
      </c>
      <c r="AO72">
        <f>SUMIF(AM8:AM71,AO71,G8:G71)</f>
        <v>0</v>
      </c>
    </row>
  </sheetData>
  <sheetProtection password="C71F" sheet="1"/>
  <mergeCells count="34">
    <mergeCell ref="F55:G55"/>
    <mergeCell ref="F59:G59"/>
    <mergeCell ref="F65:G65"/>
    <mergeCell ref="F68:G68"/>
    <mergeCell ref="C44:G44"/>
    <mergeCell ref="C46:G46"/>
    <mergeCell ref="C48:G48"/>
    <mergeCell ref="C50:G50"/>
    <mergeCell ref="C52:G52"/>
    <mergeCell ref="C54:G54"/>
    <mergeCell ref="C42:G42"/>
    <mergeCell ref="C23:G23"/>
    <mergeCell ref="C25:G25"/>
    <mergeCell ref="C27:G27"/>
    <mergeCell ref="C29:G29"/>
    <mergeCell ref="C31:G31"/>
    <mergeCell ref="C33:G33"/>
    <mergeCell ref="C34:G34"/>
    <mergeCell ref="C36:G36"/>
    <mergeCell ref="C37:G37"/>
    <mergeCell ref="C39:G39"/>
    <mergeCell ref="C40:G40"/>
    <mergeCell ref="C21:G21"/>
    <mergeCell ref="A1:G1"/>
    <mergeCell ref="C2:G2"/>
    <mergeCell ref="C3:G3"/>
    <mergeCell ref="C4:G4"/>
    <mergeCell ref="C7:G7"/>
    <mergeCell ref="F8:G8"/>
    <mergeCell ref="C11:G11"/>
    <mergeCell ref="C13:G13"/>
    <mergeCell ref="C15:G15"/>
    <mergeCell ref="F16:G16"/>
    <mergeCell ref="C18:G18"/>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5703125" customWidth="1"/>
  </cols>
  <sheetData>
    <row r="1" spans="1:60" ht="16.5" thickBot="1" x14ac:dyDescent="0.25">
      <c r="A1" s="284" t="s">
        <v>188</v>
      </c>
      <c r="B1" s="284"/>
      <c r="C1" s="285"/>
      <c r="D1" s="284"/>
      <c r="E1" s="284"/>
      <c r="F1" s="284"/>
      <c r="G1" s="284"/>
      <c r="H1" s="54"/>
      <c r="I1" s="54"/>
      <c r="J1" s="54"/>
    </row>
    <row r="2" spans="1:60" ht="13.5" thickTop="1" x14ac:dyDescent="0.2">
      <c r="A2" s="55" t="s">
        <v>31</v>
      </c>
      <c r="B2" s="56" t="s">
        <v>42</v>
      </c>
      <c r="C2" s="295" t="s">
        <v>43</v>
      </c>
      <c r="D2" s="286"/>
      <c r="E2" s="286"/>
      <c r="F2" s="286"/>
      <c r="G2" s="287"/>
      <c r="H2" s="54"/>
      <c r="I2" s="54"/>
      <c r="J2" s="54"/>
    </row>
    <row r="3" spans="1:60" x14ac:dyDescent="0.2">
      <c r="A3" s="57" t="s">
        <v>32</v>
      </c>
      <c r="B3" s="58" t="s">
        <v>63</v>
      </c>
      <c r="C3" s="296" t="s">
        <v>43</v>
      </c>
      <c r="D3" s="288"/>
      <c r="E3" s="288"/>
      <c r="F3" s="288"/>
      <c r="G3" s="289"/>
      <c r="H3" s="54"/>
      <c r="I3" s="54"/>
      <c r="J3" s="54"/>
    </row>
    <row r="4" spans="1:60" ht="13.5" thickBot="1" x14ac:dyDescent="0.25">
      <c r="A4" s="169" t="s">
        <v>33</v>
      </c>
      <c r="B4" s="170" t="s">
        <v>335</v>
      </c>
      <c r="C4" s="297" t="s">
        <v>336</v>
      </c>
      <c r="D4" s="298"/>
      <c r="E4" s="298"/>
      <c r="F4" s="298"/>
      <c r="G4" s="299"/>
      <c r="H4" s="54"/>
      <c r="I4" s="54"/>
      <c r="J4" s="54"/>
    </row>
    <row r="5" spans="1:60" ht="14.25" thickTop="1" thickBot="1" x14ac:dyDescent="0.25">
      <c r="A5" s="54"/>
      <c r="B5" s="61"/>
      <c r="C5" s="62"/>
      <c r="D5" s="63"/>
      <c r="E5" s="54"/>
      <c r="F5" s="54"/>
      <c r="G5" s="54"/>
      <c r="H5" s="54"/>
      <c r="I5" s="54"/>
      <c r="J5" s="54"/>
    </row>
    <row r="6" spans="1:60" ht="27" thickTop="1" thickBot="1" x14ac:dyDescent="0.25">
      <c r="A6" s="171" t="s">
        <v>34</v>
      </c>
      <c r="B6" s="174" t="s">
        <v>35</v>
      </c>
      <c r="C6" s="175" t="s">
        <v>36</v>
      </c>
      <c r="D6" s="172" t="s">
        <v>37</v>
      </c>
      <c r="E6" s="173" t="s">
        <v>38</v>
      </c>
      <c r="F6" s="176" t="s">
        <v>39</v>
      </c>
      <c r="G6" s="195" t="s">
        <v>40</v>
      </c>
      <c r="H6" s="196" t="s">
        <v>123</v>
      </c>
      <c r="I6" s="180" t="s">
        <v>124</v>
      </c>
      <c r="J6" s="54"/>
    </row>
    <row r="7" spans="1:60" x14ac:dyDescent="0.2">
      <c r="A7" s="197"/>
      <c r="B7" s="198" t="s">
        <v>125</v>
      </c>
      <c r="C7" s="300" t="s">
        <v>126</v>
      </c>
      <c r="D7" s="300"/>
      <c r="E7" s="301"/>
      <c r="F7" s="302"/>
      <c r="G7" s="302"/>
      <c r="H7" s="199"/>
      <c r="I7" s="200"/>
      <c r="J7" s="54"/>
    </row>
    <row r="8" spans="1:60" x14ac:dyDescent="0.2">
      <c r="A8" s="191" t="s">
        <v>127</v>
      </c>
      <c r="B8" s="181" t="s">
        <v>1966</v>
      </c>
      <c r="C8" s="209" t="s">
        <v>2279</v>
      </c>
      <c r="D8" s="183"/>
      <c r="E8" s="185"/>
      <c r="F8" s="293">
        <f>SUM(G9:G41)</f>
        <v>0</v>
      </c>
      <c r="G8" s="294"/>
      <c r="H8" s="187"/>
      <c r="I8" s="193"/>
      <c r="J8" s="54"/>
    </row>
    <row r="9" spans="1:60" outlineLevel="1" x14ac:dyDescent="0.2">
      <c r="A9" s="192">
        <v>1</v>
      </c>
      <c r="B9" s="182" t="s">
        <v>2280</v>
      </c>
      <c r="C9" s="210" t="s">
        <v>2281</v>
      </c>
      <c r="D9" s="184" t="s">
        <v>727</v>
      </c>
      <c r="E9" s="186">
        <v>6</v>
      </c>
      <c r="F9" s="190"/>
      <c r="G9" s="189">
        <f>E9*F9</f>
        <v>0</v>
      </c>
      <c r="H9" s="188"/>
      <c r="I9" s="194" t="s">
        <v>264</v>
      </c>
      <c r="J9" s="177"/>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v>21</v>
      </c>
      <c r="AN9" s="178"/>
      <c r="AO9" s="178"/>
      <c r="AP9" s="178"/>
      <c r="AQ9" s="178"/>
      <c r="AR9" s="178"/>
      <c r="AS9" s="178"/>
      <c r="AT9" s="178"/>
      <c r="AU9" s="178"/>
      <c r="AV9" s="178"/>
      <c r="AW9" s="178"/>
      <c r="AX9" s="178"/>
      <c r="AY9" s="178"/>
      <c r="AZ9" s="178"/>
      <c r="BA9" s="178"/>
      <c r="BB9" s="178"/>
      <c r="BC9" s="178"/>
      <c r="BD9" s="178"/>
      <c r="BE9" s="178"/>
      <c r="BF9" s="178"/>
      <c r="BG9" s="178"/>
      <c r="BH9" s="178"/>
    </row>
    <row r="10" spans="1:60" ht="33.75" outlineLevel="1" x14ac:dyDescent="0.2">
      <c r="A10" s="192"/>
      <c r="B10" s="182"/>
      <c r="C10" s="315" t="s">
        <v>2282</v>
      </c>
      <c r="D10" s="316"/>
      <c r="E10" s="317"/>
      <c r="F10" s="318"/>
      <c r="G10" s="319"/>
      <c r="H10" s="188"/>
      <c r="I10" s="194"/>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9" t="str">
        <f>C10</f>
        <v>Jedná se o nerezovou závěsnou soupravu na údržbu WC o rozměrech 106x407mm, která bude umístěna v každé WC kabině. Souprava je složena ze štětky a závěsné nádoby.  Závěsný systém byl zvolen proto, aby nedocházelo k odcizení a aby souprava nezavazela při úklidu.</v>
      </c>
      <c r="BB10" s="178"/>
      <c r="BC10" s="178"/>
      <c r="BD10" s="178"/>
      <c r="BE10" s="178"/>
      <c r="BF10" s="178"/>
      <c r="BG10" s="178"/>
      <c r="BH10" s="178"/>
    </row>
    <row r="11" spans="1:60" outlineLevel="1" x14ac:dyDescent="0.2">
      <c r="A11" s="192">
        <v>2</v>
      </c>
      <c r="B11" s="182" t="s">
        <v>2283</v>
      </c>
      <c r="C11" s="210" t="s">
        <v>2284</v>
      </c>
      <c r="D11" s="184" t="s">
        <v>727</v>
      </c>
      <c r="E11" s="186">
        <v>6</v>
      </c>
      <c r="F11" s="190"/>
      <c r="G11" s="189">
        <f>E11*F11</f>
        <v>0</v>
      </c>
      <c r="H11" s="188"/>
      <c r="I11" s="194" t="s">
        <v>264</v>
      </c>
      <c r="J11" s="177"/>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v>21</v>
      </c>
      <c r="AN11" s="178"/>
      <c r="AO11" s="178"/>
      <c r="AP11" s="178"/>
      <c r="AQ11" s="178"/>
      <c r="AR11" s="178"/>
      <c r="AS11" s="178"/>
      <c r="AT11" s="178"/>
      <c r="AU11" s="178"/>
      <c r="AV11" s="178"/>
      <c r="AW11" s="178"/>
      <c r="AX11" s="178"/>
      <c r="AY11" s="178"/>
      <c r="AZ11" s="178"/>
      <c r="BA11" s="178"/>
      <c r="BB11" s="178"/>
      <c r="BC11" s="178"/>
      <c r="BD11" s="178"/>
      <c r="BE11" s="178"/>
      <c r="BF11" s="178"/>
      <c r="BG11" s="178"/>
      <c r="BH11" s="178"/>
    </row>
    <row r="12" spans="1:60" ht="22.5" outlineLevel="1" x14ac:dyDescent="0.2">
      <c r="A12" s="192"/>
      <c r="B12" s="182"/>
      <c r="C12" s="315" t="s">
        <v>2285</v>
      </c>
      <c r="D12" s="316"/>
      <c r="E12" s="317"/>
      <c r="F12" s="318"/>
      <c r="G12" s="319"/>
      <c r="H12" s="188"/>
      <c r="I12" s="194"/>
      <c r="J12" s="177"/>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9" t="str">
        <f>C12</f>
        <v>Jedná se o nerezový zásobník na toaletní papír se zámkem o rozměrech 115x270x271mm , na 1 roli toaletního papíru Jumbo 200-240mm, který bude umístěn v každé WC kabině.</v>
      </c>
      <c r="BB12" s="178"/>
      <c r="BC12" s="178"/>
      <c r="BD12" s="178"/>
      <c r="BE12" s="178"/>
      <c r="BF12" s="178"/>
      <c r="BG12" s="178"/>
      <c r="BH12" s="178"/>
    </row>
    <row r="13" spans="1:60" outlineLevel="1" x14ac:dyDescent="0.2">
      <c r="A13" s="192">
        <v>3</v>
      </c>
      <c r="B13" s="182" t="s">
        <v>2286</v>
      </c>
      <c r="C13" s="210" t="s">
        <v>2287</v>
      </c>
      <c r="D13" s="184" t="s">
        <v>727</v>
      </c>
      <c r="E13" s="186">
        <v>5</v>
      </c>
      <c r="F13" s="190"/>
      <c r="G13" s="189">
        <f>E13*F13</f>
        <v>0</v>
      </c>
      <c r="H13" s="188"/>
      <c r="I13" s="194" t="s">
        <v>264</v>
      </c>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v>21</v>
      </c>
      <c r="AN13" s="178"/>
      <c r="AO13" s="178"/>
      <c r="AP13" s="178"/>
      <c r="AQ13" s="178"/>
      <c r="AR13" s="178"/>
      <c r="AS13" s="178"/>
      <c r="AT13" s="178"/>
      <c r="AU13" s="178"/>
      <c r="AV13" s="178"/>
      <c r="AW13" s="178"/>
      <c r="AX13" s="178"/>
      <c r="AY13" s="178"/>
      <c r="AZ13" s="178"/>
      <c r="BA13" s="178"/>
      <c r="BB13" s="178"/>
      <c r="BC13" s="178"/>
      <c r="BD13" s="178"/>
      <c r="BE13" s="178"/>
      <c r="BF13" s="178"/>
      <c r="BG13" s="178"/>
      <c r="BH13" s="178"/>
    </row>
    <row r="14" spans="1:60" ht="22.5" outlineLevel="1" x14ac:dyDescent="0.2">
      <c r="A14" s="192"/>
      <c r="B14" s="182"/>
      <c r="C14" s="315" t="s">
        <v>2288</v>
      </c>
      <c r="D14" s="316"/>
      <c r="E14" s="317"/>
      <c r="F14" s="318"/>
      <c r="G14" s="319"/>
      <c r="H14" s="188"/>
      <c r="I14" s="194"/>
      <c r="J14" s="177"/>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9" t="str">
        <f>C14</f>
        <v>Jedná se o nerezový zásobník na papírové ručníky o rozměrech 100x275x355mm na 525ks papírových ručníků „Z“, se zámkem, který bude umístěn v předsíňkách WC, kabinách WC imobilních.</v>
      </c>
      <c r="BB14" s="178"/>
      <c r="BC14" s="178"/>
      <c r="BD14" s="178"/>
      <c r="BE14" s="178"/>
      <c r="BF14" s="178"/>
      <c r="BG14" s="178"/>
      <c r="BH14" s="178"/>
    </row>
    <row r="15" spans="1:60" outlineLevel="1" x14ac:dyDescent="0.2">
      <c r="A15" s="192">
        <v>4</v>
      </c>
      <c r="B15" s="182" t="s">
        <v>2289</v>
      </c>
      <c r="C15" s="210" t="s">
        <v>2290</v>
      </c>
      <c r="D15" s="184" t="s">
        <v>727</v>
      </c>
      <c r="E15" s="186">
        <v>4</v>
      </c>
      <c r="F15" s="190"/>
      <c r="G15" s="189">
        <f>E15*F15</f>
        <v>0</v>
      </c>
      <c r="H15" s="188"/>
      <c r="I15" s="194" t="s">
        <v>264</v>
      </c>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v>21</v>
      </c>
      <c r="AN15" s="178"/>
      <c r="AO15" s="178"/>
      <c r="AP15" s="178"/>
      <c r="AQ15" s="178"/>
      <c r="AR15" s="178"/>
      <c r="AS15" s="178"/>
      <c r="AT15" s="178"/>
      <c r="AU15" s="178"/>
      <c r="AV15" s="178"/>
      <c r="AW15" s="178"/>
      <c r="AX15" s="178"/>
      <c r="AY15" s="178"/>
      <c r="AZ15" s="178"/>
      <c r="BA15" s="178"/>
      <c r="BB15" s="178"/>
      <c r="BC15" s="178"/>
      <c r="BD15" s="178"/>
      <c r="BE15" s="178"/>
      <c r="BF15" s="178"/>
      <c r="BG15" s="178"/>
      <c r="BH15" s="178"/>
    </row>
    <row r="16" spans="1:60" ht="22.5" outlineLevel="1" x14ac:dyDescent="0.2">
      <c r="A16" s="192"/>
      <c r="B16" s="182"/>
      <c r="C16" s="315" t="s">
        <v>2291</v>
      </c>
      <c r="D16" s="316"/>
      <c r="E16" s="317"/>
      <c r="F16" s="318"/>
      <c r="G16" s="319"/>
      <c r="H16" s="188"/>
      <c r="I16" s="194"/>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9" t="str">
        <f>C16</f>
        <v>Jedná se o nerezový zásobník na hygienické sáčky o rozměrech 30x97x145mm, na 25ks plastových sáčků v krabičce, který bude umístěn v každé kabině WC žen a WC imobilních.</v>
      </c>
      <c r="BB16" s="178"/>
      <c r="BC16" s="178"/>
      <c r="BD16" s="178"/>
      <c r="BE16" s="178"/>
      <c r="BF16" s="178"/>
      <c r="BG16" s="178"/>
      <c r="BH16" s="178"/>
    </row>
    <row r="17" spans="1:60" outlineLevel="1" x14ac:dyDescent="0.2">
      <c r="A17" s="192">
        <v>5</v>
      </c>
      <c r="B17" s="182" t="s">
        <v>2292</v>
      </c>
      <c r="C17" s="210" t="s">
        <v>2293</v>
      </c>
      <c r="D17" s="184" t="s">
        <v>727</v>
      </c>
      <c r="E17" s="186">
        <v>12</v>
      </c>
      <c r="F17" s="190"/>
      <c r="G17" s="189">
        <f>E17*F17</f>
        <v>0</v>
      </c>
      <c r="H17" s="188"/>
      <c r="I17" s="194" t="s">
        <v>264</v>
      </c>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v>21</v>
      </c>
      <c r="AN17" s="178"/>
      <c r="AO17" s="178"/>
      <c r="AP17" s="178"/>
      <c r="AQ17" s="178"/>
      <c r="AR17" s="178"/>
      <c r="AS17" s="178"/>
      <c r="AT17" s="178"/>
      <c r="AU17" s="178"/>
      <c r="AV17" s="178"/>
      <c r="AW17" s="178"/>
      <c r="AX17" s="178"/>
      <c r="AY17" s="178"/>
      <c r="AZ17" s="178"/>
      <c r="BA17" s="178"/>
      <c r="BB17" s="178"/>
      <c r="BC17" s="178"/>
      <c r="BD17" s="178"/>
      <c r="BE17" s="178"/>
      <c r="BF17" s="178"/>
      <c r="BG17" s="178"/>
      <c r="BH17" s="178"/>
    </row>
    <row r="18" spans="1:60" outlineLevel="1" x14ac:dyDescent="0.2">
      <c r="A18" s="192"/>
      <c r="B18" s="182"/>
      <c r="C18" s="315" t="s">
        <v>2294</v>
      </c>
      <c r="D18" s="316"/>
      <c r="E18" s="317"/>
      <c r="F18" s="318"/>
      <c r="G18" s="319"/>
      <c r="H18" s="188"/>
      <c r="I18" s="194"/>
      <c r="J18" s="177"/>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9" t="str">
        <f>C18</f>
        <v>Jedná se o nerezový háček o rozměrech 60x55mm, který bude umístěn po 2ks v každé WC kabině.</v>
      </c>
      <c r="BB18" s="178"/>
      <c r="BC18" s="178"/>
      <c r="BD18" s="178"/>
      <c r="BE18" s="178"/>
      <c r="BF18" s="178"/>
      <c r="BG18" s="178"/>
      <c r="BH18" s="178"/>
    </row>
    <row r="19" spans="1:60" outlineLevel="1" x14ac:dyDescent="0.2">
      <c r="A19" s="192">
        <v>6</v>
      </c>
      <c r="B19" s="182" t="s">
        <v>2295</v>
      </c>
      <c r="C19" s="210" t="s">
        <v>2296</v>
      </c>
      <c r="D19" s="184" t="s">
        <v>727</v>
      </c>
      <c r="E19" s="186">
        <v>4</v>
      </c>
      <c r="F19" s="190"/>
      <c r="G19" s="189">
        <f>E19*F19</f>
        <v>0</v>
      </c>
      <c r="H19" s="188"/>
      <c r="I19" s="194" t="s">
        <v>264</v>
      </c>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v>21</v>
      </c>
      <c r="AN19" s="178"/>
      <c r="AO19" s="178"/>
      <c r="AP19" s="178"/>
      <c r="AQ19" s="178"/>
      <c r="AR19" s="178"/>
      <c r="AS19" s="178"/>
      <c r="AT19" s="178"/>
      <c r="AU19" s="178"/>
      <c r="AV19" s="178"/>
      <c r="AW19" s="178"/>
      <c r="AX19" s="178"/>
      <c r="AY19" s="178"/>
      <c r="AZ19" s="178"/>
      <c r="BA19" s="178"/>
      <c r="BB19" s="178"/>
      <c r="BC19" s="178"/>
      <c r="BD19" s="178"/>
      <c r="BE19" s="178"/>
      <c r="BF19" s="178"/>
      <c r="BG19" s="178"/>
      <c r="BH19" s="178"/>
    </row>
    <row r="20" spans="1:60" ht="22.5" outlineLevel="1" x14ac:dyDescent="0.2">
      <c r="A20" s="192"/>
      <c r="B20" s="182"/>
      <c r="C20" s="315" t="s">
        <v>2297</v>
      </c>
      <c r="D20" s="316"/>
      <c r="E20" s="317"/>
      <c r="F20" s="318"/>
      <c r="G20" s="319"/>
      <c r="H20" s="188"/>
      <c r="I20" s="194"/>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9" t="str">
        <f>C20</f>
        <v>Jedná se o kulatý nerezový závěsný 3l hygienický koš s plastovou vložkou o rozměrech 250x170x230mm, který bude umístěn v každé WC kabině žen a WC imobilních. Závěsný systém byl zvolen proto, aby nedocházelo k odcizení a aby nezavazel při úklidu.</v>
      </c>
      <c r="BB20" s="178"/>
      <c r="BC20" s="178"/>
      <c r="BD20" s="178"/>
      <c r="BE20" s="178"/>
      <c r="BF20" s="178"/>
      <c r="BG20" s="178"/>
      <c r="BH20" s="178"/>
    </row>
    <row r="21" spans="1:60" outlineLevel="1" x14ac:dyDescent="0.2">
      <c r="A21" s="192">
        <v>7</v>
      </c>
      <c r="B21" s="182" t="s">
        <v>2298</v>
      </c>
      <c r="C21" s="210" t="s">
        <v>2299</v>
      </c>
      <c r="D21" s="184" t="s">
        <v>727</v>
      </c>
      <c r="E21" s="186">
        <v>5</v>
      </c>
      <c r="F21" s="190"/>
      <c r="G21" s="189">
        <f>E21*F21</f>
        <v>0</v>
      </c>
      <c r="H21" s="188"/>
      <c r="I21" s="194" t="s">
        <v>264</v>
      </c>
      <c r="J21" s="177"/>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v>21</v>
      </c>
      <c r="AN21" s="178"/>
      <c r="AO21" s="178"/>
      <c r="AP21" s="178"/>
      <c r="AQ21" s="178"/>
      <c r="AR21" s="178"/>
      <c r="AS21" s="178"/>
      <c r="AT21" s="178"/>
      <c r="AU21" s="178"/>
      <c r="AV21" s="178"/>
      <c r="AW21" s="178"/>
      <c r="AX21" s="178"/>
      <c r="AY21" s="178"/>
      <c r="AZ21" s="178"/>
      <c r="BA21" s="178"/>
      <c r="BB21" s="178"/>
      <c r="BC21" s="178"/>
      <c r="BD21" s="178"/>
      <c r="BE21" s="178"/>
      <c r="BF21" s="178"/>
      <c r="BG21" s="178"/>
      <c r="BH21" s="178"/>
    </row>
    <row r="22" spans="1:60" ht="22.5" outlineLevel="1" x14ac:dyDescent="0.2">
      <c r="A22" s="192"/>
      <c r="B22" s="182"/>
      <c r="C22" s="315" t="s">
        <v>2300</v>
      </c>
      <c r="D22" s="316"/>
      <c r="E22" s="317"/>
      <c r="F22" s="318"/>
      <c r="G22" s="319"/>
      <c r="H22" s="188"/>
      <c r="I22" s="194"/>
      <c r="J22" s="177"/>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9" t="str">
        <f>C22</f>
        <v>Jedná se o nerezový velkokapacitní 25l koš na papírové ručníky o rozměrech 155x355x460mm, který bude umístěn v předsíňkách WC, kabinách WC imobilních a ve vybraných technických místnostech.</v>
      </c>
      <c r="BB22" s="178"/>
      <c r="BC22" s="178"/>
      <c r="BD22" s="178"/>
      <c r="BE22" s="178"/>
      <c r="BF22" s="178"/>
      <c r="BG22" s="178"/>
      <c r="BH22" s="178"/>
    </row>
    <row r="23" spans="1:60" outlineLevel="1" x14ac:dyDescent="0.2">
      <c r="A23" s="192">
        <v>8</v>
      </c>
      <c r="B23" s="182" t="s">
        <v>2301</v>
      </c>
      <c r="C23" s="210" t="s">
        <v>2302</v>
      </c>
      <c r="D23" s="184" t="s">
        <v>727</v>
      </c>
      <c r="E23" s="186">
        <v>6</v>
      </c>
      <c r="F23" s="190"/>
      <c r="G23" s="189">
        <f>E23*F23</f>
        <v>0</v>
      </c>
      <c r="H23" s="188"/>
      <c r="I23" s="194" t="s">
        <v>264</v>
      </c>
      <c r="J23" s="177"/>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v>21</v>
      </c>
      <c r="AN23" s="178"/>
      <c r="AO23" s="178"/>
      <c r="AP23" s="178"/>
      <c r="AQ23" s="178"/>
      <c r="AR23" s="178"/>
      <c r="AS23" s="178"/>
      <c r="AT23" s="178"/>
      <c r="AU23" s="178"/>
      <c r="AV23" s="178"/>
      <c r="AW23" s="178"/>
      <c r="AX23" s="178"/>
      <c r="AY23" s="178"/>
      <c r="AZ23" s="178"/>
      <c r="BA23" s="178"/>
      <c r="BB23" s="178"/>
      <c r="BC23" s="178"/>
      <c r="BD23" s="178"/>
      <c r="BE23" s="178"/>
      <c r="BF23" s="178"/>
      <c r="BG23" s="178"/>
      <c r="BH23" s="178"/>
    </row>
    <row r="24" spans="1:60" outlineLevel="1" x14ac:dyDescent="0.2">
      <c r="A24" s="192"/>
      <c r="B24" s="182"/>
      <c r="C24" s="315" t="s">
        <v>2303</v>
      </c>
      <c r="D24" s="316"/>
      <c r="E24" s="317"/>
      <c r="F24" s="318"/>
      <c r="G24" s="319"/>
      <c r="H24" s="188"/>
      <c r="I24" s="194"/>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9" t="str">
        <f>C24</f>
        <v>Jedná se o nerezový dávkovač tekutého mýdla na 820ml o rozměrech 91x105x160mm, který bude umístěn nad každým umyvadlem.</v>
      </c>
      <c r="BB24" s="178"/>
      <c r="BC24" s="178"/>
      <c r="BD24" s="178"/>
      <c r="BE24" s="178"/>
      <c r="BF24" s="178"/>
      <c r="BG24" s="178"/>
      <c r="BH24" s="178"/>
    </row>
    <row r="25" spans="1:60" outlineLevel="1" x14ac:dyDescent="0.2">
      <c r="A25" s="192">
        <v>9</v>
      </c>
      <c r="B25" s="182" t="s">
        <v>2304</v>
      </c>
      <c r="C25" s="210" t="s">
        <v>2305</v>
      </c>
      <c r="D25" s="184" t="s">
        <v>727</v>
      </c>
      <c r="E25" s="186">
        <v>3</v>
      </c>
      <c r="F25" s="190"/>
      <c r="G25" s="189">
        <f>E25*F25</f>
        <v>0</v>
      </c>
      <c r="H25" s="188"/>
      <c r="I25" s="194" t="s">
        <v>264</v>
      </c>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v>21</v>
      </c>
      <c r="AN25" s="178"/>
      <c r="AO25" s="178"/>
      <c r="AP25" s="178"/>
      <c r="AQ25" s="178"/>
      <c r="AR25" s="178"/>
      <c r="AS25" s="178"/>
      <c r="AT25" s="178"/>
      <c r="AU25" s="178"/>
      <c r="AV25" s="178"/>
      <c r="AW25" s="178"/>
      <c r="AX25" s="178"/>
      <c r="AY25" s="178"/>
      <c r="AZ25" s="178"/>
      <c r="BA25" s="178"/>
      <c r="BB25" s="178"/>
      <c r="BC25" s="178"/>
      <c r="BD25" s="178"/>
      <c r="BE25" s="178"/>
      <c r="BF25" s="178"/>
      <c r="BG25" s="178"/>
      <c r="BH25" s="178"/>
    </row>
    <row r="26" spans="1:60" outlineLevel="1" x14ac:dyDescent="0.2">
      <c r="A26" s="192"/>
      <c r="B26" s="182"/>
      <c r="C26" s="315" t="s">
        <v>2306</v>
      </c>
      <c r="D26" s="316"/>
      <c r="E26" s="317"/>
      <c r="F26" s="318"/>
      <c r="G26" s="319"/>
      <c r="H26" s="188"/>
      <c r="I26" s="194"/>
      <c r="J26" s="177"/>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9" t="str">
        <f>C26</f>
        <v>Materiál : chromovaný ABS plast v úpravě „ satin“ , odstín šedý.</v>
      </c>
      <c r="BB26" s="178"/>
      <c r="BC26" s="178"/>
      <c r="BD26" s="178"/>
      <c r="BE26" s="178"/>
      <c r="BF26" s="178"/>
      <c r="BG26" s="178"/>
      <c r="BH26" s="178"/>
    </row>
    <row r="27" spans="1:60" ht="22.5" outlineLevel="1" x14ac:dyDescent="0.2">
      <c r="A27" s="192"/>
      <c r="B27" s="182"/>
      <c r="C27" s="315" t="s">
        <v>2307</v>
      </c>
      <c r="D27" s="316"/>
      <c r="E27" s="317"/>
      <c r="F27" s="318"/>
      <c r="G27" s="319"/>
      <c r="H27" s="188"/>
      <c r="I27" s="194"/>
      <c r="J27" s="177"/>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9" t="str">
        <f>C27</f>
        <v>Vybaven senzorem na automatické spuštění – bezdotykové spuštění ihned po vložení rukou. Bez topného tělesa – sušení rukou se provádí silným proudem vzduchu.  Velmi vysoká rychlost proudění vzduchu, nízká hlučnost. Doba sušení 8-15s.</v>
      </c>
      <c r="BB27" s="178"/>
      <c r="BC27" s="178"/>
      <c r="BD27" s="178"/>
      <c r="BE27" s="178"/>
      <c r="BF27" s="178"/>
      <c r="BG27" s="178"/>
      <c r="BH27" s="178"/>
    </row>
    <row r="28" spans="1:60" outlineLevel="1" x14ac:dyDescent="0.2">
      <c r="A28" s="192"/>
      <c r="B28" s="182"/>
      <c r="C28" s="315" t="s">
        <v>2308</v>
      </c>
      <c r="D28" s="316"/>
      <c r="E28" s="317"/>
      <c r="F28" s="318"/>
      <c r="G28" s="319"/>
      <c r="H28" s="188"/>
      <c r="I28" s="194"/>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9" t="str">
        <f>C28</f>
        <v>Obsahuje H13 HEPA-filtr a vyjímatelná zásobník na odpadovou vodu .</v>
      </c>
      <c r="BB28" s="178"/>
      <c r="BC28" s="178"/>
      <c r="BD28" s="178"/>
      <c r="BE28" s="178"/>
      <c r="BF28" s="178"/>
      <c r="BG28" s="178"/>
      <c r="BH28" s="178"/>
    </row>
    <row r="29" spans="1:60" outlineLevel="1" x14ac:dyDescent="0.2">
      <c r="A29" s="192"/>
      <c r="B29" s="182"/>
      <c r="C29" s="315" t="s">
        <v>2309</v>
      </c>
      <c r="D29" s="316"/>
      <c r="E29" s="317"/>
      <c r="F29" s="318"/>
      <c r="G29" s="319"/>
      <c r="H29" s="188"/>
      <c r="I29" s="194"/>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9" t="str">
        <f>C29</f>
        <v xml:space="preserve"> Např. Dualflow Plus M-14 ACS / Mediclinics, rozměry : šířka 32 cm, výška 65,6 cm,</v>
      </c>
      <c r="BB29" s="178"/>
      <c r="BC29" s="178"/>
      <c r="BD29" s="178"/>
      <c r="BE29" s="178"/>
      <c r="BF29" s="178"/>
      <c r="BG29" s="178"/>
      <c r="BH29" s="178"/>
    </row>
    <row r="30" spans="1:60" outlineLevel="1" x14ac:dyDescent="0.2">
      <c r="A30" s="192">
        <v>10</v>
      </c>
      <c r="B30" s="182" t="s">
        <v>2310</v>
      </c>
      <c r="C30" s="210" t="s">
        <v>2311</v>
      </c>
      <c r="D30" s="184" t="s">
        <v>727</v>
      </c>
      <c r="E30" s="186">
        <v>1</v>
      </c>
      <c r="F30" s="190"/>
      <c r="G30" s="189">
        <f>E30*F30</f>
        <v>0</v>
      </c>
      <c r="H30" s="188"/>
      <c r="I30" s="194" t="s">
        <v>264</v>
      </c>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v>21</v>
      </c>
      <c r="AN30" s="178"/>
      <c r="AO30" s="178"/>
      <c r="AP30" s="178"/>
      <c r="AQ30" s="178"/>
      <c r="AR30" s="178"/>
      <c r="AS30" s="178"/>
      <c r="AT30" s="178"/>
      <c r="AU30" s="178"/>
      <c r="AV30" s="178"/>
      <c r="AW30" s="178"/>
      <c r="AX30" s="178"/>
      <c r="AY30" s="178"/>
      <c r="AZ30" s="178"/>
      <c r="BA30" s="178"/>
      <c r="BB30" s="178"/>
      <c r="BC30" s="178"/>
      <c r="BD30" s="178"/>
      <c r="BE30" s="178"/>
      <c r="BF30" s="178"/>
      <c r="BG30" s="178"/>
      <c r="BH30" s="178"/>
    </row>
    <row r="31" spans="1:60" outlineLevel="1" x14ac:dyDescent="0.2">
      <c r="A31" s="192"/>
      <c r="B31" s="182"/>
      <c r="C31" s="315" t="s">
        <v>2312</v>
      </c>
      <c r="D31" s="316"/>
      <c r="E31" s="317"/>
      <c r="F31" s="318"/>
      <c r="G31" s="319"/>
      <c r="H31" s="188"/>
      <c r="I31" s="194"/>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9" t="str">
        <f>C31</f>
        <v>Jedná se o výklopný plastový přebalovací pult, umístěný na wc imobilních.</v>
      </c>
      <c r="BB31" s="178"/>
      <c r="BC31" s="178"/>
      <c r="BD31" s="178"/>
      <c r="BE31" s="178"/>
      <c r="BF31" s="178"/>
      <c r="BG31" s="178"/>
      <c r="BH31" s="178"/>
    </row>
    <row r="32" spans="1:60" outlineLevel="1" x14ac:dyDescent="0.2">
      <c r="A32" s="192"/>
      <c r="B32" s="182"/>
      <c r="C32" s="315" t="s">
        <v>2313</v>
      </c>
      <c r="D32" s="316"/>
      <c r="E32" s="317"/>
      <c r="F32" s="318"/>
      <c r="G32" s="319"/>
      <c r="H32" s="188"/>
      <c r="I32" s="194"/>
      <c r="J32" s="177"/>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9" t="str">
        <f>C32</f>
        <v>Materiál : vysoce odolný plast v bílošedé barvě, s antimikrobiální ochranou Microban</v>
      </c>
      <c r="BB32" s="178"/>
      <c r="BC32" s="178"/>
      <c r="BD32" s="178"/>
      <c r="BE32" s="178"/>
      <c r="BF32" s="178"/>
      <c r="BG32" s="178"/>
      <c r="BH32" s="178"/>
    </row>
    <row r="33" spans="1:60" outlineLevel="1" x14ac:dyDescent="0.2">
      <c r="A33" s="192"/>
      <c r="B33" s="182"/>
      <c r="C33" s="315" t="s">
        <v>2314</v>
      </c>
      <c r="D33" s="316"/>
      <c r="E33" s="317"/>
      <c r="F33" s="318"/>
      <c r="G33" s="319"/>
      <c r="H33" s="188"/>
      <c r="I33" s="194"/>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9" t="str">
        <f>C33</f>
        <v>a bezpečnostními popruhy.</v>
      </c>
      <c r="BB33" s="178"/>
      <c r="BC33" s="178"/>
      <c r="BD33" s="178"/>
      <c r="BE33" s="178"/>
      <c r="BF33" s="178"/>
      <c r="BG33" s="178"/>
      <c r="BH33" s="178"/>
    </row>
    <row r="34" spans="1:60" outlineLevel="1" x14ac:dyDescent="0.2">
      <c r="A34" s="192"/>
      <c r="B34" s="182"/>
      <c r="C34" s="315" t="s">
        <v>2315</v>
      </c>
      <c r="D34" s="316"/>
      <c r="E34" s="317"/>
      <c r="F34" s="318"/>
      <c r="G34" s="319"/>
      <c r="H34" s="188"/>
      <c r="I34" s="194"/>
      <c r="J34" s="177"/>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9" t="str">
        <f>C34</f>
        <v>Rozměry ve složením stavu 133x559x902 mm, v rozloženém stavu .</v>
      </c>
      <c r="BB34" s="178"/>
      <c r="BC34" s="178"/>
      <c r="BD34" s="178"/>
      <c r="BE34" s="178"/>
      <c r="BF34" s="178"/>
      <c r="BG34" s="178"/>
      <c r="BH34" s="178"/>
    </row>
    <row r="35" spans="1:60" outlineLevel="1" x14ac:dyDescent="0.2">
      <c r="A35" s="192"/>
      <c r="B35" s="182"/>
      <c r="C35" s="315" t="s">
        <v>2316</v>
      </c>
      <c r="D35" s="316"/>
      <c r="E35" s="317"/>
      <c r="F35" s="318"/>
      <c r="G35" s="319"/>
      <c r="H35" s="188"/>
      <c r="I35" s="194"/>
      <c r="J35" s="177"/>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9" t="str">
        <f>C35</f>
        <v>Např. Koala Bear BKB 101-05/ Koala Kare</v>
      </c>
      <c r="BB35" s="178"/>
      <c r="BC35" s="178"/>
      <c r="BD35" s="178"/>
      <c r="BE35" s="178"/>
      <c r="BF35" s="178"/>
      <c r="BG35" s="178"/>
      <c r="BH35" s="178"/>
    </row>
    <row r="36" spans="1:60" outlineLevel="1" x14ac:dyDescent="0.2">
      <c r="A36" s="192">
        <v>11</v>
      </c>
      <c r="B36" s="182" t="s">
        <v>2317</v>
      </c>
      <c r="C36" s="210" t="s">
        <v>2318</v>
      </c>
      <c r="D36" s="184" t="s">
        <v>727</v>
      </c>
      <c r="E36" s="186">
        <v>1</v>
      </c>
      <c r="F36" s="190"/>
      <c r="G36" s="189">
        <f>E36*F36</f>
        <v>0</v>
      </c>
      <c r="H36" s="188"/>
      <c r="I36" s="194" t="s">
        <v>264</v>
      </c>
      <c r="J36" s="177"/>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v>21</v>
      </c>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37" spans="1:60" ht="22.5" outlineLevel="1" x14ac:dyDescent="0.2">
      <c r="A37" s="192"/>
      <c r="B37" s="182"/>
      <c r="C37" s="315" t="s">
        <v>2319</v>
      </c>
      <c r="D37" s="316"/>
      <c r="E37" s="317"/>
      <c r="F37" s="318"/>
      <c r="G37" s="319"/>
      <c r="H37" s="188"/>
      <c r="I37" s="194"/>
      <c r="J37" s="177"/>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9" t="str">
        <f>C37</f>
        <v>Zrcadlo o rozměru 40 x 60 cm upevněné v nerezovém rámečku uchycené na zdi pomocí páru kyvných nerezových držáků. Zrcadlo je od zdi odsazeno cca 80 mm a rozsah naklopení umožňuje přizpůsobit zrcadlo sedící i stojící osobě. Provedení kartáčovaná nerez.</v>
      </c>
      <c r="BB37" s="178"/>
      <c r="BC37" s="178"/>
      <c r="BD37" s="178"/>
      <c r="BE37" s="178"/>
      <c r="BF37" s="178"/>
      <c r="BG37" s="178"/>
      <c r="BH37" s="178"/>
    </row>
    <row r="38" spans="1:60" outlineLevel="1" x14ac:dyDescent="0.2">
      <c r="A38" s="192"/>
      <c r="B38" s="182"/>
      <c r="C38" s="315" t="s">
        <v>2320</v>
      </c>
      <c r="D38" s="316"/>
      <c r="E38" s="317"/>
      <c r="F38" s="318"/>
      <c r="G38" s="319"/>
      <c r="H38" s="188"/>
      <c r="I38" s="194"/>
      <c r="J38" s="177"/>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9" t="str">
        <f>C38</f>
        <v>Rozměry 600x400x125 mm .</v>
      </c>
      <c r="BB38" s="178"/>
      <c r="BC38" s="178"/>
      <c r="BD38" s="178"/>
      <c r="BE38" s="178"/>
      <c r="BF38" s="178"/>
      <c r="BG38" s="178"/>
      <c r="BH38" s="178"/>
    </row>
    <row r="39" spans="1:60" outlineLevel="1" x14ac:dyDescent="0.2">
      <c r="A39" s="192">
        <v>12</v>
      </c>
      <c r="B39" s="182" t="s">
        <v>2321</v>
      </c>
      <c r="C39" s="210" t="s">
        <v>2322</v>
      </c>
      <c r="D39" s="184" t="s">
        <v>469</v>
      </c>
      <c r="E39" s="186">
        <v>1</v>
      </c>
      <c r="F39" s="190"/>
      <c r="G39" s="189">
        <f>E39*F39</f>
        <v>0</v>
      </c>
      <c r="H39" s="188"/>
      <c r="I39" s="194" t="s">
        <v>264</v>
      </c>
      <c r="J39" s="177"/>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v>21</v>
      </c>
      <c r="AN39" s="178"/>
      <c r="AO39" s="178"/>
      <c r="AP39" s="178"/>
      <c r="AQ39" s="178"/>
      <c r="AR39" s="178"/>
      <c r="AS39" s="178"/>
      <c r="AT39" s="178"/>
      <c r="AU39" s="178"/>
      <c r="AV39" s="178"/>
      <c r="AW39" s="178"/>
      <c r="AX39" s="178"/>
      <c r="AY39" s="178"/>
      <c r="AZ39" s="178"/>
      <c r="BA39" s="178"/>
      <c r="BB39" s="178"/>
      <c r="BC39" s="178"/>
      <c r="BD39" s="178"/>
      <c r="BE39" s="178"/>
      <c r="BF39" s="178"/>
      <c r="BG39" s="178"/>
      <c r="BH39" s="178"/>
    </row>
    <row r="40" spans="1:60" ht="22.5" outlineLevel="1" x14ac:dyDescent="0.2">
      <c r="A40" s="192"/>
      <c r="B40" s="182"/>
      <c r="C40" s="315" t="s">
        <v>2319</v>
      </c>
      <c r="D40" s="316"/>
      <c r="E40" s="317"/>
      <c r="F40" s="318"/>
      <c r="G40" s="319"/>
      <c r="H40" s="188"/>
      <c r="I40" s="194"/>
      <c r="J40" s="177"/>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9" t="str">
        <f>C40</f>
        <v>Zrcadlo o rozměru 40 x 60 cm upevněné v nerezovém rámečku uchycené na zdi pomocí páru kyvných nerezových držáků. Zrcadlo je od zdi odsazeno cca 80 mm a rozsah naklopení umožňuje přizpůsobit zrcadlo sedící i stojící osobě. Provedení kartáčovaná nerez.</v>
      </c>
      <c r="BB40" s="178"/>
      <c r="BC40" s="178"/>
      <c r="BD40" s="178"/>
      <c r="BE40" s="178"/>
      <c r="BF40" s="178"/>
      <c r="BG40" s="178"/>
      <c r="BH40" s="178"/>
    </row>
    <row r="41" spans="1:60" ht="13.5" outlineLevel="1" thickBot="1" x14ac:dyDescent="0.25">
      <c r="A41" s="201"/>
      <c r="B41" s="202"/>
      <c r="C41" s="323" t="s">
        <v>2320</v>
      </c>
      <c r="D41" s="324"/>
      <c r="E41" s="325"/>
      <c r="F41" s="326"/>
      <c r="G41" s="327"/>
      <c r="H41" s="203"/>
      <c r="I41" s="204"/>
      <c r="J41" s="177"/>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9" t="str">
        <f>C41</f>
        <v>Rozměry 600x400x125 mm .</v>
      </c>
      <c r="BB41" s="178"/>
      <c r="BC41" s="178"/>
      <c r="BD41" s="178"/>
      <c r="BE41" s="178"/>
      <c r="BF41" s="178"/>
      <c r="BG41" s="178"/>
      <c r="BH41" s="178"/>
    </row>
    <row r="42" spans="1:60" ht="13.15" hidden="1" customHeight="1" x14ac:dyDescent="0.2">
      <c r="A42" s="54"/>
      <c r="B42" s="61"/>
      <c r="C42" s="211"/>
      <c r="D42" s="54"/>
      <c r="E42" s="54"/>
      <c r="F42" s="54"/>
      <c r="G42" s="54"/>
      <c r="H42" s="54"/>
      <c r="I42" s="54"/>
      <c r="J42" s="54"/>
      <c r="AK42">
        <f>SUM(AK1:AK41)</f>
        <v>0</v>
      </c>
      <c r="AL42">
        <f>SUM(AL1:AL41)</f>
        <v>0</v>
      </c>
      <c r="AN42">
        <v>15</v>
      </c>
      <c r="AO42">
        <v>21</v>
      </c>
    </row>
    <row r="43" spans="1:60" ht="13.15" hidden="1" customHeight="1" x14ac:dyDescent="0.2">
      <c r="A43" s="205"/>
      <c r="B43" s="206" t="s">
        <v>175</v>
      </c>
      <c r="C43" s="212"/>
      <c r="D43" s="207"/>
      <c r="E43" s="207"/>
      <c r="F43" s="207"/>
      <c r="G43" s="208">
        <f>F8</f>
        <v>0</v>
      </c>
      <c r="H43" s="54"/>
      <c r="I43" s="54"/>
      <c r="J43" s="54"/>
      <c r="AN43">
        <f>SUMIF(AM8:AM42,AN42,G8:G42)</f>
        <v>0</v>
      </c>
      <c r="AO43">
        <f>SUMIF(AM8:AM42,AO42,G8:G42)</f>
        <v>0</v>
      </c>
    </row>
    <row r="44" spans="1:60" ht="13.15" customHeight="1" x14ac:dyDescent="0.2">
      <c r="A44" s="54"/>
      <c r="B44" s="61"/>
      <c r="C44" s="62"/>
      <c r="D44" s="54"/>
      <c r="E44" s="54"/>
      <c r="F44" s="54"/>
      <c r="G44" s="54"/>
      <c r="H44" s="54"/>
      <c r="I44" s="54"/>
      <c r="J44" s="54"/>
    </row>
    <row r="45" spans="1:60" ht="13.15" customHeight="1" x14ac:dyDescent="0.2">
      <c r="A45" s="54"/>
      <c r="B45" s="61"/>
      <c r="C45" s="62"/>
      <c r="D45" s="54"/>
      <c r="E45" s="54"/>
      <c r="F45" s="54"/>
      <c r="G45" s="54"/>
      <c r="H45" s="54"/>
      <c r="I45" s="54"/>
      <c r="J45" s="54"/>
    </row>
    <row r="46" spans="1:60" ht="13.15" customHeight="1" x14ac:dyDescent="0.2">
      <c r="A46" s="54"/>
      <c r="B46" s="61"/>
      <c r="C46" s="62"/>
      <c r="D46" s="54"/>
      <c r="E46" s="54"/>
      <c r="F46" s="54"/>
      <c r="G46" s="54"/>
      <c r="H46" s="54"/>
      <c r="I46" s="54"/>
      <c r="J46" s="54"/>
    </row>
    <row r="47" spans="1:60" ht="13.15" customHeight="1" x14ac:dyDescent="0.2">
      <c r="A47" s="54"/>
      <c r="B47" s="61"/>
      <c r="C47" s="62"/>
      <c r="D47" s="54"/>
      <c r="E47" s="54"/>
      <c r="F47" s="54"/>
      <c r="G47" s="54"/>
      <c r="H47" s="54"/>
      <c r="I47" s="54"/>
      <c r="J47" s="54"/>
    </row>
    <row r="48" spans="1:60" ht="13.15" customHeight="1" x14ac:dyDescent="0.2">
      <c r="A48" s="54"/>
      <c r="B48" s="61"/>
      <c r="C48" s="62"/>
      <c r="D48" s="54"/>
      <c r="E48" s="54"/>
      <c r="F48" s="54"/>
      <c r="G48" s="54"/>
      <c r="H48" s="54"/>
      <c r="I48" s="54"/>
      <c r="J48" s="54"/>
    </row>
    <row r="49" spans="1:10" ht="13.15" customHeight="1" x14ac:dyDescent="0.2">
      <c r="A49" s="54"/>
      <c r="B49" s="61"/>
      <c r="C49" s="62"/>
      <c r="D49" s="54"/>
      <c r="E49" s="54"/>
      <c r="F49" s="54"/>
      <c r="G49" s="54"/>
      <c r="H49" s="54"/>
      <c r="I49" s="54"/>
      <c r="J49" s="54"/>
    </row>
    <row r="50" spans="1:10" ht="13.15" customHeight="1" x14ac:dyDescent="0.2">
      <c r="A50" s="54"/>
      <c r="B50" s="61"/>
      <c r="C50" s="62"/>
      <c r="D50" s="54"/>
      <c r="E50" s="54"/>
      <c r="F50" s="54"/>
      <c r="G50" s="54"/>
      <c r="H50" s="54"/>
      <c r="I50" s="54"/>
      <c r="J50" s="54"/>
    </row>
  </sheetData>
  <sheetProtection password="C71F" sheet="1"/>
  <mergeCells count="27">
    <mergeCell ref="C38:G38"/>
    <mergeCell ref="C40:G40"/>
    <mergeCell ref="C41:G41"/>
    <mergeCell ref="C31:G31"/>
    <mergeCell ref="C32:G32"/>
    <mergeCell ref="C33:G33"/>
    <mergeCell ref="C34:G34"/>
    <mergeCell ref="C35:G35"/>
    <mergeCell ref="C37:G37"/>
    <mergeCell ref="C29:G29"/>
    <mergeCell ref="C10:G10"/>
    <mergeCell ref="C12:G12"/>
    <mergeCell ref="C14:G14"/>
    <mergeCell ref="C16:G16"/>
    <mergeCell ref="C18:G18"/>
    <mergeCell ref="C20:G20"/>
    <mergeCell ref="C22:G22"/>
    <mergeCell ref="C24:G24"/>
    <mergeCell ref="C26:G26"/>
    <mergeCell ref="C27:G27"/>
    <mergeCell ref="C28:G28"/>
    <mergeCell ref="F8:G8"/>
    <mergeCell ref="A1:G1"/>
    <mergeCell ref="C2:G2"/>
    <mergeCell ref="C3:G3"/>
    <mergeCell ref="C4:G4"/>
    <mergeCell ref="C7:G7"/>
  </mergeCells>
  <pageMargins left="0.59055118110236227" right="0.39370078740157483" top="0.59055118110236227" bottom="0.98425196850393704" header="0.19685039370078741" footer="0.51181102362204722"/>
  <pageSetup paperSize="9" orientation="landscape" horizontalDpi="4294967293" verticalDpi="0"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35</vt:i4>
      </vt:variant>
    </vt:vector>
  </HeadingPairs>
  <TitlesOfParts>
    <vt:vector size="58" baseType="lpstr">
      <vt:lpstr>Uchazeč</vt:lpstr>
      <vt:lpstr>Stavba</vt:lpstr>
      <vt:lpstr>VzorObjekt</vt:lpstr>
      <vt:lpstr>VzorPolozky</vt:lpstr>
      <vt:lpstr>Rekapitulace Objekt 00</vt:lpstr>
      <vt:lpstr>00 01 Naklady</vt:lpstr>
      <vt:lpstr>Rekapitulace Objekt SO 01A</vt:lpstr>
      <vt:lpstr>SO 01A 01 Pol</vt:lpstr>
      <vt:lpstr>SO 01A 02 Pol</vt:lpstr>
      <vt:lpstr>Rekapitulace Objekt SO 01B</vt:lpstr>
      <vt:lpstr>SO 01B 01 Pol</vt:lpstr>
      <vt:lpstr>SO 01B 02 Pol</vt:lpstr>
      <vt:lpstr>SO 01B 03 Pol</vt:lpstr>
      <vt:lpstr>SO 01B 04 Pol</vt:lpstr>
      <vt:lpstr>SO 01B 05 Pol</vt:lpstr>
      <vt:lpstr>SO 01B 06 Pol</vt:lpstr>
      <vt:lpstr>SO 01B 07 Pol</vt:lpstr>
      <vt:lpstr>SO 01B 08 Pol</vt:lpstr>
      <vt:lpstr>SO 01B 09 Pol</vt:lpstr>
      <vt:lpstr>SO 01B 10 Pol</vt:lpstr>
      <vt:lpstr>SO 01B 11 Pol</vt:lpstr>
      <vt:lpstr>SO 01B 12 Pol</vt:lpstr>
      <vt:lpstr>SO 01B 13 Pol</vt:lpstr>
      <vt:lpstr>Stavba!CelkemObjekty</vt:lpstr>
      <vt:lpstr>CenaStavby</vt:lpstr>
      <vt:lpstr>Stavba!CisloStavby</vt:lpstr>
      <vt:lpstr>MenaStavby</vt:lpstr>
      <vt:lpstr>MistoStavby</vt:lpstr>
      <vt:lpstr>Stavba!NazevStavby</vt:lpstr>
      <vt:lpstr>Stavba!Objednatel</vt:lpstr>
      <vt:lpstr>'00 01 Naklady'!Oblast_tisku</vt:lpstr>
      <vt:lpstr>'Rekapitulace Objekt 00'!Oblast_tisku</vt:lpstr>
      <vt:lpstr>'Rekapitulace Objekt SO 01A'!Oblast_tisku</vt:lpstr>
      <vt:lpstr>'Rekapitulace Objekt SO 01B'!Oblast_tisku</vt:lpstr>
      <vt:lpstr>'SO 01A 01 Pol'!Oblast_tisku</vt:lpstr>
      <vt:lpstr>'SO 01A 02 Pol'!Oblast_tisku</vt:lpstr>
      <vt:lpstr>'SO 01B 01 Pol'!Oblast_tisku</vt:lpstr>
      <vt:lpstr>'SO 01B 02 Pol'!Oblast_tisku</vt:lpstr>
      <vt:lpstr>'SO 01B 03 Pol'!Oblast_tisku</vt:lpstr>
      <vt:lpstr>'SO 01B 04 Pol'!Oblast_tisku</vt:lpstr>
      <vt:lpstr>'SO 01B 05 Pol'!Oblast_tisku</vt:lpstr>
      <vt:lpstr>'SO 01B 06 Pol'!Oblast_tisku</vt:lpstr>
      <vt:lpstr>'SO 01B 07 Pol'!Oblast_tisku</vt:lpstr>
      <vt:lpstr>'SO 01B 08 Pol'!Oblast_tisku</vt:lpstr>
      <vt:lpstr>'SO 01B 09 Pol'!Oblast_tisku</vt:lpstr>
      <vt:lpstr>'SO 01B 10 Pol'!Oblast_tisku</vt:lpstr>
      <vt:lpstr>'SO 01B 11 Pol'!Oblast_tisku</vt:lpstr>
      <vt:lpstr>'SO 01B 12 Pol'!Oblast_tisku</vt:lpstr>
      <vt:lpstr>'SO 01B 13 Pol'!Oblast_tisku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Ejdy</dc:creator>
  <cp:lastModifiedBy>Simo Adam</cp:lastModifiedBy>
  <cp:lastPrinted>2012-06-29T07:38:16Z</cp:lastPrinted>
  <dcterms:created xsi:type="dcterms:W3CDTF">2009-04-08T07:15:50Z</dcterms:created>
  <dcterms:modified xsi:type="dcterms:W3CDTF">2016-12-19T08:09:14Z</dcterms:modified>
</cp:coreProperties>
</file>