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000" sheetId="2" r:id="rId2"/>
    <sheet name="SO101" sheetId="3" r:id="rId3"/>
    <sheet name="SO301" sheetId="4" r:id="rId4"/>
    <sheet name="SO302" sheetId="5" r:id="rId5"/>
    <sheet name="SO303" sheetId="6" r:id="rId6"/>
    <sheet name="SO304" sheetId="7" r:id="rId7"/>
    <sheet name="SO305" sheetId="8" r:id="rId8"/>
    <sheet name="SO401" sheetId="9" r:id="rId9"/>
    <sheet name="SO501" sheetId="10" r:id="rId10"/>
    <sheet name="SO701" sheetId="11" r:id="rId11"/>
    <sheet name="SO801" sheetId="12" r:id="rId12"/>
  </sheets>
  <definedNames/>
  <calcPr fullCalcOnLoad="1"/>
</workbook>
</file>

<file path=xl/sharedStrings.xml><?xml version="1.0" encoding="utf-8"?>
<sst xmlns="http://schemas.openxmlformats.org/spreadsheetml/2006/main" count="1827" uniqueCount="511">
  <si>
    <t>Soupis objektů s DPH</t>
  </si>
  <si>
    <t>Stavba:A107/16 - Obytný soubor Klafar III - část C2 - 2.etapa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</si>
  <si>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</si>
  <si>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</si>
  <si>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</si>
  <si>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</si>
  <si>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</si>
  <si>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</si>
  <si>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</si>
  <si>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</si>
  <si>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</si>
  <si>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</si>
  <si>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</si>
  <si>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</si>
  <si>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Firma</t>
  </si>
  <si>
    <t>Příloha k formuláři pro ocenění nabídky</t>
  </si>
  <si>
    <t>Stavba :</t>
  </si>
  <si>
    <t>číslo a název SO:</t>
  </si>
  <si>
    <t>číslo a název rozpočtu:</t>
  </si>
  <si>
    <t>A107/16</t>
  </si>
  <si>
    <t>Obytný soubor Klafar III - část C2 - 2.etapa</t>
  </si>
  <si>
    <t>SO000</t>
  </si>
  <si>
    <t>Všeobecné a předběžné položky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</si>
  <si>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</si>
  <si>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</si>
  <si>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</si>
  <si>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</si>
  <si>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</si>
  <si>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</si>
  <si>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</si>
  <si>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</si>
  <si>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</si>
  <si>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</si>
  <si>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</si>
  <si>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</si>
  <si>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</si>
  <si>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</si>
  <si>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</si>
  <si>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</si>
  <si>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</si>
  <si>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</si>
  <si>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</si>
  <si>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</si>
  <si>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</si>
  <si>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</si>
  <si>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</si>
  <si>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02520</t>
  </si>
  <si>
    <t/>
  </si>
  <si>
    <t>ZKOUŠENÍ MATERIÁLŮ NEZÁVISLOU ZKUŠEBNOU
včetně odběru vzorků dle požadavku stavebního dozoru</t>
  </si>
  <si>
    <t xml:space="preserve">KPL       </t>
  </si>
  <si>
    <t>1=1.000 [A]</t>
  </si>
  <si>
    <t>zahrnuje veškeré náklady spojené s objednatelem požadovanými zkouškami</t>
  </si>
  <si>
    <t>02710</t>
  </si>
  <si>
    <t>POMOC PRÁCE ZŘÍZ NEBO ZAJIŠŤ OBJÍŽĎKY A PŘÍSTUP CESTY</t>
  </si>
  <si>
    <t>zahrnuje veškeré náklady spojené s objednatelem požadovanými zařízeními</t>
  </si>
  <si>
    <t>02730</t>
  </si>
  <si>
    <t>POMOC PRÁCE ZŘÍZ NEBO ZAJIŠŤ OCHRANU INŽENÝRSKÝCH SÍTÍ
zabezpečení stávajících inženýrských sítí proti poškození
vodovod, sdělovací vedení, splašková kanalizace, dešťová kanalizace, elektrická vedení, veřejné osvětlení</t>
  </si>
  <si>
    <t>02770</t>
  </si>
  <si>
    <t>POMOC PRÁCE ZŘÍZ NEBO ZAJIŠŤ ÚPRAVY NA MELIORAČNÍCH SÍTÍCH</t>
  </si>
  <si>
    <t>02780</t>
  </si>
  <si>
    <t>POMOC PRÁCE ZŘÍZ NEBO ZAJIŠŤ ZEMNÍKY A SKLÁDKY</t>
  </si>
  <si>
    <t>zahrnuje veškeré náklady spojené s objednatelem požadovanými zařízeními (nezahrnuje poplatky za získanou nebo uloženou zeminu)</t>
  </si>
  <si>
    <t>zahrnuje veškeré náklady spojené s objednatelem požadovanými pracemi</t>
  </si>
  <si>
    <t>02911</t>
  </si>
  <si>
    <t>OSTATNÍ POŽADAVKY - GEODETICKÉ ZAMĚŘENÍ
zaměření skutečného provedení stavby</t>
  </si>
  <si>
    <t>02943</t>
  </si>
  <si>
    <t>OSTATNÍ POŽADAVKY - VYPRACOVÁNÍ RDS
zahrnuje veškeré nutné podrobné projekty pro stavbu, havarijní plán, protipovodňový plán a projekt dopravně inženýrských opatření</t>
  </si>
  <si>
    <t>02944</t>
  </si>
  <si>
    <t>OSTAT POŽADAVKY - DOKUMENTACE SKUTEČ PROVEDENÍ V DIGIT FORMĚ
včetně digitálního provedení na CD</t>
  </si>
  <si>
    <t>02945</t>
  </si>
  <si>
    <t>OSTAT POŽADAVKY - GEOMETRICKÝ PLÁN
geometrický oddělovací plán pro majetkové vypořádání vlastnických vztahů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</si>
  <si>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</si>
  <si>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</si>
  <si>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Jednou měsíčně zajištění jedné sady barevných fotografií v tištěné formě i na CD
dokumentující postup výstavby. Sadu uspořádat do alba s popisy stručně určujícími
místo, čas a předmět fotografie. Po převzetí stavby zajistit zvláštní sadu z průběhu
stavby ve 2 vyhotoveních včetně uložení na CD.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</si>
  <si>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</si>
  <si>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02991</t>
  </si>
  <si>
    <t>OSTATNÍ POŽADAVKY - INFORMAČNÍ TABULE</t>
  </si>
  <si>
    <t xml:space="preserve">KUS       </t>
  </si>
  <si>
    <t>2=2.000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</si>
  <si>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</si>
  <si>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</si>
  <si>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</si>
  <si>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
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prostranství, dočasné zábory manipulačních pruhů, dočasné skládky, za zvláštní užívání, zajištění skladovacích ploch a prostor pro potřeby stavby a s tím související dopravní značení a zabezpečení pracoviště.Poplatky a náklady za spotřebované energie, plyn a vodu atd. v době výstavby až do předání díla.Zajištění údržby veřejných komunikací a komunikací pro pěší v průběhu celé stavby, včetně případné zimní údržby.</t>
  </si>
  <si>
    <t>03720</t>
  </si>
  <si>
    <t>POMOC PRÁCE ZAJIŠŤ NEBO ZŘÍZ REGULACI A OCHRANU DOPRAVY</t>
  </si>
  <si>
    <t>zahrnuje objednatelem povolené náklady na požadovaná zařízení zhotovitele
Náklady na všechny dočasné úpravy pro regulaci dopravy po staveništi a náklady
na veškeré dočasné dopravní značení včetně jeho odstranění, které není součástí
DIO a je nutné pro zachování bezpečnosti provozu</t>
  </si>
  <si>
    <t>C e l k e m</t>
  </si>
  <si>
    <t>SO101</t>
  </si>
  <si>
    <t>Komunikace</t>
  </si>
  <si>
    <t>0141010</t>
  </si>
  <si>
    <t>POPLATKY ZA SKLÁDKU - ORNICE</t>
  </si>
  <si>
    <t xml:space="preserve">M3        </t>
  </si>
  <si>
    <t>z položky 121108
1287,6=1 287.600 [A]</t>
  </si>
  <si>
    <t>zahrnuje veškeré poplatky provozovateli skládky související s uložením odpadu na skládce.</t>
  </si>
  <si>
    <t>0141011</t>
  </si>
  <si>
    <t>POPLATKY ZA SKLÁDKU - ZEMINA</t>
  </si>
  <si>
    <t>z položky 123738
1981,643=1 981.643 [A]</t>
  </si>
  <si>
    <t>0141012</t>
  </si>
  <si>
    <t>POPLATKY ZA SKLÁDKU - ASFALTOBETONOVÁ SUŤ</t>
  </si>
  <si>
    <t>z položky 113138
1,32=1.320 [A]</t>
  </si>
  <si>
    <t>0141013</t>
  </si>
  <si>
    <t>POPLATKY ZA SKLÁDKU - BETON</t>
  </si>
  <si>
    <t>z položky113488
38,225=38.225 [A]
z položky 113514
5*0,08*0,2=0.080 [B]
z položky 113524
29*0,15*0,3=1.305 [C]
Celkem: A+B+C=39.610 [D]</t>
  </si>
  <si>
    <t>0141014</t>
  </si>
  <si>
    <t>POPLATKY ZA SKLÁDKU - ŠTĚRKODRŤ</t>
  </si>
  <si>
    <t>z položky 113328
4,56=4.560 [A]</t>
  </si>
  <si>
    <t>Zemní práce</t>
  </si>
  <si>
    <t>113138</t>
  </si>
  <si>
    <t>ODSTRANĚNÍ KRYTU ZPEVNĚNÝCH PLOCH S ASFALT POJIVEM, ODVOZ NA SKLÁDKU DLE URČENÍ ZHOTOVITELE
odstranění stávajících konstrukcí v místech napojení</t>
  </si>
  <si>
    <t>Větev C
6*1*0,11=0.660 [A]
Větev E
6*1*0,11=0.660 [B]
Celkem: A+B=1.320 [C]
Viz D.1.2.1.2 Situace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</si>
  <si>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</si>
  <si>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</si>
  <si>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NA SKLÁDKU DLE URČENÍ ZHOTOVITELE
odstranění stávajících konstrukcí v místech napojení</t>
  </si>
  <si>
    <t>Větev C
6*1*0,38=2.280 [A]
Větev E
6*1*0,38=2.280 [B]
Celkem: A+B=4.560 [C]
Viz D.1.2.1.2 Situace</t>
  </si>
  <si>
    <t>113488</t>
  </si>
  <si>
    <t>ODSTRANĚNÍ KRYTU ZPEVNĚNÝCH PLOCH Z DLAŽDIC VČETNĚ PODKLADU, ODVOZ NA SKLÁDKU DLE URČENÍ ZHOTOVITELE
odstranění stávajících konstrukcí v místech napojení</t>
  </si>
  <si>
    <t>Větev C
1,5*1*0,15=0.225 [A]
Větev E
2,5*1*015=37.500 [B]
2*1*0,25=0.500 [C]
Celkem: A+B+C=38.225 [D]
Viz D.1.2.1.2 Situace</t>
  </si>
  <si>
    <t>113514</t>
  </si>
  <si>
    <t>ODSTRANĚNÍ ZÁHONOVÝCH OBRUBNÍKŮ, ODVOZ NA SKLÁDKU DLE URČENÍ ZHOTOVITELE
odstranění stávajících obrub v místech napojení</t>
  </si>
  <si>
    <t xml:space="preserve">M         </t>
  </si>
  <si>
    <t>Větev C
3*1=3.000 [A]
Větev E
2*1=2.000 [B]
Celkem: A+B=5.000 [C]
Viz D.1.2.1.2 Situace</t>
  </si>
  <si>
    <t>113524</t>
  </si>
  <si>
    <t>ODSTRANĚNÍ CHODNÍKOVÝCH OBRUBNÍKŮ BETONOVÝCH, ODVOZ NA SKLÁDKU DLE URČENÍ ZHOTOVITELE
odstranění stávajících obrub v místech napojení</t>
  </si>
  <si>
    <t>Větev C
2*1+10=12.000 [F]
Větev E
5*1+12=17.000 [D]
Celkem: F+D=29.000 [G]
Viz D.1.2.1.2 Situace</t>
  </si>
  <si>
    <t>121108</t>
  </si>
  <si>
    <t>SEJMUTÍ ORNICE NEBO LESNÍ PŮDY S ODVOZEM NA MEZIDEPONII</t>
  </si>
  <si>
    <t>Větev C
77*10*0,3=231.000 [A]
Větev E
260*12*0,3=936.000 [B]
Stezka
(68+66)*3*0,3=120.600 [C]
Celkem: A+B+C=1 287.600 [D]
Viz D.1.2.1.2 Situace</t>
  </si>
  <si>
    <t>položka zahrnuje sejmutí ornice bez ohledu na tloušťku vrstvy a její vodorovnou dopravu
nezahrnuje uložení na trvalou skládku</t>
  </si>
  <si>
    <t>123738</t>
  </si>
  <si>
    <t>ODKOP PRO SPOD STAVBU SILNIC A ŽELEZNIC TŘ. I, ODVOZ NA SKLÁDKU DLE URČENÍ ZHOTOVITELE</t>
  </si>
  <si>
    <t>Větev C
Komunikace 
77*7*0,61=328.790 [A]
Chodník
70*2*0,24=33.600 [B]
Sjezd
4*2,5*0,37=3.700 [C]
Větev E
Komunikace 
260*7*0,61=1 110.200 [D]
Chodník
20*2,5*0,24=12.000 [E]
(10+19+28+16+7+6+19+17+19+18+20)*1,5*0,24=64.440 [F]
(30+24+25+33+23+9+19+9+20+9)*2*0,24=96.480 [G]
Sjezdy
(11*2,5*4+11*4*4)*0,37=105.820 [H]
Parkoviště
(10+28+16+7+17+19+17+20)*2*0,37=99.160 [I]
11,5*3,5*0,37=14.893 [J]
Stezka
(68+66)*3,5*0,24=112.560 [K]
Celkem: A+B+C+D+E+F+G+H+I+J+K=1 981.643 [L]
Viz D.1.2.1.2 Situace
D1.2.1.4 Vzorové příčné řezy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</si>
  <si>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</si>
  <si>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125738</t>
  </si>
  <si>
    <t>VYKOPÁVKY ZE ZEMNÍKŮ A SKLÁDEK TŘ. I, ODVOZ NA ROZPROSTŘENÍ</t>
  </si>
  <si>
    <t>přebytečná ornice vyjmutá ze ZPF
671=671.000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</si>
  <si>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</si>
  <si>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17180</t>
  </si>
  <si>
    <t>ULOŽENÍ SYPANINY DO NÁSYPŮ Z NAKUPOVANÝCH MATERIÁLŮ
výměna aktivní zóny</t>
  </si>
  <si>
    <t>aktivní zóna
Větev C
Komunikace 
77*7*0,5=269.500 [A]
Chodník
70*2*0,3=42.000 [B]
Sjezd
4*2,5*0,3=3.000 [C]
Větev E
Komunikace 
260*7*0,5=910.000 [D]
Chodník
20*2,5*0,3=15.000 [E]
(10+19+28+16+7+6+19+17+19+18+20)*1,5*0,3=80.550 [F]
(30+24+25+33+23+9+19+9+20+9)*2*0,3=120.600 [G]
Sjezdy
(11*2,5*4+11*4*4)*0,3=85.800 [H]
Parkoviště
(10+28+16+7+17+19+17+20)*2*0,3=80.400 [I]
11,5*3,5*0,3=12.075 [J]
Stezka
(68+66)*3,5*0,3=140.700 [K]
Celkem: A+B+C+D+E+F+G+H+I+J+K=1 759.625 [L]
Viz D.1.2.1.2 Situace
D1.2.1.4 Vzorové příčné řezy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</si>
  <si>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</si>
  <si>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</si>
  <si>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</si>
  <si>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Větev C
77*1*0,5=38.500 [A]
70*0,5*0,5=17.500 [B]
Větev E
260*2*0,5*0,5=130.000 [C]
Stezka
(68+66)*2*0,5*0,5=67.000 [D]
Celkem: A+B+C+D=253.000 [E]
Viz D.1.2.1.2 Situace
D1.2.1.4 Vzorové příčné řezy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</si>
  <si>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</si>
  <si>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</si>
  <si>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</si>
  <si>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</si>
  <si>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Větev C
Komunikace 
77*6=462.000 [A]
Chodník
70*1,5=105.000 [B]
Sjezd
4*2,5=10.000 [C]
Větev E
Komunikace 
260*6=1 560.000 [D]
Chodník
20*2=40.000 [E]
(10+19+28+16+7+6+19+17+19+18+20)*1=179.000 [F]
(30+24+25+33+23+9+19+9+20+9)*1,5=301.500 [G]
Sjezdy
(11*2,5*4+11*4*4)=286.000 [H]
Parkoviště
(10+28+16+7+17+19+17+20)*2=268.000 [I]
11,5*3,5=40.250 [J]
Stezka
(68+66)*3=402.000 [K]
Celkem: A+B+C+D+E+F+G+H+I+J+K=3 653.750 [L]
Viz D.1.2.1.2 Situace
D1.2.1.4 Vzorové příčné řezy</t>
  </si>
  <si>
    <t>položka zahrnuje úpravu pláně včetně vyrovnání výškových rozdílů. Míru zhutnění určuje projekt.</t>
  </si>
  <si>
    <t>18222</t>
  </si>
  <si>
    <t>ROZPROSTŘENÍ ORNICE VE SVAHU V TL DO 0,15M</t>
  </si>
  <si>
    <t>Větev C
77*1=77.000 [A]
70*0,5=35.000 [B]
Větev E
260*2*0,5=260.000 [C]
Stezka
(68+66)*2*0,5=134.000 [D]
Celkem: A+B+C+D=506.000 [E]
Viz D.1.2.1.2 Situace
D1.2.1.4 Vzorové příčné řezy</t>
  </si>
  <si>
    <t>položka zahrnuje:
nutné přemístění ornice z dočasných skládek vzdálených do 50m
rozprostření ornice v předepsané tloušťce ve svahu přes 1:5</t>
  </si>
  <si>
    <t>18231</t>
  </si>
  <si>
    <t>ROZPROSTŘENÍ ORNICE V ROVINĚ V TL DO 0,10M
na pozemku 9063/1</t>
  </si>
  <si>
    <t>ornice vyjmutá ze ZPF
671/0,10=6 710.000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</si>
  <si>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</si>
  <si>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</si>
  <si>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</si>
  <si>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</si>
  <si>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</si>
  <si>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21197</t>
  </si>
  <si>
    <t>OPLÁŠTĚNÍ ODVODŇOVACÍCH ŽEBER Z GEOTEXTILIE</t>
  </si>
  <si>
    <t>Větev C
77*2*1,5=231.000 [A]
Větev E
260*1,5=390.000 [B]
Celkem: A+B=621.000 [C]
Viz D.1.2.1.2 Situace
D1.2.1.4 Vzorové příčné řezy</t>
  </si>
  <si>
    <t>položka zahrnuje dodávku předepsané geotextilie, mimostaveništní a vnitrostaveništní dopravu a její uložení včetně potřebných přesahů (nezapočítávají se do výměry)</t>
  </si>
  <si>
    <t>212635</t>
  </si>
  <si>
    <t>TRATIVODY KOMPL Z TRUB Z PLAST HM DN DO 160MM, RÝHA TŘ I</t>
  </si>
  <si>
    <t>Větev C
77*2=154.000 [A]
Větev E
260=260.000 [B]
Celkem: A+B=414.000 [C]
Viz D.1.2.1.2 Situace
D1.2.1.4 Vzorové příčné řezy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</si>
  <si>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</si>
  <si>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56330</t>
  </si>
  <si>
    <t>VOZOVKOVÉ VRSTVY ZE ŠTĚRKODRTI</t>
  </si>
  <si>
    <t>Větev C
Komunikace 
77*6*0,3=138.600 [A]
Chodník
70*1,5*0,15=15.750 [B]
Sjezd
4*2,5*0,25=2.500 [C]
Větev E
Komunikace 
260*6*0,3=468.000 [D]
Chodník
20*2*0,15=6.000 [E]
(10+19+28+16+7+6+19+17+19+18+20)*1*0,15=26.850 [F]
(30+24+25+33+23+9+19+9+20+9)*1,5*0,15=45.225 [G]
Sjezdy
(11*2,5*4+11*4*4)*0,25=71.500 [H]
Parkoviště
(10+28+16+7+17+19+17+20)*2*0,25=67.000 [I]
11,5*3,5*0,25=10.063 [J]
Stezka
(68+66)*3*0,15=60.300 [K]
Celkem: A+B+C+D+E+F+G+H+I+J+K=911.788 [L]
Viz D.1.2.1.2 Situace
D1.2.1.4 Vzorové příčné řezy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</si>
  <si>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</si>
  <si>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572133</t>
  </si>
  <si>
    <t>INFILTRAČNÍ POSTŘIK Z EMULZE DO 1,5KG/M2</t>
  </si>
  <si>
    <t>Větev C
Komunikace 
77*6=462.000 [A]
Větev E
Komunikace 
260*6=1 560.000 [B]
Celkem: A+B=2 022.000 [C]
Viz D.1.2.1.2 Situace
D1.2.1.4 Vzorové příčné řezy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</si>
  <si>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</si>
  <si>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572212</t>
  </si>
  <si>
    <t>SPOJOVACÍ POSTŘIK Z MODIFIK ASFALTU DO 0,5KG/M2</t>
  </si>
  <si>
    <t>574A33</t>
  </si>
  <si>
    <t>ASFALTOVÝ BETON PRO OBRUSNÉ VRSTVY ACO 11 TL. 40MM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</si>
  <si>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</si>
  <si>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574C65</t>
  </si>
  <si>
    <t>ASFALTOVÝ BETON PRO LOŽNÍ VRSTVY ACL 16 TL. 70MM</t>
  </si>
  <si>
    <t>5774AE</t>
  </si>
  <si>
    <t>VRSTVY PRO OBNOVU A OPRAVY Z ASF BETONU ACO 11+, 11S</t>
  </si>
  <si>
    <t>Větev C
6*1*0,04=0.240 [A]
Větev E
6*1*0,04=0.240 [B]
Celkem: A+B=0.480 [C]
Viz D.1.2.1.2 Situace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</si>
  <si>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</si>
  <si>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5774CG</t>
  </si>
  <si>
    <t>VRSTVY PRO OBNOVU A OPRAVY Z ASF BETONU ACL 16S, 16+</t>
  </si>
  <si>
    <t>Větev C
6*1*0,07=0.420 [A]
Větev E
6*1*0,07=0.420 [B]
Celkem: A+B=0.840 [C]
Viz D.1.2.1.2 Situace</t>
  </si>
  <si>
    <t>582612</t>
  </si>
  <si>
    <t>KRYTY Z BETON DLAŽDIC ŠEDÝCH TL 80MM DO LOŽE Z KAM
parkovací plochy 10x20 cm</t>
  </si>
  <si>
    <t>Větev E
Parkoviště
(10+28+16+7+17+19+17+20)*2=268.000 [A]
11,5*3,5=40.250 [B]
Celkem: A+B=308.250 [C]
Viz D1.1.2 Situace
D1.1.5 Kladečský plán dlažeb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</si>
  <si>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</si>
  <si>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582614</t>
  </si>
  <si>
    <t>KRYTY Z BETON DLAŽDIC BAREV TL 60MM DO LOŽE Z KAM
chodníky, stezka
žlutá barva 10x10cm, hnědá barva 10x10 kontejnerová stání</t>
  </si>
  <si>
    <t>kontejnerové stání - hnědá barva
6*3=18.000 [A]
chodník - žlutá barva
Větev C
70*1,5=105.000 [B]
Větev E
20*2=40.000 [C]
(10+19+28+16+7+6+19+17+19+18+20)*1=179.000 [D]
(30+24+25+33+23+9+19+9+20+9)*1,5=301.500 [E]
Stezka
(68+66)*3=402.000 [F]
předlážděni
Větev C
1,5*1=1.500 [G]
Větev E
2,5*1=2.500 [H]
2*1=2.000 [I]
Celkem: A+B+C+D+E+F+G+H+I=1 051.500 [J]
Viz D.1.2.1.2 Situace
D1.2.1.4 Vzorové příčné řezy
Viz D1.1.2 Situace
D1.1.5 Kladečský plán dlažeb</t>
  </si>
  <si>
    <t>582615</t>
  </si>
  <si>
    <t>KRYTY Z BETON DLAŽDIC BAREV TL 80MM DO LOŽE Z KAM
sjezdy, červená barva 10x20cm</t>
  </si>
  <si>
    <t>Větev C
4*2,5=10.000 [A]
Větev E
(11*2,5*4+11*4*4)=286.000 [B]
Celkem: A+B=296.000 [C]
Viiz D.1.2.1.2 Situace
D1.2.1.4 Vzorové příčné řezy
Viz D1.1.2 Situace
D1.1.5 Kladečský plán dlažeb</t>
  </si>
  <si>
    <t>58261A</t>
  </si>
  <si>
    <t>KRYTY Z BETON DLAŽDIC BAREV RELIÉF TL 60MM DO LOŽE Z KAM
varovný a signální pás, červená barva</t>
  </si>
  <si>
    <t>Větev E
3*0,4+3,6*0,4+1,3*0,8+2*0,8+3*0,8+2,5*0,8=9.680 [A]
Viz D.1.2.1.2 Situace
D1.2.1.4 Vzorové příčné řezy</t>
  </si>
  <si>
    <t>58261B</t>
  </si>
  <si>
    <t>KRYTY Z BETON DLAŽDIC BAREV RELIÉF TL 80MM DO LOŽE Z KAM
varovný pás na sjezdech a na vjezdu do obytné zóny, červená barva</t>
  </si>
  <si>
    <t>Větev C
4*0,4=1.600 [A]
Větev E
6*0,4=2.400 [B]
Celkem: A+B=4.000 [C]
Viz D.1.2.1.2 Situace
D1.2.1.4 Vzorové příčné řezy</t>
  </si>
  <si>
    <t>58271</t>
  </si>
  <si>
    <t>DLÁŽDĚNÉ KRYTY Z DESEK Z KONGLOMER KAMENE DO LOŽE Z KAMENIVA
parkovací stání</t>
  </si>
  <si>
    <t>Větev E
20*2*0,1+2*3,5*0,1+2=6.700 [A]
Viz D.1.2.1.2 Situace</t>
  </si>
  <si>
    <t>587205</t>
  </si>
  <si>
    <t>PŘEDLÁŽDĚNÍ KRYTU Z BETONOVÝCH DLAŽDIC</t>
  </si>
  <si>
    <t>Větev C
1,5*1=1.500 [A]
Větev E
2,5*1=2.500 [B]
2*1=2.000 [C]
Celkem: A+B+C=6.000 [D]
Viz D.1.2.1.2 Situace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</si>
  <si>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</si>
  <si>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</si>
  <si>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</t>
  </si>
  <si>
    <t>Větev C
6+2*1=8.000 [A]
Větev E
6+2*1=8.000 [B]
Celkem: A+B=16.000 [C]
Viz D.1.2.1.2 Situace</t>
  </si>
  <si>
    <t>položka zahrnuje:
- dodávku předepsaného materiálu
- vyčištění a výplň spar tímto materiálem</t>
  </si>
  <si>
    <t>Ostatní konstrukce a práce</t>
  </si>
  <si>
    <t>914121</t>
  </si>
  <si>
    <t>DOPRAVNÍ ZNAČKY ZÁKLADNÍ VELIKOSTI OCELOVÉ FÓLIE TŘ 1 - DODÁVKA A MONTÁŽ</t>
  </si>
  <si>
    <t>P2
1=1.000 [A]
Viz D1.2.1.1 Technická zpráva
Viz D1.2.1.2 Situace</t>
  </si>
  <si>
    <t>položka zahrnuje:
- dodávku a montáž značek v požadovaném provedení</t>
  </si>
  <si>
    <t>914421</t>
  </si>
  <si>
    <t>DOPRAVNÍ ZNAČKY 100X150CM OCELOVÉ FÓLIE TŘ 1 - DODÁVKA A MONTÁŽ</t>
  </si>
  <si>
    <t>IP26a
1=1.000 [A]
IP26b
1=1.000 [B]
Celkem: A+B=2.000 [C]
Viz D1.2.1.1 Technická zpráva
Viz D1.2.1.2 Situace</t>
  </si>
  <si>
    <t>914911</t>
  </si>
  <si>
    <t>SLOUPKY A STOJKY DOPRAVNÍCH ZNAČEK Z OCEL TRUBEK SE ZABETONOVÁNÍM - DODÁVKA A MONTÁŽ</t>
  </si>
  <si>
    <t>3=3.000 [A]
Viz D1.2.1.1 Technická zpráva
Viz D1.2.1.2 Situace</t>
  </si>
  <si>
    <t>položka zahrnuje:
- sloupky a upevňovací zařízení včetně jejich osazení (betonová patka, zemní práce)</t>
  </si>
  <si>
    <t>917211</t>
  </si>
  <si>
    <t>ZÁHONOVÉ OBRUBY Z BETONOVÝCH OBRUBNÍKŮ ŠÍŘ 50MM</t>
  </si>
  <si>
    <t>Větev C
70+70+34=174.000 [A]
Větev E
260*2+3=523.000 [B]
Stezka
(68+66)*2=268.000 [C]
Celkem: A+B+C=965.000 [D]
Viz D.1.2.1.2 Situace
D1.2.1.4 Vzorové příčné řezy
Viz D1.1.2 Situace
D1.1.5 Kladečský plán dlažeb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</si>
  <si>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</si>
  <si>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</si>
  <si>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</t>
  </si>
  <si>
    <t>Větev C
2,5+2,5=5.000 [A]
Větev E
11*2*2,5+11*2*4+2*3+2*6+8=169.000 [B]
20+2*10+19+28*2+12+16*2+7*2+6+19+2+17*2+19*2+18*2+20*2+30+24+25+33+23+9+19+9+20+9=549.000 [C]
209=209.000 [D]
199=199.000 [E]
Celkem: A+B+C+D+E=1 131.000 [F]
Viz D.1.2.1.2 Situace
D1.2.1.4 Vzorové příčné řezy
Viz D1.1.2 Situace
D1.1.5 Kladečský plán dlažeb</t>
  </si>
  <si>
    <t>917224</t>
  </si>
  <si>
    <t>SILNIČNÍ A CHODNÍKOVÉ OBRUBY Z BETONOVÝCH OBRUBNÍKŮ ŠÍŘ 150MM</t>
  </si>
  <si>
    <t>Větev C
77*2=154.000 [A]
Větev E
44+48+41+48+14+10=205.000 [B]
Celkem: A+B=359.000 [C]
Viz D.1.2.1.2 Situace
D1.2.1.4 Vzorové příčné řezy
Viz D1.1.2 Situace
D1.1.5 Kladečský plán dlažeb</t>
  </si>
  <si>
    <t>919113</t>
  </si>
  <si>
    <t>ŘEZÁNÍ ASFALTOVÉHO KRYTU VOZOVEK TL DO 150MM</t>
  </si>
  <si>
    <t>položka zahrnuje řezání vozovkové vrstvy v předepsané tloušťce, včetně spotřeby vody</t>
  </si>
  <si>
    <t>SO301</t>
  </si>
  <si>
    <t>Dešťová kanalizace</t>
  </si>
  <si>
    <t>z položky 132738
916,76=916.760 [A]
z položky 133738
101,6=101.600 [B]
Celkem: A+B=1 018.360 [C]</t>
  </si>
  <si>
    <t>Stoka E
1*1,4*0,2=0.280 [A]
2*2*0,2=0.800 [B]
Celkem: A+B=1.080 [C]
Viz D1.2.2.2 Situace</t>
  </si>
  <si>
    <t>132738</t>
  </si>
  <si>
    <t>HLOUBENÍ RÝH ŠÍŘ DO 2M PAŽ I NEPAŽ TŘ. I, ODVOZ NA SKLÁDKU DLE URČENÍ ZHOTOVITELE</t>
  </si>
  <si>
    <t>Stoka E
246*1,4*1,9=654.360 [A]
přípojky
(2+6+4+6+4+4+5+4)*1,2*1,2=50.400 [B]
Stoka F
68*1,4*2=190.400 [C]
přípojky
(4+2+4+2)*1,2*1,5=21.600 [D]
Celkem: A+B+C+D=916.760 [E]
Viz D1.2.2.2 Situace
Viz D1.2.2.3 Podélný profil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</si>
  <si>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</si>
  <si>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133738</t>
  </si>
  <si>
    <t>HLOUBENÍ ŠACHET ZAPAŽ I NEPAŽ TŘ. I, ODVOZ NA SKLÁDKU DLE URČENÍ ZHOTOVITELE</t>
  </si>
  <si>
    <t>Stoka E
šachty
8*2*2*2,1=67.200 [A]
2*2*2,8=11.200 [B]
vpusti
8*1*1*0,6=4.800 [C]
Stoka F
2*2*2*2=16.000 [D]
vpusti
4*1*1*0,6=2.400 [E]
Celkem: A+B+C+D+E=101.600 [F]
Viz D1.2.2.2 Situace
Viz D1.2.2.3 Podélný profil</t>
  </si>
  <si>
    <t>17481</t>
  </si>
  <si>
    <t>ZÁSYP JAM A RÝH Z NAKUPOVANÝCH MATERIÁLŮ</t>
  </si>
  <si>
    <t>Stoka E
246*1,4*1,2=413.280 [A]
přípojky
(2+6+4+6+4+4+5+4)*1,2*0,6=25.200 [B]
Stoka F
68*1,4*1,3=123.760 [C]
přípojky
(4+2+4+2)*1,2*0,9=12.960 [D]
Stoka E
šachty
8*1*1*1,9=15.200 [E]
1*1*2,6=2.600 [F]
vpusti
8*0,5*0,5*0,5=1.000 [G]
Stoka F
2*1*1*1,8=3.600 [H]
vpusti
4*0,5*0,5*0,5=0.500 [I]
Celkem: A+B+C+D+E+F+G+H+I=598.100 [J]
Viz D1.2.2.2 Situace
Viz D1.2.2.3 Podélný profil
Viz D1.2.2.2 Situace
Viz D1.2.2.4 Uložení potrubí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</si>
  <si>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</si>
  <si>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</si>
  <si>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štěrkopísek 0-22mm</t>
  </si>
  <si>
    <t>Stoka E
246*1,4*0,6=206.640 [A]
přípojky
(2+6+4+6+4+4+5+4)*1,2*0,5=21.000 [B]
Stoka F
68*1,4*0,6=57.120 [C]
přípojky
(4+2+4+2)*1,2*0,5=7.200 [D]
Celkem: A+B+C+D=291.960 [E]
Viz D1.2.2.2 Situace
Viz D1.2.2.4 Uložení potrubí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</si>
  <si>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</si>
  <si>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Stoka E
246*1,4=344.400 [A]
přípojky
(2+6+4+6+4+4+5+4)*1,2=42.000 [B]
Stoka F
68*1,4=95.200 [C]
přípojky
(4+2+4+2)*1,2=14.400 [D]
Celkem: A+B+C+D=496.000 [E]
Viz D1.2.2.2 Situace
Viz D1.2.2.4 Uložení potrubí</t>
  </si>
  <si>
    <t>18233</t>
  </si>
  <si>
    <t>ROZPROSTŘENÍ ORNICE V ROVINĚ V TL DO 0,20M</t>
  </si>
  <si>
    <t>Stoka E
1*1,4*0,2=0.280 [A]
Viz D1.2.2.2 Situace</t>
  </si>
  <si>
    <t>Vodorovné konstrukce</t>
  </si>
  <si>
    <t>45157</t>
  </si>
  <si>
    <t xml:space="preserve">PODKLADNÍ A VÝPLŇOVÉ VRSTVY Z KAMENIVA TĚŽENÉHO
štěrkopísek 8-16 </t>
  </si>
  <si>
    <t>potrubí
Stoka E
246*1,4*0,1=34.440 [A]
přípojky
(2+6+4+6+4+4+5+4)*1,2*0,1=4.200 [B]
Stoka F
68*1,4*0,1=9.520 [C]
přípojky
(4+2+4+2)*1,2*0,1=1.440 [D]
šachty, vpusti
Stoka E
šachty
8*2*2*0,2=6.400 [E]
2*2*0,2=0.800 [F]
vpusti
8*1*1*0,1=0.800 [G]
Stoka F
2*2*2*0,2=1.600 [H]
vpusti
4*1*1*0,1=0.400 [I]
Celkem: A+B+C+D+E+F+G+H+I=59.600 [J]
Viz D1.2.2.2 Situace
Viz D1.2.2.3 Podélný profil
Viz D1.2.3.2 Situace
Viz D1.2.3.4 Uložení potrubí</t>
  </si>
  <si>
    <t>položka zahrnuje dodávku předepsaného kameniva, mimostaveništní a vnitrostaveništní dopravu a jeho uložení
není-li v zadávací dokumentaci uvedeno jinak, jedná se o nakupovaný materiál</t>
  </si>
  <si>
    <t xml:space="preserve">Potrubí    </t>
  </si>
  <si>
    <t>87433</t>
  </si>
  <si>
    <t>POTRUBÍ Z TRUB PLASTOVÝCH ODPADNÍCH DN DO 150MM
přípojky</t>
  </si>
  <si>
    <t>Stoka E
(2+6+4+6+4+4+5+4)=35.000 [A]
Stoka F
(4+2+4+2)=12.000 [B]
Celkem: A+B=47.000 [C]
Viz D1.2.2.2 Situace
Viz D1.2.2.3 Podélný profil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</si>
  <si>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</si>
  <si>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</si>
  <si>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</t>
  </si>
  <si>
    <t>Stoka E
246=246.000 [A]
Stoka F
68=68.000 [B]
Celkem: A+B=314.000 [C]
Viz D1.2.2.2 Situace
Viz D1.2.2.3 Podélný profil</t>
  </si>
  <si>
    <t>894145</t>
  </si>
  <si>
    <t>ŠACHTY KANALIZAČNÍ Z BETON DÍLCŮ NA POTRUBÍ DN DO 300MM</t>
  </si>
  <si>
    <t>Stoka E
9=9.000 [A]
Stoka F
2=2.000 [B]
Celkem: A+B=11.000 [C]
Viz D1.2.2.2 Situace
Viz D1.2.2.3 Podélný profil</t>
  </si>
  <si>
    <t>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</si>
  <si>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89712</t>
  </si>
  <si>
    <t>VPUSŤ KANALIZAČNÍ ULIČNÍ KOMPLETNÍ Z BETONOVÝCH DÍLCŮ</t>
  </si>
  <si>
    <t>Stoka E
8=8.000 [A]
Stoka F
4=4.000 [B]
Celkem: A+B=12.000 [C]
Viz D1.2.2.2 Situace
Viz D1.2.2.3 Podélný profil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</si>
  <si>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</si>
  <si>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</si>
  <si>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</si>
  <si>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vyrovnání stávajících šachet
1=1.000 [A]
Viz D1.2.2.2 Situace</t>
  </si>
  <si>
    <t>- položka výškové úpravy zahrnuje všechny nutné práce a materiály pro zvýšení nebo snížení zařízení (včetně nutné úpravy stávajícího povrchu vozovky nebo chodníku).</t>
  </si>
  <si>
    <t>899309</t>
  </si>
  <si>
    <t>DOPLŇKY NA POTRUBÍ - VÝSTRAŽNÁ FÓLIE</t>
  </si>
  <si>
    <t>Stoka E
246=246.000 [A]
přípojky
(2+6+4+6+4+4+5+4)=35.000 [B]
Stoka F
68=68.000 [C]
přípojky
(4+2+4+2)=12.000 [D]
Celkem: A+B+C+D=361.000 [E]
Viz D1.2.2.2 Situace
Viz D1.2.2.3 Podélný profil</t>
  </si>
  <si>
    <t>- Položka zahrnuje veškerý materiál, výrobky a polotovary, včetně mimostaveništní a vnitrostaveništní dopravy (rovněž přesuny), včetně naložení a složení,případně s uložením.</t>
  </si>
  <si>
    <t>8996121</t>
  </si>
  <si>
    <t>ZKOUŠKA VODOTĚSNOSTI ŠACHET</t>
  </si>
  <si>
    <t>šachty
11=11.000 [A]
Viz D.1.2.2.1 Technická zpráva
Viz D1.2.2.2 Situace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</si>
  <si>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</si>
  <si>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899632</t>
  </si>
  <si>
    <t>ZKOUŠKA VODOTĚSNOSTI POTRUBÍ DN DO 150MM</t>
  </si>
  <si>
    <t>Stoka E
(2+6+4+6+4+4+5+4)=35.000 [A]
Stoka F
(4+2+4+2)=12.000 [B]
Celkem: A+B=47.000 [C]
Viz D.1.2.2.1 Technická zpráva
Viz D1.2.2.2 Situace</t>
  </si>
  <si>
    <t>899652</t>
  </si>
  <si>
    <t>ZKOUŠKA VODOTĚSNOSTI POTRUBÍ DN DO 300MM</t>
  </si>
  <si>
    <t>Stoka E
246=246.000 [A]
Stoka F
68=68.000 [B]
Celkem: A+B=314.000 [C]
Viz D.1.2.2.1 Technická zpráva
Viz D1.2.2.2 Situace</t>
  </si>
  <si>
    <t>89980</t>
  </si>
  <si>
    <t>TELEVIZNÍ PROHLÍDKA POTRUBÍ
kamerové zkoušky</t>
  </si>
  <si>
    <t>položka zahrnuje prohlídku potrubí televizní kamerou, záznam prohlídky na nosičích DVD a vyhotovení závěrečného písemného protokolu</t>
  </si>
  <si>
    <t>Potrubí</t>
  </si>
  <si>
    <t>SO302</t>
  </si>
  <si>
    <t>Splašková kanalizace</t>
  </si>
  <si>
    <t>z položky 132738
974,52=974.520 [A]
z položky 133738
116=116.000 [B]
Celkem: A+B=1 090.520 [C]</t>
  </si>
  <si>
    <t>Stoka D
1*1,3*0,2=0.260 [A]
2*2*0,2=0.800 [B]
Celkem: A+B=1.060 [C]
Viz D1.2.3.2 Situace</t>
  </si>
  <si>
    <t>Stoka D
246*1,3*2,4=767.520 [A]
Stoka E
69*1,25*2,4=207.000 [B]
Celkem: A+B=974.520 [C]
Viz D1.2.3.2 Situace
Viz D1.2.3.3 Podélný profil</t>
  </si>
  <si>
    <t>Stoka D
8*2*2*2,6=83.200 [A]
2*2*3,0=12.000 [B]
Stoka E
2*2*2*2,6=20.800 [C]
Celkem: A+B+C=116.000 [D]
Viz D1.2.3.2 Situace
Viz D1.2.3.3 Podélný profil</t>
  </si>
  <si>
    <t>Potrubí
Stoka D
246*1,3*1,7=543.660 [A]
Stoka E
69*1,25*1,75=150.938 [B]
Šachty
Stoka D
8*1*1*2,6=20.800 [C]
1*1*3,0=3.000 [D]
Stoka E
2*1*1*2,6=5.200 [E]
Celkem: A+B+C+D+E=723.598 [F]
Viz D1.2.3.2 Situace
Viz D1.2.3.4 Uložení potrubí</t>
  </si>
  <si>
    <t>Stoka D
246*1,3*0,6=191.880 [A]
Stoka E
69*1,25*0,55=47.438 [B]
Celkem: A+B=239.318 [C]
Viz D1.2.3.2 Situace
Viz D1.2.3.4 Uložení potrubí</t>
  </si>
  <si>
    <t>Stoka D
246*1,3=319.800 [A]
Stoka E
69*1,25=86.250 [B]
Celkem: A+B=406.050 [C]
Viz D1.2.3.2 Situace</t>
  </si>
  <si>
    <t>rozprosření ornice na stavbě
Stoka D
1*1,3=1.300 [A]
2*2=4.000 [B]
Celkem: A+B=5.300 [C]
Viz D1.2.3.2 Situace</t>
  </si>
  <si>
    <t>Stoka D
1*1,3=1.300 [A]
2*2=4.000 [B]
Celkem: A+B=5.300 [C]
Viz D1.2.3.2 Situace</t>
  </si>
  <si>
    <t>451312</t>
  </si>
  <si>
    <t>PODKLADNÍ A VÝPLŇOVÉ VRSTVY Z PROSTÉHO BETONU C12/15
betonové lože a betonové sedlo pod potrubí</t>
  </si>
  <si>
    <t>Stoka D
246*1,3*0,2=63.960 [A]
Stoka E
69*1,25*0,2=17.250 [B]
Celkem: A+B=81.210 [C]
Viz D1.2.3.2 Situace
Viz D1.2.3.4 Uložení potrubí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</si>
  <si>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</si>
  <si>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PODKLADNÍ A VÝPLŇOVÉ VRSTVY Z KAMENIVA TĚŽENÉHO
štěrkopísek 8-16</t>
  </si>
  <si>
    <t>Stoka D
246*1,3*0,1=31.980 [A]
Stoka E
69*1,25*0,1=8.625 [B]
Celkem: A+B=40.605 [C]
Viz D1.2.3.2 Situace
Viz D1.2.3.4 Uložení potrubí</t>
  </si>
  <si>
    <t>58212</t>
  </si>
  <si>
    <t>DLÁŽDĚNÉ KRYTY Z VELKÝCH KOSTEK DO LOŽE Z MC</t>
  </si>
  <si>
    <t>odláždění kolem šachet
Stoka D
1*4*0,3=1.200 [B]
Viz D1.2.3.2 Situace</t>
  </si>
  <si>
    <t>83444</t>
  </si>
  <si>
    <t>POTRUBÍ Z TRUB KAMENINOVÝCH DN DO 250MM
spojovací systém C - polyuretanový se zabroušeným hrdlem S
včetně odboček k přípojkám</t>
  </si>
  <si>
    <t>Stoka E
69=69.000 [A]
Viz D1.2.3.2 Situace
Viz D1.2.3.3 Podélný profil</t>
  </si>
  <si>
    <t>83445</t>
  </si>
  <si>
    <t>POTRUBÍ Z TRUB KAMENINOVÝCH DN DO 300MM
spojovací systém C - polyuretanový se zabroušeným hrdlem S
včetně odboček k přípojkám</t>
  </si>
  <si>
    <t>Stoka D
246=246.000 [A]
Viz D1.2.3.2 Situace
Viz D1.2.3.3 Podélný profil</t>
  </si>
  <si>
    <t>šachty
11=11.000 [A]
Viz D1.2.3.1 Technická zpráva
Viz D1.2.3.2 Situace</t>
  </si>
  <si>
    <t>vyrovnání stávajících šachet
1=1.000 [A]
Viz D1.2.3.2 Situace</t>
  </si>
  <si>
    <t>Stoka D
246=246.000 [A]
Stoka E
69=69.000 [B]
Celkem: A+B=315.000 [C]
Viz D1.2.3.2 Situace
Viz D1.2.3.3 Podélný profil</t>
  </si>
  <si>
    <t>šachty
11=11.000 [A]
Viz D1.2.3.2 Situace</t>
  </si>
  <si>
    <t>ZKOUŠKA VODOTĚSNOSTI POTRUBÍ DN250, DN300MM</t>
  </si>
  <si>
    <t>Stoka D
246=246.000 [A]
Stoka E
69=69.000 [B]
Celkem: A+B=315.000 [C]
Viz D1.2.3.2 Situace</t>
  </si>
  <si>
    <t>SO303</t>
  </si>
  <si>
    <t>Vodovod</t>
  </si>
  <si>
    <t>z položky 132738
379,555=379.555 [A]</t>
  </si>
  <si>
    <t>01431</t>
  </si>
  <si>
    <t>POPLATKY ZA VYPUŠTĚNOU VODU</t>
  </si>
  <si>
    <t>zahrnuje náklady majiteli za způsobernou ztrátu</t>
  </si>
  <si>
    <t>Řad D
1,5*1,15*0,2=0.345 [A]
Viz D1.2.4.2 Situace</t>
  </si>
  <si>
    <t>Řad B
67*1,1*1,1=81.070 [A]
Řad D
231*1,1*1,1=279.510 [B]
15*1,15*1,1=18.975 [C]
Celkem: A+B+C=379.555 [D]
Viz D1.2.4.2 Situace</t>
  </si>
  <si>
    <t>Řad A
1,7*1,1*1,5=2.805 [A]
8,3*1,1*0,7=6.391 [B]
10*1,2*1,2=14.400 [C]
14*1,2*0,5=8.400 [D]
Řad B
76*1,1*0,6=50.160 [E]
Řad C
288*1,1*1,0=316.800 [F]
Řad D
112*1,1*0,6=73.920 [G]
Celkem: A+B+C+D+E+F+G=472.876 [H]
Viz D1.2.4.2 Situace</t>
  </si>
  <si>
    <t>OBSYP POTRUBÍ A OBJEKTŮ Z NAKUPOVANÝCH MATERIÁLŮ</t>
  </si>
  <si>
    <t>Řad B
67*1,1*0,4=29.480 [A]
Řad D
231*1,1*0,4=101.640 [B]
15*1,15*0,45=7.763 [C]
Celkem: A+B+C=138.883 [D]
Viz D1.2.4.4 Uložení potrubí</t>
  </si>
  <si>
    <t>Řad B
67*1,1=73.700 [A]
Řad D
231*1,1=254.100 [B]
15*1,15=17.250 [C]
Celkem: A+B+C=345.050 [D]
Viz D1.2.4.2 Situace</t>
  </si>
  <si>
    <t>ROZPROSTŘENÍ ORNICE V ROVINĚ V TL DO 0,20M
zpětné využití ornice</t>
  </si>
  <si>
    <t>Řad D
1,5*1,15=1.725 [A]
Viz D1.2.4.2 Situace</t>
  </si>
  <si>
    <t>PODKLADNÍ A VÝPLŇOVÉ VRSTVY Z KAMENIVA TĚŽENÉHO
štěrkopísek 0-16 (podíl frakce 8-16 max. 10%)</t>
  </si>
  <si>
    <t>Řad B
67*1,1*0,1=7.370 [A]
Řad D
231*1,1*0,1=25.410 [B]
15*1,15*0,1=1.725 [C]
Celkem: A+B+C=34.505 [D]
Viz D1.2.4.4 Uložení potrubí</t>
  </si>
  <si>
    <t>DLÁŽDĚNÉ KRYTY Z VELKÝCH KOSTEK DO LOŽE Z MC
žulová dvojlinka kolem poklopů uložených v terénu</t>
  </si>
  <si>
    <t>1*1*0,3=0.300 [A]
Viz D 1.2.4.5 Vzorové řezy</t>
  </si>
  <si>
    <t>Přidružená stavební výroba</t>
  </si>
  <si>
    <t>72221</t>
  </si>
  <si>
    <t>VODOVODNÍ ARMATURY
včetně demontáže stávajících</t>
  </si>
  <si>
    <t>Řad D
F kus DN100
1=1.000 [A]
EU kus DN100
1=1.000 [B]
FFR kus DN150/100
1=1.000 [C]
T kus DN150
1=1.000 [D]
EU kus DN150
2=2.000 [E]
FFR DN150/80
1=1.000 [F]
N kus DN80
1=1.000 [G]
FF kus DN80
1=1.000 [H]
Řad E
FFR kus DN150/100
1=1.000 [I]
EU kus DN100
1=1.000 [J]
F kus DN100
1=1.000 [K]
Celkem: A+B+C+D+E+F+G+H+I+J+K=12.000 [L]
Viz D1.2.4.7. Kladečské schéma</t>
  </si>
  <si>
    <t>- výrobní dokumentaci (včetně technologického předpisu)
- dodání veškerého instalačního a  pomocného  materiálu  (trouby,  trubky,  armatury,  tvarové  kusy,  spojovací a těsnící materiál a pod.), podpěrných, závěsných, upevňovacích prvků, včetně potřebných úprav
- zednické výpomoci, jako je vysekávání kapes a rýh, jejich vyplnění a začištění
- úprava podkladu a osazení podpěr, osazení a očištění podkladu a podpěr
- zřízení plně funkční instalace, kompletní soustavy, podle příslušného technologického předpisu
- zřízení instalace i jednotlivých částí po etapách, včetně pracovních spar a spojů
- úprava a příprava prostupů, okolí podpěr, zaústění a napojení a upevnění odpadních výustek
- ochrana potrubí nátěrem, včetně úpravy povrchu, případně izolací, nejsou-li tyto práce předmětem jiné položky
- úprava, očištění a ošetření prostoru kolem instalace
- provedení požadovaných (i etapových) tlakových zkoušek, proplachu a desinfekce potrubí.</t>
  </si>
  <si>
    <t>85127</t>
  </si>
  <si>
    <t>POTRUBÍ Z TRUB LITINOVÝCH TLAKOVÝCH HRDLOVÝCH DN DO 100MM
THL BRS C100 ZN+EPOXID DN100</t>
  </si>
  <si>
    <t>Řad B
67=67.000 [A]
Řad D
231=231.000 [B]
Celkem: A+B=298.000 [C]
Viz D1.2.4.2 Situace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</si>
  <si>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</si>
  <si>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85133</t>
  </si>
  <si>
    <t>POTRUBÍ Z TRUB LITINOVÝCH TLAKOVÝCH HRDLOVÝCH DN DO 150MM
THL BRS C100 ZN+EPOXID DN150</t>
  </si>
  <si>
    <t>Řad |D
15=15.000 [A]
Viz D1.2.4.2 Situace</t>
  </si>
  <si>
    <t>891115</t>
  </si>
  <si>
    <t>ŠOUPÁTKA DN DO 50MM</t>
  </si>
  <si>
    <t>Řad D
22=22.000 [A]
Řad E
1=1.000 [B]
Celkem: A+B=23.000 [C]
Viz D1.2.4.1 Technická zpráva
Viz D1.2.4.7 Kladečské schéma</t>
  </si>
  <si>
    <t>- Položka zahrnuje kompletní montáž dle technologického předpisu, dodávku armatury, veškerou mimostaveništní a vnitrostaveništní dopravu.</t>
  </si>
  <si>
    <t>891126</t>
  </si>
  <si>
    <t>ŠOUPÁTKA DN DO 80MM
včetně demontáže stávajících</t>
  </si>
  <si>
    <t>Řad D
1=1.000 [A]
Viz D1.2.4.7. Kladečské schéma</t>
  </si>
  <si>
    <t>891133</t>
  </si>
  <si>
    <t>ŠOUPÁTKA DN DO 150MM</t>
  </si>
  <si>
    <t>Řad D
1=1.000 [A]
Viz D1.2.4.7. Kladečské schéma</t>
  </si>
  <si>
    <t>891426</t>
  </si>
  <si>
    <t>HYDRANTY PODZEMNÍ DN 80MM
včetně demontáže stávajících</t>
  </si>
  <si>
    <t>891827</t>
  </si>
  <si>
    <t>NAVRTÁVACÍ PASY DN DO 100MM</t>
  </si>
  <si>
    <t>891915</t>
  </si>
  <si>
    <t>ZEMNÍ SOUPRAVY DN DO 50MM S POKLOPEM</t>
  </si>
  <si>
    <t>891926</t>
  </si>
  <si>
    <t>ZEMNÍ SOUPRAVY DN DO 80MM S POKLOPEM
včetně demontáže stávajících</t>
  </si>
  <si>
    <t>891933</t>
  </si>
  <si>
    <t>ZEMNÍ SOUPRAVY DN DO 150MM S POKLOPEM</t>
  </si>
  <si>
    <t>89916</t>
  </si>
  <si>
    <t>BETONOVÉ DOPLŇKY TRUB VEDENÍ
kotevní bloky</t>
  </si>
  <si>
    <t>Řad D
0,5*0,4*0,25=0.050 [A]
0,6*0,6*0,25=0.090 [B]
Celkem: A+B=0.140 [C]
Viz D1.2.4.6 Kotevní bloky</t>
  </si>
  <si>
    <t>899305</t>
  </si>
  <si>
    <t>DOPLŇKY NA POTRUBÍ - ORIENTAČ SLOUPKY</t>
  </si>
  <si>
    <t>Řad D
2=2.000 [D]
Viz D1.2.4.5 Vzorové řezy</t>
  </si>
  <si>
    <t>899308</t>
  </si>
  <si>
    <t>DOPLŇKY NA POTRUBÍ - SIGNALIZAČ VODIČ
CYY 6mm2</t>
  </si>
  <si>
    <t>Řad B
67=67.000 [A]
Řad D
231=231.000 [B]
15+1,5+3=19.500 [C]
Celkem: A+B+C=317.500 [D]
Viz D1.2.4.4 Uložení potrubí</t>
  </si>
  <si>
    <t>- Položka zahrnuje veškerý materiál, výrobky a polotovary, včetně mimostaveništní a vnitrostaveništní dopravy (rovněž přesuny), včetně naložení a složení,případně s uložením. 
- položka signalizační vodič zahrnuje i kontrolní vývody.</t>
  </si>
  <si>
    <t>Řad B
67=67.000 [A]
Řad D
231=231.000 [B]
15=15.000 [C]
Celkem: A+B+C=313.000 [D]
Viz D1.2.4.4 Uložení potrubí</t>
  </si>
  <si>
    <t>899621</t>
  </si>
  <si>
    <t>TLAKOVÉ ZKOUŠKY POTRUBÍ DN DO 100MM</t>
  </si>
  <si>
    <t>Řad B
67=67.000 [A]
Řad D
231=231.000 [B]
Celkem: A+B=298.000 [C]
Viz D1.2.4.2 Situace</t>
  </si>
  <si>
    <t>899622</t>
  </si>
  <si>
    <t>ZKOUŠKA VODOTĚSNOSTI POTRUBÍ DN DO 100MM</t>
  </si>
  <si>
    <t>899631</t>
  </si>
  <si>
    <t>TLAKOVÉ ZKOUŠKY POTRUBÍ DN DO 150MM</t>
  </si>
  <si>
    <t>Řad D
15=15.000 [A]
Viz D1.2.4.2 Situace</t>
  </si>
  <si>
    <t>89972</t>
  </si>
  <si>
    <t>PROPLACH A DEZINFEKCE VODOVODNÍHO POTRUBÍ DN DO 100MM</t>
  </si>
  <si>
    <t>- napuštění a vypuštění vody, dodání vody a dezinfekčního prostředku, bakteriologický rozbor vody.</t>
  </si>
  <si>
    <t>89973</t>
  </si>
  <si>
    <t>PROPLACH A DEZINFEKCE VODOVODNÍHO POTRUBÍ DN DO 150MM</t>
  </si>
  <si>
    <t>SO304</t>
  </si>
  <si>
    <t>Přípojky splašková kanalizace</t>
  </si>
  <si>
    <t>z položky 132738
337,176=337.176 [A]
z položky 133738
43,7=43.700 [B]
Celkem: A+B=380.876 [C]</t>
  </si>
  <si>
    <t>sejmutí ornice 1m za hranou pozemku a v místě umístění plastových šachet
23*1*2*0,2=9.200 [A]
23*1,2*0,2=5.520 [B]
Celkem: A+B=14.720 [C]
Viz D1.2.5.2 Situace</t>
  </si>
  <si>
    <t>Přípojky RD
(6,6+7+6,6+5,9+7,4+7,5+6,2+6,9+6,6+7,4+7,9+5,6+6,1+7,8+7,3+7,3+6,8+7,6+6,6+6,7+6,5+6,4)*1*1,2*1,8=325.512 [A]
Přípojky BD
5,4*1,2*1,8=11.664 [B]
Celkem: A+B=337.176 [C]
Viz D1.2.5.2 Situace</t>
  </si>
  <si>
    <t>revizní kruhové plastové šachty pro jednotlivé RD a BD
23*1*1*1,9=43.700 [A]
Viz D1.2.5.2 Situace</t>
  </si>
  <si>
    <t>Přípojky RD
(6,6+7+6,6+5,9+7,4+7,5+6,2+6,9+6,6+7,4+7,9+5,6+6,1+7,8+7,3+7,3+6,8+7,6+6,6+6,7+6,5+6,4)*1*1,2*1,2=217.008 [A]
Přípojky BD
5,4*1,2*1,2=7.776 [B]
šachty
23*0,5*0,5*1,6=9.200 [C]
Celkem: A+B+C=233.984 [D]
Viz D1.2.5.2 Situace</t>
  </si>
  <si>
    <t>Přípojky RD
(6,6+7+6,6+5,9+7,4+7,5+6,2+6,9+6,6+7,4+7,9+5,6+6,1+7,8+7,3+7,3+6,8+7,6+6,6+6,7+6,5+6,4)*1*1,2*0,5=90.420 [A]
Přípojky BD
5,4*1,2*0,5=3.240 [B]
Celkem: A+B=93.660 [C]
Viz D1.2.5.2 Situace</t>
  </si>
  <si>
    <t>Přípojky RD
(6,6+7+6,6+5,9+7,4+7,5+6,2+6,9+6,6+7,4+7,9+5,6+6,1+7,8+7,3+7,3+6,8+7,6+6,6+6,7+6,5+6,4)*1,2=180.840 [A]
Přípojky BD
5,4*1,2=6.480 [B]
Celkem: A+B=187.320 [C]
Viz D1.2.5.2 Situace</t>
  </si>
  <si>
    <t>rozprosření ornice 1m za hranou pozemku a v místě umístění plastových šachet
23*0,5*0,5=5.750 [A]
23*1,2=27.600 [B]
Celkem: A+B=33.350 [C]
Viz D1.2.5.2 Situace</t>
  </si>
  <si>
    <t>zatravnění 1m za hranou pozemku a v místě umístění plastových šachet
23*0,5*0,5=5.750 [A]
23*1,2=27.600 [B]
Celkem: A+B=33.350 [C]
Viz D1.2.5.2 Situace</t>
  </si>
  <si>
    <t>Přípojky RD
(6,6+7+6,6+5,9+7,4+7,5+6,2+6,9+6,6+7,4+7,9+5,6+6,1+7,8+7,3+7,3+6,8+7,6+6,6+6,7+6,5+6,4)*1*1,1*0,2=33.154 [A]
Přípojky BD
5,4*1,1*0,2=1.188 [B]
Celkem: A+B=34.342 [C]
Viz D1.2.5.5 Uložení potrubí</t>
  </si>
  <si>
    <t>Přípojky RD
(6,6+7+6,6+5,9+7,4+7,5+6,2+6,9+6,6+7,4+7,9+5,6+6,1+7,8+7,3+7,3+6,8+7,6+6,6+6,7+6,5+6,4)*1*1,1*0,1=16.577 [A]
Přípojky BD
5,4*1,1*0,1=0.594 [B]
šachty
23*0,5*0,5*0,1=0.575 [C]
Celkem: A+B+C=17.746 [D]
Viz D1.2.5.5 Uložení potrubí</t>
  </si>
  <si>
    <t>83434</t>
  </si>
  <si>
    <t>POTRUBÍ Z TRUB KAMENINOVÝCH DN DO 200MM
spojovací systém C - polyuretanový se zabroušeným hrdlem S</t>
  </si>
  <si>
    <t>Přípojky RD
6,6+7+6,6+5,9+7,4+7,5+6,2+6,9+6,6+7,4+7,9+5,6+6,1+7,8+7,3+7,3+6,8+7,6+6,6+6,7+6,5+6,4=150.700 [A]
Přípojky BD
5,4=5.400 [B]
Celkem: A+B=156.100 [C]
Viz D1.2.5.2 Situace</t>
  </si>
  <si>
    <t>894857</t>
  </si>
  <si>
    <t>ŠACHTY KANALIZAČNÍ PLASTOVÉ D 500MM
vnitřní průměr 425mm</t>
  </si>
  <si>
    <t>šachty
23=23.000 [A]
Viz D1.2.5.2 Situace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</si>
  <si>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
- předepsané podkladní konstrukce</t>
  </si>
  <si>
    <t>ZKOUŠKA VODOTĚSNOSTI SBĚRNÉ ŠACHTY</t>
  </si>
  <si>
    <t>šachty
23=23.000 [A]
Viz D1.2.6.2 Situace</t>
  </si>
  <si>
    <t>SO305</t>
  </si>
  <si>
    <t>Přípojky vodovod</t>
  </si>
  <si>
    <t>z položky 132738
184,58=184.580 [A]
z položky 133738
138=138.000 [B]
Celkem: A+B=322.580 [C]</t>
  </si>
  <si>
    <t>sejmutí ornice 1m za hranou pozemku a v místě umístění betonových šachet
23*2*2*0,2=18.400 [A]
23*1*1,1*0,2=5.060 [B]
Celkem: A+B=23.460 [C]
Viz D1.2.6.2 Situace</t>
  </si>
  <si>
    <t>Přípojky RD
(3,5+10,9+11,2+10,9+3,4+3,4+10,4+3,4+10,8+3,4+3,3+11,6+11,6+3,2+3,2+3,3+11,4+11,4+3,3+3,4+10,6+10,7)*1,1*1=174.130 [A]
Přípojky BD
9,5*1,1*1=10.450 [B]
Celkem: A+B=184.580 [C]
Viz D1.2.6.2 Situace</t>
  </si>
  <si>
    <t>revizní kruhové betonové šachty DN1000 pro jednotlivé RD a BD
23*2*2*1,5=138.000 [A]
Viz D1.2.6.2 Situace</t>
  </si>
  <si>
    <t>Přípojky RD
(3,5+10,9+11,2+10,9+3,4+3,4+10,4+3,4+10,8+3,4+3,3+11,6+11,6+3,2+3,2+3,3+11,4+11,4+3,3+3,4+10,6+10,7)*1,1*0,55=95.772 [A]
Přípojky BD
9,5*1,1*0,55=5.748 [B]
šachty
23*1*1*1,5=34.500 [C]
Celkem: A+B+C=136.020 [D]
Viz D1.2.6.4 Uložení potrubí</t>
  </si>
  <si>
    <t>Přípojky RD
(3,5+10,9+11,2+10,9+3,4+3,4+10,4+3,4+10,8+3,4+3,3+11,6+11,6+3,2+3,2+3,3+11,4+11,4+3,3+3,4+10,6+10,7)*1,1*0,35=60.945 [A]
Přípojky BD
9,5*1,1*0,35=3.658 [B]
Celkem: A+B=64.603 [C]
Viz D1.2.6.4 Uložení potrubí</t>
  </si>
  <si>
    <t>Přípojky RD
(3,5+10,9+11,2+10,9+3,4+3,4+10,4+3,4+10,8+3,4+3,3+11,6+11,6+3,2+3,2+3,3+11,4+11,4+3,3+3,4+10,6+10,7)*1,1=174.130 [A]
Přípojky BD
9,5*1,1=10.450 [B]
Celkem: A+B=184.580 [C]
Viz D1.2.6.2 Situace</t>
  </si>
  <si>
    <t>rozprosření ornice 1m za hranou pozemku a v místě umístění betonových šachet
23*1*1=23.000 [A]
23*1*1,1=25.300 [B]
Celkem: A+B=48.300 [C]
Viz D1.2.6.2 Situace</t>
  </si>
  <si>
    <t>zatravnění 1m za hranou pozemku a v místě umístění betonových šachet
23*1*1=23.000 [A]
23*1,1=25.300 [B]
Celkem: A+B=48.300 [C]
Viz D1.2.6.2 Situace</t>
  </si>
  <si>
    <t>Přípojky RD
(3,5+10,9+11,2+10,9+3,4+3,4+10,4+3,4+10,8+3,4+3,3+11,6+11,6+3,2+3,2+3,3+11,4+11,4+3,3+3,4+10,6+10,7)*1,1*0,1=17.413 [A]
Přípojky BD
9,5*1,1*0,1=1.045 [B]
šachty
23*2*2*0,2=18.400 [C]
Celkem: A+B+C=36.858 [D]
Viz D1.2.6.4 Uložení potrubí</t>
  </si>
  <si>
    <t>VODOVODNÍ ARMATURY</t>
  </si>
  <si>
    <t>trubní fifinky
23=23.000 [A]
kulový ventil
23=23.000 [B]
záslepka
23=23.000 [C]
Celkem: A+B+C=69.000 [D]
Viz D1.2.6.5 Kladečské schéma</t>
  </si>
  <si>
    <t>72226</t>
  </si>
  <si>
    <t>VODOMĚRY</t>
  </si>
  <si>
    <t>vodoměrné sestavy
23=23.000 [A]
Viz D1.2.6.5 Kladečské schéma</t>
  </si>
  <si>
    <t>87114</t>
  </si>
  <si>
    <t>POTRUBÍ Z TRUB PLAST TLAK HRDL DN DO 40MM (1,5")
PE32 SDR11 PN16</t>
  </si>
  <si>
    <t>Přípojky RD
(3,5+10,9+11,2+10,9+3,4+3,4+10,4+3,4+10,8+3,4+3,3+11,6+11,6+3,2+3,2+3,3+11,4+11,4+3,3+3,4+10,6+10,7)=158.300 [A]
Viz D1.2.6.2 Situace</t>
  </si>
  <si>
    <t>87115</t>
  </si>
  <si>
    <t>POTRUBÍ Z TRUB PLAST TLAK HRDL DN DO 50MM (2")
PE DN50 SDR11 PN16</t>
  </si>
  <si>
    <t>Přípojky BD
9,5=9.500 [A]
Viz D1.2.6.2 Situace</t>
  </si>
  <si>
    <t>89413</t>
  </si>
  <si>
    <t>ŠACHTY VODOMĚRNÉ Z BETON DÍLCŮ DN1000</t>
  </si>
  <si>
    <t>DOPLŇKY NA POTRUBÍ - SIGNALIZAČ VODIČ
CYY 4mm2</t>
  </si>
  <si>
    <t>Přípojky RD
(3,5+10,9+11,2+10,9+3,4+3,4+10,4+3,4+10,8+3,4+3,3+11,6+11,6+3,2+3,2+3,3+11,4+11,4+3,3+3,4+10,6+10,7)=158.300 [A]
Přípojky BD
9,5=9.500 [B]
Celkem: A+B=167.800 [C]
Viz D1.2.6.2 Situace</t>
  </si>
  <si>
    <t>899611</t>
  </si>
  <si>
    <t>TLAKOVÉ ZKOUŠKY POTRUBÍ DN DO 80MM</t>
  </si>
  <si>
    <t>ZKOUŠKA VODOTĚSNOSTI VODOMĚRNÉ ŠACHTY</t>
  </si>
  <si>
    <t>89971</t>
  </si>
  <si>
    <t>PROPLACH A DEZINFEKCE VODOVODNÍHO POTRUBÍ DN DO 80MM</t>
  </si>
  <si>
    <t>SO401</t>
  </si>
  <si>
    <t>Veřejné osvětlení</t>
  </si>
  <si>
    <t>SO501</t>
  </si>
  <si>
    <t>Plynovod</t>
  </si>
  <si>
    <t>2013_OTSKP</t>
  </si>
  <si>
    <t>SO701</t>
  </si>
  <si>
    <t>Energetické pilířky</t>
  </si>
  <si>
    <t>výkop z položky 131738
53,97=53.970 [A]</t>
  </si>
  <si>
    <t>Typ 1
10*(3,3*0,7*0,2)=4.620 [A]
Typ 2
3*(2,1*0,7*0,2)=0.882 [B]
Typ 3
1*(1,2*0,7*0,2)=0.168 [C]
Celkem: A+B+C=5.670 [D]
Viz D1.2.10.3 Stavební řešení</t>
  </si>
  <si>
    <t>131738</t>
  </si>
  <si>
    <t>HLOUBENÍ JAM ZAPAŽ I NEPAŽ TŘ. I, ODVOZ NA SKLÁDKU DLE URČENÍ ZHOTOVITELE</t>
  </si>
  <si>
    <t>Typ 1
10*(3,3*0,7*1)=23.100 [A]
Typ 2
3*(2,1*0,7*1)=4.410 [B]
Typ 3
1*(1,2*0,7*1)=0.840 [C]
Celkem: A+B+C=28.350 [D]
Viz D1.2.10.3 Stavební řešení</t>
  </si>
  <si>
    <t>Typ 1
10*(((3,3*0,2+0,7*0,2)*0,85)+1,85*0,5*0,25)=9.113 [A]
Typ 2
3*(((2,1*0,2+0,7*0,2)*0,85)+1,15*0,5*0,25)=1.859 [B]
Typ 3
1*(((1,2*0,2+0,5*0,2)*0,85)+0,5*0,5*0,25)=0.352 [C]
Celkem: A+B+C=11.324 [D]
Viz D1.2.10.3 Stavební řešení</t>
  </si>
  <si>
    <t>27211</t>
  </si>
  <si>
    <t>ZÁKLADY Z DÍLCŮ BETONOVÝCH
betonové tvárnice 500/200/250</t>
  </si>
  <si>
    <t>Typ 1
10*5*(0,7*0,1*0,25)=0.875 [A]
Typ 2
3*3*(0,7*0,1*0,25)=0.157 [B]
Typ 3
1*2*(0,7*0,1*0,25)=0.035 [C]
Celkem: A+B+C=1.067 [D]
Viz D1.2.10.3 Stavební řešení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</si>
  <si>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</si>
  <si>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27231</t>
  </si>
  <si>
    <t>ZÁKLADY Z PROSTÉHO BETONU
beton do základů</t>
  </si>
  <si>
    <t>Typ 1
10*5*(0,5*0,2*0,25)=1.250 [A]
Typ 2
3*3*(0,5*0,2*0,25)=0.225 [B]
Typ 3
1*2*(0,5*0,2*0,25)=0.050 [C]
Celkem: A+B+C=1.525 [D]
Viz D1.2.10.3 Stavební řešení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</si>
  <si>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</si>
  <si>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Svislé konstrukce</t>
  </si>
  <si>
    <t>342111A</t>
  </si>
  <si>
    <t>BETONOVÉ STAVEBNICOVÉ SKŘÍNĚ
typ1
včetně dopravy a montáže</t>
  </si>
  <si>
    <t>Typ 1
10=10.000 [A]
Viz D1.2.10.3 Stavební řešení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</si>
  <si>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</si>
  <si>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342111B</t>
  </si>
  <si>
    <t>BETONOVÉ STAVEBNICOVÉ SKŘÍNĚ
Typ 2
včetně dopravy a montáže</t>
  </si>
  <si>
    <t>Typ 2
3=3.000 [A]
Viz D1.2.10.3 Stavební řešení</t>
  </si>
  <si>
    <t>342111C</t>
  </si>
  <si>
    <t>BETONOVÉ STAVEBNICOVÉ SKŘÍNĚ
Typ 3
včetně dopravy a montáže</t>
  </si>
  <si>
    <t>Typ 3
1=1.000 [A]
Viz D1.2.10.3 Stavební řešení</t>
  </si>
  <si>
    <t>PODKLADNÍ A VÝPLŇOVÉ VRSTVY Z PROSTÉHO BETONU C12/15
podkladní vrstva pod základy</t>
  </si>
  <si>
    <t>Typ 1
10*(3,3*0,7*0,05)=1.155 [A]
Typ 2
3*(2,1*0,7*0,05)=0.220 [B]
Typ 3
1*(1,2*0,7*0,05)=0.042 [C]
Celkem: A+B+C=1.417 [D]
Viz D1.2.10.3 Stavební řešení</t>
  </si>
  <si>
    <t>PODKLADNÍ A VÝPLŇOVÉ VRSTVY Z KAMENIVA TĚŽENÉHO</t>
  </si>
  <si>
    <t>Typ 1
10*(3,3*0,7*0,1)=2.310 [A]
Typ 2
3*(2,1*0,7*0,1)=0.441 [B]
Typ 3
1*(1,2*0,7*0,1)=0.084 [C]
Celkem: A+B+C=2.835 [D]
Viz D1.2.10.3 Stavební řešení</t>
  </si>
  <si>
    <t>SO801</t>
  </si>
  <si>
    <t>Sadové úpravy</t>
  </si>
  <si>
    <t>91723</t>
  </si>
  <si>
    <t xml:space="preserve">OBRUBY Z BETON KRAJNÍKŮ
</t>
  </si>
  <si>
    <t>Položka zahrnuje:
dodání a pokládku betonových krajníků o rozměrech předepsaných zadávací dokumentací
betonové lože i boční betonovou opěrku.</t>
  </si>
  <si>
    <t>Větec C
77*2=154.000 [C]
Viz D.1.2.1.2 Situace
D1.2.1.4 Vzorové příčné řezy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</si>
</sst>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B48" sqref="B48:B50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SUM(C11:C21)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SUM(E11:E21)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SO000!I53</f>
        <v>0</v>
      </c>
      <c r="D11" s="10">
        <f>SO000!L53</f>
        <v>0</v>
      </c>
      <c r="E11" s="10">
        <f aca="true" t="shared" si="0" ref="E11:E21">C11+D11</f>
        <v>0</v>
      </c>
    </row>
    <row r="12" spans="1:5" ht="12.75" customHeight="1">
      <c r="A12" s="6" t="s">
        <v>87</v>
      </c>
      <c r="B12" s="6" t="s">
        <v>88</v>
      </c>
      <c r="C12" s="10">
        <f>SO101!I158</f>
        <v>0</v>
      </c>
      <c r="D12" s="10">
        <f>SO101!L158</f>
        <v>0</v>
      </c>
      <c r="E12" s="10">
        <f t="shared" si="0"/>
        <v>0</v>
      </c>
    </row>
    <row r="13" spans="1:5" ht="12.75" customHeight="1">
      <c r="A13" s="6" t="s">
        <v>243</v>
      </c>
      <c r="B13" s="6" t="s">
        <v>244</v>
      </c>
      <c r="C13" s="10">
        <f>SO301!I83</f>
        <v>0</v>
      </c>
      <c r="D13" s="10">
        <f>SO301!L83</f>
        <v>0</v>
      </c>
      <c r="E13" s="10">
        <f t="shared" si="0"/>
        <v>0</v>
      </c>
    </row>
    <row r="14" spans="1:5" ht="12.75" customHeight="1">
      <c r="A14" s="6" t="s">
        <v>309</v>
      </c>
      <c r="B14" s="6" t="s">
        <v>310</v>
      </c>
      <c r="C14" s="10">
        <f>SO302!I86</f>
        <v>0</v>
      </c>
      <c r="D14" s="10">
        <f>SO302!L86</f>
        <v>0</v>
      </c>
      <c r="E14" s="10">
        <f t="shared" si="0"/>
        <v>0</v>
      </c>
    </row>
    <row r="15" spans="1:5" ht="12.75" customHeight="1">
      <c r="A15" s="6" t="s">
        <v>341</v>
      </c>
      <c r="B15" s="6" t="s">
        <v>342</v>
      </c>
      <c r="C15" s="10">
        <f>SO303!I125</f>
        <v>0</v>
      </c>
      <c r="D15" s="10">
        <f>SO303!L125</f>
        <v>0</v>
      </c>
      <c r="E15" s="10">
        <f t="shared" si="0"/>
        <v>0</v>
      </c>
    </row>
    <row r="16" spans="1:5" ht="12.75" customHeight="1">
      <c r="A16" s="6" t="s">
        <v>415</v>
      </c>
      <c r="B16" s="6" t="s">
        <v>416</v>
      </c>
      <c r="C16" s="10">
        <f>SO304!I71</f>
        <v>0</v>
      </c>
      <c r="D16" s="10">
        <f>SO304!L71</f>
        <v>0</v>
      </c>
      <c r="E16" s="10">
        <f t="shared" si="0"/>
        <v>0</v>
      </c>
    </row>
    <row r="17" spans="1:5" ht="12.75" customHeight="1">
      <c r="A17" s="6" t="s">
        <v>437</v>
      </c>
      <c r="B17" s="6" t="s">
        <v>438</v>
      </c>
      <c r="C17" s="10">
        <f>SO305!I86</f>
        <v>0</v>
      </c>
      <c r="D17" s="10">
        <f>SO305!L86</f>
        <v>0</v>
      </c>
      <c r="E17" s="10">
        <f t="shared" si="0"/>
        <v>0</v>
      </c>
    </row>
    <row r="18" spans="1:5" ht="12.75" customHeight="1">
      <c r="A18" s="6" t="s">
        <v>469</v>
      </c>
      <c r="B18" s="6" t="s">
        <v>470</v>
      </c>
      <c r="C18" s="10">
        <f>SO401!I17</f>
        <v>0</v>
      </c>
      <c r="D18" s="10">
        <f>SO401!L17</f>
        <v>0</v>
      </c>
      <c r="E18" s="10">
        <f t="shared" si="0"/>
        <v>0</v>
      </c>
    </row>
    <row r="19" spans="1:5" ht="12.75" customHeight="1">
      <c r="A19" s="6" t="s">
        <v>471</v>
      </c>
      <c r="B19" s="6" t="s">
        <v>472</v>
      </c>
      <c r="C19" s="10">
        <f>SO501!I17</f>
        <v>0</v>
      </c>
      <c r="D19" s="10">
        <f>SO501!L17</f>
        <v>0</v>
      </c>
      <c r="E19" s="10">
        <f t="shared" si="0"/>
        <v>0</v>
      </c>
    </row>
    <row r="20" spans="1:5" ht="12.75" customHeight="1">
      <c r="A20" s="6" t="s">
        <v>474</v>
      </c>
      <c r="B20" s="6" t="s">
        <v>475</v>
      </c>
      <c r="C20" s="10">
        <f>SO701!I59</f>
        <v>0</v>
      </c>
      <c r="D20" s="10">
        <f>SO701!L59</f>
        <v>0</v>
      </c>
      <c r="E20" s="10">
        <f t="shared" si="0"/>
        <v>0</v>
      </c>
    </row>
    <row r="21" spans="1:5" ht="12.75" customHeight="1">
      <c r="A21" s="6" t="s">
        <v>505</v>
      </c>
      <c r="B21" s="6" t="s">
        <v>506</v>
      </c>
      <c r="C21" s="10">
        <f>SO801!I17</f>
        <v>0</v>
      </c>
      <c r="D21" s="10">
        <f>SO801!L17</f>
        <v>0</v>
      </c>
      <c r="E21" s="10">
        <f t="shared" si="0"/>
        <v>0</v>
      </c>
    </row>
  </sheetData>
  <sheetProtection formatColumns="0"/>
  <hyperlinks>
    <hyperlink ref="A11" location="#'SO000'!A1" tooltip="Odkaz na stranku objektu [SO000]" display="SO000"/>
    <hyperlink ref="A12" location="#'SO101'!A1" tooltip="Odkaz na stranku objektu [SO101]" display="SO101"/>
    <hyperlink ref="A13" location="#'SO301'!A1" tooltip="Odkaz na stranku objektu [SO301]" display="SO301"/>
    <hyperlink ref="A14" location="#'SO302'!A1" tooltip="Odkaz na stranku objektu [SO302]" display="SO302"/>
    <hyperlink ref="A15" location="#'SO303'!A1" tooltip="Odkaz na stranku objektu [SO303]" display="SO303"/>
    <hyperlink ref="A16" location="#'SO304'!A1" tooltip="Odkaz na stranku objektu [SO304]" display="SO304"/>
    <hyperlink ref="A17" location="#'SO305'!A1" tooltip="Odkaz na stranku objektu [SO305]" display="SO305"/>
    <hyperlink ref="A18" location="#'SO401'!A1" tooltip="Odkaz na stranku objektu [SO401]" display="SO401"/>
    <hyperlink ref="A19" location="#'SO501'!A1" tooltip="Odkaz na stranku objektu [SO501]" display="SO501"/>
    <hyperlink ref="A20" location="#'SO701'!A1" tooltip="Odkaz na stranku objektu [SO701]" display="SO701"/>
    <hyperlink ref="A21" location="#'SO801'!A1" tooltip="Odkaz na stranku objektu [SO801]" display="SO801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471</v>
      </c>
      <c r="D5" s="5"/>
      <c r="E5" s="5" t="s">
        <v>472</v>
      </c>
    </row>
    <row r="6" spans="1:5" ht="12.75" customHeight="1">
      <c r="A6" t="s">
        <v>18</v>
      </c>
      <c r="C6" s="5" t="s">
        <v>471</v>
      </c>
      <c r="D6" s="5"/>
      <c r="E6" s="5" t="s">
        <v>472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471</v>
      </c>
      <c r="D11" s="7"/>
      <c r="E11" s="7" t="s">
        <v>472</v>
      </c>
      <c r="F11" s="7"/>
      <c r="G11" s="9"/>
      <c r="H11" s="7"/>
      <c r="I11" s="9"/>
    </row>
    <row r="12" spans="1:12" ht="12.75">
      <c r="A12" s="6">
        <v>1</v>
      </c>
      <c r="B12" s="6" t="s">
        <v>473</v>
      </c>
      <c r="C12" s="6" t="s">
        <v>471</v>
      </c>
      <c r="D12" s="6" t="s">
        <v>47</v>
      </c>
      <c r="E12" s="6" t="s">
        <v>472</v>
      </c>
      <c r="F12" s="6" t="s">
        <v>49</v>
      </c>
      <c r="G12" s="8">
        <v>1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12.75">
      <c r="E13" s="12" t="s">
        <v>50</v>
      </c>
    </row>
    <row r="14" ht="12.75">
      <c r="E14" s="12" t="s">
        <v>47</v>
      </c>
    </row>
    <row r="15" spans="1:12" ht="12.75" customHeight="1">
      <c r="A15" s="13"/>
      <c r="B15" s="13"/>
      <c r="C15" s="13" t="s">
        <v>471</v>
      </c>
      <c r="D15" s="13"/>
      <c r="E15" s="13" t="s">
        <v>472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12" ht="12.75" customHeight="1">
      <c r="A17" s="13"/>
      <c r="B17" s="13"/>
      <c r="C17" s="13"/>
      <c r="D17" s="13"/>
      <c r="E17" s="13" t="s">
        <v>86</v>
      </c>
      <c r="F17" s="13"/>
      <c r="G17" s="13"/>
      <c r="H17" s="13"/>
      <c r="I17" s="13">
        <f>+I15</f>
        <v>0</v>
      </c>
      <c r="L17">
        <f>+L15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474</v>
      </c>
      <c r="D5" s="5"/>
      <c r="E5" s="5" t="s">
        <v>475</v>
      </c>
    </row>
    <row r="6" spans="1:5" ht="12.75" customHeight="1">
      <c r="A6" t="s">
        <v>18</v>
      </c>
      <c r="C6" s="5" t="s">
        <v>474</v>
      </c>
      <c r="D6" s="5"/>
      <c r="E6" s="5" t="s">
        <v>475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53.97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25.5">
      <c r="E13" s="12" t="s">
        <v>476</v>
      </c>
    </row>
    <row r="14" ht="25.5">
      <c r="E14" s="12" t="s">
        <v>93</v>
      </c>
    </row>
    <row r="15" spans="1:12" ht="12.75" customHeight="1">
      <c r="A15" s="13"/>
      <c r="B15" s="13"/>
      <c r="C15" s="13" t="s">
        <v>44</v>
      </c>
      <c r="D15" s="13"/>
      <c r="E15" s="13" t="s">
        <v>43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9" ht="12.75" customHeight="1">
      <c r="A17" s="7"/>
      <c r="B17" s="7"/>
      <c r="C17" s="7" t="s">
        <v>24</v>
      </c>
      <c r="D17" s="7"/>
      <c r="E17" s="7" t="s">
        <v>106</v>
      </c>
      <c r="F17" s="7"/>
      <c r="G17" s="9"/>
      <c r="H17" s="7"/>
      <c r="I17" s="9"/>
    </row>
    <row r="18" spans="1:12" ht="25.5">
      <c r="A18" s="6">
        <v>2</v>
      </c>
      <c r="B18" s="6" t="s">
        <v>45</v>
      </c>
      <c r="C18" s="6" t="s">
        <v>124</v>
      </c>
      <c r="D18" s="6" t="s">
        <v>47</v>
      </c>
      <c r="E18" s="6" t="s">
        <v>125</v>
      </c>
      <c r="F18" s="6" t="s">
        <v>91</v>
      </c>
      <c r="G18" s="8">
        <v>5.67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102">
      <c r="E19" s="12" t="s">
        <v>477</v>
      </c>
    </row>
    <row r="20" ht="25.5">
      <c r="E20" s="12" t="s">
        <v>127</v>
      </c>
    </row>
    <row r="21" spans="1:12" ht="25.5">
      <c r="A21" s="6">
        <v>3</v>
      </c>
      <c r="B21" s="6" t="s">
        <v>45</v>
      </c>
      <c r="C21" s="6" t="s">
        <v>478</v>
      </c>
      <c r="D21" s="6" t="s">
        <v>47</v>
      </c>
      <c r="E21" s="6" t="s">
        <v>479</v>
      </c>
      <c r="F21" s="6" t="s">
        <v>91</v>
      </c>
      <c r="G21" s="8">
        <v>28.35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102">
      <c r="E22" s="12" t="s">
        <v>480</v>
      </c>
    </row>
    <row r="23" ht="293.25">
      <c r="E23" s="12" t="s">
        <v>250</v>
      </c>
    </row>
    <row r="24" spans="1:12" ht="25.5">
      <c r="A24" s="6">
        <v>4</v>
      </c>
      <c r="B24" s="6" t="s">
        <v>45</v>
      </c>
      <c r="C24" s="6" t="s">
        <v>254</v>
      </c>
      <c r="D24" s="6" t="s">
        <v>47</v>
      </c>
      <c r="E24" s="6" t="s">
        <v>255</v>
      </c>
      <c r="F24" s="6" t="s">
        <v>91</v>
      </c>
      <c r="G24" s="8">
        <v>11.324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102">
      <c r="E25" s="12" t="s">
        <v>481</v>
      </c>
    </row>
    <row r="26" ht="229.5">
      <c r="E26" s="12" t="s">
        <v>257</v>
      </c>
    </row>
    <row r="27" spans="1:12" ht="12.75" customHeight="1">
      <c r="A27" s="13"/>
      <c r="B27" s="13"/>
      <c r="C27" s="13" t="s">
        <v>24</v>
      </c>
      <c r="D27" s="13"/>
      <c r="E27" s="13" t="s">
        <v>106</v>
      </c>
      <c r="F27" s="13"/>
      <c r="G27" s="13"/>
      <c r="H27" s="13"/>
      <c r="I27" s="13">
        <f>SUM(I18:I26)</f>
        <v>0</v>
      </c>
      <c r="L27">
        <f>SUM(L18:L26)</f>
        <v>0</v>
      </c>
    </row>
    <row r="29" spans="1:9" ht="12.75" customHeight="1">
      <c r="A29" s="7"/>
      <c r="B29" s="7"/>
      <c r="C29" s="7" t="s">
        <v>35</v>
      </c>
      <c r="D29" s="7"/>
      <c r="E29" s="7" t="s">
        <v>160</v>
      </c>
      <c r="F29" s="7"/>
      <c r="G29" s="9"/>
      <c r="H29" s="7"/>
      <c r="I29" s="9"/>
    </row>
    <row r="30" spans="1:12" ht="25.5">
      <c r="A30" s="6">
        <v>5</v>
      </c>
      <c r="B30" s="6" t="s">
        <v>45</v>
      </c>
      <c r="C30" s="6" t="s">
        <v>482</v>
      </c>
      <c r="D30" s="6" t="s">
        <v>47</v>
      </c>
      <c r="E30" s="6" t="s">
        <v>483</v>
      </c>
      <c r="F30" s="6" t="s">
        <v>91</v>
      </c>
      <c r="G30" s="8">
        <v>1.068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102">
      <c r="E31" s="12" t="s">
        <v>484</v>
      </c>
    </row>
    <row r="32" ht="229.5">
      <c r="E32" s="12" t="s">
        <v>485</v>
      </c>
    </row>
    <row r="33" spans="1:12" ht="25.5">
      <c r="A33" s="6">
        <v>6</v>
      </c>
      <c r="B33" s="6" t="s">
        <v>45</v>
      </c>
      <c r="C33" s="6" t="s">
        <v>486</v>
      </c>
      <c r="D33" s="6" t="s">
        <v>47</v>
      </c>
      <c r="E33" s="6" t="s">
        <v>487</v>
      </c>
      <c r="F33" s="6" t="s">
        <v>91</v>
      </c>
      <c r="G33" s="8">
        <v>1.525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102">
      <c r="E34" s="12" t="s">
        <v>488</v>
      </c>
    </row>
    <row r="35" ht="318.75">
      <c r="E35" s="12" t="s">
        <v>489</v>
      </c>
    </row>
    <row r="36" spans="1:12" ht="12.75" customHeight="1">
      <c r="A36" s="13"/>
      <c r="B36" s="13"/>
      <c r="C36" s="13" t="s">
        <v>35</v>
      </c>
      <c r="D36" s="13"/>
      <c r="E36" s="13" t="s">
        <v>160</v>
      </c>
      <c r="F36" s="13"/>
      <c r="G36" s="13"/>
      <c r="H36" s="13"/>
      <c r="I36" s="13">
        <f>SUM(I30:I35)</f>
        <v>0</v>
      </c>
      <c r="L36">
        <f>SUM(L30:L35)</f>
        <v>0</v>
      </c>
    </row>
    <row r="38" spans="1:9" ht="12.75" customHeight="1">
      <c r="A38" s="7"/>
      <c r="B38" s="7"/>
      <c r="C38" s="7" t="s">
        <v>36</v>
      </c>
      <c r="D38" s="7"/>
      <c r="E38" s="7" t="s">
        <v>490</v>
      </c>
      <c r="F38" s="7"/>
      <c r="G38" s="9"/>
      <c r="H38" s="7"/>
      <c r="I38" s="9"/>
    </row>
    <row r="39" spans="1:12" ht="38.25">
      <c r="A39" s="6">
        <v>7</v>
      </c>
      <c r="B39" s="6" t="s">
        <v>45</v>
      </c>
      <c r="C39" s="6" t="s">
        <v>491</v>
      </c>
      <c r="D39" s="6" t="s">
        <v>47</v>
      </c>
      <c r="E39" s="6" t="s">
        <v>492</v>
      </c>
      <c r="F39" s="6" t="s">
        <v>77</v>
      </c>
      <c r="G39" s="8">
        <v>10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38.25">
      <c r="E40" s="12" t="s">
        <v>493</v>
      </c>
    </row>
    <row r="41" ht="229.5">
      <c r="E41" s="12" t="s">
        <v>494</v>
      </c>
    </row>
    <row r="42" spans="1:12" ht="38.25">
      <c r="A42" s="6">
        <v>8</v>
      </c>
      <c r="B42" s="6" t="s">
        <v>45</v>
      </c>
      <c r="C42" s="6" t="s">
        <v>495</v>
      </c>
      <c r="D42" s="6" t="s">
        <v>47</v>
      </c>
      <c r="E42" s="6" t="s">
        <v>496</v>
      </c>
      <c r="F42" s="6" t="s">
        <v>77</v>
      </c>
      <c r="G42" s="8">
        <v>3</v>
      </c>
      <c r="H42" s="11"/>
      <c r="I42" s="10">
        <f>ROUND((H42*G42),2)</f>
        <v>0</v>
      </c>
      <c r="K42">
        <f>rekapitulace!H8</f>
        <v>21</v>
      </c>
      <c r="L42">
        <f>ROUND(K42/100*I42,2)</f>
        <v>0</v>
      </c>
    </row>
    <row r="43" ht="38.25">
      <c r="E43" s="12" t="s">
        <v>497</v>
      </c>
    </row>
    <row r="44" ht="229.5">
      <c r="E44" s="12" t="s">
        <v>494</v>
      </c>
    </row>
    <row r="45" spans="1:12" ht="38.25">
      <c r="A45" s="6">
        <v>9</v>
      </c>
      <c r="B45" s="6" t="s">
        <v>45</v>
      </c>
      <c r="C45" s="6" t="s">
        <v>498</v>
      </c>
      <c r="D45" s="6" t="s">
        <v>47</v>
      </c>
      <c r="E45" s="6" t="s">
        <v>499</v>
      </c>
      <c r="F45" s="6" t="s">
        <v>77</v>
      </c>
      <c r="G45" s="8">
        <v>1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38.25">
      <c r="E46" s="12" t="s">
        <v>500</v>
      </c>
    </row>
    <row r="47" ht="229.5">
      <c r="E47" s="12" t="s">
        <v>494</v>
      </c>
    </row>
    <row r="48" spans="1:12" ht="12.75" customHeight="1">
      <c r="A48" s="13"/>
      <c r="B48" s="13"/>
      <c r="C48" s="13" t="s">
        <v>36</v>
      </c>
      <c r="D48" s="13"/>
      <c r="E48" s="13" t="s">
        <v>490</v>
      </c>
      <c r="F48" s="13"/>
      <c r="G48" s="13"/>
      <c r="H48" s="13"/>
      <c r="I48" s="13">
        <f>SUM(I39:I47)</f>
        <v>0</v>
      </c>
      <c r="L48">
        <f>SUM(L39:L47)</f>
        <v>0</v>
      </c>
    </row>
    <row r="50" spans="1:9" ht="12.75" customHeight="1">
      <c r="A50" s="7"/>
      <c r="B50" s="7"/>
      <c r="C50" s="7" t="s">
        <v>37</v>
      </c>
      <c r="D50" s="7"/>
      <c r="E50" s="7" t="s">
        <v>266</v>
      </c>
      <c r="F50" s="7"/>
      <c r="G50" s="9"/>
      <c r="H50" s="7"/>
      <c r="I50" s="9"/>
    </row>
    <row r="51" spans="1:12" ht="25.5">
      <c r="A51" s="6">
        <v>10</v>
      </c>
      <c r="B51" s="6" t="s">
        <v>45</v>
      </c>
      <c r="C51" s="6" t="s">
        <v>320</v>
      </c>
      <c r="D51" s="6" t="s">
        <v>47</v>
      </c>
      <c r="E51" s="6" t="s">
        <v>501</v>
      </c>
      <c r="F51" s="6" t="s">
        <v>91</v>
      </c>
      <c r="G51" s="8">
        <v>1.418</v>
      </c>
      <c r="H51" s="11"/>
      <c r="I51" s="10">
        <f>ROUND((H51*G51),2)</f>
        <v>0</v>
      </c>
      <c r="K51">
        <f>rekapitulace!H8</f>
        <v>21</v>
      </c>
      <c r="L51">
        <f>ROUND(K51/100*I51,2)</f>
        <v>0</v>
      </c>
    </row>
    <row r="52" ht="102">
      <c r="E52" s="12" t="s">
        <v>502</v>
      </c>
    </row>
    <row r="53" ht="318.75">
      <c r="E53" s="12" t="s">
        <v>323</v>
      </c>
    </row>
    <row r="54" spans="1:12" ht="25.5">
      <c r="A54" s="6">
        <v>11</v>
      </c>
      <c r="B54" s="6" t="s">
        <v>45</v>
      </c>
      <c r="C54" s="6" t="s">
        <v>267</v>
      </c>
      <c r="D54" s="6" t="s">
        <v>47</v>
      </c>
      <c r="E54" s="6" t="s">
        <v>503</v>
      </c>
      <c r="F54" s="6" t="s">
        <v>91</v>
      </c>
      <c r="G54" s="8">
        <v>2.835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102">
      <c r="E55" s="12" t="s">
        <v>504</v>
      </c>
    </row>
    <row r="56" ht="38.25">
      <c r="E56" s="12" t="s">
        <v>270</v>
      </c>
    </row>
    <row r="57" spans="1:12" ht="12.75" customHeight="1">
      <c r="A57" s="13"/>
      <c r="B57" s="13"/>
      <c r="C57" s="13" t="s">
        <v>37</v>
      </c>
      <c r="D57" s="13"/>
      <c r="E57" s="13" t="s">
        <v>266</v>
      </c>
      <c r="F57" s="13"/>
      <c r="G57" s="13"/>
      <c r="H57" s="13"/>
      <c r="I57" s="13">
        <f>SUM(I51:I56)</f>
        <v>0</v>
      </c>
      <c r="L57">
        <f>SUM(L51:L56)</f>
        <v>0</v>
      </c>
    </row>
    <row r="59" spans="1:12" ht="12.75" customHeight="1">
      <c r="A59" s="13"/>
      <c r="B59" s="13"/>
      <c r="C59" s="13"/>
      <c r="D59" s="13"/>
      <c r="E59" s="13" t="s">
        <v>86</v>
      </c>
      <c r="F59" s="13"/>
      <c r="G59" s="13"/>
      <c r="H59" s="13"/>
      <c r="I59" s="13">
        <f>+I15+I27+I36+I48+I57</f>
        <v>0</v>
      </c>
      <c r="L59">
        <f>+L15+L27+L36+L48+L57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505</v>
      </c>
      <c r="D5" s="5"/>
      <c r="E5" s="5" t="s">
        <v>506</v>
      </c>
    </row>
    <row r="6" spans="1:5" ht="12.75" customHeight="1">
      <c r="A6" t="s">
        <v>18</v>
      </c>
      <c r="C6" s="5" t="s">
        <v>505</v>
      </c>
      <c r="D6" s="5"/>
      <c r="E6" s="5" t="s">
        <v>506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505</v>
      </c>
      <c r="D11" s="7"/>
      <c r="E11" s="7" t="s">
        <v>506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505</v>
      </c>
      <c r="D12" s="6" t="s">
        <v>47</v>
      </c>
      <c r="E12" s="6" t="s">
        <v>506</v>
      </c>
      <c r="F12" s="6" t="s">
        <v>49</v>
      </c>
      <c r="G12" s="8">
        <v>1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12.75">
      <c r="E13" s="12" t="s">
        <v>50</v>
      </c>
    </row>
    <row r="14" ht="12.75">
      <c r="E14" s="12" t="s">
        <v>47</v>
      </c>
    </row>
    <row r="15" spans="1:12" ht="12.75" customHeight="1">
      <c r="A15" s="13"/>
      <c r="B15" s="13"/>
      <c r="C15" s="13" t="s">
        <v>505</v>
      </c>
      <c r="D15" s="13"/>
      <c r="E15" s="13" t="s">
        <v>506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12" ht="12.75" customHeight="1">
      <c r="A17" s="13"/>
      <c r="B17" s="13"/>
      <c r="C17" s="13"/>
      <c r="D17" s="13"/>
      <c r="E17" s="13" t="s">
        <v>86</v>
      </c>
      <c r="F17" s="13"/>
      <c r="G17" s="13"/>
      <c r="H17" s="13"/>
      <c r="I17" s="13">
        <f>+I15</f>
        <v>0</v>
      </c>
      <c r="L17">
        <f>+L15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43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8">
        <v>1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12.75">
      <c r="E13" s="12" t="s">
        <v>50</v>
      </c>
    </row>
    <row r="14" ht="12.75">
      <c r="E14" s="12" t="s">
        <v>51</v>
      </c>
    </row>
    <row r="15" spans="1:12" ht="25.5">
      <c r="A15" s="6">
        <v>2</v>
      </c>
      <c r="B15" s="6" t="s">
        <v>45</v>
      </c>
      <c r="C15" s="6" t="s">
        <v>52</v>
      </c>
      <c r="D15" s="6" t="s">
        <v>47</v>
      </c>
      <c r="E15" s="6" t="s">
        <v>53</v>
      </c>
      <c r="F15" s="6" t="s">
        <v>49</v>
      </c>
      <c r="G15" s="8">
        <v>1</v>
      </c>
      <c r="H15" s="11"/>
      <c r="I15" s="10">
        <f>ROUND((H15*G15),2)</f>
        <v>0</v>
      </c>
      <c r="K15">
        <f>rekapitulace!H8</f>
        <v>21</v>
      </c>
      <c r="L15">
        <f>ROUND(K15/100*I15,2)</f>
        <v>0</v>
      </c>
    </row>
    <row r="16" ht="12.75">
      <c r="E16" s="12" t="s">
        <v>50</v>
      </c>
    </row>
    <row r="17" ht="12.75">
      <c r="E17" s="12" t="s">
        <v>54</v>
      </c>
    </row>
    <row r="18" spans="1:12" ht="51">
      <c r="A18" s="6">
        <v>3</v>
      </c>
      <c r="B18" s="6" t="s">
        <v>45</v>
      </c>
      <c r="C18" s="6" t="s">
        <v>55</v>
      </c>
      <c r="D18" s="6" t="s">
        <v>47</v>
      </c>
      <c r="E18" s="6" t="s">
        <v>56</v>
      </c>
      <c r="F18" s="6" t="s">
        <v>49</v>
      </c>
      <c r="G18" s="8">
        <v>1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12.75">
      <c r="E19" s="12" t="s">
        <v>50</v>
      </c>
    </row>
    <row r="20" ht="12.75">
      <c r="E20" s="12" t="s">
        <v>54</v>
      </c>
    </row>
    <row r="21" spans="1:12" ht="25.5">
      <c r="A21" s="6">
        <v>4</v>
      </c>
      <c r="B21" s="6" t="s">
        <v>45</v>
      </c>
      <c r="C21" s="6" t="s">
        <v>57</v>
      </c>
      <c r="D21" s="6" t="s">
        <v>47</v>
      </c>
      <c r="E21" s="6" t="s">
        <v>58</v>
      </c>
      <c r="F21" s="6" t="s">
        <v>49</v>
      </c>
      <c r="G21" s="8">
        <v>1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12.75">
      <c r="E22" s="12" t="s">
        <v>50</v>
      </c>
    </row>
    <row r="23" ht="12.75">
      <c r="E23" s="12" t="s">
        <v>54</v>
      </c>
    </row>
    <row r="24" spans="1:12" ht="25.5">
      <c r="A24" s="6">
        <v>5</v>
      </c>
      <c r="B24" s="6" t="s">
        <v>45</v>
      </c>
      <c r="C24" s="6" t="s">
        <v>59</v>
      </c>
      <c r="D24" s="6" t="s">
        <v>47</v>
      </c>
      <c r="E24" s="6" t="s">
        <v>60</v>
      </c>
      <c r="F24" s="6" t="s">
        <v>49</v>
      </c>
      <c r="G24" s="8">
        <v>1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12.75">
      <c r="E25" s="12" t="s">
        <v>50</v>
      </c>
    </row>
    <row r="26" ht="25.5">
      <c r="E26" s="12" t="s">
        <v>61</v>
      </c>
    </row>
    <row r="27" spans="1:12" ht="25.5">
      <c r="A27" s="6">
        <v>6</v>
      </c>
      <c r="B27" s="6" t="s">
        <v>45</v>
      </c>
      <c r="C27" s="6" t="s">
        <v>63</v>
      </c>
      <c r="D27" s="6" t="s">
        <v>47</v>
      </c>
      <c r="E27" s="6" t="s">
        <v>64</v>
      </c>
      <c r="F27" s="6" t="s">
        <v>49</v>
      </c>
      <c r="G27" s="8">
        <v>1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12.75">
      <c r="E28" s="12" t="s">
        <v>50</v>
      </c>
    </row>
    <row r="29" ht="12.75">
      <c r="E29" s="12" t="s">
        <v>62</v>
      </c>
    </row>
    <row r="30" spans="1:12" ht="38.25">
      <c r="A30" s="6">
        <v>7</v>
      </c>
      <c r="B30" s="6" t="s">
        <v>45</v>
      </c>
      <c r="C30" s="6" t="s">
        <v>65</v>
      </c>
      <c r="D30" s="6" t="s">
        <v>47</v>
      </c>
      <c r="E30" s="6" t="s">
        <v>66</v>
      </c>
      <c r="F30" s="6" t="s">
        <v>49</v>
      </c>
      <c r="G30" s="8">
        <v>1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12.75">
      <c r="E31" s="12" t="s">
        <v>50</v>
      </c>
    </row>
    <row r="32" ht="12.75">
      <c r="E32" s="12" t="s">
        <v>62</v>
      </c>
    </row>
    <row r="33" spans="1:12" ht="25.5">
      <c r="A33" s="6">
        <v>8</v>
      </c>
      <c r="B33" s="6" t="s">
        <v>45</v>
      </c>
      <c r="C33" s="6" t="s">
        <v>67</v>
      </c>
      <c r="D33" s="6" t="s">
        <v>47</v>
      </c>
      <c r="E33" s="6" t="s">
        <v>68</v>
      </c>
      <c r="F33" s="6" t="s">
        <v>49</v>
      </c>
      <c r="G33" s="8">
        <v>1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12.75">
      <c r="E34" s="12" t="s">
        <v>50</v>
      </c>
    </row>
    <row r="35" ht="12.75">
      <c r="E35" s="12" t="s">
        <v>62</v>
      </c>
    </row>
    <row r="36" spans="1:12" ht="25.5">
      <c r="A36" s="6">
        <v>9</v>
      </c>
      <c r="B36" s="6" t="s">
        <v>45</v>
      </c>
      <c r="C36" s="6" t="s">
        <v>69</v>
      </c>
      <c r="D36" s="6" t="s">
        <v>47</v>
      </c>
      <c r="E36" s="6" t="s">
        <v>70</v>
      </c>
      <c r="F36" s="6" t="s">
        <v>49</v>
      </c>
      <c r="G36" s="8">
        <v>1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12.75">
      <c r="E37" s="12" t="s">
        <v>50</v>
      </c>
    </row>
    <row r="38" ht="76.5">
      <c r="E38" s="12" t="s">
        <v>71</v>
      </c>
    </row>
    <row r="39" spans="1:12" ht="63.75">
      <c r="A39" s="6">
        <v>10</v>
      </c>
      <c r="B39" s="6" t="s">
        <v>45</v>
      </c>
      <c r="C39" s="6" t="s">
        <v>72</v>
      </c>
      <c r="D39" s="6" t="s">
        <v>47</v>
      </c>
      <c r="E39" s="6" t="s">
        <v>73</v>
      </c>
      <c r="F39" s="6" t="s">
        <v>49</v>
      </c>
      <c r="G39" s="8">
        <v>1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12.75">
      <c r="E40" s="12" t="s">
        <v>50</v>
      </c>
    </row>
    <row r="41" ht="63.75">
      <c r="E41" s="12" t="s">
        <v>74</v>
      </c>
    </row>
    <row r="42" spans="1:12" ht="25.5">
      <c r="A42" s="6">
        <v>11</v>
      </c>
      <c r="B42" s="6" t="s">
        <v>45</v>
      </c>
      <c r="C42" s="6" t="s">
        <v>75</v>
      </c>
      <c r="D42" s="6" t="s">
        <v>47</v>
      </c>
      <c r="E42" s="6" t="s">
        <v>76</v>
      </c>
      <c r="F42" s="6" t="s">
        <v>77</v>
      </c>
      <c r="G42" s="8">
        <v>1</v>
      </c>
      <c r="H42" s="11"/>
      <c r="I42" s="10">
        <f>ROUND((H42*G42),2)</f>
        <v>0</v>
      </c>
      <c r="K42">
        <f>rekapitulace!H8</f>
        <v>21</v>
      </c>
      <c r="L42">
        <f>ROUND(K42/100*I42,2)</f>
        <v>0</v>
      </c>
    </row>
    <row r="43" ht="12.75">
      <c r="E43" s="12" t="s">
        <v>78</v>
      </c>
    </row>
    <row r="44" ht="89.25">
      <c r="E44" s="12" t="s">
        <v>79</v>
      </c>
    </row>
    <row r="45" spans="1:12" ht="25.5">
      <c r="A45" s="6">
        <v>12</v>
      </c>
      <c r="B45" s="6" t="s">
        <v>45</v>
      </c>
      <c r="C45" s="6" t="s">
        <v>80</v>
      </c>
      <c r="D45" s="6" t="s">
        <v>47</v>
      </c>
      <c r="E45" s="6" t="s">
        <v>81</v>
      </c>
      <c r="F45" s="6" t="s">
        <v>49</v>
      </c>
      <c r="G45" s="8">
        <v>1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12.75">
      <c r="E46" s="12" t="s">
        <v>50</v>
      </c>
    </row>
    <row r="47" ht="191.25">
      <c r="E47" s="12" t="s">
        <v>82</v>
      </c>
    </row>
    <row r="48" spans="1:12" ht="25.5">
      <c r="A48" s="6">
        <v>13</v>
      </c>
      <c r="B48" s="6" t="s">
        <v>45</v>
      </c>
      <c r="C48" s="6" t="s">
        <v>83</v>
      </c>
      <c r="D48" s="6" t="s">
        <v>47</v>
      </c>
      <c r="E48" s="6" t="s">
        <v>84</v>
      </c>
      <c r="F48" s="6" t="s">
        <v>49</v>
      </c>
      <c r="G48" s="8">
        <v>1</v>
      </c>
      <c r="H48" s="11"/>
      <c r="I48" s="10">
        <f>ROUND((H48*G48),2)</f>
        <v>0</v>
      </c>
      <c r="K48">
        <f>rekapitulace!H8</f>
        <v>21</v>
      </c>
      <c r="L48">
        <f>ROUND(K48/100*I48,2)</f>
        <v>0</v>
      </c>
    </row>
    <row r="49" ht="12.75">
      <c r="E49" s="12" t="s">
        <v>50</v>
      </c>
    </row>
    <row r="50" ht="51">
      <c r="E50" s="12" t="s">
        <v>85</v>
      </c>
    </row>
    <row r="51" spans="1:12" ht="12.75" customHeight="1">
      <c r="A51" s="13"/>
      <c r="B51" s="13"/>
      <c r="C51" s="13" t="s">
        <v>44</v>
      </c>
      <c r="D51" s="13"/>
      <c r="E51" s="13" t="s">
        <v>43</v>
      </c>
      <c r="F51" s="13"/>
      <c r="G51" s="13"/>
      <c r="H51" s="13"/>
      <c r="I51" s="13">
        <f>SUM(I12:I50)</f>
        <v>0</v>
      </c>
      <c r="L51">
        <f>SUM(L12:L50)</f>
        <v>0</v>
      </c>
    </row>
    <row r="53" spans="1:12" ht="12.75" customHeight="1">
      <c r="A53" s="13"/>
      <c r="B53" s="13"/>
      <c r="C53" s="13"/>
      <c r="D53" s="13"/>
      <c r="E53" s="13" t="s">
        <v>86</v>
      </c>
      <c r="F53" s="13"/>
      <c r="G53" s="13"/>
      <c r="H53" s="13"/>
      <c r="I53" s="13">
        <f>+I51</f>
        <v>0</v>
      </c>
      <c r="L53">
        <f>+L51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pane ySplit="10" topLeftCell="A149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87</v>
      </c>
      <c r="D5" s="5"/>
      <c r="E5" s="5" t="s">
        <v>88</v>
      </c>
    </row>
    <row r="6" spans="1:5" ht="12.75" customHeight="1">
      <c r="A6" t="s">
        <v>18</v>
      </c>
      <c r="C6" s="5" t="s">
        <v>87</v>
      </c>
      <c r="D6" s="5"/>
      <c r="E6" s="5" t="s">
        <v>88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89</v>
      </c>
      <c r="D12" s="6" t="s">
        <v>47</v>
      </c>
      <c r="E12" s="6" t="s">
        <v>90</v>
      </c>
      <c r="F12" s="6" t="s">
        <v>91</v>
      </c>
      <c r="G12" s="8">
        <v>1287.6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25.5">
      <c r="E13" s="12" t="s">
        <v>92</v>
      </c>
    </row>
    <row r="14" ht="25.5">
      <c r="E14" s="12" t="s">
        <v>93</v>
      </c>
    </row>
    <row r="15" spans="1:12" ht="25.5">
      <c r="A15" s="6">
        <v>2</v>
      </c>
      <c r="B15" s="6" t="s">
        <v>45</v>
      </c>
      <c r="C15" s="6" t="s">
        <v>94</v>
      </c>
      <c r="D15" s="6" t="s">
        <v>47</v>
      </c>
      <c r="E15" s="6" t="s">
        <v>95</v>
      </c>
      <c r="F15" s="6" t="s">
        <v>91</v>
      </c>
      <c r="G15" s="8">
        <v>1981.643</v>
      </c>
      <c r="H15" s="11"/>
      <c r="I15" s="10">
        <f>ROUND((H15*G15),2)</f>
        <v>0</v>
      </c>
      <c r="K15">
        <f>rekapitulace!H8</f>
        <v>21</v>
      </c>
      <c r="L15">
        <f>ROUND(K15/100*I15,2)</f>
        <v>0</v>
      </c>
    </row>
    <row r="16" ht="25.5">
      <c r="E16" s="12" t="s">
        <v>96</v>
      </c>
    </row>
    <row r="17" ht="25.5">
      <c r="E17" s="12" t="s">
        <v>93</v>
      </c>
    </row>
    <row r="18" spans="1:12" ht="25.5">
      <c r="A18" s="6">
        <v>3</v>
      </c>
      <c r="B18" s="6" t="s">
        <v>45</v>
      </c>
      <c r="C18" s="6" t="s">
        <v>97</v>
      </c>
      <c r="D18" s="6" t="s">
        <v>47</v>
      </c>
      <c r="E18" s="6" t="s">
        <v>98</v>
      </c>
      <c r="F18" s="6" t="s">
        <v>91</v>
      </c>
      <c r="G18" s="8">
        <v>1.32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25.5">
      <c r="E19" s="12" t="s">
        <v>99</v>
      </c>
    </row>
    <row r="20" ht="25.5">
      <c r="E20" s="12" t="s">
        <v>93</v>
      </c>
    </row>
    <row r="21" spans="1:12" ht="25.5">
      <c r="A21" s="6">
        <v>4</v>
      </c>
      <c r="B21" s="6" t="s">
        <v>45</v>
      </c>
      <c r="C21" s="6" t="s">
        <v>100</v>
      </c>
      <c r="D21" s="6" t="s">
        <v>47</v>
      </c>
      <c r="E21" s="6" t="s">
        <v>101</v>
      </c>
      <c r="F21" s="6" t="s">
        <v>91</v>
      </c>
      <c r="G21" s="8">
        <v>39.61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102">
      <c r="E22" s="12" t="s">
        <v>102</v>
      </c>
    </row>
    <row r="23" ht="25.5">
      <c r="E23" s="12" t="s">
        <v>93</v>
      </c>
    </row>
    <row r="24" spans="1:12" ht="25.5">
      <c r="A24" s="6">
        <v>5</v>
      </c>
      <c r="B24" s="6" t="s">
        <v>45</v>
      </c>
      <c r="C24" s="6" t="s">
        <v>103</v>
      </c>
      <c r="D24" s="6" t="s">
        <v>47</v>
      </c>
      <c r="E24" s="6" t="s">
        <v>104</v>
      </c>
      <c r="F24" s="6" t="s">
        <v>91</v>
      </c>
      <c r="G24" s="8">
        <v>4.56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25.5">
      <c r="E25" s="12" t="s">
        <v>105</v>
      </c>
    </row>
    <row r="26" ht="25.5">
      <c r="E26" s="12" t="s">
        <v>93</v>
      </c>
    </row>
    <row r="27" spans="1:12" ht="12.75" customHeight="1">
      <c r="A27" s="13"/>
      <c r="B27" s="13"/>
      <c r="C27" s="13" t="s">
        <v>44</v>
      </c>
      <c r="D27" s="13"/>
      <c r="E27" s="13" t="s">
        <v>43</v>
      </c>
      <c r="F27" s="13"/>
      <c r="G27" s="13"/>
      <c r="H27" s="13"/>
      <c r="I27" s="13">
        <f>SUM(I12:I26)</f>
        <v>0</v>
      </c>
      <c r="L27">
        <f>SUM(L12:L26)</f>
        <v>0</v>
      </c>
    </row>
    <row r="29" spans="1:9" ht="12.75" customHeight="1">
      <c r="A29" s="7"/>
      <c r="B29" s="7"/>
      <c r="C29" s="7" t="s">
        <v>24</v>
      </c>
      <c r="D29" s="7"/>
      <c r="E29" s="7" t="s">
        <v>106</v>
      </c>
      <c r="F29" s="7"/>
      <c r="G29" s="9"/>
      <c r="H29" s="7"/>
      <c r="I29" s="9"/>
    </row>
    <row r="30" spans="1:12" ht="38.25">
      <c r="A30" s="6">
        <v>6</v>
      </c>
      <c r="B30" s="6" t="s">
        <v>45</v>
      </c>
      <c r="C30" s="6" t="s">
        <v>107</v>
      </c>
      <c r="D30" s="6" t="s">
        <v>47</v>
      </c>
      <c r="E30" s="6" t="s">
        <v>108</v>
      </c>
      <c r="F30" s="6" t="s">
        <v>91</v>
      </c>
      <c r="G30" s="8">
        <v>1.32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76.5">
      <c r="E31" s="12" t="s">
        <v>109</v>
      </c>
    </row>
    <row r="32" ht="63.75">
      <c r="E32" s="12" t="s">
        <v>110</v>
      </c>
    </row>
    <row r="33" spans="1:12" ht="38.25">
      <c r="A33" s="6">
        <v>7</v>
      </c>
      <c r="B33" s="6" t="s">
        <v>45</v>
      </c>
      <c r="C33" s="6" t="s">
        <v>111</v>
      </c>
      <c r="D33" s="6" t="s">
        <v>47</v>
      </c>
      <c r="E33" s="6" t="s">
        <v>112</v>
      </c>
      <c r="F33" s="6" t="s">
        <v>91</v>
      </c>
      <c r="G33" s="8">
        <v>4.56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76.5">
      <c r="E34" s="12" t="s">
        <v>113</v>
      </c>
    </row>
    <row r="35" ht="63.75">
      <c r="E35" s="12" t="s">
        <v>110</v>
      </c>
    </row>
    <row r="36" spans="1:12" ht="38.25">
      <c r="A36" s="6">
        <v>8</v>
      </c>
      <c r="B36" s="6" t="s">
        <v>45</v>
      </c>
      <c r="C36" s="6" t="s">
        <v>114</v>
      </c>
      <c r="D36" s="6" t="s">
        <v>47</v>
      </c>
      <c r="E36" s="6" t="s">
        <v>115</v>
      </c>
      <c r="F36" s="6" t="s">
        <v>91</v>
      </c>
      <c r="G36" s="8">
        <v>38.225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89.25">
      <c r="E37" s="12" t="s">
        <v>116</v>
      </c>
    </row>
    <row r="38" ht="63.75">
      <c r="E38" s="12" t="s">
        <v>110</v>
      </c>
    </row>
    <row r="39" spans="1:12" ht="38.25">
      <c r="A39" s="6">
        <v>9</v>
      </c>
      <c r="B39" s="6" t="s">
        <v>45</v>
      </c>
      <c r="C39" s="6" t="s">
        <v>117</v>
      </c>
      <c r="D39" s="6" t="s">
        <v>47</v>
      </c>
      <c r="E39" s="6" t="s">
        <v>118</v>
      </c>
      <c r="F39" s="6" t="s">
        <v>119</v>
      </c>
      <c r="G39" s="8">
        <v>5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76.5">
      <c r="E40" s="12" t="s">
        <v>120</v>
      </c>
    </row>
    <row r="41" ht="63.75">
      <c r="E41" s="12" t="s">
        <v>110</v>
      </c>
    </row>
    <row r="42" spans="1:12" ht="38.25">
      <c r="A42" s="6">
        <v>10</v>
      </c>
      <c r="B42" s="6" t="s">
        <v>45</v>
      </c>
      <c r="C42" s="6" t="s">
        <v>121</v>
      </c>
      <c r="D42" s="6" t="s">
        <v>47</v>
      </c>
      <c r="E42" s="6" t="s">
        <v>122</v>
      </c>
      <c r="F42" s="6" t="s">
        <v>119</v>
      </c>
      <c r="G42" s="8">
        <v>29</v>
      </c>
      <c r="H42" s="11"/>
      <c r="I42" s="10">
        <f>ROUND((H42*G42),2)</f>
        <v>0</v>
      </c>
      <c r="K42">
        <f>rekapitulace!H8</f>
        <v>21</v>
      </c>
      <c r="L42">
        <f>ROUND(K42/100*I42,2)</f>
        <v>0</v>
      </c>
    </row>
    <row r="43" ht="76.5">
      <c r="E43" s="12" t="s">
        <v>123</v>
      </c>
    </row>
    <row r="44" ht="63.75">
      <c r="E44" s="12" t="s">
        <v>110</v>
      </c>
    </row>
    <row r="45" spans="1:12" ht="25.5">
      <c r="A45" s="6">
        <v>11</v>
      </c>
      <c r="B45" s="6" t="s">
        <v>45</v>
      </c>
      <c r="C45" s="6" t="s">
        <v>124</v>
      </c>
      <c r="D45" s="6" t="s">
        <v>47</v>
      </c>
      <c r="E45" s="6" t="s">
        <v>125</v>
      </c>
      <c r="F45" s="6" t="s">
        <v>91</v>
      </c>
      <c r="G45" s="8">
        <v>1287.6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102">
      <c r="E46" s="12" t="s">
        <v>126</v>
      </c>
    </row>
    <row r="47" ht="25.5">
      <c r="E47" s="12" t="s">
        <v>127</v>
      </c>
    </row>
    <row r="48" spans="1:12" ht="25.5">
      <c r="A48" s="6">
        <v>12</v>
      </c>
      <c r="B48" s="6" t="s">
        <v>45</v>
      </c>
      <c r="C48" s="6" t="s">
        <v>128</v>
      </c>
      <c r="D48" s="6" t="s">
        <v>47</v>
      </c>
      <c r="E48" s="6" t="s">
        <v>129</v>
      </c>
      <c r="F48" s="6" t="s">
        <v>91</v>
      </c>
      <c r="G48" s="8">
        <v>1981.643</v>
      </c>
      <c r="H48" s="11"/>
      <c r="I48" s="10">
        <f>ROUND((H48*G48),2)</f>
        <v>0</v>
      </c>
      <c r="K48">
        <f>rekapitulace!H8</f>
        <v>21</v>
      </c>
      <c r="L48">
        <f>ROUND(K48/100*I48,2)</f>
        <v>0</v>
      </c>
    </row>
    <row r="49" ht="369.75">
      <c r="E49" s="12" t="s">
        <v>130</v>
      </c>
    </row>
    <row r="50" ht="331.5">
      <c r="E50" s="12" t="s">
        <v>131</v>
      </c>
    </row>
    <row r="51" spans="1:12" ht="25.5">
      <c r="A51" s="6">
        <v>13</v>
      </c>
      <c r="B51" s="6" t="s">
        <v>45</v>
      </c>
      <c r="C51" s="6" t="s">
        <v>132</v>
      </c>
      <c r="D51" s="6" t="s">
        <v>47</v>
      </c>
      <c r="E51" s="6" t="s">
        <v>133</v>
      </c>
      <c r="F51" s="6" t="s">
        <v>91</v>
      </c>
      <c r="G51" s="8">
        <v>671</v>
      </c>
      <c r="H51" s="11"/>
      <c r="I51" s="10">
        <f>ROUND((H51*G51),2)</f>
        <v>0</v>
      </c>
      <c r="K51">
        <f>rekapitulace!H8</f>
        <v>21</v>
      </c>
      <c r="L51">
        <f>ROUND(K51/100*I51,2)</f>
        <v>0</v>
      </c>
    </row>
    <row r="52" ht="25.5">
      <c r="E52" s="12" t="s">
        <v>134</v>
      </c>
    </row>
    <row r="53" ht="306">
      <c r="E53" s="12" t="s">
        <v>135</v>
      </c>
    </row>
    <row r="54" spans="1:12" ht="25.5">
      <c r="A54" s="6">
        <v>14</v>
      </c>
      <c r="B54" s="6" t="s">
        <v>45</v>
      </c>
      <c r="C54" s="6" t="s">
        <v>136</v>
      </c>
      <c r="D54" s="6" t="s">
        <v>47</v>
      </c>
      <c r="E54" s="6" t="s">
        <v>137</v>
      </c>
      <c r="F54" s="6" t="s">
        <v>91</v>
      </c>
      <c r="G54" s="8">
        <v>1759.625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357">
      <c r="E55" s="12" t="s">
        <v>138</v>
      </c>
    </row>
    <row r="56" ht="255">
      <c r="E56" s="12" t="s">
        <v>139</v>
      </c>
    </row>
    <row r="57" spans="1:12" ht="25.5">
      <c r="A57" s="6">
        <v>15</v>
      </c>
      <c r="B57" s="6" t="s">
        <v>45</v>
      </c>
      <c r="C57" s="6" t="s">
        <v>140</v>
      </c>
      <c r="D57" s="6" t="s">
        <v>47</v>
      </c>
      <c r="E57" s="6" t="s">
        <v>141</v>
      </c>
      <c r="F57" s="6" t="s">
        <v>91</v>
      </c>
      <c r="G57" s="8">
        <v>253</v>
      </c>
      <c r="H57" s="11"/>
      <c r="I57" s="10">
        <f>ROUND((H57*G57),2)</f>
        <v>0</v>
      </c>
      <c r="K57">
        <f>rekapitulace!H8</f>
        <v>21</v>
      </c>
      <c r="L57">
        <f>ROUND(K57/100*I57,2)</f>
        <v>0</v>
      </c>
    </row>
    <row r="58" ht="140.25">
      <c r="E58" s="12" t="s">
        <v>142</v>
      </c>
    </row>
    <row r="59" ht="242.25">
      <c r="E59" s="12" t="s">
        <v>143</v>
      </c>
    </row>
    <row r="60" spans="1:12" ht="25.5">
      <c r="A60" s="6">
        <v>16</v>
      </c>
      <c r="B60" s="6" t="s">
        <v>45</v>
      </c>
      <c r="C60" s="6" t="s">
        <v>144</v>
      </c>
      <c r="D60" s="6" t="s">
        <v>47</v>
      </c>
      <c r="E60" s="6" t="s">
        <v>145</v>
      </c>
      <c r="F60" s="6" t="s">
        <v>146</v>
      </c>
      <c r="G60" s="8">
        <v>3653.75</v>
      </c>
      <c r="H60" s="11"/>
      <c r="I60" s="10">
        <f>ROUND((H60*G60),2)</f>
        <v>0</v>
      </c>
      <c r="K60">
        <f>rekapitulace!H8</f>
        <v>21</v>
      </c>
      <c r="L60">
        <f>ROUND(K60/100*I60,2)</f>
        <v>0</v>
      </c>
    </row>
    <row r="61" ht="344.25">
      <c r="E61" s="12" t="s">
        <v>147</v>
      </c>
    </row>
    <row r="62" ht="25.5">
      <c r="E62" s="12" t="s">
        <v>148</v>
      </c>
    </row>
    <row r="63" spans="1:12" ht="25.5">
      <c r="A63" s="6">
        <v>17</v>
      </c>
      <c r="B63" s="6" t="s">
        <v>45</v>
      </c>
      <c r="C63" s="6" t="s">
        <v>149</v>
      </c>
      <c r="D63" s="6" t="s">
        <v>47</v>
      </c>
      <c r="E63" s="6" t="s">
        <v>150</v>
      </c>
      <c r="F63" s="6" t="s">
        <v>146</v>
      </c>
      <c r="G63" s="8">
        <v>506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140.25">
      <c r="E64" s="12" t="s">
        <v>151</v>
      </c>
    </row>
    <row r="65" ht="38.25">
      <c r="E65" s="12" t="s">
        <v>152</v>
      </c>
    </row>
    <row r="66" spans="1:12" ht="25.5">
      <c r="A66" s="6">
        <v>18</v>
      </c>
      <c r="B66" s="6" t="s">
        <v>45</v>
      </c>
      <c r="C66" s="6" t="s">
        <v>153</v>
      </c>
      <c r="D66" s="6" t="s">
        <v>47</v>
      </c>
      <c r="E66" s="6" t="s">
        <v>154</v>
      </c>
      <c r="F66" s="6" t="s">
        <v>146</v>
      </c>
      <c r="G66" s="8">
        <v>6710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25.5">
      <c r="E67" s="12" t="s">
        <v>155</v>
      </c>
    </row>
    <row r="68" ht="38.25">
      <c r="E68" s="12" t="s">
        <v>156</v>
      </c>
    </row>
    <row r="69" spans="1:12" ht="25.5">
      <c r="A69" s="6">
        <v>19</v>
      </c>
      <c r="B69" s="6" t="s">
        <v>45</v>
      </c>
      <c r="C69" s="6" t="s">
        <v>157</v>
      </c>
      <c r="D69" s="6" t="s">
        <v>47</v>
      </c>
      <c r="E69" s="6" t="s">
        <v>158</v>
      </c>
      <c r="F69" s="6" t="s">
        <v>146</v>
      </c>
      <c r="G69" s="8">
        <v>506</v>
      </c>
      <c r="H69" s="11"/>
      <c r="I69" s="10">
        <f>ROUND((H69*G69),2)</f>
        <v>0</v>
      </c>
      <c r="K69">
        <f>rekapitulace!H8</f>
        <v>21</v>
      </c>
      <c r="L69">
        <f>ROUND(K69/100*I69,2)</f>
        <v>0</v>
      </c>
    </row>
    <row r="70" ht="140.25">
      <c r="E70" s="12" t="s">
        <v>151</v>
      </c>
    </row>
    <row r="71" ht="25.5">
      <c r="E71" s="12" t="s">
        <v>159</v>
      </c>
    </row>
    <row r="72" spans="1:12" ht="12.75" customHeight="1">
      <c r="A72" s="13"/>
      <c r="B72" s="13"/>
      <c r="C72" s="13" t="s">
        <v>24</v>
      </c>
      <c r="D72" s="13"/>
      <c r="E72" s="13" t="s">
        <v>106</v>
      </c>
      <c r="F72" s="13"/>
      <c r="G72" s="13"/>
      <c r="H72" s="13"/>
      <c r="I72" s="13">
        <f>SUM(I30:I71)</f>
        <v>0</v>
      </c>
      <c r="L72">
        <f>SUM(L30:L71)</f>
        <v>0</v>
      </c>
    </row>
    <row r="74" spans="1:9" ht="12.75" customHeight="1">
      <c r="A74" s="7"/>
      <c r="B74" s="7"/>
      <c r="C74" s="7" t="s">
        <v>35</v>
      </c>
      <c r="D74" s="7"/>
      <c r="E74" s="7" t="s">
        <v>160</v>
      </c>
      <c r="F74" s="7"/>
      <c r="G74" s="9"/>
      <c r="H74" s="7"/>
      <c r="I74" s="9"/>
    </row>
    <row r="75" spans="1:12" ht="25.5">
      <c r="A75" s="6">
        <v>20</v>
      </c>
      <c r="B75" s="6" t="s">
        <v>45</v>
      </c>
      <c r="C75" s="6" t="s">
        <v>161</v>
      </c>
      <c r="D75" s="6" t="s">
        <v>47</v>
      </c>
      <c r="E75" s="6" t="s">
        <v>162</v>
      </c>
      <c r="F75" s="6" t="s">
        <v>146</v>
      </c>
      <c r="G75" s="8">
        <v>621</v>
      </c>
      <c r="H75" s="11"/>
      <c r="I75" s="10">
        <f>ROUND((H75*G75),2)</f>
        <v>0</v>
      </c>
      <c r="K75">
        <f>rekapitulace!H8</f>
        <v>21</v>
      </c>
      <c r="L75">
        <f>ROUND(K75/100*I75,2)</f>
        <v>0</v>
      </c>
    </row>
    <row r="76" ht="102">
      <c r="E76" s="12" t="s">
        <v>163</v>
      </c>
    </row>
    <row r="77" ht="25.5">
      <c r="E77" s="12" t="s">
        <v>164</v>
      </c>
    </row>
    <row r="78" spans="1:12" ht="25.5">
      <c r="A78" s="6">
        <v>21</v>
      </c>
      <c r="B78" s="6" t="s">
        <v>45</v>
      </c>
      <c r="C78" s="6" t="s">
        <v>165</v>
      </c>
      <c r="D78" s="6" t="s">
        <v>47</v>
      </c>
      <c r="E78" s="6" t="s">
        <v>166</v>
      </c>
      <c r="F78" s="6" t="s">
        <v>119</v>
      </c>
      <c r="G78" s="8">
        <v>414</v>
      </c>
      <c r="H78" s="11"/>
      <c r="I78" s="10">
        <f>ROUND((H78*G78),2)</f>
        <v>0</v>
      </c>
      <c r="K78">
        <f>rekapitulace!H8</f>
        <v>21</v>
      </c>
      <c r="L78">
        <f>ROUND(K78/100*I78,2)</f>
        <v>0</v>
      </c>
    </row>
    <row r="79" ht="102">
      <c r="E79" s="12" t="s">
        <v>167</v>
      </c>
    </row>
    <row r="80" ht="165.75">
      <c r="E80" s="12" t="s">
        <v>168</v>
      </c>
    </row>
    <row r="81" spans="1:12" ht="12.75" customHeight="1">
      <c r="A81" s="13"/>
      <c r="B81" s="13"/>
      <c r="C81" s="13" t="s">
        <v>35</v>
      </c>
      <c r="D81" s="13"/>
      <c r="E81" s="13" t="s">
        <v>160</v>
      </c>
      <c r="F81" s="13"/>
      <c r="G81" s="13"/>
      <c r="H81" s="13"/>
      <c r="I81" s="13">
        <f>SUM(I75:I80)</f>
        <v>0</v>
      </c>
      <c r="L81">
        <f>SUM(L75:L80)</f>
        <v>0</v>
      </c>
    </row>
    <row r="83" spans="1:9" ht="12.75" customHeight="1">
      <c r="A83" s="7"/>
      <c r="B83" s="7"/>
      <c r="C83" s="7" t="s">
        <v>38</v>
      </c>
      <c r="D83" s="7"/>
      <c r="E83" s="7" t="s">
        <v>88</v>
      </c>
      <c r="F83" s="7"/>
      <c r="G83" s="9"/>
      <c r="H83" s="7"/>
      <c r="I83" s="9"/>
    </row>
    <row r="84" spans="1:12" ht="25.5">
      <c r="A84" s="6">
        <v>22</v>
      </c>
      <c r="B84" s="6" t="s">
        <v>45</v>
      </c>
      <c r="C84" s="6" t="s">
        <v>169</v>
      </c>
      <c r="D84" s="6" t="s">
        <v>47</v>
      </c>
      <c r="E84" s="6" t="s">
        <v>170</v>
      </c>
      <c r="F84" s="6" t="s">
        <v>91</v>
      </c>
      <c r="G84" s="8">
        <v>911.788</v>
      </c>
      <c r="H84" s="11"/>
      <c r="I84" s="10">
        <f>ROUND((H84*G84),2)</f>
        <v>0</v>
      </c>
      <c r="K84">
        <f>rekapitulace!H8</f>
        <v>21</v>
      </c>
      <c r="L84">
        <f>ROUND(K84/100*I84,2)</f>
        <v>0</v>
      </c>
    </row>
    <row r="85" ht="344.25">
      <c r="E85" s="12" t="s">
        <v>171</v>
      </c>
    </row>
    <row r="86" ht="51">
      <c r="E86" s="12" t="s">
        <v>172</v>
      </c>
    </row>
    <row r="87" spans="1:12" ht="25.5">
      <c r="A87" s="6">
        <v>23</v>
      </c>
      <c r="B87" s="6" t="s">
        <v>45</v>
      </c>
      <c r="C87" s="6" t="s">
        <v>173</v>
      </c>
      <c r="D87" s="6" t="s">
        <v>47</v>
      </c>
      <c r="E87" s="6" t="s">
        <v>174</v>
      </c>
      <c r="F87" s="6" t="s">
        <v>146</v>
      </c>
      <c r="G87" s="8">
        <v>2022</v>
      </c>
      <c r="H87" s="11"/>
      <c r="I87" s="10">
        <f>ROUND((H87*G87),2)</f>
        <v>0</v>
      </c>
      <c r="K87">
        <f>rekapitulace!H8</f>
        <v>21</v>
      </c>
      <c r="L87">
        <f>ROUND(K87/100*I87,2)</f>
        <v>0</v>
      </c>
    </row>
    <row r="88" ht="140.25">
      <c r="E88" s="12" t="s">
        <v>175</v>
      </c>
    </row>
    <row r="89" ht="51">
      <c r="E89" s="12" t="s">
        <v>176</v>
      </c>
    </row>
    <row r="90" spans="1:12" ht="25.5">
      <c r="A90" s="6">
        <v>24</v>
      </c>
      <c r="B90" s="6" t="s">
        <v>45</v>
      </c>
      <c r="C90" s="6" t="s">
        <v>177</v>
      </c>
      <c r="D90" s="6" t="s">
        <v>47</v>
      </c>
      <c r="E90" s="6" t="s">
        <v>178</v>
      </c>
      <c r="F90" s="6" t="s">
        <v>146</v>
      </c>
      <c r="G90" s="8">
        <v>2022</v>
      </c>
      <c r="H90" s="11"/>
      <c r="I90" s="10">
        <f>ROUND((H90*G90),2)</f>
        <v>0</v>
      </c>
      <c r="K90">
        <f>rekapitulace!H8</f>
        <v>21</v>
      </c>
      <c r="L90">
        <f>ROUND(K90/100*I90,2)</f>
        <v>0</v>
      </c>
    </row>
    <row r="91" ht="140.25">
      <c r="E91" s="12" t="s">
        <v>175</v>
      </c>
    </row>
    <row r="92" ht="51">
      <c r="E92" s="12" t="s">
        <v>176</v>
      </c>
    </row>
    <row r="93" spans="1:12" ht="25.5">
      <c r="A93" s="6">
        <v>25</v>
      </c>
      <c r="B93" s="6" t="s">
        <v>45</v>
      </c>
      <c r="C93" s="6" t="s">
        <v>179</v>
      </c>
      <c r="D93" s="6" t="s">
        <v>47</v>
      </c>
      <c r="E93" s="6" t="s">
        <v>180</v>
      </c>
      <c r="F93" s="6" t="s">
        <v>146</v>
      </c>
      <c r="G93" s="8">
        <v>2022</v>
      </c>
      <c r="H93" s="11"/>
      <c r="I93" s="10">
        <f>ROUND((H93*G93),2)</f>
        <v>0</v>
      </c>
      <c r="K93">
        <f>rekapitulace!H8</f>
        <v>21</v>
      </c>
      <c r="L93">
        <f>ROUND(K93/100*I93,2)</f>
        <v>0</v>
      </c>
    </row>
    <row r="94" ht="140.25">
      <c r="E94" s="12" t="s">
        <v>175</v>
      </c>
    </row>
    <row r="95" ht="140.25">
      <c r="E95" s="12" t="s">
        <v>181</v>
      </c>
    </row>
    <row r="96" spans="1:12" ht="25.5">
      <c r="A96" s="6">
        <v>26</v>
      </c>
      <c r="B96" s="6" t="s">
        <v>45</v>
      </c>
      <c r="C96" s="6" t="s">
        <v>182</v>
      </c>
      <c r="D96" s="6" t="s">
        <v>47</v>
      </c>
      <c r="E96" s="6" t="s">
        <v>183</v>
      </c>
      <c r="F96" s="6" t="s">
        <v>146</v>
      </c>
      <c r="G96" s="8">
        <v>2022</v>
      </c>
      <c r="H96" s="11"/>
      <c r="I96" s="10">
        <f>ROUND((H96*G96),2)</f>
        <v>0</v>
      </c>
      <c r="K96">
        <f>rekapitulace!H8</f>
        <v>21</v>
      </c>
      <c r="L96">
        <f>ROUND(K96/100*I96,2)</f>
        <v>0</v>
      </c>
    </row>
    <row r="97" ht="140.25">
      <c r="E97" s="12" t="s">
        <v>175</v>
      </c>
    </row>
    <row r="98" ht="140.25">
      <c r="E98" s="12" t="s">
        <v>181</v>
      </c>
    </row>
    <row r="99" spans="1:12" ht="25.5">
      <c r="A99" s="6">
        <v>27</v>
      </c>
      <c r="B99" s="6" t="s">
        <v>45</v>
      </c>
      <c r="C99" s="6" t="s">
        <v>184</v>
      </c>
      <c r="D99" s="6" t="s">
        <v>47</v>
      </c>
      <c r="E99" s="6" t="s">
        <v>185</v>
      </c>
      <c r="F99" s="6" t="s">
        <v>91</v>
      </c>
      <c r="G99" s="8">
        <v>0.48</v>
      </c>
      <c r="H99" s="11"/>
      <c r="I99" s="10">
        <f>ROUND((H99*G99),2)</f>
        <v>0</v>
      </c>
      <c r="K99">
        <f>rekapitulace!H8</f>
        <v>21</v>
      </c>
      <c r="L99">
        <f>ROUND(K99/100*I99,2)</f>
        <v>0</v>
      </c>
    </row>
    <row r="100" ht="76.5">
      <c r="E100" s="12" t="s">
        <v>186</v>
      </c>
    </row>
    <row r="101" ht="204">
      <c r="E101" s="12" t="s">
        <v>187</v>
      </c>
    </row>
    <row r="102" spans="1:12" ht="25.5">
      <c r="A102" s="6">
        <v>28</v>
      </c>
      <c r="B102" s="6" t="s">
        <v>45</v>
      </c>
      <c r="C102" s="6" t="s">
        <v>188</v>
      </c>
      <c r="D102" s="6" t="s">
        <v>47</v>
      </c>
      <c r="E102" s="6" t="s">
        <v>189</v>
      </c>
      <c r="F102" s="6" t="s">
        <v>91</v>
      </c>
      <c r="G102" s="8">
        <v>0.84</v>
      </c>
      <c r="H102" s="11"/>
      <c r="I102" s="10">
        <f>ROUND((H102*G102),2)</f>
        <v>0</v>
      </c>
      <c r="K102">
        <f>rekapitulace!H8</f>
        <v>21</v>
      </c>
      <c r="L102">
        <f>ROUND(K102/100*I102,2)</f>
        <v>0</v>
      </c>
    </row>
    <row r="103" ht="76.5">
      <c r="E103" s="12" t="s">
        <v>190</v>
      </c>
    </row>
    <row r="104" ht="204">
      <c r="E104" s="12" t="s">
        <v>187</v>
      </c>
    </row>
    <row r="105" spans="1:12" ht="25.5">
      <c r="A105" s="6">
        <v>29</v>
      </c>
      <c r="B105" s="6" t="s">
        <v>45</v>
      </c>
      <c r="C105" s="6" t="s">
        <v>191</v>
      </c>
      <c r="D105" s="6" t="s">
        <v>47</v>
      </c>
      <c r="E105" s="6" t="s">
        <v>192</v>
      </c>
      <c r="F105" s="6" t="s">
        <v>146</v>
      </c>
      <c r="G105" s="8">
        <v>308.25</v>
      </c>
      <c r="H105" s="11"/>
      <c r="I105" s="10">
        <f>ROUND((H105*G105),2)</f>
        <v>0</v>
      </c>
      <c r="K105">
        <f>rekapitulace!H8</f>
        <v>21</v>
      </c>
      <c r="L105">
        <f>ROUND(K105/100*I105,2)</f>
        <v>0</v>
      </c>
    </row>
    <row r="106" ht="102">
      <c r="E106" s="12" t="s">
        <v>193</v>
      </c>
    </row>
    <row r="107" ht="140.25">
      <c r="E107" s="12" t="s">
        <v>194</v>
      </c>
    </row>
    <row r="108" spans="1:12" ht="38.25">
      <c r="A108" s="6">
        <v>30</v>
      </c>
      <c r="B108" s="6" t="s">
        <v>45</v>
      </c>
      <c r="C108" s="6" t="s">
        <v>195</v>
      </c>
      <c r="D108" s="6" t="s">
        <v>47</v>
      </c>
      <c r="E108" s="6" t="s">
        <v>196</v>
      </c>
      <c r="F108" s="6" t="s">
        <v>146</v>
      </c>
      <c r="G108" s="8">
        <v>1051.5</v>
      </c>
      <c r="H108" s="11"/>
      <c r="I108" s="10">
        <f>ROUND((H108*G108),2)</f>
        <v>0</v>
      </c>
      <c r="K108">
        <f>rekapitulace!H8</f>
        <v>21</v>
      </c>
      <c r="L108">
        <f>ROUND(K108/100*I108,2)</f>
        <v>0</v>
      </c>
    </row>
    <row r="109" ht="344.25">
      <c r="E109" s="12" t="s">
        <v>197</v>
      </c>
    </row>
    <row r="110" ht="140.25">
      <c r="E110" s="12" t="s">
        <v>194</v>
      </c>
    </row>
    <row r="111" spans="1:12" ht="25.5">
      <c r="A111" s="6">
        <v>31</v>
      </c>
      <c r="B111" s="6" t="s">
        <v>45</v>
      </c>
      <c r="C111" s="6" t="s">
        <v>198</v>
      </c>
      <c r="D111" s="6" t="s">
        <v>47</v>
      </c>
      <c r="E111" s="6" t="s">
        <v>199</v>
      </c>
      <c r="F111" s="6" t="s">
        <v>146</v>
      </c>
      <c r="G111" s="8">
        <v>296</v>
      </c>
      <c r="H111" s="11"/>
      <c r="I111" s="10">
        <f>ROUND((H111*G111),2)</f>
        <v>0</v>
      </c>
      <c r="K111">
        <f>rekapitulace!H8</f>
        <v>21</v>
      </c>
      <c r="L111">
        <f>ROUND(K111/100*I111,2)</f>
        <v>0</v>
      </c>
    </row>
    <row r="112" ht="153">
      <c r="E112" s="12" t="s">
        <v>200</v>
      </c>
    </row>
    <row r="113" ht="140.25">
      <c r="E113" s="12" t="s">
        <v>194</v>
      </c>
    </row>
    <row r="114" spans="1:12" ht="25.5">
      <c r="A114" s="6">
        <v>32</v>
      </c>
      <c r="B114" s="6" t="s">
        <v>45</v>
      </c>
      <c r="C114" s="6" t="s">
        <v>201</v>
      </c>
      <c r="D114" s="6" t="s">
        <v>47</v>
      </c>
      <c r="E114" s="6" t="s">
        <v>202</v>
      </c>
      <c r="F114" s="6" t="s">
        <v>146</v>
      </c>
      <c r="G114" s="8">
        <v>9.68</v>
      </c>
      <c r="H114" s="11"/>
      <c r="I114" s="10">
        <f>ROUND((H114*G114),2)</f>
        <v>0</v>
      </c>
      <c r="K114">
        <f>rekapitulace!H8</f>
        <v>21</v>
      </c>
      <c r="L114">
        <f>ROUND(K114/100*I114,2)</f>
        <v>0</v>
      </c>
    </row>
    <row r="115" ht="63.75">
      <c r="E115" s="12" t="s">
        <v>203</v>
      </c>
    </row>
    <row r="116" ht="140.25">
      <c r="E116" s="12" t="s">
        <v>194</v>
      </c>
    </row>
    <row r="117" spans="1:12" ht="25.5">
      <c r="A117" s="6">
        <v>33</v>
      </c>
      <c r="B117" s="6" t="s">
        <v>45</v>
      </c>
      <c r="C117" s="6" t="s">
        <v>204</v>
      </c>
      <c r="D117" s="6" t="s">
        <v>47</v>
      </c>
      <c r="E117" s="6" t="s">
        <v>205</v>
      </c>
      <c r="F117" s="6" t="s">
        <v>146</v>
      </c>
      <c r="G117" s="8">
        <v>4</v>
      </c>
      <c r="H117" s="11"/>
      <c r="I117" s="10">
        <f>ROUND((H117*G117),2)</f>
        <v>0</v>
      </c>
      <c r="K117">
        <f>rekapitulace!H8</f>
        <v>21</v>
      </c>
      <c r="L117">
        <f>ROUND(K117/100*I117,2)</f>
        <v>0</v>
      </c>
    </row>
    <row r="118" ht="102">
      <c r="E118" s="12" t="s">
        <v>206</v>
      </c>
    </row>
    <row r="119" ht="140.25">
      <c r="E119" s="12" t="s">
        <v>194</v>
      </c>
    </row>
    <row r="120" spans="1:12" ht="25.5">
      <c r="A120" s="6">
        <v>34</v>
      </c>
      <c r="B120" s="6" t="s">
        <v>45</v>
      </c>
      <c r="C120" s="6" t="s">
        <v>207</v>
      </c>
      <c r="D120" s="6" t="s">
        <v>47</v>
      </c>
      <c r="E120" s="6" t="s">
        <v>208</v>
      </c>
      <c r="F120" s="6" t="s">
        <v>146</v>
      </c>
      <c r="G120" s="8">
        <v>6.7</v>
      </c>
      <c r="H120" s="11"/>
      <c r="I120" s="10">
        <f>ROUND((H120*G120),2)</f>
        <v>0</v>
      </c>
      <c r="K120">
        <f>rekapitulace!H8</f>
        <v>21</v>
      </c>
      <c r="L120">
        <f>ROUND(K120/100*I120,2)</f>
        <v>0</v>
      </c>
    </row>
    <row r="121" ht="38.25">
      <c r="E121" s="12" t="s">
        <v>209</v>
      </c>
    </row>
    <row r="122" ht="140.25">
      <c r="E122" s="12" t="s">
        <v>194</v>
      </c>
    </row>
    <row r="123" spans="1:12" ht="25.5">
      <c r="A123" s="6">
        <v>35</v>
      </c>
      <c r="B123" s="6" t="s">
        <v>45</v>
      </c>
      <c r="C123" s="6" t="s">
        <v>210</v>
      </c>
      <c r="D123" s="6" t="s">
        <v>47</v>
      </c>
      <c r="E123" s="6" t="s">
        <v>211</v>
      </c>
      <c r="F123" s="6" t="s">
        <v>146</v>
      </c>
      <c r="G123" s="8">
        <v>6</v>
      </c>
      <c r="H123" s="11"/>
      <c r="I123" s="10">
        <f>ROUND((H123*G123),2)</f>
        <v>0</v>
      </c>
      <c r="K123">
        <f>rekapitulace!H8</f>
        <v>21</v>
      </c>
      <c r="L123">
        <f>ROUND(K123/100*I123,2)</f>
        <v>0</v>
      </c>
    </row>
    <row r="124" ht="89.25">
      <c r="E124" s="12" t="s">
        <v>212</v>
      </c>
    </row>
    <row r="125" ht="89.25">
      <c r="E125" s="12" t="s">
        <v>213</v>
      </c>
    </row>
    <row r="126" spans="1:12" ht="25.5">
      <c r="A126" s="6">
        <v>36</v>
      </c>
      <c r="B126" s="6" t="s">
        <v>45</v>
      </c>
      <c r="C126" s="6" t="s">
        <v>214</v>
      </c>
      <c r="D126" s="6" t="s">
        <v>47</v>
      </c>
      <c r="E126" s="6" t="s">
        <v>215</v>
      </c>
      <c r="F126" s="6" t="s">
        <v>119</v>
      </c>
      <c r="G126" s="8">
        <v>16</v>
      </c>
      <c r="H126" s="11"/>
      <c r="I126" s="10">
        <f>ROUND((H126*G126),2)</f>
        <v>0</v>
      </c>
      <c r="K126">
        <f>rekapitulace!H8</f>
        <v>21</v>
      </c>
      <c r="L126">
        <f>ROUND(K126/100*I126,2)</f>
        <v>0</v>
      </c>
    </row>
    <row r="127" ht="76.5">
      <c r="E127" s="12" t="s">
        <v>216</v>
      </c>
    </row>
    <row r="128" ht="38.25">
      <c r="E128" s="12" t="s">
        <v>217</v>
      </c>
    </row>
    <row r="129" spans="1:12" ht="12.75" customHeight="1">
      <c r="A129" s="13"/>
      <c r="B129" s="13"/>
      <c r="C129" s="13" t="s">
        <v>38</v>
      </c>
      <c r="D129" s="13"/>
      <c r="E129" s="13" t="s">
        <v>88</v>
      </c>
      <c r="F129" s="13"/>
      <c r="G129" s="13"/>
      <c r="H129" s="13"/>
      <c r="I129" s="13">
        <f>SUM(I84:I128)</f>
        <v>0</v>
      </c>
      <c r="L129">
        <f>SUM(L84:L128)</f>
        <v>0</v>
      </c>
    </row>
    <row r="131" spans="1:9" ht="12.75" customHeight="1">
      <c r="A131" s="7"/>
      <c r="B131" s="7"/>
      <c r="C131" s="7" t="s">
        <v>42</v>
      </c>
      <c r="D131" s="7"/>
      <c r="E131" s="7" t="s">
        <v>218</v>
      </c>
      <c r="F131" s="7"/>
      <c r="G131" s="9"/>
      <c r="H131" s="7"/>
      <c r="I131" s="9"/>
    </row>
    <row r="132" spans="1:12" ht="25.5">
      <c r="A132" s="6">
        <v>37</v>
      </c>
      <c r="B132" s="6" t="s">
        <v>45</v>
      </c>
      <c r="C132" s="6" t="s">
        <v>219</v>
      </c>
      <c r="D132" s="6" t="s">
        <v>47</v>
      </c>
      <c r="E132" s="6" t="s">
        <v>220</v>
      </c>
      <c r="F132" s="6" t="s">
        <v>77</v>
      </c>
      <c r="G132" s="8">
        <v>1</v>
      </c>
      <c r="H132" s="11"/>
      <c r="I132" s="10">
        <f>ROUND((H132*G132),2)</f>
        <v>0</v>
      </c>
      <c r="K132">
        <f>rekapitulace!H8</f>
        <v>21</v>
      </c>
      <c r="L132">
        <f>ROUND(K132/100*I132,2)</f>
        <v>0</v>
      </c>
    </row>
    <row r="133" ht="51">
      <c r="E133" s="12" t="s">
        <v>221</v>
      </c>
    </row>
    <row r="134" ht="25.5">
      <c r="E134" s="12" t="s">
        <v>222</v>
      </c>
    </row>
    <row r="135" spans="1:12" ht="25.5">
      <c r="A135" s="6">
        <v>38</v>
      </c>
      <c r="B135" s="6" t="s">
        <v>45</v>
      </c>
      <c r="C135" s="6" t="s">
        <v>223</v>
      </c>
      <c r="D135" s="6" t="s">
        <v>47</v>
      </c>
      <c r="E135" s="6" t="s">
        <v>224</v>
      </c>
      <c r="F135" s="6" t="s">
        <v>77</v>
      </c>
      <c r="G135" s="8">
        <v>2</v>
      </c>
      <c r="H135" s="11"/>
      <c r="I135" s="10">
        <f>ROUND((H135*G135),2)</f>
        <v>0</v>
      </c>
      <c r="K135">
        <f>rekapitulace!H8</f>
        <v>21</v>
      </c>
      <c r="L135">
        <f>ROUND(K135/100*I135,2)</f>
        <v>0</v>
      </c>
    </row>
    <row r="136" ht="89.25">
      <c r="E136" s="12" t="s">
        <v>225</v>
      </c>
    </row>
    <row r="137" ht="25.5">
      <c r="E137" s="12" t="s">
        <v>222</v>
      </c>
    </row>
    <row r="138" spans="1:12" ht="25.5">
      <c r="A138" s="6">
        <v>39</v>
      </c>
      <c r="B138" s="6" t="s">
        <v>45</v>
      </c>
      <c r="C138" s="6" t="s">
        <v>226</v>
      </c>
      <c r="D138" s="6" t="s">
        <v>47</v>
      </c>
      <c r="E138" s="6" t="s">
        <v>227</v>
      </c>
      <c r="F138" s="6" t="s">
        <v>77</v>
      </c>
      <c r="G138" s="8">
        <v>3</v>
      </c>
      <c r="H138" s="11"/>
      <c r="I138" s="10">
        <f>ROUND((H138*G138),2)</f>
        <v>0</v>
      </c>
      <c r="K138">
        <f>rekapitulace!H8</f>
        <v>21</v>
      </c>
      <c r="L138">
        <f>ROUND(K138/100*I138,2)</f>
        <v>0</v>
      </c>
    </row>
    <row r="139" ht="38.25">
      <c r="E139" s="12" t="s">
        <v>228</v>
      </c>
    </row>
    <row r="140" ht="25.5">
      <c r="E140" s="12" t="s">
        <v>229</v>
      </c>
    </row>
    <row r="141" spans="1:12" ht="25.5">
      <c r="A141" s="6">
        <v>40</v>
      </c>
      <c r="B141" s="6" t="s">
        <v>45</v>
      </c>
      <c r="C141" s="6" t="s">
        <v>230</v>
      </c>
      <c r="D141" s="6" t="s">
        <v>47</v>
      </c>
      <c r="E141" s="6" t="s">
        <v>231</v>
      </c>
      <c r="F141" s="6" t="s">
        <v>119</v>
      </c>
      <c r="G141" s="8">
        <v>965</v>
      </c>
      <c r="H141" s="11"/>
      <c r="I141" s="10">
        <f>ROUND((H141*G141),2)</f>
        <v>0</v>
      </c>
      <c r="K141">
        <f>rekapitulace!H8</f>
        <v>21</v>
      </c>
      <c r="L141">
        <f>ROUND(K141/100*I141,2)</f>
        <v>0</v>
      </c>
    </row>
    <row r="142" ht="165.75">
      <c r="E142" s="12" t="s">
        <v>232</v>
      </c>
    </row>
    <row r="143" ht="51">
      <c r="E143" s="12" t="s">
        <v>233</v>
      </c>
    </row>
    <row r="144" spans="1:12" ht="25.5">
      <c r="A144" s="6">
        <v>41</v>
      </c>
      <c r="B144" s="6" t="s">
        <v>45</v>
      </c>
      <c r="C144" s="6" t="s">
        <v>234</v>
      </c>
      <c r="D144" s="6" t="s">
        <v>47</v>
      </c>
      <c r="E144" s="6" t="s">
        <v>235</v>
      </c>
      <c r="F144" s="6" t="s">
        <v>119</v>
      </c>
      <c r="G144" s="8">
        <v>1131</v>
      </c>
      <c r="H144" s="11"/>
      <c r="I144" s="10">
        <f>ROUND((H144*G144),2)</f>
        <v>0</v>
      </c>
      <c r="K144">
        <f>rekapitulace!H8</f>
        <v>21</v>
      </c>
      <c r="L144">
        <f>ROUND(K144/100*I144,2)</f>
        <v>0</v>
      </c>
    </row>
    <row r="145" ht="178.5">
      <c r="E145" s="12" t="s">
        <v>236</v>
      </c>
    </row>
    <row r="146" ht="51">
      <c r="E146" s="12" t="s">
        <v>233</v>
      </c>
    </row>
    <row r="147" spans="1:12" ht="25.5">
      <c r="A147" s="6">
        <v>42</v>
      </c>
      <c r="B147" s="6" t="s">
        <v>45</v>
      </c>
      <c r="C147" s="6" t="s">
        <v>237</v>
      </c>
      <c r="D147" s="6" t="s">
        <v>47</v>
      </c>
      <c r="E147" s="6" t="s">
        <v>238</v>
      </c>
      <c r="F147" s="6" t="s">
        <v>119</v>
      </c>
      <c r="G147" s="8">
        <v>359</v>
      </c>
      <c r="H147" s="11"/>
      <c r="I147" s="10">
        <f>ROUND((H147*G147),2)</f>
        <v>0</v>
      </c>
      <c r="K147">
        <f>rekapitulace!H8</f>
        <v>21</v>
      </c>
      <c r="L147">
        <f>ROUND(K147/100*I147,2)</f>
        <v>0</v>
      </c>
    </row>
    <row r="148" ht="127.5">
      <c r="E148" s="12" t="s">
        <v>239</v>
      </c>
    </row>
    <row r="149" ht="51">
      <c r="E149" s="12" t="s">
        <v>233</v>
      </c>
    </row>
    <row r="150" spans="1:9" ht="25.5">
      <c r="A150" s="6">
        <v>43</v>
      </c>
      <c r="B150" s="6" t="s">
        <v>45</v>
      </c>
      <c r="C150" s="6" t="s">
        <v>507</v>
      </c>
      <c r="D150" s="6" t="s">
        <v>47</v>
      </c>
      <c r="E150" s="14" t="s">
        <v>508</v>
      </c>
      <c r="F150" s="6" t="s">
        <v>119</v>
      </c>
      <c r="G150" s="8">
        <v>154</v>
      </c>
      <c r="H150" s="11"/>
      <c r="I150" s="10">
        <f>ROUND((H150*G150),2)</f>
        <v>0</v>
      </c>
    </row>
    <row r="151" ht="51">
      <c r="E151" s="15" t="s">
        <v>510</v>
      </c>
    </row>
    <row r="152" ht="51">
      <c r="E152" s="12" t="s">
        <v>509</v>
      </c>
    </row>
    <row r="153" spans="1:12" ht="25.5">
      <c r="A153" s="6">
        <v>44</v>
      </c>
      <c r="B153" s="6" t="s">
        <v>45</v>
      </c>
      <c r="C153" s="6" t="s">
        <v>240</v>
      </c>
      <c r="D153" s="6" t="s">
        <v>47</v>
      </c>
      <c r="E153" s="6" t="s">
        <v>241</v>
      </c>
      <c r="F153" s="6" t="s">
        <v>119</v>
      </c>
      <c r="G153" s="8">
        <v>16</v>
      </c>
      <c r="H153" s="11"/>
      <c r="I153" s="10">
        <f>ROUND((H153*G153),2)</f>
        <v>0</v>
      </c>
      <c r="K153">
        <f>rekapitulace!H8</f>
        <v>21</v>
      </c>
      <c r="L153">
        <f>ROUND(K153/100*I153,2)</f>
        <v>0</v>
      </c>
    </row>
    <row r="154" ht="76.5">
      <c r="E154" s="12" t="s">
        <v>216</v>
      </c>
    </row>
    <row r="155" ht="12.75">
      <c r="E155" s="12" t="s">
        <v>242</v>
      </c>
    </row>
    <row r="156" spans="1:12" ht="12.75" customHeight="1">
      <c r="A156" s="13"/>
      <c r="B156" s="13"/>
      <c r="C156" s="13" t="s">
        <v>42</v>
      </c>
      <c r="D156" s="13"/>
      <c r="E156" s="13" t="s">
        <v>218</v>
      </c>
      <c r="F156" s="13"/>
      <c r="G156" s="13"/>
      <c r="H156" s="13"/>
      <c r="I156" s="13">
        <f>SUM(I132:I155)</f>
        <v>0</v>
      </c>
      <c r="L156">
        <f>SUM(L132:L155)</f>
        <v>0</v>
      </c>
    </row>
    <row r="158" spans="1:12" ht="12.75" customHeight="1">
      <c r="A158" s="13"/>
      <c r="B158" s="13"/>
      <c r="C158" s="13"/>
      <c r="D158" s="13"/>
      <c r="E158" s="13" t="s">
        <v>86</v>
      </c>
      <c r="F158" s="13"/>
      <c r="G158" s="13"/>
      <c r="H158" s="13"/>
      <c r="I158" s="13">
        <f>+I27+I72+I81+I129+I156</f>
        <v>0</v>
      </c>
      <c r="L158">
        <f>+L27+L72+L81+L129+L156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10" topLeftCell="A80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243</v>
      </c>
      <c r="D5" s="5"/>
      <c r="E5" s="5" t="s">
        <v>244</v>
      </c>
    </row>
    <row r="6" spans="1:5" ht="12.75" customHeight="1">
      <c r="A6" t="s">
        <v>18</v>
      </c>
      <c r="C6" s="5" t="s">
        <v>243</v>
      </c>
      <c r="D6" s="5"/>
      <c r="E6" s="5" t="s">
        <v>244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1018.36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63.75">
      <c r="E13" s="12" t="s">
        <v>245</v>
      </c>
    </row>
    <row r="14" ht="25.5">
      <c r="E14" s="12" t="s">
        <v>93</v>
      </c>
    </row>
    <row r="15" spans="1:12" ht="12.75" customHeight="1">
      <c r="A15" s="13"/>
      <c r="B15" s="13"/>
      <c r="C15" s="13" t="s">
        <v>44</v>
      </c>
      <c r="D15" s="13"/>
      <c r="E15" s="13" t="s">
        <v>43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9" ht="12.75" customHeight="1">
      <c r="A17" s="7"/>
      <c r="B17" s="7"/>
      <c r="C17" s="7" t="s">
        <v>24</v>
      </c>
      <c r="D17" s="7"/>
      <c r="E17" s="7" t="s">
        <v>106</v>
      </c>
      <c r="F17" s="7"/>
      <c r="G17" s="9"/>
      <c r="H17" s="7"/>
      <c r="I17" s="9"/>
    </row>
    <row r="18" spans="1:12" ht="25.5">
      <c r="A18" s="6">
        <v>2</v>
      </c>
      <c r="B18" s="6" t="s">
        <v>45</v>
      </c>
      <c r="C18" s="6" t="s">
        <v>124</v>
      </c>
      <c r="D18" s="6" t="s">
        <v>47</v>
      </c>
      <c r="E18" s="6" t="s">
        <v>125</v>
      </c>
      <c r="F18" s="6" t="s">
        <v>91</v>
      </c>
      <c r="G18" s="8">
        <v>1.08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63.75">
      <c r="E19" s="12" t="s">
        <v>246</v>
      </c>
    </row>
    <row r="20" ht="25.5">
      <c r="E20" s="12" t="s">
        <v>127</v>
      </c>
    </row>
    <row r="21" spans="1:12" ht="25.5">
      <c r="A21" s="6">
        <v>3</v>
      </c>
      <c r="B21" s="6" t="s">
        <v>45</v>
      </c>
      <c r="C21" s="6" t="s">
        <v>247</v>
      </c>
      <c r="D21" s="6" t="s">
        <v>47</v>
      </c>
      <c r="E21" s="6" t="s">
        <v>248</v>
      </c>
      <c r="F21" s="6" t="s">
        <v>91</v>
      </c>
      <c r="G21" s="8">
        <v>916.76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140.25">
      <c r="E22" s="12" t="s">
        <v>249</v>
      </c>
    </row>
    <row r="23" ht="293.25">
      <c r="E23" s="12" t="s">
        <v>250</v>
      </c>
    </row>
    <row r="24" spans="1:12" ht="25.5">
      <c r="A24" s="6">
        <v>4</v>
      </c>
      <c r="B24" s="6" t="s">
        <v>45</v>
      </c>
      <c r="C24" s="6" t="s">
        <v>251</v>
      </c>
      <c r="D24" s="6" t="s">
        <v>47</v>
      </c>
      <c r="E24" s="6" t="s">
        <v>252</v>
      </c>
      <c r="F24" s="6" t="s">
        <v>91</v>
      </c>
      <c r="G24" s="8">
        <v>101.6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165.75">
      <c r="E25" s="12" t="s">
        <v>253</v>
      </c>
    </row>
    <row r="26" ht="293.25">
      <c r="E26" s="12" t="s">
        <v>250</v>
      </c>
    </row>
    <row r="27" spans="1:12" ht="25.5">
      <c r="A27" s="6">
        <v>5</v>
      </c>
      <c r="B27" s="6" t="s">
        <v>45</v>
      </c>
      <c r="C27" s="6" t="s">
        <v>254</v>
      </c>
      <c r="D27" s="6" t="s">
        <v>47</v>
      </c>
      <c r="E27" s="6" t="s">
        <v>255</v>
      </c>
      <c r="F27" s="6" t="s">
        <v>91</v>
      </c>
      <c r="G27" s="8">
        <v>598.1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344.25">
      <c r="E28" s="12" t="s">
        <v>256</v>
      </c>
    </row>
    <row r="29" ht="229.5">
      <c r="E29" s="12" t="s">
        <v>257</v>
      </c>
    </row>
    <row r="30" spans="1:12" ht="25.5">
      <c r="A30" s="6">
        <v>6</v>
      </c>
      <c r="B30" s="6" t="s">
        <v>45</v>
      </c>
      <c r="C30" s="6" t="s">
        <v>258</v>
      </c>
      <c r="D30" s="6" t="s">
        <v>47</v>
      </c>
      <c r="E30" s="6" t="s">
        <v>259</v>
      </c>
      <c r="F30" s="6" t="s">
        <v>91</v>
      </c>
      <c r="G30" s="8">
        <v>291.96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140.25">
      <c r="E31" s="12" t="s">
        <v>260</v>
      </c>
    </row>
    <row r="32" ht="280.5">
      <c r="E32" s="12" t="s">
        <v>261</v>
      </c>
    </row>
    <row r="33" spans="1:12" ht="25.5">
      <c r="A33" s="6">
        <v>7</v>
      </c>
      <c r="B33" s="6" t="s">
        <v>45</v>
      </c>
      <c r="C33" s="6" t="s">
        <v>144</v>
      </c>
      <c r="D33" s="6" t="s">
        <v>47</v>
      </c>
      <c r="E33" s="6" t="s">
        <v>145</v>
      </c>
      <c r="F33" s="6" t="s">
        <v>146</v>
      </c>
      <c r="G33" s="8">
        <v>496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140.25">
      <c r="E34" s="12" t="s">
        <v>262</v>
      </c>
    </row>
    <row r="35" ht="25.5">
      <c r="E35" s="12" t="s">
        <v>148</v>
      </c>
    </row>
    <row r="36" spans="1:12" ht="25.5">
      <c r="A36" s="6">
        <v>8</v>
      </c>
      <c r="B36" s="6" t="s">
        <v>45</v>
      </c>
      <c r="C36" s="6" t="s">
        <v>263</v>
      </c>
      <c r="D36" s="6" t="s">
        <v>47</v>
      </c>
      <c r="E36" s="6" t="s">
        <v>264</v>
      </c>
      <c r="F36" s="6" t="s">
        <v>146</v>
      </c>
      <c r="G36" s="8">
        <v>0.28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38.25">
      <c r="E37" s="12" t="s">
        <v>265</v>
      </c>
    </row>
    <row r="38" ht="38.25">
      <c r="E38" s="12" t="s">
        <v>156</v>
      </c>
    </row>
    <row r="39" spans="1:12" ht="25.5">
      <c r="A39" s="6">
        <v>9</v>
      </c>
      <c r="B39" s="6" t="s">
        <v>45</v>
      </c>
      <c r="C39" s="6" t="s">
        <v>157</v>
      </c>
      <c r="D39" s="6" t="s">
        <v>47</v>
      </c>
      <c r="E39" s="6" t="s">
        <v>158</v>
      </c>
      <c r="F39" s="6" t="s">
        <v>146</v>
      </c>
      <c r="G39" s="8">
        <v>0.28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38.25">
      <c r="E40" s="12" t="s">
        <v>265</v>
      </c>
    </row>
    <row r="41" ht="25.5">
      <c r="E41" s="12" t="s">
        <v>159</v>
      </c>
    </row>
    <row r="42" spans="1:12" ht="12.75" customHeight="1">
      <c r="A42" s="13"/>
      <c r="B42" s="13"/>
      <c r="C42" s="13" t="s">
        <v>24</v>
      </c>
      <c r="D42" s="13"/>
      <c r="E42" s="13" t="s">
        <v>106</v>
      </c>
      <c r="F42" s="13"/>
      <c r="G42" s="13"/>
      <c r="H42" s="13"/>
      <c r="I42" s="13">
        <f>SUM(I18:I41)</f>
        <v>0</v>
      </c>
      <c r="L42">
        <f>SUM(L18:L41)</f>
        <v>0</v>
      </c>
    </row>
    <row r="44" spans="1:9" ht="12.75" customHeight="1">
      <c r="A44" s="7"/>
      <c r="B44" s="7"/>
      <c r="C44" s="7" t="s">
        <v>37</v>
      </c>
      <c r="D44" s="7"/>
      <c r="E44" s="7" t="s">
        <v>266</v>
      </c>
      <c r="F44" s="7"/>
      <c r="G44" s="9"/>
      <c r="H44" s="7"/>
      <c r="I44" s="9"/>
    </row>
    <row r="45" spans="1:12" ht="25.5">
      <c r="A45" s="6">
        <v>10</v>
      </c>
      <c r="B45" s="6" t="s">
        <v>45</v>
      </c>
      <c r="C45" s="6" t="s">
        <v>267</v>
      </c>
      <c r="D45" s="6" t="s">
        <v>47</v>
      </c>
      <c r="E45" s="6" t="s">
        <v>268</v>
      </c>
      <c r="F45" s="6" t="s">
        <v>91</v>
      </c>
      <c r="G45" s="8">
        <v>59.6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331.5">
      <c r="E46" s="12" t="s">
        <v>269</v>
      </c>
    </row>
    <row r="47" ht="38.25">
      <c r="E47" s="12" t="s">
        <v>270</v>
      </c>
    </row>
    <row r="48" spans="1:12" ht="12.75" customHeight="1">
      <c r="A48" s="13"/>
      <c r="B48" s="13"/>
      <c r="C48" s="13" t="s">
        <v>37</v>
      </c>
      <c r="D48" s="13"/>
      <c r="E48" s="13" t="s">
        <v>266</v>
      </c>
      <c r="F48" s="13"/>
      <c r="G48" s="13"/>
      <c r="H48" s="13"/>
      <c r="I48" s="13">
        <f>SUM(I45:I47)</f>
        <v>0</v>
      </c>
      <c r="L48">
        <f>SUM(L45:L47)</f>
        <v>0</v>
      </c>
    </row>
    <row r="50" spans="1:9" ht="12.75" customHeight="1">
      <c r="A50" s="7"/>
      <c r="B50" s="7"/>
      <c r="C50" s="7" t="s">
        <v>41</v>
      </c>
      <c r="D50" s="7"/>
      <c r="E50" s="7" t="s">
        <v>271</v>
      </c>
      <c r="F50" s="7"/>
      <c r="G50" s="9"/>
      <c r="H50" s="7"/>
      <c r="I50" s="9"/>
    </row>
    <row r="51" spans="1:12" ht="25.5">
      <c r="A51" s="6">
        <v>11</v>
      </c>
      <c r="B51" s="6" t="s">
        <v>45</v>
      </c>
      <c r="C51" s="6" t="s">
        <v>272</v>
      </c>
      <c r="D51" s="6" t="s">
        <v>47</v>
      </c>
      <c r="E51" s="6" t="s">
        <v>273</v>
      </c>
      <c r="F51" s="6" t="s">
        <v>119</v>
      </c>
      <c r="G51" s="8">
        <v>47</v>
      </c>
      <c r="H51" s="11"/>
      <c r="I51" s="10">
        <f>ROUND((H51*G51),2)</f>
        <v>0</v>
      </c>
      <c r="K51">
        <f>rekapitulace!H8</f>
        <v>21</v>
      </c>
      <c r="L51">
        <f>ROUND(K51/100*I51,2)</f>
        <v>0</v>
      </c>
    </row>
    <row r="52" ht="89.25">
      <c r="E52" s="12" t="s">
        <v>274</v>
      </c>
    </row>
    <row r="53" ht="255">
      <c r="E53" s="12" t="s">
        <v>275</v>
      </c>
    </row>
    <row r="54" spans="1:12" ht="25.5">
      <c r="A54" s="6">
        <v>12</v>
      </c>
      <c r="B54" s="6" t="s">
        <v>45</v>
      </c>
      <c r="C54" s="6" t="s">
        <v>276</v>
      </c>
      <c r="D54" s="6" t="s">
        <v>47</v>
      </c>
      <c r="E54" s="6" t="s">
        <v>277</v>
      </c>
      <c r="F54" s="6" t="s">
        <v>119</v>
      </c>
      <c r="G54" s="8">
        <v>314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89.25">
      <c r="E55" s="12" t="s">
        <v>278</v>
      </c>
    </row>
    <row r="56" ht="255">
      <c r="E56" s="12" t="s">
        <v>275</v>
      </c>
    </row>
    <row r="57" spans="1:12" ht="25.5">
      <c r="A57" s="6">
        <v>13</v>
      </c>
      <c r="B57" s="6" t="s">
        <v>45</v>
      </c>
      <c r="C57" s="6" t="s">
        <v>279</v>
      </c>
      <c r="D57" s="6" t="s">
        <v>47</v>
      </c>
      <c r="E57" s="6" t="s">
        <v>280</v>
      </c>
      <c r="F57" s="6" t="s">
        <v>77</v>
      </c>
      <c r="G57" s="8">
        <v>11</v>
      </c>
      <c r="H57" s="11"/>
      <c r="I57" s="10">
        <f>ROUND((H57*G57),2)</f>
        <v>0</v>
      </c>
      <c r="K57">
        <f>rekapitulace!H8</f>
        <v>21</v>
      </c>
      <c r="L57">
        <f>ROUND(K57/100*I57,2)</f>
        <v>0</v>
      </c>
    </row>
    <row r="58" ht="89.25">
      <c r="E58" s="12" t="s">
        <v>281</v>
      </c>
    </row>
    <row r="59" ht="255">
      <c r="E59" s="12" t="s">
        <v>282</v>
      </c>
    </row>
    <row r="60" spans="1:12" ht="25.5">
      <c r="A60" s="6">
        <v>14</v>
      </c>
      <c r="B60" s="6" t="s">
        <v>45</v>
      </c>
      <c r="C60" s="6" t="s">
        <v>283</v>
      </c>
      <c r="D60" s="6" t="s">
        <v>47</v>
      </c>
      <c r="E60" s="6" t="s">
        <v>284</v>
      </c>
      <c r="F60" s="6" t="s">
        <v>77</v>
      </c>
      <c r="G60" s="8">
        <v>12</v>
      </c>
      <c r="H60" s="11"/>
      <c r="I60" s="10">
        <f>ROUND((H60*G60),2)</f>
        <v>0</v>
      </c>
      <c r="K60">
        <f>rekapitulace!H8</f>
        <v>21</v>
      </c>
      <c r="L60">
        <f>ROUND(K60/100*I60,2)</f>
        <v>0</v>
      </c>
    </row>
    <row r="61" ht="89.25">
      <c r="E61" s="12" t="s">
        <v>285</v>
      </c>
    </row>
    <row r="62" ht="76.5">
      <c r="E62" s="12" t="s">
        <v>286</v>
      </c>
    </row>
    <row r="63" spans="1:12" ht="25.5">
      <c r="A63" s="6">
        <v>15</v>
      </c>
      <c r="B63" s="6" t="s">
        <v>45</v>
      </c>
      <c r="C63" s="6" t="s">
        <v>287</v>
      </c>
      <c r="D63" s="6" t="s">
        <v>47</v>
      </c>
      <c r="E63" s="6" t="s">
        <v>288</v>
      </c>
      <c r="F63" s="6" t="s">
        <v>77</v>
      </c>
      <c r="G63" s="8">
        <v>1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38.25">
      <c r="E64" s="12" t="s">
        <v>289</v>
      </c>
    </row>
    <row r="65" ht="25.5">
      <c r="E65" s="12" t="s">
        <v>290</v>
      </c>
    </row>
    <row r="66" spans="1:12" ht="25.5">
      <c r="A66" s="6">
        <v>16</v>
      </c>
      <c r="B66" s="6" t="s">
        <v>45</v>
      </c>
      <c r="C66" s="6" t="s">
        <v>291</v>
      </c>
      <c r="D66" s="6" t="s">
        <v>47</v>
      </c>
      <c r="E66" s="6" t="s">
        <v>292</v>
      </c>
      <c r="F66" s="6" t="s">
        <v>119</v>
      </c>
      <c r="G66" s="8">
        <v>361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140.25">
      <c r="E67" s="12" t="s">
        <v>293</v>
      </c>
    </row>
    <row r="68" ht="38.25">
      <c r="E68" s="12" t="s">
        <v>294</v>
      </c>
    </row>
    <row r="69" spans="1:12" ht="25.5">
      <c r="A69" s="6">
        <v>17</v>
      </c>
      <c r="B69" s="6" t="s">
        <v>45</v>
      </c>
      <c r="C69" s="6" t="s">
        <v>295</v>
      </c>
      <c r="D69" s="6" t="s">
        <v>47</v>
      </c>
      <c r="E69" s="6" t="s">
        <v>296</v>
      </c>
      <c r="F69" s="6" t="s">
        <v>77</v>
      </c>
      <c r="G69" s="8">
        <v>11</v>
      </c>
      <c r="H69" s="11"/>
      <c r="I69" s="10">
        <f>ROUND((H69*G69),2)</f>
        <v>0</v>
      </c>
      <c r="K69">
        <f>rekapitulace!H8</f>
        <v>21</v>
      </c>
      <c r="L69">
        <f>ROUND(K69/100*I69,2)</f>
        <v>0</v>
      </c>
    </row>
    <row r="70" ht="51">
      <c r="E70" s="12" t="s">
        <v>297</v>
      </c>
    </row>
    <row r="71" ht="51">
      <c r="E71" s="12" t="s">
        <v>298</v>
      </c>
    </row>
    <row r="72" spans="1:12" ht="25.5">
      <c r="A72" s="6">
        <v>18</v>
      </c>
      <c r="B72" s="6" t="s">
        <v>45</v>
      </c>
      <c r="C72" s="6" t="s">
        <v>299</v>
      </c>
      <c r="D72" s="6" t="s">
        <v>47</v>
      </c>
      <c r="E72" s="6" t="s">
        <v>300</v>
      </c>
      <c r="F72" s="6" t="s">
        <v>119</v>
      </c>
      <c r="G72" s="8">
        <v>47</v>
      </c>
      <c r="H72" s="11"/>
      <c r="I72" s="10">
        <f>ROUND((H72*G72),2)</f>
        <v>0</v>
      </c>
      <c r="K72">
        <f>rekapitulace!H8</f>
        <v>21</v>
      </c>
      <c r="L72">
        <f>ROUND(K72/100*I72,2)</f>
        <v>0</v>
      </c>
    </row>
    <row r="73" ht="89.25">
      <c r="E73" s="12" t="s">
        <v>301</v>
      </c>
    </row>
    <row r="74" ht="51">
      <c r="E74" s="12" t="s">
        <v>298</v>
      </c>
    </row>
    <row r="75" spans="1:12" ht="25.5">
      <c r="A75" s="6">
        <v>19</v>
      </c>
      <c r="B75" s="6" t="s">
        <v>45</v>
      </c>
      <c r="C75" s="6" t="s">
        <v>302</v>
      </c>
      <c r="D75" s="6" t="s">
        <v>47</v>
      </c>
      <c r="E75" s="6" t="s">
        <v>303</v>
      </c>
      <c r="F75" s="6" t="s">
        <v>119</v>
      </c>
      <c r="G75" s="8">
        <v>314</v>
      </c>
      <c r="H75" s="11"/>
      <c r="I75" s="10">
        <f>ROUND((H75*G75),2)</f>
        <v>0</v>
      </c>
      <c r="K75">
        <f>rekapitulace!H8</f>
        <v>21</v>
      </c>
      <c r="L75">
        <f>ROUND(K75/100*I75,2)</f>
        <v>0</v>
      </c>
    </row>
    <row r="76" ht="89.25">
      <c r="E76" s="12" t="s">
        <v>304</v>
      </c>
    </row>
    <row r="77" ht="51">
      <c r="E77" s="12" t="s">
        <v>298</v>
      </c>
    </row>
    <row r="78" spans="1:12" ht="25.5">
      <c r="A78" s="6">
        <v>20</v>
      </c>
      <c r="B78" s="6" t="s">
        <v>45</v>
      </c>
      <c r="C78" s="6" t="s">
        <v>305</v>
      </c>
      <c r="D78" s="6" t="s">
        <v>47</v>
      </c>
      <c r="E78" s="6" t="s">
        <v>306</v>
      </c>
      <c r="F78" s="6" t="s">
        <v>119</v>
      </c>
      <c r="G78" s="8">
        <v>361</v>
      </c>
      <c r="H78" s="11"/>
      <c r="I78" s="10">
        <f>ROUND((H78*G78),2)</f>
        <v>0</v>
      </c>
      <c r="K78">
        <f>rekapitulace!H8</f>
        <v>21</v>
      </c>
      <c r="L78">
        <f>ROUND(K78/100*I78,2)</f>
        <v>0</v>
      </c>
    </row>
    <row r="79" ht="140.25">
      <c r="E79" s="12" t="s">
        <v>293</v>
      </c>
    </row>
    <row r="80" ht="25.5">
      <c r="E80" s="12" t="s">
        <v>307</v>
      </c>
    </row>
    <row r="81" spans="1:12" ht="12.75" customHeight="1">
      <c r="A81" s="13"/>
      <c r="B81" s="13"/>
      <c r="C81" s="13" t="s">
        <v>41</v>
      </c>
      <c r="D81" s="13"/>
      <c r="E81" s="13" t="s">
        <v>308</v>
      </c>
      <c r="F81" s="13"/>
      <c r="G81" s="13"/>
      <c r="H81" s="13"/>
      <c r="I81" s="13">
        <f>SUM(I51:I80)</f>
        <v>0</v>
      </c>
      <c r="L81">
        <f>SUM(L51:L80)</f>
        <v>0</v>
      </c>
    </row>
    <row r="83" spans="1:12" ht="12.75" customHeight="1">
      <c r="A83" s="13"/>
      <c r="B83" s="13"/>
      <c r="C83" s="13"/>
      <c r="D83" s="13"/>
      <c r="E83" s="13" t="s">
        <v>86</v>
      </c>
      <c r="F83" s="13"/>
      <c r="G83" s="13"/>
      <c r="H83" s="13"/>
      <c r="I83" s="13">
        <f>+I15+I42+I48+I81</f>
        <v>0</v>
      </c>
      <c r="L83">
        <f>+L15+L42+L48+L81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10" topLeftCell="A83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309</v>
      </c>
      <c r="D5" s="5"/>
      <c r="E5" s="5" t="s">
        <v>310</v>
      </c>
    </row>
    <row r="6" spans="1:5" ht="12.75" customHeight="1">
      <c r="A6" t="s">
        <v>18</v>
      </c>
      <c r="C6" s="5" t="s">
        <v>309</v>
      </c>
      <c r="D6" s="5"/>
      <c r="E6" s="5" t="s">
        <v>310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1090.52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63.75">
      <c r="E13" s="12" t="s">
        <v>311</v>
      </c>
    </row>
    <row r="14" ht="25.5">
      <c r="E14" s="12" t="s">
        <v>93</v>
      </c>
    </row>
    <row r="15" spans="1:12" ht="12.75" customHeight="1">
      <c r="A15" s="13"/>
      <c r="B15" s="13"/>
      <c r="C15" s="13" t="s">
        <v>44</v>
      </c>
      <c r="D15" s="13"/>
      <c r="E15" s="13" t="s">
        <v>43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9" ht="12.75" customHeight="1">
      <c r="A17" s="7"/>
      <c r="B17" s="7"/>
      <c r="C17" s="7" t="s">
        <v>24</v>
      </c>
      <c r="D17" s="7"/>
      <c r="E17" s="7" t="s">
        <v>106</v>
      </c>
      <c r="F17" s="7"/>
      <c r="G17" s="9"/>
      <c r="H17" s="7"/>
      <c r="I17" s="9"/>
    </row>
    <row r="18" spans="1:12" ht="25.5">
      <c r="A18" s="6">
        <v>2</v>
      </c>
      <c r="B18" s="6" t="s">
        <v>45</v>
      </c>
      <c r="C18" s="6" t="s">
        <v>124</v>
      </c>
      <c r="D18" s="6" t="s">
        <v>47</v>
      </c>
      <c r="E18" s="6" t="s">
        <v>125</v>
      </c>
      <c r="F18" s="6" t="s">
        <v>91</v>
      </c>
      <c r="G18" s="8">
        <v>1.06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63.75">
      <c r="E19" s="12" t="s">
        <v>312</v>
      </c>
    </row>
    <row r="20" ht="25.5">
      <c r="E20" s="12" t="s">
        <v>127</v>
      </c>
    </row>
    <row r="21" spans="1:12" ht="25.5">
      <c r="A21" s="6">
        <v>3</v>
      </c>
      <c r="B21" s="6" t="s">
        <v>45</v>
      </c>
      <c r="C21" s="6" t="s">
        <v>247</v>
      </c>
      <c r="D21" s="6" t="s">
        <v>47</v>
      </c>
      <c r="E21" s="6" t="s">
        <v>248</v>
      </c>
      <c r="F21" s="6" t="s">
        <v>91</v>
      </c>
      <c r="G21" s="8">
        <v>974.52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89.25">
      <c r="E22" s="12" t="s">
        <v>313</v>
      </c>
    </row>
    <row r="23" ht="293.25">
      <c r="E23" s="12" t="s">
        <v>250</v>
      </c>
    </row>
    <row r="24" spans="1:12" ht="25.5">
      <c r="A24" s="6">
        <v>4</v>
      </c>
      <c r="B24" s="6" t="s">
        <v>45</v>
      </c>
      <c r="C24" s="6" t="s">
        <v>251</v>
      </c>
      <c r="D24" s="6" t="s">
        <v>47</v>
      </c>
      <c r="E24" s="6" t="s">
        <v>252</v>
      </c>
      <c r="F24" s="6" t="s">
        <v>91</v>
      </c>
      <c r="G24" s="8">
        <v>116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102">
      <c r="E25" s="12" t="s">
        <v>314</v>
      </c>
    </row>
    <row r="26" ht="293.25">
      <c r="E26" s="12" t="s">
        <v>250</v>
      </c>
    </row>
    <row r="27" spans="1:12" ht="25.5">
      <c r="A27" s="6">
        <v>5</v>
      </c>
      <c r="B27" s="6" t="s">
        <v>45</v>
      </c>
      <c r="C27" s="6" t="s">
        <v>254</v>
      </c>
      <c r="D27" s="6" t="s">
        <v>47</v>
      </c>
      <c r="E27" s="6" t="s">
        <v>255</v>
      </c>
      <c r="F27" s="6" t="s">
        <v>91</v>
      </c>
      <c r="G27" s="8">
        <v>723.598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191.25">
      <c r="E28" s="12" t="s">
        <v>315</v>
      </c>
    </row>
    <row r="29" ht="229.5">
      <c r="E29" s="12" t="s">
        <v>257</v>
      </c>
    </row>
    <row r="30" spans="1:12" ht="25.5">
      <c r="A30" s="6">
        <v>6</v>
      </c>
      <c r="B30" s="6" t="s">
        <v>45</v>
      </c>
      <c r="C30" s="6" t="s">
        <v>258</v>
      </c>
      <c r="D30" s="6" t="s">
        <v>47</v>
      </c>
      <c r="E30" s="6" t="s">
        <v>259</v>
      </c>
      <c r="F30" s="6" t="s">
        <v>91</v>
      </c>
      <c r="G30" s="8">
        <v>239.318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89.25">
      <c r="E31" s="12" t="s">
        <v>316</v>
      </c>
    </row>
    <row r="32" ht="280.5">
      <c r="E32" s="12" t="s">
        <v>261</v>
      </c>
    </row>
    <row r="33" spans="1:12" ht="25.5">
      <c r="A33" s="6">
        <v>7</v>
      </c>
      <c r="B33" s="6" t="s">
        <v>45</v>
      </c>
      <c r="C33" s="6" t="s">
        <v>144</v>
      </c>
      <c r="D33" s="6" t="s">
        <v>47</v>
      </c>
      <c r="E33" s="6" t="s">
        <v>145</v>
      </c>
      <c r="F33" s="6" t="s">
        <v>146</v>
      </c>
      <c r="G33" s="8">
        <v>406.05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76.5">
      <c r="E34" s="12" t="s">
        <v>317</v>
      </c>
    </row>
    <row r="35" ht="25.5">
      <c r="E35" s="12" t="s">
        <v>148</v>
      </c>
    </row>
    <row r="36" spans="1:12" ht="25.5">
      <c r="A36" s="6">
        <v>8</v>
      </c>
      <c r="B36" s="6" t="s">
        <v>45</v>
      </c>
      <c r="C36" s="6" t="s">
        <v>263</v>
      </c>
      <c r="D36" s="6" t="s">
        <v>47</v>
      </c>
      <c r="E36" s="6" t="s">
        <v>264</v>
      </c>
      <c r="F36" s="6" t="s">
        <v>146</v>
      </c>
      <c r="G36" s="8">
        <v>5.3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76.5">
      <c r="E37" s="12" t="s">
        <v>318</v>
      </c>
    </row>
    <row r="38" ht="38.25">
      <c r="E38" s="12" t="s">
        <v>156</v>
      </c>
    </row>
    <row r="39" spans="1:12" ht="25.5">
      <c r="A39" s="6">
        <v>9</v>
      </c>
      <c r="B39" s="6" t="s">
        <v>45</v>
      </c>
      <c r="C39" s="6" t="s">
        <v>157</v>
      </c>
      <c r="D39" s="6" t="s">
        <v>47</v>
      </c>
      <c r="E39" s="6" t="s">
        <v>158</v>
      </c>
      <c r="F39" s="6" t="s">
        <v>146</v>
      </c>
      <c r="G39" s="8">
        <v>5.3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63.75">
      <c r="E40" s="12" t="s">
        <v>319</v>
      </c>
    </row>
    <row r="41" ht="25.5">
      <c r="E41" s="12" t="s">
        <v>159</v>
      </c>
    </row>
    <row r="42" spans="1:12" ht="12.75" customHeight="1">
      <c r="A42" s="13"/>
      <c r="B42" s="13"/>
      <c r="C42" s="13" t="s">
        <v>24</v>
      </c>
      <c r="D42" s="13"/>
      <c r="E42" s="13" t="s">
        <v>106</v>
      </c>
      <c r="F42" s="13"/>
      <c r="G42" s="13"/>
      <c r="H42" s="13"/>
      <c r="I42" s="13">
        <f>SUM(I18:I41)</f>
        <v>0</v>
      </c>
      <c r="L42">
        <f>SUM(L18:L41)</f>
        <v>0</v>
      </c>
    </row>
    <row r="44" spans="1:9" ht="12.75" customHeight="1">
      <c r="A44" s="7"/>
      <c r="B44" s="7"/>
      <c r="C44" s="7" t="s">
        <v>37</v>
      </c>
      <c r="D44" s="7"/>
      <c r="E44" s="7" t="s">
        <v>266</v>
      </c>
      <c r="F44" s="7"/>
      <c r="G44" s="9"/>
      <c r="H44" s="7"/>
      <c r="I44" s="9"/>
    </row>
    <row r="45" spans="1:12" ht="25.5">
      <c r="A45" s="6">
        <v>10</v>
      </c>
      <c r="B45" s="6" t="s">
        <v>45</v>
      </c>
      <c r="C45" s="6" t="s">
        <v>320</v>
      </c>
      <c r="D45" s="6" t="s">
        <v>47</v>
      </c>
      <c r="E45" s="6" t="s">
        <v>321</v>
      </c>
      <c r="F45" s="6" t="s">
        <v>91</v>
      </c>
      <c r="G45" s="8">
        <v>81.21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89.25">
      <c r="E46" s="12" t="s">
        <v>322</v>
      </c>
    </row>
    <row r="47" ht="318.75">
      <c r="E47" s="12" t="s">
        <v>323</v>
      </c>
    </row>
    <row r="48" spans="1:12" ht="25.5">
      <c r="A48" s="6">
        <v>11</v>
      </c>
      <c r="B48" s="6" t="s">
        <v>45</v>
      </c>
      <c r="C48" s="6" t="s">
        <v>267</v>
      </c>
      <c r="D48" s="6" t="s">
        <v>47</v>
      </c>
      <c r="E48" s="6" t="s">
        <v>324</v>
      </c>
      <c r="F48" s="6" t="s">
        <v>91</v>
      </c>
      <c r="G48" s="8">
        <v>40.605</v>
      </c>
      <c r="H48" s="11"/>
      <c r="I48" s="10">
        <f>ROUND((H48*G48),2)</f>
        <v>0</v>
      </c>
      <c r="K48">
        <f>rekapitulace!H8</f>
        <v>21</v>
      </c>
      <c r="L48">
        <f>ROUND(K48/100*I48,2)</f>
        <v>0</v>
      </c>
    </row>
    <row r="49" ht="89.25">
      <c r="E49" s="12" t="s">
        <v>325</v>
      </c>
    </row>
    <row r="50" ht="38.25">
      <c r="E50" s="12" t="s">
        <v>270</v>
      </c>
    </row>
    <row r="51" spans="1:12" ht="12.75" customHeight="1">
      <c r="A51" s="13"/>
      <c r="B51" s="13"/>
      <c r="C51" s="13" t="s">
        <v>37</v>
      </c>
      <c r="D51" s="13"/>
      <c r="E51" s="13" t="s">
        <v>266</v>
      </c>
      <c r="F51" s="13"/>
      <c r="G51" s="13"/>
      <c r="H51" s="13"/>
      <c r="I51" s="13">
        <f>SUM(I45:I50)</f>
        <v>0</v>
      </c>
      <c r="L51">
        <f>SUM(L45:L50)</f>
        <v>0</v>
      </c>
    </row>
    <row r="53" spans="1:9" ht="12.75" customHeight="1">
      <c r="A53" s="7"/>
      <c r="B53" s="7"/>
      <c r="C53" s="7" t="s">
        <v>38</v>
      </c>
      <c r="D53" s="7"/>
      <c r="E53" s="7" t="s">
        <v>88</v>
      </c>
      <c r="F53" s="7"/>
      <c r="G53" s="9"/>
      <c r="H53" s="7"/>
      <c r="I53" s="9"/>
    </row>
    <row r="54" spans="1:12" ht="25.5">
      <c r="A54" s="6">
        <v>12</v>
      </c>
      <c r="B54" s="6" t="s">
        <v>45</v>
      </c>
      <c r="C54" s="6" t="s">
        <v>326</v>
      </c>
      <c r="D54" s="6" t="s">
        <v>47</v>
      </c>
      <c r="E54" s="6" t="s">
        <v>327</v>
      </c>
      <c r="F54" s="6" t="s">
        <v>146</v>
      </c>
      <c r="G54" s="8">
        <v>1.2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51">
      <c r="E55" s="12" t="s">
        <v>328</v>
      </c>
    </row>
    <row r="56" ht="140.25">
      <c r="E56" s="12" t="s">
        <v>194</v>
      </c>
    </row>
    <row r="57" spans="1:12" ht="12.75" customHeight="1">
      <c r="A57" s="13"/>
      <c r="B57" s="13"/>
      <c r="C57" s="13" t="s">
        <v>38</v>
      </c>
      <c r="D57" s="13"/>
      <c r="E57" s="13" t="s">
        <v>88</v>
      </c>
      <c r="F57" s="13"/>
      <c r="G57" s="13"/>
      <c r="H57" s="13"/>
      <c r="I57" s="13">
        <f>SUM(I54:I56)</f>
        <v>0</v>
      </c>
      <c r="L57">
        <f>SUM(L54:L56)</f>
        <v>0</v>
      </c>
    </row>
    <row r="59" spans="1:9" ht="12.75" customHeight="1">
      <c r="A59" s="7"/>
      <c r="B59" s="7"/>
      <c r="C59" s="7" t="s">
        <v>41</v>
      </c>
      <c r="D59" s="7"/>
      <c r="E59" s="7" t="s">
        <v>308</v>
      </c>
      <c r="F59" s="7"/>
      <c r="G59" s="9"/>
      <c r="H59" s="7"/>
      <c r="I59" s="9"/>
    </row>
    <row r="60" spans="1:12" ht="38.25">
      <c r="A60" s="6">
        <v>13</v>
      </c>
      <c r="B60" s="6" t="s">
        <v>45</v>
      </c>
      <c r="C60" s="6" t="s">
        <v>329</v>
      </c>
      <c r="D60" s="6" t="s">
        <v>47</v>
      </c>
      <c r="E60" s="6" t="s">
        <v>330</v>
      </c>
      <c r="F60" s="6" t="s">
        <v>119</v>
      </c>
      <c r="G60" s="8">
        <v>69</v>
      </c>
      <c r="H60" s="11"/>
      <c r="I60" s="10">
        <f>ROUND((H60*G60),2)</f>
        <v>0</v>
      </c>
      <c r="K60">
        <f>rekapitulace!H8</f>
        <v>21</v>
      </c>
      <c r="L60">
        <f>ROUND(K60/100*I60,2)</f>
        <v>0</v>
      </c>
    </row>
    <row r="61" ht="51">
      <c r="E61" s="12" t="s">
        <v>331</v>
      </c>
    </row>
    <row r="62" ht="255">
      <c r="E62" s="12" t="s">
        <v>275</v>
      </c>
    </row>
    <row r="63" spans="1:12" ht="38.25">
      <c r="A63" s="6">
        <v>14</v>
      </c>
      <c r="B63" s="6" t="s">
        <v>45</v>
      </c>
      <c r="C63" s="6" t="s">
        <v>332</v>
      </c>
      <c r="D63" s="6" t="s">
        <v>47</v>
      </c>
      <c r="E63" s="6" t="s">
        <v>333</v>
      </c>
      <c r="F63" s="6" t="s">
        <v>119</v>
      </c>
      <c r="G63" s="8">
        <v>246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51">
      <c r="E64" s="12" t="s">
        <v>334</v>
      </c>
    </row>
    <row r="65" ht="255">
      <c r="E65" s="12" t="s">
        <v>275</v>
      </c>
    </row>
    <row r="66" spans="1:12" ht="25.5">
      <c r="A66" s="6">
        <v>15</v>
      </c>
      <c r="B66" s="6" t="s">
        <v>45</v>
      </c>
      <c r="C66" s="6" t="s">
        <v>279</v>
      </c>
      <c r="D66" s="6" t="s">
        <v>47</v>
      </c>
      <c r="E66" s="6" t="s">
        <v>280</v>
      </c>
      <c r="F66" s="6" t="s">
        <v>77</v>
      </c>
      <c r="G66" s="8">
        <v>11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51">
      <c r="E67" s="12" t="s">
        <v>335</v>
      </c>
    </row>
    <row r="68" ht="255">
      <c r="E68" s="12" t="s">
        <v>282</v>
      </c>
    </row>
    <row r="69" spans="1:12" ht="25.5">
      <c r="A69" s="6">
        <v>16</v>
      </c>
      <c r="B69" s="6" t="s">
        <v>45</v>
      </c>
      <c r="C69" s="6" t="s">
        <v>287</v>
      </c>
      <c r="D69" s="6" t="s">
        <v>47</v>
      </c>
      <c r="E69" s="6" t="s">
        <v>288</v>
      </c>
      <c r="F69" s="6" t="s">
        <v>77</v>
      </c>
      <c r="G69" s="8">
        <v>1</v>
      </c>
      <c r="H69" s="11"/>
      <c r="I69" s="10">
        <f>ROUND((H69*G69),2)</f>
        <v>0</v>
      </c>
      <c r="K69">
        <f>rekapitulace!H8</f>
        <v>21</v>
      </c>
      <c r="L69">
        <f>ROUND(K69/100*I69,2)</f>
        <v>0</v>
      </c>
    </row>
    <row r="70" ht="38.25">
      <c r="E70" s="12" t="s">
        <v>336</v>
      </c>
    </row>
    <row r="71" ht="25.5">
      <c r="E71" s="12" t="s">
        <v>290</v>
      </c>
    </row>
    <row r="72" spans="1:12" ht="25.5">
      <c r="A72" s="6">
        <v>17</v>
      </c>
      <c r="B72" s="6" t="s">
        <v>45</v>
      </c>
      <c r="C72" s="6" t="s">
        <v>291</v>
      </c>
      <c r="D72" s="6" t="s">
        <v>47</v>
      </c>
      <c r="E72" s="6" t="s">
        <v>292</v>
      </c>
      <c r="F72" s="6" t="s">
        <v>119</v>
      </c>
      <c r="G72" s="8">
        <v>315</v>
      </c>
      <c r="H72" s="11"/>
      <c r="I72" s="10">
        <f>ROUND((H72*G72),2)</f>
        <v>0</v>
      </c>
      <c r="K72">
        <f>rekapitulace!H8</f>
        <v>21</v>
      </c>
      <c r="L72">
        <f>ROUND(K72/100*I72,2)</f>
        <v>0</v>
      </c>
    </row>
    <row r="73" ht="89.25">
      <c r="E73" s="12" t="s">
        <v>337</v>
      </c>
    </row>
    <row r="74" ht="38.25">
      <c r="E74" s="12" t="s">
        <v>294</v>
      </c>
    </row>
    <row r="75" spans="1:12" ht="25.5">
      <c r="A75" s="6">
        <v>18</v>
      </c>
      <c r="B75" s="6" t="s">
        <v>45</v>
      </c>
      <c r="C75" s="6" t="s">
        <v>295</v>
      </c>
      <c r="D75" s="6" t="s">
        <v>47</v>
      </c>
      <c r="E75" s="6" t="s">
        <v>296</v>
      </c>
      <c r="F75" s="6" t="s">
        <v>77</v>
      </c>
      <c r="G75" s="8">
        <v>11</v>
      </c>
      <c r="H75" s="11"/>
      <c r="I75" s="10">
        <f>ROUND((H75*G75),2)</f>
        <v>0</v>
      </c>
      <c r="K75">
        <f>rekapitulace!H8</f>
        <v>21</v>
      </c>
      <c r="L75">
        <f>ROUND(K75/100*I75,2)</f>
        <v>0</v>
      </c>
    </row>
    <row r="76" ht="38.25">
      <c r="E76" s="12" t="s">
        <v>338</v>
      </c>
    </row>
    <row r="77" ht="51">
      <c r="E77" s="12" t="s">
        <v>298</v>
      </c>
    </row>
    <row r="78" spans="1:12" ht="25.5">
      <c r="A78" s="6">
        <v>19</v>
      </c>
      <c r="B78" s="6" t="s">
        <v>45</v>
      </c>
      <c r="C78" s="6" t="s">
        <v>302</v>
      </c>
      <c r="D78" s="6" t="s">
        <v>47</v>
      </c>
      <c r="E78" s="6" t="s">
        <v>339</v>
      </c>
      <c r="F78" s="6" t="s">
        <v>119</v>
      </c>
      <c r="G78" s="8">
        <v>315</v>
      </c>
      <c r="H78" s="11"/>
      <c r="I78" s="10">
        <f>ROUND((H78*G78),2)</f>
        <v>0</v>
      </c>
      <c r="K78">
        <f>rekapitulace!H8</f>
        <v>21</v>
      </c>
      <c r="L78">
        <f>ROUND(K78/100*I78,2)</f>
        <v>0</v>
      </c>
    </row>
    <row r="79" ht="76.5">
      <c r="E79" s="12" t="s">
        <v>340</v>
      </c>
    </row>
    <row r="80" ht="51">
      <c r="E80" s="12" t="s">
        <v>298</v>
      </c>
    </row>
    <row r="81" spans="1:12" ht="25.5">
      <c r="A81" s="6">
        <v>20</v>
      </c>
      <c r="B81" s="6" t="s">
        <v>45</v>
      </c>
      <c r="C81" s="6" t="s">
        <v>305</v>
      </c>
      <c r="D81" s="6" t="s">
        <v>47</v>
      </c>
      <c r="E81" s="6" t="s">
        <v>306</v>
      </c>
      <c r="F81" s="6" t="s">
        <v>119</v>
      </c>
      <c r="G81" s="8">
        <v>315</v>
      </c>
      <c r="H81" s="11"/>
      <c r="I81" s="10">
        <f>ROUND((H81*G81),2)</f>
        <v>0</v>
      </c>
      <c r="K81">
        <f>rekapitulace!H8</f>
        <v>21</v>
      </c>
      <c r="L81">
        <f>ROUND(K81/100*I81,2)</f>
        <v>0</v>
      </c>
    </row>
    <row r="82" ht="89.25">
      <c r="E82" s="12" t="s">
        <v>337</v>
      </c>
    </row>
    <row r="83" ht="25.5">
      <c r="E83" s="12" t="s">
        <v>307</v>
      </c>
    </row>
    <row r="84" spans="1:12" ht="12.75" customHeight="1">
      <c r="A84" s="13"/>
      <c r="B84" s="13"/>
      <c r="C84" s="13" t="s">
        <v>41</v>
      </c>
      <c r="D84" s="13"/>
      <c r="E84" s="13" t="s">
        <v>308</v>
      </c>
      <c r="F84" s="13"/>
      <c r="G84" s="13"/>
      <c r="H84" s="13"/>
      <c r="I84" s="13">
        <f>SUM(I60:I83)</f>
        <v>0</v>
      </c>
      <c r="L84">
        <f>SUM(L60:L83)</f>
        <v>0</v>
      </c>
    </row>
    <row r="86" spans="1:12" ht="12.75" customHeight="1">
      <c r="A86" s="13"/>
      <c r="B86" s="13"/>
      <c r="C86" s="13"/>
      <c r="D86" s="13"/>
      <c r="E86" s="13" t="s">
        <v>86</v>
      </c>
      <c r="F86" s="13"/>
      <c r="G86" s="13"/>
      <c r="H86" s="13"/>
      <c r="I86" s="13">
        <f>+I15+I42+I51+I57+I84</f>
        <v>0</v>
      </c>
      <c r="L86">
        <f>+L15+L42+L51+L57+L84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pane ySplit="10" topLeftCell="A119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341</v>
      </c>
      <c r="D5" s="5"/>
      <c r="E5" s="5" t="s">
        <v>342</v>
      </c>
    </row>
    <row r="6" spans="1:5" ht="12.75" customHeight="1">
      <c r="A6" t="s">
        <v>18</v>
      </c>
      <c r="C6" s="5" t="s">
        <v>341</v>
      </c>
      <c r="D6" s="5"/>
      <c r="E6" s="5" t="s">
        <v>342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379.555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25.5">
      <c r="E13" s="12" t="s">
        <v>343</v>
      </c>
    </row>
    <row r="14" ht="25.5">
      <c r="E14" s="12" t="s">
        <v>93</v>
      </c>
    </row>
    <row r="15" spans="1:12" ht="25.5">
      <c r="A15" s="6">
        <v>2</v>
      </c>
      <c r="B15" s="6" t="s">
        <v>45</v>
      </c>
      <c r="C15" s="6" t="s">
        <v>344</v>
      </c>
      <c r="D15" s="6" t="s">
        <v>47</v>
      </c>
      <c r="E15" s="6" t="s">
        <v>345</v>
      </c>
      <c r="F15" s="6" t="s">
        <v>49</v>
      </c>
      <c r="G15" s="8">
        <v>1</v>
      </c>
      <c r="H15" s="11"/>
      <c r="I15" s="10">
        <f>ROUND((H15*G15),2)</f>
        <v>0</v>
      </c>
      <c r="K15">
        <f>rekapitulace!H8</f>
        <v>21</v>
      </c>
      <c r="L15">
        <f>ROUND(K15/100*I15,2)</f>
        <v>0</v>
      </c>
    </row>
    <row r="16" ht="12.75">
      <c r="E16" s="12" t="s">
        <v>50</v>
      </c>
    </row>
    <row r="17" ht="12.75">
      <c r="E17" s="12" t="s">
        <v>346</v>
      </c>
    </row>
    <row r="18" spans="1:12" ht="12.75" customHeight="1">
      <c r="A18" s="13"/>
      <c r="B18" s="13"/>
      <c r="C18" s="13" t="s">
        <v>44</v>
      </c>
      <c r="D18" s="13"/>
      <c r="E18" s="13" t="s">
        <v>43</v>
      </c>
      <c r="F18" s="13"/>
      <c r="G18" s="13"/>
      <c r="H18" s="13"/>
      <c r="I18" s="13">
        <f>SUM(I12:I17)</f>
        <v>0</v>
      </c>
      <c r="L18">
        <f>SUM(L12:L17)</f>
        <v>0</v>
      </c>
    </row>
    <row r="20" spans="1:9" ht="12.75" customHeight="1">
      <c r="A20" s="7"/>
      <c r="B20" s="7"/>
      <c r="C20" s="7" t="s">
        <v>24</v>
      </c>
      <c r="D20" s="7"/>
      <c r="E20" s="7" t="s">
        <v>106</v>
      </c>
      <c r="F20" s="7"/>
      <c r="G20" s="9"/>
      <c r="H20" s="7"/>
      <c r="I20" s="9"/>
    </row>
    <row r="21" spans="1:12" ht="25.5">
      <c r="A21" s="6">
        <v>3</v>
      </c>
      <c r="B21" s="6" t="s">
        <v>45</v>
      </c>
      <c r="C21" s="6" t="s">
        <v>124</v>
      </c>
      <c r="D21" s="6" t="s">
        <v>47</v>
      </c>
      <c r="E21" s="6" t="s">
        <v>125</v>
      </c>
      <c r="F21" s="6" t="s">
        <v>91</v>
      </c>
      <c r="G21" s="8">
        <v>0.345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38.25">
      <c r="E22" s="12" t="s">
        <v>347</v>
      </c>
    </row>
    <row r="23" ht="25.5">
      <c r="E23" s="12" t="s">
        <v>127</v>
      </c>
    </row>
    <row r="24" spans="1:12" ht="25.5">
      <c r="A24" s="6">
        <v>4</v>
      </c>
      <c r="B24" s="6" t="s">
        <v>45</v>
      </c>
      <c r="C24" s="6" t="s">
        <v>247</v>
      </c>
      <c r="D24" s="6" t="s">
        <v>47</v>
      </c>
      <c r="E24" s="6" t="s">
        <v>248</v>
      </c>
      <c r="F24" s="6" t="s">
        <v>91</v>
      </c>
      <c r="G24" s="8">
        <v>379.555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89.25">
      <c r="E25" s="12" t="s">
        <v>348</v>
      </c>
    </row>
    <row r="26" ht="293.25">
      <c r="E26" s="12" t="s">
        <v>250</v>
      </c>
    </row>
    <row r="27" spans="1:12" ht="25.5">
      <c r="A27" s="6">
        <v>5</v>
      </c>
      <c r="B27" s="6" t="s">
        <v>45</v>
      </c>
      <c r="C27" s="6" t="s">
        <v>254</v>
      </c>
      <c r="D27" s="6" t="s">
        <v>47</v>
      </c>
      <c r="E27" s="6" t="s">
        <v>255</v>
      </c>
      <c r="F27" s="6" t="s">
        <v>91</v>
      </c>
      <c r="G27" s="8">
        <v>472.876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165.75">
      <c r="E28" s="12" t="s">
        <v>349</v>
      </c>
    </row>
    <row r="29" ht="229.5">
      <c r="E29" s="12" t="s">
        <v>257</v>
      </c>
    </row>
    <row r="30" spans="1:12" ht="25.5">
      <c r="A30" s="6">
        <v>6</v>
      </c>
      <c r="B30" s="6" t="s">
        <v>45</v>
      </c>
      <c r="C30" s="6" t="s">
        <v>258</v>
      </c>
      <c r="D30" s="6" t="s">
        <v>47</v>
      </c>
      <c r="E30" s="6" t="s">
        <v>350</v>
      </c>
      <c r="F30" s="6" t="s">
        <v>91</v>
      </c>
      <c r="G30" s="8">
        <v>138.883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89.25">
      <c r="E31" s="12" t="s">
        <v>351</v>
      </c>
    </row>
    <row r="32" ht="280.5">
      <c r="E32" s="12" t="s">
        <v>261</v>
      </c>
    </row>
    <row r="33" spans="1:12" ht="25.5">
      <c r="A33" s="6">
        <v>7</v>
      </c>
      <c r="B33" s="6" t="s">
        <v>45</v>
      </c>
      <c r="C33" s="6" t="s">
        <v>144</v>
      </c>
      <c r="D33" s="6" t="s">
        <v>47</v>
      </c>
      <c r="E33" s="6" t="s">
        <v>145</v>
      </c>
      <c r="F33" s="6" t="s">
        <v>146</v>
      </c>
      <c r="G33" s="8">
        <v>345.05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89.25">
      <c r="E34" s="12" t="s">
        <v>352</v>
      </c>
    </row>
    <row r="35" ht="25.5">
      <c r="E35" s="12" t="s">
        <v>148</v>
      </c>
    </row>
    <row r="36" spans="1:12" ht="25.5">
      <c r="A36" s="6">
        <v>8</v>
      </c>
      <c r="B36" s="6" t="s">
        <v>45</v>
      </c>
      <c r="C36" s="6" t="s">
        <v>263</v>
      </c>
      <c r="D36" s="6" t="s">
        <v>47</v>
      </c>
      <c r="E36" s="6" t="s">
        <v>353</v>
      </c>
      <c r="F36" s="6" t="s">
        <v>146</v>
      </c>
      <c r="G36" s="8">
        <v>1.725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38.25">
      <c r="E37" s="12" t="s">
        <v>354</v>
      </c>
    </row>
    <row r="38" ht="38.25">
      <c r="E38" s="12" t="s">
        <v>156</v>
      </c>
    </row>
    <row r="39" spans="1:12" ht="25.5">
      <c r="A39" s="6">
        <v>9</v>
      </c>
      <c r="B39" s="6" t="s">
        <v>45</v>
      </c>
      <c r="C39" s="6" t="s">
        <v>157</v>
      </c>
      <c r="D39" s="6" t="s">
        <v>47</v>
      </c>
      <c r="E39" s="6" t="s">
        <v>158</v>
      </c>
      <c r="F39" s="6" t="s">
        <v>146</v>
      </c>
      <c r="G39" s="8">
        <v>1.725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38.25">
      <c r="E40" s="12" t="s">
        <v>354</v>
      </c>
    </row>
    <row r="41" ht="25.5">
      <c r="E41" s="12" t="s">
        <v>159</v>
      </c>
    </row>
    <row r="42" spans="1:12" ht="12.75" customHeight="1">
      <c r="A42" s="13"/>
      <c r="B42" s="13"/>
      <c r="C42" s="13" t="s">
        <v>24</v>
      </c>
      <c r="D42" s="13"/>
      <c r="E42" s="13" t="s">
        <v>106</v>
      </c>
      <c r="F42" s="13"/>
      <c r="G42" s="13"/>
      <c r="H42" s="13"/>
      <c r="I42" s="13">
        <f>SUM(I21:I41)</f>
        <v>0</v>
      </c>
      <c r="L42">
        <f>SUM(L21:L41)</f>
        <v>0</v>
      </c>
    </row>
    <row r="44" spans="1:9" ht="12.75" customHeight="1">
      <c r="A44" s="7"/>
      <c r="B44" s="7"/>
      <c r="C44" s="7" t="s">
        <v>37</v>
      </c>
      <c r="D44" s="7"/>
      <c r="E44" s="7" t="s">
        <v>266</v>
      </c>
      <c r="F44" s="7"/>
      <c r="G44" s="9"/>
      <c r="H44" s="7"/>
      <c r="I44" s="9"/>
    </row>
    <row r="45" spans="1:12" ht="25.5">
      <c r="A45" s="6">
        <v>10</v>
      </c>
      <c r="B45" s="6" t="s">
        <v>45</v>
      </c>
      <c r="C45" s="6" t="s">
        <v>267</v>
      </c>
      <c r="D45" s="6" t="s">
        <v>47</v>
      </c>
      <c r="E45" s="6" t="s">
        <v>355</v>
      </c>
      <c r="F45" s="6" t="s">
        <v>91</v>
      </c>
      <c r="G45" s="8">
        <v>34.505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89.25">
      <c r="E46" s="12" t="s">
        <v>356</v>
      </c>
    </row>
    <row r="47" ht="38.25">
      <c r="E47" s="12" t="s">
        <v>270</v>
      </c>
    </row>
    <row r="48" spans="1:12" ht="12.75" customHeight="1">
      <c r="A48" s="13"/>
      <c r="B48" s="13"/>
      <c r="C48" s="13" t="s">
        <v>37</v>
      </c>
      <c r="D48" s="13"/>
      <c r="E48" s="13" t="s">
        <v>266</v>
      </c>
      <c r="F48" s="13"/>
      <c r="G48" s="13"/>
      <c r="H48" s="13"/>
      <c r="I48" s="13">
        <f>SUM(I45:I47)</f>
        <v>0</v>
      </c>
      <c r="L48">
        <f>SUM(L45:L47)</f>
        <v>0</v>
      </c>
    </row>
    <row r="50" spans="1:9" ht="12.75" customHeight="1">
      <c r="A50" s="7"/>
      <c r="B50" s="7"/>
      <c r="C50" s="7" t="s">
        <v>38</v>
      </c>
      <c r="D50" s="7"/>
      <c r="E50" s="7" t="s">
        <v>88</v>
      </c>
      <c r="F50" s="7"/>
      <c r="G50" s="9"/>
      <c r="H50" s="7"/>
      <c r="I50" s="9"/>
    </row>
    <row r="51" spans="1:12" ht="25.5">
      <c r="A51" s="6">
        <v>11</v>
      </c>
      <c r="B51" s="6" t="s">
        <v>45</v>
      </c>
      <c r="C51" s="6" t="s">
        <v>326</v>
      </c>
      <c r="D51" s="6" t="s">
        <v>47</v>
      </c>
      <c r="E51" s="6" t="s">
        <v>357</v>
      </c>
      <c r="F51" s="6" t="s">
        <v>146</v>
      </c>
      <c r="G51" s="8">
        <v>0.3</v>
      </c>
      <c r="H51" s="11"/>
      <c r="I51" s="10">
        <f>ROUND((H51*G51),2)</f>
        <v>0</v>
      </c>
      <c r="K51">
        <f>rekapitulace!H8</f>
        <v>21</v>
      </c>
      <c r="L51">
        <f>ROUND(K51/100*I51,2)</f>
        <v>0</v>
      </c>
    </row>
    <row r="52" ht="25.5">
      <c r="E52" s="12" t="s">
        <v>358</v>
      </c>
    </row>
    <row r="53" ht="140.25">
      <c r="E53" s="12" t="s">
        <v>194</v>
      </c>
    </row>
    <row r="54" spans="1:12" ht="12.75" customHeight="1">
      <c r="A54" s="13"/>
      <c r="B54" s="13"/>
      <c r="C54" s="13" t="s">
        <v>38</v>
      </c>
      <c r="D54" s="13"/>
      <c r="E54" s="13" t="s">
        <v>88</v>
      </c>
      <c r="F54" s="13"/>
      <c r="G54" s="13"/>
      <c r="H54" s="13"/>
      <c r="I54" s="13">
        <f>SUM(I51:I53)</f>
        <v>0</v>
      </c>
      <c r="L54">
        <f>SUM(L51:L53)</f>
        <v>0</v>
      </c>
    </row>
    <row r="56" spans="1:9" ht="12.75" customHeight="1">
      <c r="A56" s="7"/>
      <c r="B56" s="7"/>
      <c r="C56" s="7" t="s">
        <v>40</v>
      </c>
      <c r="D56" s="7"/>
      <c r="E56" s="7" t="s">
        <v>359</v>
      </c>
      <c r="F56" s="7"/>
      <c r="G56" s="9"/>
      <c r="H56" s="7"/>
      <c r="I56" s="9"/>
    </row>
    <row r="57" spans="1:12" ht="25.5">
      <c r="A57" s="6">
        <v>12</v>
      </c>
      <c r="B57" s="6" t="s">
        <v>45</v>
      </c>
      <c r="C57" s="6" t="s">
        <v>360</v>
      </c>
      <c r="D57" s="6" t="s">
        <v>47</v>
      </c>
      <c r="E57" s="6" t="s">
        <v>361</v>
      </c>
      <c r="F57" s="6" t="s">
        <v>77</v>
      </c>
      <c r="G57" s="8">
        <v>12</v>
      </c>
      <c r="H57" s="11"/>
      <c r="I57" s="10">
        <f>ROUND((H57*G57),2)</f>
        <v>0</v>
      </c>
      <c r="K57">
        <f>rekapitulace!H8</f>
        <v>21</v>
      </c>
      <c r="L57">
        <f>ROUND(K57/100*I57,2)</f>
        <v>0</v>
      </c>
    </row>
    <row r="58" ht="369.75">
      <c r="E58" s="12" t="s">
        <v>362</v>
      </c>
    </row>
    <row r="59" ht="204">
      <c r="E59" s="12" t="s">
        <v>363</v>
      </c>
    </row>
    <row r="60" spans="1:12" ht="12.75" customHeight="1">
      <c r="A60" s="13"/>
      <c r="B60" s="13"/>
      <c r="C60" s="13" t="s">
        <v>40</v>
      </c>
      <c r="D60" s="13"/>
      <c r="E60" s="13" t="s">
        <v>359</v>
      </c>
      <c r="F60" s="13"/>
      <c r="G60" s="13"/>
      <c r="H60" s="13"/>
      <c r="I60" s="13">
        <f>SUM(I57:I59)</f>
        <v>0</v>
      </c>
      <c r="L60">
        <f>SUM(L57:L59)</f>
        <v>0</v>
      </c>
    </row>
    <row r="62" spans="1:9" ht="12.75" customHeight="1">
      <c r="A62" s="7"/>
      <c r="B62" s="7"/>
      <c r="C62" s="7" t="s">
        <v>41</v>
      </c>
      <c r="D62" s="7"/>
      <c r="E62" s="7" t="s">
        <v>308</v>
      </c>
      <c r="F62" s="7"/>
      <c r="G62" s="9"/>
      <c r="H62" s="7"/>
      <c r="I62" s="9"/>
    </row>
    <row r="63" spans="1:12" ht="25.5">
      <c r="A63" s="6">
        <v>13</v>
      </c>
      <c r="B63" s="6" t="s">
        <v>45</v>
      </c>
      <c r="C63" s="6" t="s">
        <v>364</v>
      </c>
      <c r="D63" s="6" t="s">
        <v>47</v>
      </c>
      <c r="E63" s="6" t="s">
        <v>365</v>
      </c>
      <c r="F63" s="6" t="s">
        <v>119</v>
      </c>
      <c r="G63" s="8">
        <v>298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89.25">
      <c r="E64" s="12" t="s">
        <v>366</v>
      </c>
    </row>
    <row r="65" ht="255">
      <c r="E65" s="12" t="s">
        <v>367</v>
      </c>
    </row>
    <row r="66" spans="1:12" ht="25.5">
      <c r="A66" s="6">
        <v>14</v>
      </c>
      <c r="B66" s="6" t="s">
        <v>45</v>
      </c>
      <c r="C66" s="6" t="s">
        <v>368</v>
      </c>
      <c r="D66" s="6" t="s">
        <v>47</v>
      </c>
      <c r="E66" s="6" t="s">
        <v>369</v>
      </c>
      <c r="F66" s="6" t="s">
        <v>119</v>
      </c>
      <c r="G66" s="8">
        <v>15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38.25">
      <c r="E67" s="12" t="s">
        <v>370</v>
      </c>
    </row>
    <row r="68" ht="255">
      <c r="E68" s="12" t="s">
        <v>367</v>
      </c>
    </row>
    <row r="69" spans="1:12" ht="25.5">
      <c r="A69" s="6">
        <v>15</v>
      </c>
      <c r="B69" s="6" t="s">
        <v>45</v>
      </c>
      <c r="C69" s="6" t="s">
        <v>371</v>
      </c>
      <c r="D69" s="6" t="s">
        <v>47</v>
      </c>
      <c r="E69" s="6" t="s">
        <v>372</v>
      </c>
      <c r="F69" s="6" t="s">
        <v>77</v>
      </c>
      <c r="G69" s="8">
        <v>23</v>
      </c>
      <c r="H69" s="11"/>
      <c r="I69" s="10">
        <f>ROUND((H69*G69),2)</f>
        <v>0</v>
      </c>
      <c r="K69">
        <f>rekapitulace!H8</f>
        <v>21</v>
      </c>
      <c r="L69">
        <f>ROUND(K69/100*I69,2)</f>
        <v>0</v>
      </c>
    </row>
    <row r="70" ht="89.25">
      <c r="E70" s="12" t="s">
        <v>373</v>
      </c>
    </row>
    <row r="71" ht="25.5">
      <c r="E71" s="12" t="s">
        <v>374</v>
      </c>
    </row>
    <row r="72" spans="1:12" ht="25.5">
      <c r="A72" s="6">
        <v>16</v>
      </c>
      <c r="B72" s="6" t="s">
        <v>45</v>
      </c>
      <c r="C72" s="6" t="s">
        <v>375</v>
      </c>
      <c r="D72" s="6" t="s">
        <v>47</v>
      </c>
      <c r="E72" s="6" t="s">
        <v>376</v>
      </c>
      <c r="F72" s="6" t="s">
        <v>77</v>
      </c>
      <c r="G72" s="8">
        <v>1</v>
      </c>
      <c r="H72" s="11"/>
      <c r="I72" s="10">
        <f>ROUND((H72*G72),2)</f>
        <v>0</v>
      </c>
      <c r="K72">
        <f>rekapitulace!H8</f>
        <v>21</v>
      </c>
      <c r="L72">
        <f>ROUND(K72/100*I72,2)</f>
        <v>0</v>
      </c>
    </row>
    <row r="73" ht="38.25">
      <c r="E73" s="12" t="s">
        <v>377</v>
      </c>
    </row>
    <row r="74" ht="25.5">
      <c r="E74" s="12" t="s">
        <v>374</v>
      </c>
    </row>
    <row r="75" spans="1:12" ht="25.5">
      <c r="A75" s="6">
        <v>17</v>
      </c>
      <c r="B75" s="6" t="s">
        <v>45</v>
      </c>
      <c r="C75" s="6" t="s">
        <v>378</v>
      </c>
      <c r="D75" s="6" t="s">
        <v>47</v>
      </c>
      <c r="E75" s="6" t="s">
        <v>379</v>
      </c>
      <c r="F75" s="6" t="s">
        <v>77</v>
      </c>
      <c r="G75" s="8">
        <v>1</v>
      </c>
      <c r="H75" s="11"/>
      <c r="I75" s="10">
        <f>ROUND((H75*G75),2)</f>
        <v>0</v>
      </c>
      <c r="K75">
        <f>rekapitulace!H8</f>
        <v>21</v>
      </c>
      <c r="L75">
        <f>ROUND(K75/100*I75,2)</f>
        <v>0</v>
      </c>
    </row>
    <row r="76" ht="51">
      <c r="E76" s="12" t="s">
        <v>380</v>
      </c>
    </row>
    <row r="77" ht="25.5">
      <c r="E77" s="12" t="s">
        <v>374</v>
      </c>
    </row>
    <row r="78" spans="1:12" ht="25.5">
      <c r="A78" s="6">
        <v>18</v>
      </c>
      <c r="B78" s="6" t="s">
        <v>45</v>
      </c>
      <c r="C78" s="6" t="s">
        <v>381</v>
      </c>
      <c r="D78" s="6" t="s">
        <v>47</v>
      </c>
      <c r="E78" s="6" t="s">
        <v>382</v>
      </c>
      <c r="F78" s="6" t="s">
        <v>77</v>
      </c>
      <c r="G78" s="8">
        <v>1</v>
      </c>
      <c r="H78" s="11"/>
      <c r="I78" s="10">
        <f>ROUND((H78*G78),2)</f>
        <v>0</v>
      </c>
      <c r="K78">
        <f>rekapitulace!H8</f>
        <v>21</v>
      </c>
      <c r="L78">
        <f>ROUND(K78/100*I78,2)</f>
        <v>0</v>
      </c>
    </row>
    <row r="79" ht="38.25">
      <c r="E79" s="12" t="s">
        <v>377</v>
      </c>
    </row>
    <row r="80" ht="25.5">
      <c r="E80" s="12" t="s">
        <v>374</v>
      </c>
    </row>
    <row r="81" spans="1:12" ht="25.5">
      <c r="A81" s="6">
        <v>19</v>
      </c>
      <c r="B81" s="6" t="s">
        <v>45</v>
      </c>
      <c r="C81" s="6" t="s">
        <v>383</v>
      </c>
      <c r="D81" s="6" t="s">
        <v>47</v>
      </c>
      <c r="E81" s="6" t="s">
        <v>384</v>
      </c>
      <c r="F81" s="6" t="s">
        <v>77</v>
      </c>
      <c r="G81" s="8">
        <v>23</v>
      </c>
      <c r="H81" s="11"/>
      <c r="I81" s="10">
        <f>ROUND((H81*G81),2)</f>
        <v>0</v>
      </c>
      <c r="K81">
        <f>rekapitulace!H8</f>
        <v>21</v>
      </c>
      <c r="L81">
        <f>ROUND(K81/100*I81,2)</f>
        <v>0</v>
      </c>
    </row>
    <row r="82" ht="89.25">
      <c r="E82" s="12" t="s">
        <v>373</v>
      </c>
    </row>
    <row r="83" ht="25.5">
      <c r="E83" s="12" t="s">
        <v>374</v>
      </c>
    </row>
    <row r="84" spans="1:12" ht="25.5">
      <c r="A84" s="6">
        <v>20</v>
      </c>
      <c r="B84" s="6" t="s">
        <v>45</v>
      </c>
      <c r="C84" s="6" t="s">
        <v>385</v>
      </c>
      <c r="D84" s="6" t="s">
        <v>47</v>
      </c>
      <c r="E84" s="6" t="s">
        <v>386</v>
      </c>
      <c r="F84" s="6" t="s">
        <v>77</v>
      </c>
      <c r="G84" s="8">
        <v>23</v>
      </c>
      <c r="H84" s="11"/>
      <c r="I84" s="10">
        <f>ROUND((H84*G84),2)</f>
        <v>0</v>
      </c>
      <c r="K84">
        <f>rekapitulace!H8</f>
        <v>21</v>
      </c>
      <c r="L84">
        <f>ROUND(K84/100*I84,2)</f>
        <v>0</v>
      </c>
    </row>
    <row r="85" ht="89.25">
      <c r="E85" s="12" t="s">
        <v>373</v>
      </c>
    </row>
    <row r="86" ht="25.5">
      <c r="E86" s="12" t="s">
        <v>374</v>
      </c>
    </row>
    <row r="87" spans="1:12" ht="25.5">
      <c r="A87" s="6">
        <v>21</v>
      </c>
      <c r="B87" s="6" t="s">
        <v>45</v>
      </c>
      <c r="C87" s="6" t="s">
        <v>387</v>
      </c>
      <c r="D87" s="6" t="s">
        <v>47</v>
      </c>
      <c r="E87" s="6" t="s">
        <v>388</v>
      </c>
      <c r="F87" s="6" t="s">
        <v>77</v>
      </c>
      <c r="G87" s="8">
        <v>1</v>
      </c>
      <c r="H87" s="11"/>
      <c r="I87" s="10">
        <f>ROUND((H87*G87),2)</f>
        <v>0</v>
      </c>
      <c r="K87">
        <f>rekapitulace!H8</f>
        <v>21</v>
      </c>
      <c r="L87">
        <f>ROUND(K87/100*I87,2)</f>
        <v>0</v>
      </c>
    </row>
    <row r="88" ht="38.25">
      <c r="E88" s="12" t="s">
        <v>377</v>
      </c>
    </row>
    <row r="89" ht="25.5">
      <c r="E89" s="12" t="s">
        <v>374</v>
      </c>
    </row>
    <row r="90" spans="1:12" ht="25.5">
      <c r="A90" s="6">
        <v>22</v>
      </c>
      <c r="B90" s="6" t="s">
        <v>45</v>
      </c>
      <c r="C90" s="6" t="s">
        <v>389</v>
      </c>
      <c r="D90" s="6" t="s">
        <v>47</v>
      </c>
      <c r="E90" s="6" t="s">
        <v>390</v>
      </c>
      <c r="F90" s="6" t="s">
        <v>77</v>
      </c>
      <c r="G90" s="8">
        <v>1</v>
      </c>
      <c r="H90" s="11"/>
      <c r="I90" s="10">
        <f>ROUND((H90*G90),2)</f>
        <v>0</v>
      </c>
      <c r="K90">
        <f>rekapitulace!H8</f>
        <v>21</v>
      </c>
      <c r="L90">
        <f>ROUND(K90/100*I90,2)</f>
        <v>0</v>
      </c>
    </row>
    <row r="91" ht="38.25">
      <c r="E91" s="12" t="s">
        <v>377</v>
      </c>
    </row>
    <row r="92" ht="25.5">
      <c r="E92" s="12" t="s">
        <v>374</v>
      </c>
    </row>
    <row r="93" spans="1:12" ht="25.5">
      <c r="A93" s="6">
        <v>23</v>
      </c>
      <c r="B93" s="6" t="s">
        <v>45</v>
      </c>
      <c r="C93" s="6" t="s">
        <v>391</v>
      </c>
      <c r="D93" s="6" t="s">
        <v>47</v>
      </c>
      <c r="E93" s="6" t="s">
        <v>392</v>
      </c>
      <c r="F93" s="6" t="s">
        <v>91</v>
      </c>
      <c r="G93" s="8">
        <v>0.14</v>
      </c>
      <c r="H93" s="11"/>
      <c r="I93" s="10">
        <f>ROUND((H93*G93),2)</f>
        <v>0</v>
      </c>
      <c r="K93">
        <f>rekapitulace!H8</f>
        <v>21</v>
      </c>
      <c r="L93">
        <f>ROUND(K93/100*I93,2)</f>
        <v>0</v>
      </c>
    </row>
    <row r="94" ht="63.75">
      <c r="E94" s="12" t="s">
        <v>393</v>
      </c>
    </row>
    <row r="95" ht="38.25">
      <c r="E95" s="12" t="s">
        <v>294</v>
      </c>
    </row>
    <row r="96" spans="1:12" ht="25.5">
      <c r="A96" s="6">
        <v>24</v>
      </c>
      <c r="B96" s="6" t="s">
        <v>45</v>
      </c>
      <c r="C96" s="6" t="s">
        <v>394</v>
      </c>
      <c r="D96" s="6" t="s">
        <v>47</v>
      </c>
      <c r="E96" s="6" t="s">
        <v>395</v>
      </c>
      <c r="F96" s="6" t="s">
        <v>77</v>
      </c>
      <c r="G96" s="8">
        <v>2</v>
      </c>
      <c r="H96" s="11"/>
      <c r="I96" s="10">
        <f>ROUND((H96*G96),2)</f>
        <v>0</v>
      </c>
      <c r="K96">
        <f>rekapitulace!H8</f>
        <v>21</v>
      </c>
      <c r="L96">
        <f>ROUND(K96/100*I96,2)</f>
        <v>0</v>
      </c>
    </row>
    <row r="97" ht="38.25">
      <c r="E97" s="12" t="s">
        <v>396</v>
      </c>
    </row>
    <row r="98" ht="38.25">
      <c r="E98" s="12" t="s">
        <v>294</v>
      </c>
    </row>
    <row r="99" spans="1:12" ht="25.5">
      <c r="A99" s="6">
        <v>25</v>
      </c>
      <c r="B99" s="6" t="s">
        <v>45</v>
      </c>
      <c r="C99" s="6" t="s">
        <v>397</v>
      </c>
      <c r="D99" s="6" t="s">
        <v>47</v>
      </c>
      <c r="E99" s="6" t="s">
        <v>398</v>
      </c>
      <c r="F99" s="6" t="s">
        <v>119</v>
      </c>
      <c r="G99" s="8">
        <v>317.5</v>
      </c>
      <c r="H99" s="11"/>
      <c r="I99" s="10">
        <f>ROUND((H99*G99),2)</f>
        <v>0</v>
      </c>
      <c r="K99">
        <f>rekapitulace!H8</f>
        <v>21</v>
      </c>
      <c r="L99">
        <f>ROUND(K99/100*I99,2)</f>
        <v>0</v>
      </c>
    </row>
    <row r="100" ht="89.25">
      <c r="E100" s="12" t="s">
        <v>399</v>
      </c>
    </row>
    <row r="101" ht="51">
      <c r="E101" s="12" t="s">
        <v>400</v>
      </c>
    </row>
    <row r="102" spans="1:12" ht="25.5">
      <c r="A102" s="6">
        <v>26</v>
      </c>
      <c r="B102" s="6" t="s">
        <v>45</v>
      </c>
      <c r="C102" s="6" t="s">
        <v>291</v>
      </c>
      <c r="D102" s="6" t="s">
        <v>47</v>
      </c>
      <c r="E102" s="6" t="s">
        <v>292</v>
      </c>
      <c r="F102" s="6" t="s">
        <v>119</v>
      </c>
      <c r="G102" s="8">
        <v>313</v>
      </c>
      <c r="H102" s="11"/>
      <c r="I102" s="10">
        <f>ROUND((H102*G102),2)</f>
        <v>0</v>
      </c>
      <c r="K102">
        <f>rekapitulace!H8</f>
        <v>21</v>
      </c>
      <c r="L102">
        <f>ROUND(K102/100*I102,2)</f>
        <v>0</v>
      </c>
    </row>
    <row r="103" ht="89.25">
      <c r="E103" s="12" t="s">
        <v>401</v>
      </c>
    </row>
    <row r="104" ht="38.25">
      <c r="E104" s="12" t="s">
        <v>294</v>
      </c>
    </row>
    <row r="105" spans="1:12" ht="25.5">
      <c r="A105" s="6">
        <v>27</v>
      </c>
      <c r="B105" s="6" t="s">
        <v>45</v>
      </c>
      <c r="C105" s="6" t="s">
        <v>402</v>
      </c>
      <c r="D105" s="6" t="s">
        <v>47</v>
      </c>
      <c r="E105" s="6" t="s">
        <v>403</v>
      </c>
      <c r="F105" s="6" t="s">
        <v>119</v>
      </c>
      <c r="G105" s="8">
        <v>298</v>
      </c>
      <c r="H105" s="11"/>
      <c r="I105" s="10">
        <f>ROUND((H105*G105),2)</f>
        <v>0</v>
      </c>
      <c r="K105">
        <f>rekapitulace!H8</f>
        <v>21</v>
      </c>
      <c r="L105">
        <f>ROUND(K105/100*I105,2)</f>
        <v>0</v>
      </c>
    </row>
    <row r="106" ht="76.5">
      <c r="E106" s="12" t="s">
        <v>404</v>
      </c>
    </row>
    <row r="107" ht="51">
      <c r="E107" s="12" t="s">
        <v>298</v>
      </c>
    </row>
    <row r="108" spans="1:12" ht="25.5">
      <c r="A108" s="6">
        <v>28</v>
      </c>
      <c r="B108" s="6" t="s">
        <v>45</v>
      </c>
      <c r="C108" s="6" t="s">
        <v>405</v>
      </c>
      <c r="D108" s="6" t="s">
        <v>47</v>
      </c>
      <c r="E108" s="6" t="s">
        <v>406</v>
      </c>
      <c r="F108" s="6" t="s">
        <v>119</v>
      </c>
      <c r="G108" s="8">
        <v>298</v>
      </c>
      <c r="H108" s="11"/>
      <c r="I108" s="10">
        <f>ROUND((H108*G108),2)</f>
        <v>0</v>
      </c>
      <c r="K108">
        <f>rekapitulace!H8</f>
        <v>21</v>
      </c>
      <c r="L108">
        <f>ROUND(K108/100*I108,2)</f>
        <v>0</v>
      </c>
    </row>
    <row r="109" ht="76.5">
      <c r="E109" s="12" t="s">
        <v>404</v>
      </c>
    </row>
    <row r="110" ht="51">
      <c r="E110" s="12" t="s">
        <v>298</v>
      </c>
    </row>
    <row r="111" spans="1:12" ht="25.5">
      <c r="A111" s="6">
        <v>29</v>
      </c>
      <c r="B111" s="6" t="s">
        <v>45</v>
      </c>
      <c r="C111" s="6" t="s">
        <v>407</v>
      </c>
      <c r="D111" s="6" t="s">
        <v>47</v>
      </c>
      <c r="E111" s="6" t="s">
        <v>408</v>
      </c>
      <c r="F111" s="6" t="s">
        <v>119</v>
      </c>
      <c r="G111" s="8">
        <v>15</v>
      </c>
      <c r="H111" s="11"/>
      <c r="I111" s="10">
        <f>ROUND((H111*G111),2)</f>
        <v>0</v>
      </c>
      <c r="K111">
        <f>rekapitulace!H8</f>
        <v>21</v>
      </c>
      <c r="L111">
        <f>ROUND(K111/100*I111,2)</f>
        <v>0</v>
      </c>
    </row>
    <row r="112" ht="38.25">
      <c r="E112" s="12" t="s">
        <v>409</v>
      </c>
    </row>
    <row r="113" ht="51">
      <c r="E113" s="12" t="s">
        <v>298</v>
      </c>
    </row>
    <row r="114" spans="1:12" ht="25.5">
      <c r="A114" s="6">
        <v>30</v>
      </c>
      <c r="B114" s="6" t="s">
        <v>45</v>
      </c>
      <c r="C114" s="6" t="s">
        <v>299</v>
      </c>
      <c r="D114" s="6" t="s">
        <v>47</v>
      </c>
      <c r="E114" s="6" t="s">
        <v>300</v>
      </c>
      <c r="F114" s="6" t="s">
        <v>119</v>
      </c>
      <c r="G114" s="8">
        <v>15</v>
      </c>
      <c r="H114" s="11"/>
      <c r="I114" s="10">
        <f>ROUND((H114*G114),2)</f>
        <v>0</v>
      </c>
      <c r="K114">
        <f>rekapitulace!H8</f>
        <v>21</v>
      </c>
      <c r="L114">
        <f>ROUND(K114/100*I114,2)</f>
        <v>0</v>
      </c>
    </row>
    <row r="115" ht="38.25">
      <c r="E115" s="12" t="s">
        <v>409</v>
      </c>
    </row>
    <row r="116" ht="51">
      <c r="E116" s="12" t="s">
        <v>298</v>
      </c>
    </row>
    <row r="117" spans="1:12" ht="25.5">
      <c r="A117" s="6">
        <v>31</v>
      </c>
      <c r="B117" s="6" t="s">
        <v>45</v>
      </c>
      <c r="C117" s="6" t="s">
        <v>410</v>
      </c>
      <c r="D117" s="6" t="s">
        <v>47</v>
      </c>
      <c r="E117" s="6" t="s">
        <v>411</v>
      </c>
      <c r="F117" s="6" t="s">
        <v>119</v>
      </c>
      <c r="G117" s="8">
        <v>298</v>
      </c>
      <c r="H117" s="11"/>
      <c r="I117" s="10">
        <f>ROUND((H117*G117),2)</f>
        <v>0</v>
      </c>
      <c r="K117">
        <f>rekapitulace!H8</f>
        <v>21</v>
      </c>
      <c r="L117">
        <f>ROUND(K117/100*I117,2)</f>
        <v>0</v>
      </c>
    </row>
    <row r="118" ht="76.5">
      <c r="E118" s="12" t="s">
        <v>404</v>
      </c>
    </row>
    <row r="119" ht="25.5">
      <c r="E119" s="12" t="s">
        <v>412</v>
      </c>
    </row>
    <row r="120" spans="1:12" ht="25.5">
      <c r="A120" s="6">
        <v>32</v>
      </c>
      <c r="B120" s="6" t="s">
        <v>45</v>
      </c>
      <c r="C120" s="6" t="s">
        <v>413</v>
      </c>
      <c r="D120" s="6" t="s">
        <v>47</v>
      </c>
      <c r="E120" s="6" t="s">
        <v>414</v>
      </c>
      <c r="F120" s="6" t="s">
        <v>119</v>
      </c>
      <c r="G120" s="8">
        <v>15</v>
      </c>
      <c r="H120" s="11"/>
      <c r="I120" s="10">
        <f>ROUND((H120*G120),2)</f>
        <v>0</v>
      </c>
      <c r="K120">
        <f>rekapitulace!H8</f>
        <v>21</v>
      </c>
      <c r="L120">
        <f>ROUND(K120/100*I120,2)</f>
        <v>0</v>
      </c>
    </row>
    <row r="121" ht="38.25">
      <c r="E121" s="12" t="s">
        <v>409</v>
      </c>
    </row>
    <row r="122" ht="25.5">
      <c r="E122" s="12" t="s">
        <v>412</v>
      </c>
    </row>
    <row r="123" spans="1:12" ht="12.75" customHeight="1">
      <c r="A123" s="13"/>
      <c r="B123" s="13"/>
      <c r="C123" s="13" t="s">
        <v>41</v>
      </c>
      <c r="D123" s="13"/>
      <c r="E123" s="13" t="s">
        <v>308</v>
      </c>
      <c r="F123" s="13"/>
      <c r="G123" s="13"/>
      <c r="H123" s="13"/>
      <c r="I123" s="13">
        <f>SUM(I63:I122)</f>
        <v>0</v>
      </c>
      <c r="L123">
        <f>SUM(L63:L122)</f>
        <v>0</v>
      </c>
    </row>
    <row r="125" spans="1:12" ht="12.75" customHeight="1">
      <c r="A125" s="13"/>
      <c r="B125" s="13"/>
      <c r="C125" s="13"/>
      <c r="D125" s="13"/>
      <c r="E125" s="13" t="s">
        <v>86</v>
      </c>
      <c r="F125" s="13"/>
      <c r="G125" s="13"/>
      <c r="H125" s="13"/>
      <c r="I125" s="13">
        <f>+I18+I42+I48+I54+I60+I123</f>
        <v>0</v>
      </c>
      <c r="L125">
        <f>+L18+L42+L48+L54+L60+L123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ySplit="10" topLeftCell="A68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415</v>
      </c>
      <c r="D5" s="5"/>
      <c r="E5" s="5" t="s">
        <v>416</v>
      </c>
    </row>
    <row r="6" spans="1:5" ht="12.75" customHeight="1">
      <c r="A6" t="s">
        <v>18</v>
      </c>
      <c r="C6" s="5" t="s">
        <v>415</v>
      </c>
      <c r="D6" s="5"/>
      <c r="E6" s="5" t="s">
        <v>416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380.876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63.75">
      <c r="E13" s="12" t="s">
        <v>417</v>
      </c>
    </row>
    <row r="14" ht="25.5">
      <c r="E14" s="12" t="s">
        <v>93</v>
      </c>
    </row>
    <row r="15" spans="1:12" ht="12.75" customHeight="1">
      <c r="A15" s="13"/>
      <c r="B15" s="13"/>
      <c r="C15" s="13" t="s">
        <v>44</v>
      </c>
      <c r="D15" s="13"/>
      <c r="E15" s="13" t="s">
        <v>43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9" ht="12.75" customHeight="1">
      <c r="A17" s="7"/>
      <c r="B17" s="7"/>
      <c r="C17" s="7" t="s">
        <v>24</v>
      </c>
      <c r="D17" s="7"/>
      <c r="E17" s="7" t="s">
        <v>106</v>
      </c>
      <c r="F17" s="7"/>
      <c r="G17" s="9"/>
      <c r="H17" s="7"/>
      <c r="I17" s="9"/>
    </row>
    <row r="18" spans="1:12" ht="25.5">
      <c r="A18" s="6">
        <v>2</v>
      </c>
      <c r="B18" s="6" t="s">
        <v>45</v>
      </c>
      <c r="C18" s="6" t="s">
        <v>124</v>
      </c>
      <c r="D18" s="6" t="s">
        <v>47</v>
      </c>
      <c r="E18" s="6" t="s">
        <v>125</v>
      </c>
      <c r="F18" s="6" t="s">
        <v>91</v>
      </c>
      <c r="G18" s="8">
        <v>14.72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63.75">
      <c r="E19" s="12" t="s">
        <v>418</v>
      </c>
    </row>
    <row r="20" ht="25.5">
      <c r="E20" s="12" t="s">
        <v>127</v>
      </c>
    </row>
    <row r="21" spans="1:12" ht="25.5">
      <c r="A21" s="6">
        <v>3</v>
      </c>
      <c r="B21" s="6" t="s">
        <v>45</v>
      </c>
      <c r="C21" s="6" t="s">
        <v>247</v>
      </c>
      <c r="D21" s="6" t="s">
        <v>47</v>
      </c>
      <c r="E21" s="6" t="s">
        <v>248</v>
      </c>
      <c r="F21" s="6" t="s">
        <v>91</v>
      </c>
      <c r="G21" s="8">
        <v>337.176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89.25">
      <c r="E22" s="12" t="s">
        <v>419</v>
      </c>
    </row>
    <row r="23" ht="293.25">
      <c r="E23" s="12" t="s">
        <v>250</v>
      </c>
    </row>
    <row r="24" spans="1:12" ht="25.5">
      <c r="A24" s="6">
        <v>4</v>
      </c>
      <c r="B24" s="6" t="s">
        <v>45</v>
      </c>
      <c r="C24" s="6" t="s">
        <v>251</v>
      </c>
      <c r="D24" s="6" t="s">
        <v>47</v>
      </c>
      <c r="E24" s="6" t="s">
        <v>252</v>
      </c>
      <c r="F24" s="6" t="s">
        <v>91</v>
      </c>
      <c r="G24" s="8">
        <v>43.7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38.25">
      <c r="E25" s="12" t="s">
        <v>420</v>
      </c>
    </row>
    <row r="26" ht="293.25">
      <c r="E26" s="12" t="s">
        <v>250</v>
      </c>
    </row>
    <row r="27" spans="1:12" ht="25.5">
      <c r="A27" s="6">
        <v>5</v>
      </c>
      <c r="B27" s="6" t="s">
        <v>45</v>
      </c>
      <c r="C27" s="6" t="s">
        <v>254</v>
      </c>
      <c r="D27" s="6" t="s">
        <v>47</v>
      </c>
      <c r="E27" s="6" t="s">
        <v>255</v>
      </c>
      <c r="F27" s="6" t="s">
        <v>91</v>
      </c>
      <c r="G27" s="8">
        <v>233.984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114.75">
      <c r="E28" s="12" t="s">
        <v>421</v>
      </c>
    </row>
    <row r="29" ht="229.5">
      <c r="E29" s="12" t="s">
        <v>257</v>
      </c>
    </row>
    <row r="30" spans="1:12" ht="25.5">
      <c r="A30" s="6">
        <v>6</v>
      </c>
      <c r="B30" s="6" t="s">
        <v>45</v>
      </c>
      <c r="C30" s="6" t="s">
        <v>258</v>
      </c>
      <c r="D30" s="6" t="s">
        <v>47</v>
      </c>
      <c r="E30" s="6" t="s">
        <v>259</v>
      </c>
      <c r="F30" s="6" t="s">
        <v>91</v>
      </c>
      <c r="G30" s="8">
        <v>93.66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89.25">
      <c r="E31" s="12" t="s">
        <v>422</v>
      </c>
    </row>
    <row r="32" ht="280.5">
      <c r="E32" s="12" t="s">
        <v>261</v>
      </c>
    </row>
    <row r="33" spans="1:12" ht="25.5">
      <c r="A33" s="6">
        <v>7</v>
      </c>
      <c r="B33" s="6" t="s">
        <v>45</v>
      </c>
      <c r="C33" s="6" t="s">
        <v>144</v>
      </c>
      <c r="D33" s="6" t="s">
        <v>47</v>
      </c>
      <c r="E33" s="6" t="s">
        <v>145</v>
      </c>
      <c r="F33" s="6" t="s">
        <v>146</v>
      </c>
      <c r="G33" s="8">
        <v>187.32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89.25">
      <c r="E34" s="12" t="s">
        <v>423</v>
      </c>
    </row>
    <row r="35" ht="25.5">
      <c r="E35" s="12" t="s">
        <v>148</v>
      </c>
    </row>
    <row r="36" spans="1:12" ht="25.5">
      <c r="A36" s="6">
        <v>8</v>
      </c>
      <c r="B36" s="6" t="s">
        <v>45</v>
      </c>
      <c r="C36" s="6" t="s">
        <v>263</v>
      </c>
      <c r="D36" s="6" t="s">
        <v>47</v>
      </c>
      <c r="E36" s="6" t="s">
        <v>264</v>
      </c>
      <c r="F36" s="6" t="s">
        <v>146</v>
      </c>
      <c r="G36" s="8">
        <v>33.35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63.75">
      <c r="E37" s="12" t="s">
        <v>424</v>
      </c>
    </row>
    <row r="38" ht="38.25">
      <c r="E38" s="12" t="s">
        <v>156</v>
      </c>
    </row>
    <row r="39" spans="1:12" ht="25.5">
      <c r="A39" s="6">
        <v>9</v>
      </c>
      <c r="B39" s="6" t="s">
        <v>45</v>
      </c>
      <c r="C39" s="6" t="s">
        <v>157</v>
      </c>
      <c r="D39" s="6" t="s">
        <v>47</v>
      </c>
      <c r="E39" s="6" t="s">
        <v>158</v>
      </c>
      <c r="F39" s="6" t="s">
        <v>146</v>
      </c>
      <c r="G39" s="8">
        <v>33.35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63.75">
      <c r="E40" s="12" t="s">
        <v>425</v>
      </c>
    </row>
    <row r="41" ht="25.5">
      <c r="E41" s="12" t="s">
        <v>159</v>
      </c>
    </row>
    <row r="42" spans="1:12" ht="12.75" customHeight="1">
      <c r="A42" s="13"/>
      <c r="B42" s="13"/>
      <c r="C42" s="13" t="s">
        <v>24</v>
      </c>
      <c r="D42" s="13"/>
      <c r="E42" s="13" t="s">
        <v>106</v>
      </c>
      <c r="F42" s="13"/>
      <c r="G42" s="13"/>
      <c r="H42" s="13"/>
      <c r="I42" s="13">
        <f>SUM(I18:I41)</f>
        <v>0</v>
      </c>
      <c r="L42">
        <f>SUM(L18:L41)</f>
        <v>0</v>
      </c>
    </row>
    <row r="44" spans="1:9" ht="12.75" customHeight="1">
      <c r="A44" s="7"/>
      <c r="B44" s="7"/>
      <c r="C44" s="7" t="s">
        <v>37</v>
      </c>
      <c r="D44" s="7"/>
      <c r="E44" s="7" t="s">
        <v>266</v>
      </c>
      <c r="F44" s="7"/>
      <c r="G44" s="9"/>
      <c r="H44" s="7"/>
      <c r="I44" s="9"/>
    </row>
    <row r="45" spans="1:12" ht="25.5">
      <c r="A45" s="6">
        <v>10</v>
      </c>
      <c r="B45" s="6" t="s">
        <v>45</v>
      </c>
      <c r="C45" s="6" t="s">
        <v>320</v>
      </c>
      <c r="D45" s="6" t="s">
        <v>47</v>
      </c>
      <c r="E45" s="6" t="s">
        <v>321</v>
      </c>
      <c r="F45" s="6" t="s">
        <v>91</v>
      </c>
      <c r="G45" s="8">
        <v>34.342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89.25">
      <c r="E46" s="12" t="s">
        <v>426</v>
      </c>
    </row>
    <row r="47" ht="318.75">
      <c r="E47" s="12" t="s">
        <v>323</v>
      </c>
    </row>
    <row r="48" spans="1:12" ht="25.5">
      <c r="A48" s="6">
        <v>11</v>
      </c>
      <c r="B48" s="6" t="s">
        <v>45</v>
      </c>
      <c r="C48" s="6" t="s">
        <v>267</v>
      </c>
      <c r="D48" s="6" t="s">
        <v>47</v>
      </c>
      <c r="E48" s="6" t="s">
        <v>324</v>
      </c>
      <c r="F48" s="6" t="s">
        <v>91</v>
      </c>
      <c r="G48" s="8">
        <v>17.746</v>
      </c>
      <c r="H48" s="11"/>
      <c r="I48" s="10">
        <f>ROUND((H48*G48),2)</f>
        <v>0</v>
      </c>
      <c r="K48">
        <f>rekapitulace!H8</f>
        <v>21</v>
      </c>
      <c r="L48">
        <f>ROUND(K48/100*I48,2)</f>
        <v>0</v>
      </c>
    </row>
    <row r="49" ht="114.75">
      <c r="E49" s="12" t="s">
        <v>427</v>
      </c>
    </row>
    <row r="50" ht="38.25">
      <c r="E50" s="12" t="s">
        <v>270</v>
      </c>
    </row>
    <row r="51" spans="1:12" ht="12.75" customHeight="1">
      <c r="A51" s="13"/>
      <c r="B51" s="13"/>
      <c r="C51" s="13" t="s">
        <v>37</v>
      </c>
      <c r="D51" s="13"/>
      <c r="E51" s="13" t="s">
        <v>266</v>
      </c>
      <c r="F51" s="13"/>
      <c r="G51" s="13"/>
      <c r="H51" s="13"/>
      <c r="I51" s="13">
        <f>SUM(I45:I50)</f>
        <v>0</v>
      </c>
      <c r="L51">
        <f>SUM(L45:L50)</f>
        <v>0</v>
      </c>
    </row>
    <row r="53" spans="1:9" ht="12.75" customHeight="1">
      <c r="A53" s="7"/>
      <c r="B53" s="7"/>
      <c r="C53" s="7" t="s">
        <v>41</v>
      </c>
      <c r="D53" s="7"/>
      <c r="E53" s="7" t="s">
        <v>308</v>
      </c>
      <c r="F53" s="7"/>
      <c r="G53" s="9"/>
      <c r="H53" s="7"/>
      <c r="I53" s="9"/>
    </row>
    <row r="54" spans="1:12" ht="25.5">
      <c r="A54" s="6">
        <v>12</v>
      </c>
      <c r="B54" s="6" t="s">
        <v>45</v>
      </c>
      <c r="C54" s="6" t="s">
        <v>428</v>
      </c>
      <c r="D54" s="6" t="s">
        <v>47</v>
      </c>
      <c r="E54" s="6" t="s">
        <v>429</v>
      </c>
      <c r="F54" s="6" t="s">
        <v>119</v>
      </c>
      <c r="G54" s="8">
        <v>156.1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89.25">
      <c r="E55" s="12" t="s">
        <v>430</v>
      </c>
    </row>
    <row r="56" ht="255">
      <c r="E56" s="12" t="s">
        <v>275</v>
      </c>
    </row>
    <row r="57" spans="1:12" ht="25.5">
      <c r="A57" s="6">
        <v>13</v>
      </c>
      <c r="B57" s="6" t="s">
        <v>45</v>
      </c>
      <c r="C57" s="6" t="s">
        <v>431</v>
      </c>
      <c r="D57" s="6" t="s">
        <v>47</v>
      </c>
      <c r="E57" s="6" t="s">
        <v>432</v>
      </c>
      <c r="F57" s="6" t="s">
        <v>77</v>
      </c>
      <c r="G57" s="8">
        <v>23</v>
      </c>
      <c r="H57" s="11"/>
      <c r="I57" s="10">
        <f>ROUND((H57*G57),2)</f>
        <v>0</v>
      </c>
      <c r="K57">
        <f>rekapitulace!H8</f>
        <v>21</v>
      </c>
      <c r="L57">
        <f>ROUND(K57/100*I57,2)</f>
        <v>0</v>
      </c>
    </row>
    <row r="58" ht="38.25">
      <c r="E58" s="12" t="s">
        <v>433</v>
      </c>
    </row>
    <row r="59" ht="89.25">
      <c r="E59" s="12" t="s">
        <v>434</v>
      </c>
    </row>
    <row r="60" spans="1:12" ht="25.5">
      <c r="A60" s="6">
        <v>14</v>
      </c>
      <c r="B60" s="6" t="s">
        <v>45</v>
      </c>
      <c r="C60" s="6" t="s">
        <v>291</v>
      </c>
      <c r="D60" s="6" t="s">
        <v>47</v>
      </c>
      <c r="E60" s="6" t="s">
        <v>292</v>
      </c>
      <c r="F60" s="6" t="s">
        <v>119</v>
      </c>
      <c r="G60" s="8">
        <v>156.1</v>
      </c>
      <c r="H60" s="11"/>
      <c r="I60" s="10">
        <f>ROUND((H60*G60),2)</f>
        <v>0</v>
      </c>
      <c r="K60">
        <f>rekapitulace!H8</f>
        <v>21</v>
      </c>
      <c r="L60">
        <f>ROUND(K60/100*I60,2)</f>
        <v>0</v>
      </c>
    </row>
    <row r="61" ht="89.25">
      <c r="E61" s="12" t="s">
        <v>430</v>
      </c>
    </row>
    <row r="62" ht="38.25">
      <c r="E62" s="12" t="s">
        <v>294</v>
      </c>
    </row>
    <row r="63" spans="1:12" ht="25.5">
      <c r="A63" s="6">
        <v>15</v>
      </c>
      <c r="B63" s="6" t="s">
        <v>45</v>
      </c>
      <c r="C63" s="6" t="s">
        <v>295</v>
      </c>
      <c r="D63" s="6" t="s">
        <v>47</v>
      </c>
      <c r="E63" s="6" t="s">
        <v>435</v>
      </c>
      <c r="F63" s="6" t="s">
        <v>77</v>
      </c>
      <c r="G63" s="8">
        <v>23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38.25">
      <c r="E64" s="12" t="s">
        <v>436</v>
      </c>
    </row>
    <row r="65" ht="51">
      <c r="E65" s="12" t="s">
        <v>298</v>
      </c>
    </row>
    <row r="66" spans="1:12" ht="25.5">
      <c r="A66" s="6">
        <v>16</v>
      </c>
      <c r="B66" s="6" t="s">
        <v>45</v>
      </c>
      <c r="C66" s="6" t="s">
        <v>305</v>
      </c>
      <c r="D66" s="6" t="s">
        <v>47</v>
      </c>
      <c r="E66" s="6" t="s">
        <v>306</v>
      </c>
      <c r="F66" s="6" t="s">
        <v>119</v>
      </c>
      <c r="G66" s="8">
        <v>156.1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89.25">
      <c r="E67" s="12" t="s">
        <v>430</v>
      </c>
    </row>
    <row r="68" ht="25.5">
      <c r="E68" s="12" t="s">
        <v>307</v>
      </c>
    </row>
    <row r="69" spans="1:12" ht="12.75" customHeight="1">
      <c r="A69" s="13"/>
      <c r="B69" s="13"/>
      <c r="C69" s="13" t="s">
        <v>41</v>
      </c>
      <c r="D69" s="13"/>
      <c r="E69" s="13" t="s">
        <v>308</v>
      </c>
      <c r="F69" s="13"/>
      <c r="G69" s="13"/>
      <c r="H69" s="13"/>
      <c r="I69" s="13">
        <f>SUM(I54:I68)</f>
        <v>0</v>
      </c>
      <c r="L69">
        <f>SUM(L54:L68)</f>
        <v>0</v>
      </c>
    </row>
    <row r="71" spans="1:12" ht="12.75" customHeight="1">
      <c r="A71" s="13"/>
      <c r="B71" s="13"/>
      <c r="C71" s="13"/>
      <c r="D71" s="13"/>
      <c r="E71" s="13" t="s">
        <v>86</v>
      </c>
      <c r="F71" s="13"/>
      <c r="G71" s="13"/>
      <c r="H71" s="13"/>
      <c r="I71" s="13">
        <f>+I15+I42+I51+I69</f>
        <v>0</v>
      </c>
      <c r="L71">
        <f>+L15+L42+L51+L69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10" topLeftCell="A83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437</v>
      </c>
      <c r="D5" s="5"/>
      <c r="E5" s="5" t="s">
        <v>438</v>
      </c>
    </row>
    <row r="6" spans="1:5" ht="12.75" customHeight="1">
      <c r="A6" t="s">
        <v>18</v>
      </c>
      <c r="C6" s="5" t="s">
        <v>437</v>
      </c>
      <c r="D6" s="5"/>
      <c r="E6" s="5" t="s">
        <v>438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44</v>
      </c>
      <c r="D11" s="7"/>
      <c r="E11" s="7" t="s">
        <v>43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94</v>
      </c>
      <c r="D12" s="6" t="s">
        <v>47</v>
      </c>
      <c r="E12" s="6" t="s">
        <v>95</v>
      </c>
      <c r="F12" s="6" t="s">
        <v>91</v>
      </c>
      <c r="G12" s="8">
        <v>322.58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63.75">
      <c r="E13" s="12" t="s">
        <v>439</v>
      </c>
    </row>
    <row r="14" ht="25.5">
      <c r="E14" s="12" t="s">
        <v>93</v>
      </c>
    </row>
    <row r="15" spans="1:12" ht="12.75" customHeight="1">
      <c r="A15" s="13"/>
      <c r="B15" s="13"/>
      <c r="C15" s="13" t="s">
        <v>44</v>
      </c>
      <c r="D15" s="13"/>
      <c r="E15" s="13" t="s">
        <v>43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9" ht="12.75" customHeight="1">
      <c r="A17" s="7"/>
      <c r="B17" s="7"/>
      <c r="C17" s="7" t="s">
        <v>24</v>
      </c>
      <c r="D17" s="7"/>
      <c r="E17" s="7" t="s">
        <v>106</v>
      </c>
      <c r="F17" s="7"/>
      <c r="G17" s="9"/>
      <c r="H17" s="7"/>
      <c r="I17" s="9"/>
    </row>
    <row r="18" spans="1:12" ht="25.5">
      <c r="A18" s="6">
        <v>2</v>
      </c>
      <c r="B18" s="6" t="s">
        <v>45</v>
      </c>
      <c r="C18" s="6" t="s">
        <v>124</v>
      </c>
      <c r="D18" s="6" t="s">
        <v>47</v>
      </c>
      <c r="E18" s="6" t="s">
        <v>125</v>
      </c>
      <c r="F18" s="6" t="s">
        <v>91</v>
      </c>
      <c r="G18" s="8">
        <v>23.46</v>
      </c>
      <c r="H18" s="11"/>
      <c r="I18" s="10">
        <f>ROUND((H18*G18),2)</f>
        <v>0</v>
      </c>
      <c r="K18">
        <f>rekapitulace!H8</f>
        <v>21</v>
      </c>
      <c r="L18">
        <f>ROUND(K18/100*I18,2)</f>
        <v>0</v>
      </c>
    </row>
    <row r="19" ht="63.75">
      <c r="E19" s="12" t="s">
        <v>440</v>
      </c>
    </row>
    <row r="20" ht="25.5">
      <c r="E20" s="12" t="s">
        <v>127</v>
      </c>
    </row>
    <row r="21" spans="1:12" ht="25.5">
      <c r="A21" s="6">
        <v>3</v>
      </c>
      <c r="B21" s="6" t="s">
        <v>45</v>
      </c>
      <c r="C21" s="6" t="s">
        <v>247</v>
      </c>
      <c r="D21" s="6" t="s">
        <v>47</v>
      </c>
      <c r="E21" s="6" t="s">
        <v>248</v>
      </c>
      <c r="F21" s="6" t="s">
        <v>91</v>
      </c>
      <c r="G21" s="8">
        <v>184.58</v>
      </c>
      <c r="H21" s="11"/>
      <c r="I21" s="10">
        <f>ROUND((H21*G21),2)</f>
        <v>0</v>
      </c>
      <c r="K21">
        <f>rekapitulace!H8</f>
        <v>21</v>
      </c>
      <c r="L21">
        <f>ROUND(K21/100*I21,2)</f>
        <v>0</v>
      </c>
    </row>
    <row r="22" ht="89.25">
      <c r="E22" s="12" t="s">
        <v>441</v>
      </c>
    </row>
    <row r="23" ht="293.25">
      <c r="E23" s="12" t="s">
        <v>250</v>
      </c>
    </row>
    <row r="24" spans="1:12" ht="25.5">
      <c r="A24" s="6">
        <v>4</v>
      </c>
      <c r="B24" s="6" t="s">
        <v>45</v>
      </c>
      <c r="C24" s="6" t="s">
        <v>251</v>
      </c>
      <c r="D24" s="6" t="s">
        <v>47</v>
      </c>
      <c r="E24" s="6" t="s">
        <v>252</v>
      </c>
      <c r="F24" s="6" t="s">
        <v>91</v>
      </c>
      <c r="G24" s="8">
        <v>138</v>
      </c>
      <c r="H24" s="11"/>
      <c r="I24" s="10">
        <f>ROUND((H24*G24),2)</f>
        <v>0</v>
      </c>
      <c r="K24">
        <f>rekapitulace!H8</f>
        <v>21</v>
      </c>
      <c r="L24">
        <f>ROUND(K24/100*I24,2)</f>
        <v>0</v>
      </c>
    </row>
    <row r="25" ht="38.25">
      <c r="E25" s="12" t="s">
        <v>442</v>
      </c>
    </row>
    <row r="26" ht="293.25">
      <c r="E26" s="12" t="s">
        <v>250</v>
      </c>
    </row>
    <row r="27" spans="1:12" ht="25.5">
      <c r="A27" s="6">
        <v>5</v>
      </c>
      <c r="B27" s="6" t="s">
        <v>45</v>
      </c>
      <c r="C27" s="6" t="s">
        <v>254</v>
      </c>
      <c r="D27" s="6" t="s">
        <v>47</v>
      </c>
      <c r="E27" s="6" t="s">
        <v>255</v>
      </c>
      <c r="F27" s="6" t="s">
        <v>91</v>
      </c>
      <c r="G27" s="8">
        <v>136.02</v>
      </c>
      <c r="H27" s="11"/>
      <c r="I27" s="10">
        <f>ROUND((H27*G27),2)</f>
        <v>0</v>
      </c>
      <c r="K27">
        <f>rekapitulace!H8</f>
        <v>21</v>
      </c>
      <c r="L27">
        <f>ROUND(K27/100*I27,2)</f>
        <v>0</v>
      </c>
    </row>
    <row r="28" ht="114.75">
      <c r="E28" s="12" t="s">
        <v>443</v>
      </c>
    </row>
    <row r="29" ht="229.5">
      <c r="E29" s="12" t="s">
        <v>257</v>
      </c>
    </row>
    <row r="30" spans="1:12" ht="25.5">
      <c r="A30" s="6">
        <v>6</v>
      </c>
      <c r="B30" s="6" t="s">
        <v>45</v>
      </c>
      <c r="C30" s="6" t="s">
        <v>258</v>
      </c>
      <c r="D30" s="6" t="s">
        <v>47</v>
      </c>
      <c r="E30" s="6" t="s">
        <v>350</v>
      </c>
      <c r="F30" s="6" t="s">
        <v>91</v>
      </c>
      <c r="G30" s="8">
        <v>64.604</v>
      </c>
      <c r="H30" s="11"/>
      <c r="I30" s="10">
        <f>ROUND((H30*G30),2)</f>
        <v>0</v>
      </c>
      <c r="K30">
        <f>rekapitulace!H8</f>
        <v>21</v>
      </c>
      <c r="L30">
        <f>ROUND(K30/100*I30,2)</f>
        <v>0</v>
      </c>
    </row>
    <row r="31" ht="89.25">
      <c r="E31" s="12" t="s">
        <v>444</v>
      </c>
    </row>
    <row r="32" ht="280.5">
      <c r="E32" s="12" t="s">
        <v>261</v>
      </c>
    </row>
    <row r="33" spans="1:12" ht="25.5">
      <c r="A33" s="6">
        <v>7</v>
      </c>
      <c r="B33" s="6" t="s">
        <v>45</v>
      </c>
      <c r="C33" s="6" t="s">
        <v>144</v>
      </c>
      <c r="D33" s="6" t="s">
        <v>47</v>
      </c>
      <c r="E33" s="6" t="s">
        <v>145</v>
      </c>
      <c r="F33" s="6" t="s">
        <v>146</v>
      </c>
      <c r="G33" s="8">
        <v>184.58</v>
      </c>
      <c r="H33" s="11"/>
      <c r="I33" s="10">
        <f>ROUND((H33*G33),2)</f>
        <v>0</v>
      </c>
      <c r="K33">
        <f>rekapitulace!H8</f>
        <v>21</v>
      </c>
      <c r="L33">
        <f>ROUND(K33/100*I33,2)</f>
        <v>0</v>
      </c>
    </row>
    <row r="34" ht="89.25">
      <c r="E34" s="12" t="s">
        <v>445</v>
      </c>
    </row>
    <row r="35" ht="25.5">
      <c r="E35" s="12" t="s">
        <v>148</v>
      </c>
    </row>
    <row r="36" spans="1:12" ht="25.5">
      <c r="A36" s="6">
        <v>8</v>
      </c>
      <c r="B36" s="6" t="s">
        <v>45</v>
      </c>
      <c r="C36" s="6" t="s">
        <v>263</v>
      </c>
      <c r="D36" s="6" t="s">
        <v>47</v>
      </c>
      <c r="E36" s="6" t="s">
        <v>353</v>
      </c>
      <c r="F36" s="6" t="s">
        <v>146</v>
      </c>
      <c r="G36" s="8">
        <v>48.3</v>
      </c>
      <c r="H36" s="11"/>
      <c r="I36" s="10">
        <f>ROUND((H36*G36),2)</f>
        <v>0</v>
      </c>
      <c r="K36">
        <f>rekapitulace!H8</f>
        <v>21</v>
      </c>
      <c r="L36">
        <f>ROUND(K36/100*I36,2)</f>
        <v>0</v>
      </c>
    </row>
    <row r="37" ht="63.75">
      <c r="E37" s="12" t="s">
        <v>446</v>
      </c>
    </row>
    <row r="38" ht="38.25">
      <c r="E38" s="12" t="s">
        <v>156</v>
      </c>
    </row>
    <row r="39" spans="1:12" ht="25.5">
      <c r="A39" s="6">
        <v>9</v>
      </c>
      <c r="B39" s="6" t="s">
        <v>45</v>
      </c>
      <c r="C39" s="6" t="s">
        <v>157</v>
      </c>
      <c r="D39" s="6" t="s">
        <v>47</v>
      </c>
      <c r="E39" s="6" t="s">
        <v>158</v>
      </c>
      <c r="F39" s="6" t="s">
        <v>146</v>
      </c>
      <c r="G39" s="8">
        <v>48.3</v>
      </c>
      <c r="H39" s="11"/>
      <c r="I39" s="10">
        <f>ROUND((H39*G39),2)</f>
        <v>0</v>
      </c>
      <c r="K39">
        <f>rekapitulace!H8</f>
        <v>21</v>
      </c>
      <c r="L39">
        <f>ROUND(K39/100*I39,2)</f>
        <v>0</v>
      </c>
    </row>
    <row r="40" ht="63.75">
      <c r="E40" s="12" t="s">
        <v>447</v>
      </c>
    </row>
    <row r="41" ht="25.5">
      <c r="E41" s="12" t="s">
        <v>159</v>
      </c>
    </row>
    <row r="42" spans="1:12" ht="12.75" customHeight="1">
      <c r="A42" s="13"/>
      <c r="B42" s="13"/>
      <c r="C42" s="13" t="s">
        <v>24</v>
      </c>
      <c r="D42" s="13"/>
      <c r="E42" s="13" t="s">
        <v>106</v>
      </c>
      <c r="F42" s="13"/>
      <c r="G42" s="13"/>
      <c r="H42" s="13"/>
      <c r="I42" s="13">
        <f>SUM(I18:I41)</f>
        <v>0</v>
      </c>
      <c r="L42">
        <f>SUM(L18:L41)</f>
        <v>0</v>
      </c>
    </row>
    <row r="44" spans="1:9" ht="12.75" customHeight="1">
      <c r="A44" s="7"/>
      <c r="B44" s="7"/>
      <c r="C44" s="7" t="s">
        <v>37</v>
      </c>
      <c r="D44" s="7"/>
      <c r="E44" s="7" t="s">
        <v>266</v>
      </c>
      <c r="F44" s="7"/>
      <c r="G44" s="9"/>
      <c r="H44" s="7"/>
      <c r="I44" s="9"/>
    </row>
    <row r="45" spans="1:12" ht="25.5">
      <c r="A45" s="6">
        <v>10</v>
      </c>
      <c r="B45" s="6" t="s">
        <v>45</v>
      </c>
      <c r="C45" s="6" t="s">
        <v>267</v>
      </c>
      <c r="D45" s="6" t="s">
        <v>47</v>
      </c>
      <c r="E45" s="6" t="s">
        <v>355</v>
      </c>
      <c r="F45" s="6" t="s">
        <v>91</v>
      </c>
      <c r="G45" s="8">
        <v>36.858</v>
      </c>
      <c r="H45" s="11"/>
      <c r="I45" s="10">
        <f>ROUND((H45*G45),2)</f>
        <v>0</v>
      </c>
      <c r="K45">
        <f>rekapitulace!H8</f>
        <v>21</v>
      </c>
      <c r="L45">
        <f>ROUND(K45/100*I45,2)</f>
        <v>0</v>
      </c>
    </row>
    <row r="46" ht="114.75">
      <c r="E46" s="12" t="s">
        <v>448</v>
      </c>
    </row>
    <row r="47" ht="38.25">
      <c r="E47" s="12" t="s">
        <v>270</v>
      </c>
    </row>
    <row r="48" spans="1:12" ht="12.75" customHeight="1">
      <c r="A48" s="13"/>
      <c r="B48" s="13"/>
      <c r="C48" s="13" t="s">
        <v>37</v>
      </c>
      <c r="D48" s="13"/>
      <c r="E48" s="13" t="s">
        <v>266</v>
      </c>
      <c r="F48" s="13"/>
      <c r="G48" s="13"/>
      <c r="H48" s="13"/>
      <c r="I48" s="13">
        <f>SUM(I45:I47)</f>
        <v>0</v>
      </c>
      <c r="L48">
        <f>SUM(L45:L47)</f>
        <v>0</v>
      </c>
    </row>
    <row r="50" spans="1:9" ht="12.75" customHeight="1">
      <c r="A50" s="7"/>
      <c r="B50" s="7"/>
      <c r="C50" s="7" t="s">
        <v>40</v>
      </c>
      <c r="D50" s="7"/>
      <c r="E50" s="7" t="s">
        <v>359</v>
      </c>
      <c r="F50" s="7"/>
      <c r="G50" s="9"/>
      <c r="H50" s="7"/>
      <c r="I50" s="9"/>
    </row>
    <row r="51" spans="1:12" ht="25.5">
      <c r="A51" s="6">
        <v>11</v>
      </c>
      <c r="B51" s="6" t="s">
        <v>45</v>
      </c>
      <c r="C51" s="6" t="s">
        <v>360</v>
      </c>
      <c r="D51" s="6" t="s">
        <v>47</v>
      </c>
      <c r="E51" s="6" t="s">
        <v>449</v>
      </c>
      <c r="F51" s="6" t="s">
        <v>77</v>
      </c>
      <c r="G51" s="8">
        <v>69</v>
      </c>
      <c r="H51" s="11"/>
      <c r="I51" s="10">
        <f>ROUND((H51*G51),2)</f>
        <v>0</v>
      </c>
      <c r="K51">
        <f>rekapitulace!H8</f>
        <v>21</v>
      </c>
      <c r="L51">
        <f>ROUND(K51/100*I51,2)</f>
        <v>0</v>
      </c>
    </row>
    <row r="52" ht="102">
      <c r="E52" s="12" t="s">
        <v>450</v>
      </c>
    </row>
    <row r="53" ht="204">
      <c r="E53" s="12" t="s">
        <v>363</v>
      </c>
    </row>
    <row r="54" spans="1:12" ht="25.5">
      <c r="A54" s="6">
        <v>12</v>
      </c>
      <c r="B54" s="6" t="s">
        <v>45</v>
      </c>
      <c r="C54" s="6" t="s">
        <v>451</v>
      </c>
      <c r="D54" s="6" t="s">
        <v>47</v>
      </c>
      <c r="E54" s="6" t="s">
        <v>452</v>
      </c>
      <c r="F54" s="6" t="s">
        <v>77</v>
      </c>
      <c r="G54" s="8">
        <v>23</v>
      </c>
      <c r="H54" s="11"/>
      <c r="I54" s="10">
        <f>ROUND((H54*G54),2)</f>
        <v>0</v>
      </c>
      <c r="K54">
        <f>rekapitulace!H8</f>
        <v>21</v>
      </c>
      <c r="L54">
        <f>ROUND(K54/100*I54,2)</f>
        <v>0</v>
      </c>
    </row>
    <row r="55" ht="38.25">
      <c r="E55" s="12" t="s">
        <v>453</v>
      </c>
    </row>
    <row r="56" ht="204">
      <c r="E56" s="12" t="s">
        <v>363</v>
      </c>
    </row>
    <row r="57" spans="1:12" ht="12.75" customHeight="1">
      <c r="A57" s="13"/>
      <c r="B57" s="13"/>
      <c r="C57" s="13" t="s">
        <v>40</v>
      </c>
      <c r="D57" s="13"/>
      <c r="E57" s="13" t="s">
        <v>359</v>
      </c>
      <c r="F57" s="13"/>
      <c r="G57" s="13"/>
      <c r="H57" s="13"/>
      <c r="I57" s="13">
        <f>SUM(I51:I56)</f>
        <v>0</v>
      </c>
      <c r="L57">
        <f>SUM(L51:L56)</f>
        <v>0</v>
      </c>
    </row>
    <row r="59" spans="1:9" ht="12.75" customHeight="1">
      <c r="A59" s="7"/>
      <c r="B59" s="7"/>
      <c r="C59" s="7" t="s">
        <v>41</v>
      </c>
      <c r="D59" s="7"/>
      <c r="E59" s="7" t="s">
        <v>308</v>
      </c>
      <c r="F59" s="7"/>
      <c r="G59" s="9"/>
      <c r="H59" s="7"/>
      <c r="I59" s="9"/>
    </row>
    <row r="60" spans="1:12" ht="25.5">
      <c r="A60" s="6">
        <v>13</v>
      </c>
      <c r="B60" s="6" t="s">
        <v>45</v>
      </c>
      <c r="C60" s="6" t="s">
        <v>454</v>
      </c>
      <c r="D60" s="6" t="s">
        <v>47</v>
      </c>
      <c r="E60" s="6" t="s">
        <v>455</v>
      </c>
      <c r="F60" s="6" t="s">
        <v>119</v>
      </c>
      <c r="G60" s="8">
        <v>158.3</v>
      </c>
      <c r="H60" s="11"/>
      <c r="I60" s="10">
        <f>ROUND((H60*G60),2)</f>
        <v>0</v>
      </c>
      <c r="K60">
        <f>rekapitulace!H8</f>
        <v>21</v>
      </c>
      <c r="L60">
        <f>ROUND(K60/100*I60,2)</f>
        <v>0</v>
      </c>
    </row>
    <row r="61" ht="51">
      <c r="E61" s="12" t="s">
        <v>456</v>
      </c>
    </row>
    <row r="62" ht="255">
      <c r="E62" s="12" t="s">
        <v>367</v>
      </c>
    </row>
    <row r="63" spans="1:12" ht="25.5">
      <c r="A63" s="6">
        <v>14</v>
      </c>
      <c r="B63" s="6" t="s">
        <v>45</v>
      </c>
      <c r="C63" s="6" t="s">
        <v>457</v>
      </c>
      <c r="D63" s="6" t="s">
        <v>47</v>
      </c>
      <c r="E63" s="6" t="s">
        <v>458</v>
      </c>
      <c r="F63" s="6" t="s">
        <v>119</v>
      </c>
      <c r="G63" s="8">
        <v>9.5</v>
      </c>
      <c r="H63" s="11"/>
      <c r="I63" s="10">
        <f>ROUND((H63*G63),2)</f>
        <v>0</v>
      </c>
      <c r="K63">
        <f>rekapitulace!H8</f>
        <v>21</v>
      </c>
      <c r="L63">
        <f>ROUND(K63/100*I63,2)</f>
        <v>0</v>
      </c>
    </row>
    <row r="64" ht="38.25">
      <c r="E64" s="12" t="s">
        <v>459</v>
      </c>
    </row>
    <row r="65" ht="255">
      <c r="E65" s="12" t="s">
        <v>367</v>
      </c>
    </row>
    <row r="66" spans="1:12" ht="25.5">
      <c r="A66" s="6">
        <v>15</v>
      </c>
      <c r="B66" s="6" t="s">
        <v>45</v>
      </c>
      <c r="C66" s="6" t="s">
        <v>460</v>
      </c>
      <c r="D66" s="6" t="s">
        <v>47</v>
      </c>
      <c r="E66" s="6" t="s">
        <v>461</v>
      </c>
      <c r="F66" s="6" t="s">
        <v>77</v>
      </c>
      <c r="G66" s="8">
        <v>23</v>
      </c>
      <c r="H66" s="11"/>
      <c r="I66" s="10">
        <f>ROUND((H66*G66),2)</f>
        <v>0</v>
      </c>
      <c r="K66">
        <f>rekapitulace!H8</f>
        <v>21</v>
      </c>
      <c r="L66">
        <f>ROUND(K66/100*I66,2)</f>
        <v>0</v>
      </c>
    </row>
    <row r="67" ht="38.25">
      <c r="E67" s="12" t="s">
        <v>436</v>
      </c>
    </row>
    <row r="68" ht="255">
      <c r="E68" s="12" t="s">
        <v>282</v>
      </c>
    </row>
    <row r="69" spans="1:12" ht="25.5">
      <c r="A69" s="6">
        <v>16</v>
      </c>
      <c r="B69" s="6" t="s">
        <v>45</v>
      </c>
      <c r="C69" s="6" t="s">
        <v>397</v>
      </c>
      <c r="D69" s="6" t="s">
        <v>47</v>
      </c>
      <c r="E69" s="6" t="s">
        <v>462</v>
      </c>
      <c r="F69" s="6" t="s">
        <v>119</v>
      </c>
      <c r="G69" s="8">
        <v>167.8</v>
      </c>
      <c r="H69" s="11"/>
      <c r="I69" s="10">
        <f>ROUND((H69*G69),2)</f>
        <v>0</v>
      </c>
      <c r="K69">
        <f>rekapitulace!H8</f>
        <v>21</v>
      </c>
      <c r="L69">
        <f>ROUND(K69/100*I69,2)</f>
        <v>0</v>
      </c>
    </row>
    <row r="70" ht="89.25">
      <c r="E70" s="12" t="s">
        <v>463</v>
      </c>
    </row>
    <row r="71" ht="51">
      <c r="E71" s="12" t="s">
        <v>400</v>
      </c>
    </row>
    <row r="72" spans="1:12" ht="25.5">
      <c r="A72" s="6">
        <v>17</v>
      </c>
      <c r="B72" s="6" t="s">
        <v>45</v>
      </c>
      <c r="C72" s="6" t="s">
        <v>291</v>
      </c>
      <c r="D72" s="6" t="s">
        <v>47</v>
      </c>
      <c r="E72" s="6" t="s">
        <v>292</v>
      </c>
      <c r="F72" s="6" t="s">
        <v>119</v>
      </c>
      <c r="G72" s="8">
        <v>167.8</v>
      </c>
      <c r="H72" s="11"/>
      <c r="I72" s="10">
        <f>ROUND((H72*G72),2)</f>
        <v>0</v>
      </c>
      <c r="K72">
        <f>rekapitulace!H8</f>
        <v>21</v>
      </c>
      <c r="L72">
        <f>ROUND(K72/100*I72,2)</f>
        <v>0</v>
      </c>
    </row>
    <row r="73" ht="89.25">
      <c r="E73" s="12" t="s">
        <v>463</v>
      </c>
    </row>
    <row r="74" ht="38.25">
      <c r="E74" s="12" t="s">
        <v>294</v>
      </c>
    </row>
    <row r="75" spans="1:12" ht="25.5">
      <c r="A75" s="6">
        <v>18</v>
      </c>
      <c r="B75" s="6" t="s">
        <v>45</v>
      </c>
      <c r="C75" s="6" t="s">
        <v>464</v>
      </c>
      <c r="D75" s="6" t="s">
        <v>47</v>
      </c>
      <c r="E75" s="6" t="s">
        <v>465</v>
      </c>
      <c r="F75" s="6" t="s">
        <v>119</v>
      </c>
      <c r="G75" s="8">
        <v>167.8</v>
      </c>
      <c r="H75" s="11"/>
      <c r="I75" s="10">
        <f>ROUND((H75*G75),2)</f>
        <v>0</v>
      </c>
      <c r="K75">
        <f>rekapitulace!H8</f>
        <v>21</v>
      </c>
      <c r="L75">
        <f>ROUND(K75/100*I75,2)</f>
        <v>0</v>
      </c>
    </row>
    <row r="76" ht="89.25">
      <c r="E76" s="12" t="s">
        <v>463</v>
      </c>
    </row>
    <row r="77" ht="51">
      <c r="E77" s="12" t="s">
        <v>298</v>
      </c>
    </row>
    <row r="78" spans="1:12" ht="25.5">
      <c r="A78" s="6">
        <v>19</v>
      </c>
      <c r="B78" s="6" t="s">
        <v>45</v>
      </c>
      <c r="C78" s="6" t="s">
        <v>295</v>
      </c>
      <c r="D78" s="6" t="s">
        <v>47</v>
      </c>
      <c r="E78" s="6" t="s">
        <v>466</v>
      </c>
      <c r="F78" s="6" t="s">
        <v>77</v>
      </c>
      <c r="G78" s="8">
        <v>23</v>
      </c>
      <c r="H78" s="11"/>
      <c r="I78" s="10">
        <f>ROUND((H78*G78),2)</f>
        <v>0</v>
      </c>
      <c r="K78">
        <f>rekapitulace!H8</f>
        <v>21</v>
      </c>
      <c r="L78">
        <f>ROUND(K78/100*I78,2)</f>
        <v>0</v>
      </c>
    </row>
    <row r="79" ht="38.25">
      <c r="E79" s="12" t="s">
        <v>436</v>
      </c>
    </row>
    <row r="80" ht="51">
      <c r="E80" s="12" t="s">
        <v>298</v>
      </c>
    </row>
    <row r="81" spans="1:12" ht="25.5">
      <c r="A81" s="6">
        <v>20</v>
      </c>
      <c r="B81" s="6" t="s">
        <v>45</v>
      </c>
      <c r="C81" s="6" t="s">
        <v>467</v>
      </c>
      <c r="D81" s="6" t="s">
        <v>47</v>
      </c>
      <c r="E81" s="6" t="s">
        <v>468</v>
      </c>
      <c r="F81" s="6" t="s">
        <v>119</v>
      </c>
      <c r="G81" s="8">
        <v>167.8</v>
      </c>
      <c r="H81" s="11"/>
      <c r="I81" s="10">
        <f>ROUND((H81*G81),2)</f>
        <v>0</v>
      </c>
      <c r="K81">
        <f>rekapitulace!H8</f>
        <v>21</v>
      </c>
      <c r="L81">
        <f>ROUND(K81/100*I81,2)</f>
        <v>0</v>
      </c>
    </row>
    <row r="82" ht="89.25">
      <c r="E82" s="12" t="s">
        <v>463</v>
      </c>
    </row>
    <row r="83" ht="25.5">
      <c r="E83" s="12" t="s">
        <v>412</v>
      </c>
    </row>
    <row r="84" spans="1:12" ht="12.75" customHeight="1">
      <c r="A84" s="13"/>
      <c r="B84" s="13"/>
      <c r="C84" s="13" t="s">
        <v>41</v>
      </c>
      <c r="D84" s="13"/>
      <c r="E84" s="13" t="s">
        <v>308</v>
      </c>
      <c r="F84" s="13"/>
      <c r="G84" s="13"/>
      <c r="H84" s="13"/>
      <c r="I84" s="13">
        <f>SUM(I60:I83)</f>
        <v>0</v>
      </c>
      <c r="L84">
        <f>SUM(L60:L83)</f>
        <v>0</v>
      </c>
    </row>
    <row r="86" spans="1:12" ht="12.75" customHeight="1">
      <c r="A86" s="13"/>
      <c r="B86" s="13"/>
      <c r="C86" s="13"/>
      <c r="D86" s="13"/>
      <c r="E86" s="13" t="s">
        <v>86</v>
      </c>
      <c r="F86" s="13"/>
      <c r="G86" s="13"/>
      <c r="H86" s="13"/>
      <c r="I86" s="13">
        <f>+I15+I42+I48+I57+I84</f>
        <v>0</v>
      </c>
      <c r="L86">
        <f>+L15+L42+L48+L57+L84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1" sqref="K1:L6553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469</v>
      </c>
      <c r="D5" s="5"/>
      <c r="E5" s="5" t="s">
        <v>470</v>
      </c>
    </row>
    <row r="6" spans="1:5" ht="12.75" customHeight="1">
      <c r="A6" t="s">
        <v>18</v>
      </c>
      <c r="C6" s="5" t="s">
        <v>469</v>
      </c>
      <c r="D6" s="5"/>
      <c r="E6" s="5" t="s">
        <v>470</v>
      </c>
    </row>
    <row r="7" spans="3:5" ht="12.75" customHeight="1">
      <c r="C7" s="5"/>
      <c r="D7" s="5"/>
      <c r="E7" s="5"/>
    </row>
    <row r="8" spans="1:12" ht="12.75" customHeight="1">
      <c r="A8" s="16" t="s">
        <v>23</v>
      </c>
      <c r="B8" s="16" t="s">
        <v>25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30</v>
      </c>
      <c r="H8" s="16" t="s">
        <v>31</v>
      </c>
      <c r="I8" s="16"/>
      <c r="K8" t="s">
        <v>34</v>
      </c>
      <c r="L8" t="s">
        <v>11</v>
      </c>
    </row>
    <row r="9" spans="1:11" ht="14.25">
      <c r="A9" s="16"/>
      <c r="B9" s="16"/>
      <c r="C9" s="16"/>
      <c r="D9" s="16"/>
      <c r="E9" s="16"/>
      <c r="F9" s="16"/>
      <c r="G9" s="16"/>
      <c r="H9" s="4" t="s">
        <v>32</v>
      </c>
      <c r="I9" s="4" t="s">
        <v>33</v>
      </c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469</v>
      </c>
      <c r="D11" s="7"/>
      <c r="E11" s="7" t="s">
        <v>470</v>
      </c>
      <c r="F11" s="7"/>
      <c r="G11" s="9"/>
      <c r="H11" s="7"/>
      <c r="I11" s="9"/>
    </row>
    <row r="12" spans="1:12" ht="25.5">
      <c r="A12" s="6">
        <v>1</v>
      </c>
      <c r="B12" s="6" t="s">
        <v>45</v>
      </c>
      <c r="C12" s="6" t="s">
        <v>469</v>
      </c>
      <c r="D12" s="6" t="s">
        <v>47</v>
      </c>
      <c r="E12" s="6" t="s">
        <v>470</v>
      </c>
      <c r="F12" s="6" t="s">
        <v>49</v>
      </c>
      <c r="G12" s="8">
        <v>1</v>
      </c>
      <c r="H12" s="11"/>
      <c r="I12" s="10">
        <f>ROUND((H12*G12),2)</f>
        <v>0</v>
      </c>
      <c r="K12">
        <f>rekapitulace!H8</f>
        <v>21</v>
      </c>
      <c r="L12">
        <f>ROUND(K12/100*I12,2)</f>
        <v>0</v>
      </c>
    </row>
    <row r="13" ht="12.75">
      <c r="E13" s="12" t="s">
        <v>50</v>
      </c>
    </row>
    <row r="14" ht="12.75">
      <c r="E14" s="12" t="s">
        <v>47</v>
      </c>
    </row>
    <row r="15" spans="1:12" ht="12.75" customHeight="1">
      <c r="A15" s="13"/>
      <c r="B15" s="13"/>
      <c r="C15" s="13" t="s">
        <v>469</v>
      </c>
      <c r="D15" s="13"/>
      <c r="E15" s="13" t="s">
        <v>470</v>
      </c>
      <c r="F15" s="13"/>
      <c r="G15" s="13"/>
      <c r="H15" s="13"/>
      <c r="I15" s="13">
        <f>SUM(I12:I14)</f>
        <v>0</v>
      </c>
      <c r="L15">
        <f>SUM(L12:L14)</f>
        <v>0</v>
      </c>
    </row>
    <row r="17" spans="1:12" ht="12.75" customHeight="1">
      <c r="A17" s="13"/>
      <c r="B17" s="13"/>
      <c r="C17" s="13"/>
      <c r="D17" s="13"/>
      <c r="E17" s="13" t="s">
        <v>86</v>
      </c>
      <c r="F17" s="13"/>
      <c r="G17" s="13"/>
      <c r="H17" s="13"/>
      <c r="I17" s="13">
        <f>+I15</f>
        <v>0</v>
      </c>
      <c r="L17">
        <f>+L15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PENTIUM9</dc:creator>
  <cp:keywords/>
  <dc:description/>
  <cp:lastModifiedBy>PENTIUM9</cp:lastModifiedBy>
  <dcterms:created xsi:type="dcterms:W3CDTF">2018-03-08T09:05:10Z</dcterms:created>
  <dcterms:modified xsi:type="dcterms:W3CDTF">2018-03-08T11:52:17Z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