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0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<sst xmlns="http://schemas.openxmlformats.org/spreadsheetml/2006/main" count="192" uniqueCount="125">
  <si>
    <t>ROZPOČET - SUMARIZACE</t>
  </si>
  <si>
    <t>Akce: Obytný soubor Klafar III - část C2 - 1.etapa</t>
  </si>
  <si>
    <t>Datum: červen 2017</t>
  </si>
  <si>
    <t>Ceny uvedené v rozpočtu zahrnují veškeré náklady potřebné k dokončení díla dle technické zprávy a grafických příloh a to</t>
  </si>
  <si>
    <t>včetně nákladů režijních, dopravy, nákladů na zřízení staveniště,.. Pokud nějaká položka chybí, má se za to, že je rozpuštěna</t>
  </si>
  <si>
    <t>v ostatních položkách</t>
  </si>
  <si>
    <t>číslo</t>
  </si>
  <si>
    <t>položka</t>
  </si>
  <si>
    <t>Kč bez DPH</t>
  </si>
  <si>
    <t>Kč CELKEM</t>
  </si>
  <si>
    <t>Rostlinný materiál</t>
  </si>
  <si>
    <t>Ostatní materiál</t>
  </si>
  <si>
    <t>Zahradnické práce</t>
  </si>
  <si>
    <t>Celkem</t>
  </si>
  <si>
    <t>DPH 21%</t>
  </si>
  <si>
    <t>ROZPOČET - ROSTLINNÝ MATERIÁL</t>
  </si>
  <si>
    <t>Listnaté stromy</t>
  </si>
  <si>
    <t>Taxon</t>
  </si>
  <si>
    <t>Velikost</t>
  </si>
  <si>
    <t>Výpočet</t>
  </si>
  <si>
    <t>počet ks</t>
  </si>
  <si>
    <t>Cena/ks</t>
  </si>
  <si>
    <t>Cena celkem</t>
  </si>
  <si>
    <t>Acer campestre Green Column</t>
  </si>
  <si>
    <t>ok 14-16cm, bal,
nasazení 2m</t>
  </si>
  <si>
    <t>Mezisoučet</t>
  </si>
  <si>
    <t>Ztratné</t>
  </si>
  <si>
    <t>CELKEM ROSTLINNÝ MATERIÁL</t>
  </si>
  <si>
    <t>ROZPOČET - OSTATNÍ MATERIÁL</t>
  </si>
  <si>
    <t>Popis</t>
  </si>
  <si>
    <t>č.</t>
  </si>
  <si>
    <t>Mj</t>
  </si>
  <si>
    <t>Množství</t>
  </si>
  <si>
    <t>Cena/Mj</t>
  </si>
  <si>
    <t>OSTATNÍ MATERIÁL</t>
  </si>
  <si>
    <t>PŘÍPRAVA STANOVIŠTĚ</t>
  </si>
  <si>
    <t>Herbicid před výsadbou - Roundup, 0,0005l/m2, opakování 2x</t>
  </si>
  <si>
    <t>l</t>
  </si>
  <si>
    <t>ZALOŽENÍ TRÁVNÍKU</t>
  </si>
  <si>
    <t>Travní semeno, parková směs, 20g/m2</t>
  </si>
  <si>
    <t>Voda zálivková, zálivka trávníku, 40l/m2, opakování 2x</t>
  </si>
  <si>
    <t>VÝSADBA STROMU</t>
  </si>
  <si>
    <t>Dokončovací péče</t>
  </si>
  <si>
    <t>MOBILIÁŘ</t>
  </si>
  <si>
    <t>kg</t>
  </si>
  <si>
    <t>CELKEM OSTATNÍ MATERIÁL</t>
  </si>
  <si>
    <t>Zahradnický substrát pod stromy, 0,16m3/ks</t>
  </si>
  <si>
    <t>m3</t>
  </si>
  <si>
    <t>Tabletové hnojivo ke dřevinám - Silvamix, 40g/ks</t>
  </si>
  <si>
    <t>Kůly dřevěné, kotvení listnáčů, 3 ks/ks, soustružené kůly, průřez kruh, tl.6cm, délka 2,5m</t>
  </si>
  <si>
    <t>ks</t>
  </si>
  <si>
    <t>Dřevěné příčky půlené - délka 50 cm, 3ks /listnáč</t>
  </si>
  <si>
    <t>Úvazek 1,8 m á 1 strom, na průřezu plochý</t>
  </si>
  <si>
    <t>bm</t>
  </si>
  <si>
    <t>Rákosová rohož výšky 1,8m, obal kmene listnatých stromů</t>
  </si>
  <si>
    <t>Borka do stromových mís (vrstva 8 cm - jemná), 1 ks /0,08m3</t>
  </si>
  <si>
    <t>Voda zálivková - zálivka stromů 100 l/ks, opakování 2x</t>
  </si>
  <si>
    <t>Voda zálivková - zálivka stromů 50 l/ks, opakování 4x</t>
  </si>
  <si>
    <t>Parková lavička, popis viz TZ</t>
  </si>
  <si>
    <t>Odpadkový koš, popis viz TZ</t>
  </si>
  <si>
    <t>ROZPOČET - ZAHRADNICKÉ PRÁCE</t>
  </si>
  <si>
    <t>č. položky</t>
  </si>
  <si>
    <t>18480-2111</t>
  </si>
  <si>
    <t>m2</t>
  </si>
  <si>
    <t>18340-3114</t>
  </si>
  <si>
    <t>Obdělání půdy rotavátorováním v rovině nebo na svahu do 1:5</t>
  </si>
  <si>
    <t>18340-3153</t>
  </si>
  <si>
    <t>18340-3161</t>
  </si>
  <si>
    <t>R</t>
  </si>
  <si>
    <t>Obdělání půdy hrabáním v rovině nebo na svahu do 1:5, opakování 2x</t>
  </si>
  <si>
    <t>Obdělání půdy válením v rovině nebo na svahu do 1:5</t>
  </si>
  <si>
    <t>Rozměření výsadeb</t>
  </si>
  <si>
    <t>hod</t>
  </si>
  <si>
    <t>18145-1131</t>
  </si>
  <si>
    <t>Založení trávníku na půdě předem připravené plochy přes 1000m2, s pokosením, naložením, odvozem odpadu do 20 km a se složením, parkového výsevem v rovině nebo na svahu do 1:5</t>
  </si>
  <si>
    <t>Chemické odplevelení půdy před založením kultury, trávníku, zpevněných ploch v rovině nebo na svahu do 1:5 postřikem na široko, opakování 2x</t>
  </si>
  <si>
    <t>18580-4312</t>
  </si>
  <si>
    <t>Zalití rostlin vodou přes 20m2, 40l/m2, opakování 2x</t>
  </si>
  <si>
    <t>18585-1121</t>
  </si>
  <si>
    <t>Dovoz vody pro zálivku rostlin na vzdálenost do 1000 m, opakování 2x</t>
  </si>
  <si>
    <t>18310-1221</t>
  </si>
  <si>
    <t>Hloubení jamek pro vysazování rostlin v hornině 1 až 4 s výměnou půdy na 50%, s případným naložením přebytečných výkopků na dopravní prostředek, odvozem na vzdálenost do 20 km a se složením, v rovině nebo na svahu do 1:5, objemu přes 0,4 do 1 m3</t>
  </si>
  <si>
    <t>18410-2115</t>
  </si>
  <si>
    <t>Hnojení půdy nebo trávníku s rozprostřením nebo s rozdělením hnojiva v rovině nebo na svahu do 1:5 umělým hnojivem s rozdělením k jednotlivým rostlinám</t>
  </si>
  <si>
    <t>Výsadba dřevin s balem do předem vyhloubené jamky se zalitím, v rovině nebo na svahu do 1:5 při průměru balu přes 500 do 600 mm</t>
  </si>
  <si>
    <t>18580-2114</t>
  </si>
  <si>
    <t>t</t>
  </si>
  <si>
    <t>18421-5133</t>
  </si>
  <si>
    <t>Ukotvení dřevin třemi kůly při průměru kůlů do 100 mm o délce kůlů přes2 do 3m</t>
  </si>
  <si>
    <t>18450-1141</t>
  </si>
  <si>
    <t>Zhotovení obalu z rákosové nebo kokosové rohože v rovině nebo na svahu do 1:5</t>
  </si>
  <si>
    <t>18491-1421</t>
  </si>
  <si>
    <t>Mulčování vysazených rostlin při tl. mulče do 100 mm v rovině nebo na svahu do 1:5, výsadbové mísy</t>
  </si>
  <si>
    <t>Zalití rostlin vodou přes 20m2, 100l/ks, opakování 2x</t>
  </si>
  <si>
    <t>Dovoz vody pro zálivku rostlin na vzdálenost do 1000 m</t>
  </si>
  <si>
    <t>18491-1111</t>
  </si>
  <si>
    <t>18580-4213</t>
  </si>
  <si>
    <t>Kontrola ukotvení dřeviny a obalu kmene</t>
  </si>
  <si>
    <t>Znovuuvázání dřeviny jedním úvazkem ke stávajícímu kůlu (5% jedinců)</t>
  </si>
  <si>
    <t>Vypletí s případným naložením odpadu na dopravní prostředek, odvozem do 20 km a se složením, v rovině nebo na svahu do 1:5, dřevin soliterních</t>
  </si>
  <si>
    <t>Zalití rostlin vodou přes 20m2, 50l/ks, opakování 4x</t>
  </si>
  <si>
    <t>montáž parkové lavičky do betonových patek</t>
  </si>
  <si>
    <t>montáž odpadkového koše do betonové patky</t>
  </si>
  <si>
    <t>Doprava rostlin a materiálů</t>
  </si>
  <si>
    <t>Doprava osob</t>
  </si>
  <si>
    <t>suma</t>
  </si>
  <si>
    <t>Akce: Obytný soubor Klafar III - část C2 - 2.etapa</t>
  </si>
  <si>
    <t>800m2*0,0005l*2</t>
  </si>
  <si>
    <t>800m2*0,02kg</t>
  </si>
  <si>
    <t>800m2*40l*2</t>
  </si>
  <si>
    <t>20ks*0,16m3</t>
  </si>
  <si>
    <t>20ks*0,04kg</t>
  </si>
  <si>
    <t>20ks*3ks</t>
  </si>
  <si>
    <t>20ks*1,8m</t>
  </si>
  <si>
    <t>20ks*1ks</t>
  </si>
  <si>
    <t>20ks*0,08m3</t>
  </si>
  <si>
    <t>20ks*100l*2</t>
  </si>
  <si>
    <t>20ks*50l*4</t>
  </si>
  <si>
    <t>800m2*2</t>
  </si>
  <si>
    <t>800m2</t>
  </si>
  <si>
    <t>800m2*40l/1000*2</t>
  </si>
  <si>
    <t>20ks*0,04kg/1000</t>
  </si>
  <si>
    <t>20ks*100l*2/100</t>
  </si>
  <si>
    <t>20/100*5</t>
  </si>
  <si>
    <t>20ks*50l*4/1000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</si>
</sst>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7" borderId="12" xfId="0" applyFont="1" applyFill="1" applyBorder="1" applyAlignment="1">
      <alignment/>
    </xf>
    <xf numFmtId="0" fontId="38" fillId="7" borderId="13" xfId="0" applyFont="1" applyFill="1" applyBorder="1" applyAlignment="1">
      <alignment/>
    </xf>
    <xf numFmtId="0" fontId="39" fillId="7" borderId="14" xfId="0" applyFont="1" applyFill="1" applyBorder="1" applyAlignment="1">
      <alignment horizontal="center"/>
    </xf>
    <xf numFmtId="0" fontId="39" fillId="7" borderId="15" xfId="0" applyFont="1" applyFill="1" applyBorder="1" applyAlignment="1">
      <alignment/>
    </xf>
    <xf numFmtId="0" fontId="39" fillId="7" borderId="15" xfId="0" applyFont="1" applyFill="1" applyBorder="1" applyAlignment="1">
      <alignment horizontal="center"/>
    </xf>
    <xf numFmtId="0" fontId="39" fillId="7" borderId="16" xfId="0" applyFont="1" applyFill="1" applyBorder="1" applyAlignment="1">
      <alignment horizontal="center"/>
    </xf>
    <xf numFmtId="0" fontId="39" fillId="7" borderId="12" xfId="0" applyFont="1" applyFill="1" applyBorder="1" applyAlignment="1">
      <alignment/>
    </xf>
    <xf numFmtId="0" fontId="39" fillId="7" borderId="13" xfId="0" applyFont="1" applyFill="1" applyBorder="1" applyAlignment="1">
      <alignment/>
    </xf>
    <xf numFmtId="0" fontId="40" fillId="0" borderId="0" xfId="0" applyFont="1" applyAlignment="1">
      <alignment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38" fillId="0" borderId="11" xfId="0" applyFont="1" applyBorder="1" applyAlignment="1">
      <alignment vertical="center" wrapText="1"/>
    </xf>
    <xf numFmtId="165" fontId="38" fillId="0" borderId="11" xfId="0" applyNumberFormat="1" applyFont="1" applyBorder="1" applyAlignment="1">
      <alignment horizontal="center" vertical="center"/>
    </xf>
    <xf numFmtId="9" fontId="38" fillId="0" borderId="11" xfId="0" applyNumberFormat="1" applyFont="1" applyBorder="1" applyAlignment="1">
      <alignment horizontal="center" vertical="center"/>
    </xf>
    <xf numFmtId="0" fontId="39" fillId="7" borderId="14" xfId="0" applyFont="1" applyFill="1" applyBorder="1" applyAlignment="1">
      <alignment horizontal="center" vertic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165" fontId="38" fillId="0" borderId="17" xfId="0" applyNumberFormat="1" applyFont="1" applyBorder="1" applyAlignment="1">
      <alignment horizontal="center" vertical="center"/>
    </xf>
    <xf numFmtId="165" fontId="38" fillId="0" borderId="17" xfId="0" applyNumberFormat="1" applyFont="1" applyBorder="1" applyAlignment="1">
      <alignment horizontal="center"/>
    </xf>
    <xf numFmtId="0" fontId="38" fillId="33" borderId="10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8" fillId="33" borderId="17" xfId="0" applyFont="1" applyFill="1" applyBorder="1" applyAlignment="1">
      <alignment/>
    </xf>
    <xf numFmtId="165" fontId="39" fillId="7" borderId="18" xfId="0" applyNumberFormat="1" applyFont="1" applyFill="1" applyBorder="1" applyAlignment="1">
      <alignment horizontal="center"/>
    </xf>
    <xf numFmtId="164" fontId="38" fillId="0" borderId="11" xfId="0" applyNumberFormat="1" applyFont="1" applyBorder="1" applyAlignment="1">
      <alignment horizontal="center"/>
    </xf>
    <xf numFmtId="164" fontId="38" fillId="0" borderId="17" xfId="0" applyNumberFormat="1" applyFont="1" applyBorder="1" applyAlignment="1">
      <alignment horizontal="center"/>
    </xf>
    <xf numFmtId="164" fontId="39" fillId="7" borderId="13" xfId="0" applyNumberFormat="1" applyFont="1" applyFill="1" applyBorder="1" applyAlignment="1">
      <alignment horizontal="center"/>
    </xf>
    <xf numFmtId="164" fontId="39" fillId="7" borderId="18" xfId="0" applyNumberFormat="1" applyFont="1" applyFill="1" applyBorder="1" applyAlignment="1">
      <alignment horizontal="center"/>
    </xf>
    <xf numFmtId="0" fontId="39" fillId="33" borderId="11" xfId="0" applyFont="1" applyFill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165" fontId="38" fillId="33" borderId="11" xfId="0" applyNumberFormat="1" applyFont="1" applyFill="1" applyBorder="1" applyAlignment="1">
      <alignment horizontal="center" vertical="center"/>
    </xf>
    <xf numFmtId="0" fontId="38" fillId="7" borderId="11" xfId="0" applyFont="1" applyFill="1" applyBorder="1" applyAlignment="1">
      <alignment horizontal="center" vertical="center"/>
    </xf>
    <xf numFmtId="0" fontId="41" fillId="7" borderId="11" xfId="0" applyFont="1" applyFill="1" applyBorder="1" applyAlignment="1">
      <alignment vertical="center"/>
    </xf>
    <xf numFmtId="0" fontId="38" fillId="7" borderId="11" xfId="0" applyFont="1" applyFill="1" applyBorder="1" applyAlignment="1">
      <alignment horizontal="center" vertical="center" wrapText="1"/>
    </xf>
    <xf numFmtId="165" fontId="38" fillId="7" borderId="11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165" fontId="38" fillId="33" borderId="17" xfId="0" applyNumberFormat="1" applyFont="1" applyFill="1" applyBorder="1" applyAlignment="1">
      <alignment horizontal="center" vertical="center"/>
    </xf>
    <xf numFmtId="0" fontId="38" fillId="7" borderId="10" xfId="0" applyFont="1" applyFill="1" applyBorder="1" applyAlignment="1">
      <alignment horizontal="center" vertical="center"/>
    </xf>
    <xf numFmtId="165" fontId="38" fillId="7" borderId="17" xfId="0" applyNumberFormat="1" applyFont="1" applyFill="1" applyBorder="1" applyAlignment="1">
      <alignment horizontal="center" vertical="center"/>
    </xf>
    <xf numFmtId="165" fontId="38" fillId="7" borderId="18" xfId="0" applyNumberFormat="1" applyFont="1" applyFill="1" applyBorder="1" applyAlignment="1">
      <alignment horizontal="center" vertical="center"/>
    </xf>
    <xf numFmtId="0" fontId="38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21" xfId="0" applyFont="1" applyBorder="1" applyAlignment="1">
      <alignment/>
    </xf>
    <xf numFmtId="0" fontId="39" fillId="7" borderId="22" xfId="0" applyFont="1" applyFill="1" applyBorder="1" applyAlignment="1">
      <alignment/>
    </xf>
    <xf numFmtId="0" fontId="39" fillId="7" borderId="23" xfId="0" applyFont="1" applyFill="1" applyBorder="1" applyAlignment="1">
      <alignment/>
    </xf>
    <xf numFmtId="0" fontId="39" fillId="7" borderId="24" xfId="0" applyFont="1" applyFill="1" applyBorder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165" fontId="38" fillId="0" borderId="11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vertical="center"/>
    </xf>
    <xf numFmtId="0" fontId="38" fillId="0" borderId="11" xfId="0" applyFont="1" applyFill="1" applyBorder="1" applyAlignment="1">
      <alignment vertical="center" wrapText="1"/>
    </xf>
    <xf numFmtId="0" fontId="38" fillId="33" borderId="11" xfId="0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zoomScalePageLayoutView="0" workbookViewId="0" topLeftCell="A1">
      <selection activeCell="H102" sqref="H102"/>
    </sheetView>
  </sheetViews>
  <sheetFormatPr defaultColWidth="9.140625" defaultRowHeight="15"/>
  <cols>
    <col min="1" max="1" width="9.140625" style="1" customWidth="1"/>
    <col min="2" max="2" width="18.28125" style="1" customWidth="1"/>
    <col min="3" max="3" width="18.140625" style="1" customWidth="1"/>
    <col min="4" max="4" width="17.28125" style="1" customWidth="1"/>
    <col min="5" max="5" width="20.8515625" style="1" customWidth="1"/>
    <col min="6" max="9" width="9.140625" style="1" customWidth="1"/>
    <col min="10" max="10" width="21.00390625" style="1" customWidth="1"/>
    <col min="11" max="11" width="13.28125" style="1" customWidth="1"/>
    <col min="12" max="12" width="56.00390625" style="1" customWidth="1"/>
    <col min="13" max="13" width="12.8515625" style="1" customWidth="1"/>
    <col min="14" max="14" width="19.7109375" style="1" customWidth="1"/>
    <col min="15" max="15" width="13.00390625" style="1" customWidth="1"/>
    <col min="16" max="16" width="15.00390625" style="1" customWidth="1"/>
    <col min="17" max="17" width="21.57421875" style="1" customWidth="1"/>
    <col min="18" max="16384" width="9.140625" style="1" customWidth="1"/>
  </cols>
  <sheetData>
    <row r="1" spans="1:11" ht="15.75">
      <c r="A1" s="1" t="s">
        <v>0</v>
      </c>
      <c r="K1" s="1" t="s">
        <v>15</v>
      </c>
    </row>
    <row r="2" spans="1:11" ht="15.75">
      <c r="A2" s="1" t="s">
        <v>106</v>
      </c>
      <c r="K2" s="1" t="s">
        <v>1</v>
      </c>
    </row>
    <row r="3" spans="1:11" ht="15.75">
      <c r="A3" s="1" t="s">
        <v>2</v>
      </c>
      <c r="K3" s="1" t="s">
        <v>2</v>
      </c>
    </row>
    <row r="4" ht="16.5" thickBot="1">
      <c r="A4" s="12" t="s">
        <v>3</v>
      </c>
    </row>
    <row r="5" spans="1:17" ht="15.75">
      <c r="A5" s="12" t="s">
        <v>4</v>
      </c>
      <c r="K5" s="18" t="s">
        <v>6</v>
      </c>
      <c r="L5" s="8" t="s">
        <v>17</v>
      </c>
      <c r="M5" s="8" t="s">
        <v>18</v>
      </c>
      <c r="N5" s="8" t="s">
        <v>19</v>
      </c>
      <c r="O5" s="8" t="s">
        <v>20</v>
      </c>
      <c r="P5" s="8" t="s">
        <v>21</v>
      </c>
      <c r="Q5" s="9" t="s">
        <v>22</v>
      </c>
    </row>
    <row r="6" spans="1:17" ht="15.75">
      <c r="A6" s="12" t="s">
        <v>5</v>
      </c>
      <c r="K6" s="23"/>
      <c r="L6" s="31" t="s">
        <v>16</v>
      </c>
      <c r="M6" s="24"/>
      <c r="N6" s="24"/>
      <c r="O6" s="24"/>
      <c r="P6" s="24"/>
      <c r="Q6" s="25"/>
    </row>
    <row r="7" spans="11:17" ht="48" thickBot="1">
      <c r="K7" s="20">
        <v>1</v>
      </c>
      <c r="L7" s="14" t="s">
        <v>23</v>
      </c>
      <c r="M7" s="15" t="s">
        <v>24</v>
      </c>
      <c r="N7" s="13">
        <v>20</v>
      </c>
      <c r="O7" s="13">
        <v>20</v>
      </c>
      <c r="P7" s="16">
        <v>0</v>
      </c>
      <c r="Q7" s="21">
        <f>O7*P7</f>
        <v>0</v>
      </c>
    </row>
    <row r="8" spans="1:17" ht="15.75">
      <c r="A8" s="6" t="s">
        <v>6</v>
      </c>
      <c r="B8" s="7" t="s">
        <v>7</v>
      </c>
      <c r="C8" s="8" t="s">
        <v>8</v>
      </c>
      <c r="D8" s="8" t="s">
        <v>14</v>
      </c>
      <c r="E8" s="9" t="s">
        <v>9</v>
      </c>
      <c r="K8" s="20"/>
      <c r="L8" s="3" t="s">
        <v>25</v>
      </c>
      <c r="M8" s="3"/>
      <c r="N8" s="3"/>
      <c r="O8" s="3"/>
      <c r="P8" s="3"/>
      <c r="Q8" s="21">
        <f>Q7</f>
        <v>0</v>
      </c>
    </row>
    <row r="9" spans="1:17" ht="15.75">
      <c r="A9" s="2">
        <v>1</v>
      </c>
      <c r="B9" s="3" t="s">
        <v>10</v>
      </c>
      <c r="C9" s="27">
        <f>Q10</f>
        <v>0</v>
      </c>
      <c r="D9" s="27">
        <f>C9*0.21</f>
        <v>0</v>
      </c>
      <c r="E9" s="28">
        <f>C9+D9</f>
        <v>0</v>
      </c>
      <c r="K9" s="19"/>
      <c r="L9" s="3" t="s">
        <v>26</v>
      </c>
      <c r="M9" s="3"/>
      <c r="N9" s="17">
        <v>0.05</v>
      </c>
      <c r="O9" s="3"/>
      <c r="P9" s="3"/>
      <c r="Q9" s="22">
        <f>Q8*0.05</f>
        <v>0</v>
      </c>
    </row>
    <row r="10" spans="1:17" ht="16.5" thickBot="1">
      <c r="A10" s="2">
        <v>2</v>
      </c>
      <c r="B10" s="3" t="s">
        <v>11</v>
      </c>
      <c r="C10" s="27">
        <f>Q53</f>
        <v>0</v>
      </c>
      <c r="D10" s="27">
        <f>C10*0.21</f>
        <v>0</v>
      </c>
      <c r="E10" s="28">
        <f>C10+D10</f>
        <v>0</v>
      </c>
      <c r="K10" s="4"/>
      <c r="L10" s="11" t="s">
        <v>27</v>
      </c>
      <c r="M10" s="5"/>
      <c r="N10" s="5"/>
      <c r="O10" s="5"/>
      <c r="P10" s="5"/>
      <c r="Q10" s="26">
        <f>Q8+Q9</f>
        <v>0</v>
      </c>
    </row>
    <row r="11" spans="1:5" ht="15.75">
      <c r="A11" s="2">
        <v>3</v>
      </c>
      <c r="B11" s="3" t="s">
        <v>12</v>
      </c>
      <c r="C11" s="27">
        <f>Q95</f>
        <v>0</v>
      </c>
      <c r="D11" s="27">
        <f>C11*0.21</f>
        <v>0</v>
      </c>
      <c r="E11" s="28">
        <f>C11+D11</f>
        <v>0</v>
      </c>
    </row>
    <row r="12" spans="1:5" ht="16.5" thickBot="1">
      <c r="A12" s="10"/>
      <c r="B12" s="11" t="s">
        <v>13</v>
      </c>
      <c r="C12" s="29">
        <f>SUM(C9:C11)</f>
        <v>0</v>
      </c>
      <c r="D12" s="29">
        <f>SUM(D9:D11)</f>
        <v>0</v>
      </c>
      <c r="E12" s="30">
        <f>SUM(E9:E11)</f>
        <v>0</v>
      </c>
    </row>
    <row r="27" ht="105.75" customHeight="1"/>
    <row r="28" ht="15.75">
      <c r="K28" s="1" t="s">
        <v>28</v>
      </c>
    </row>
    <row r="29" ht="15.75">
      <c r="K29" s="1" t="s">
        <v>106</v>
      </c>
    </row>
    <row r="30" ht="15.75">
      <c r="K30" s="1" t="s">
        <v>2</v>
      </c>
    </row>
    <row r="31" ht="16.5" thickBot="1"/>
    <row r="32" spans="11:17" ht="16.5" thickBot="1">
      <c r="K32" s="50" t="s">
        <v>30</v>
      </c>
      <c r="L32" s="51" t="s">
        <v>29</v>
      </c>
      <c r="M32" s="51" t="s">
        <v>31</v>
      </c>
      <c r="N32" s="51" t="s">
        <v>19</v>
      </c>
      <c r="O32" s="51" t="s">
        <v>32</v>
      </c>
      <c r="P32" s="51" t="s">
        <v>33</v>
      </c>
      <c r="Q32" s="52" t="s">
        <v>22</v>
      </c>
    </row>
    <row r="33" spans="11:17" ht="15.75">
      <c r="K33" s="46"/>
      <c r="L33" s="47" t="s">
        <v>34</v>
      </c>
      <c r="M33" s="48"/>
      <c r="N33" s="48"/>
      <c r="O33" s="48"/>
      <c r="P33" s="48"/>
      <c r="Q33" s="49"/>
    </row>
    <row r="34" spans="11:17" ht="15.75">
      <c r="K34" s="23"/>
      <c r="L34" s="31" t="s">
        <v>35</v>
      </c>
      <c r="M34" s="24"/>
      <c r="N34" s="24"/>
      <c r="O34" s="24"/>
      <c r="P34" s="24"/>
      <c r="Q34" s="25"/>
    </row>
    <row r="35" spans="11:17" ht="15.75">
      <c r="K35" s="20">
        <v>1</v>
      </c>
      <c r="L35" s="14" t="s">
        <v>36</v>
      </c>
      <c r="M35" s="13" t="s">
        <v>37</v>
      </c>
      <c r="N35" s="32" t="s">
        <v>107</v>
      </c>
      <c r="O35" s="13">
        <v>0.8</v>
      </c>
      <c r="P35" s="16">
        <v>0</v>
      </c>
      <c r="Q35" s="21">
        <f>O35*P35</f>
        <v>0</v>
      </c>
    </row>
    <row r="36" spans="11:17" ht="15.75">
      <c r="K36" s="41"/>
      <c r="L36" s="34" t="s">
        <v>38</v>
      </c>
      <c r="M36" s="33"/>
      <c r="N36" s="35"/>
      <c r="O36" s="33"/>
      <c r="P36" s="36"/>
      <c r="Q36" s="42"/>
    </row>
    <row r="37" spans="11:17" ht="15.75">
      <c r="K37" s="20">
        <v>2</v>
      </c>
      <c r="L37" s="14" t="s">
        <v>39</v>
      </c>
      <c r="M37" s="13" t="s">
        <v>44</v>
      </c>
      <c r="N37" s="32" t="s">
        <v>108</v>
      </c>
      <c r="O37" s="13">
        <v>16</v>
      </c>
      <c r="P37" s="16">
        <v>0</v>
      </c>
      <c r="Q37" s="21">
        <f>O37*P37</f>
        <v>0</v>
      </c>
    </row>
    <row r="38" spans="11:17" ht="15.75">
      <c r="K38" s="20">
        <v>3</v>
      </c>
      <c r="L38" s="14" t="s">
        <v>40</v>
      </c>
      <c r="M38" s="13" t="s">
        <v>37</v>
      </c>
      <c r="N38" s="32" t="s">
        <v>109</v>
      </c>
      <c r="O38" s="13">
        <v>64000</v>
      </c>
      <c r="P38" s="16">
        <v>0</v>
      </c>
      <c r="Q38" s="21">
        <f>O38*P38</f>
        <v>0</v>
      </c>
    </row>
    <row r="39" spans="11:17" ht="15.75">
      <c r="K39" s="41"/>
      <c r="L39" s="34" t="s">
        <v>41</v>
      </c>
      <c r="M39" s="33"/>
      <c r="N39" s="35"/>
      <c r="O39" s="33"/>
      <c r="P39" s="36"/>
      <c r="Q39" s="42"/>
    </row>
    <row r="40" spans="11:17" ht="15.75">
      <c r="K40" s="20">
        <v>4</v>
      </c>
      <c r="L40" s="14" t="s">
        <v>46</v>
      </c>
      <c r="M40" s="13" t="s">
        <v>47</v>
      </c>
      <c r="N40" s="32" t="s">
        <v>110</v>
      </c>
      <c r="O40" s="13">
        <v>3.2</v>
      </c>
      <c r="P40" s="16">
        <v>0</v>
      </c>
      <c r="Q40" s="21">
        <f aca="true" t="shared" si="0" ref="Q40:Q47">O40*P40</f>
        <v>0</v>
      </c>
    </row>
    <row r="41" spans="11:17" ht="15.75">
      <c r="K41" s="20">
        <v>5</v>
      </c>
      <c r="L41" s="14" t="s">
        <v>48</v>
      </c>
      <c r="M41" s="13" t="s">
        <v>44</v>
      </c>
      <c r="N41" s="32" t="s">
        <v>111</v>
      </c>
      <c r="O41" s="13">
        <v>0.8</v>
      </c>
      <c r="P41" s="16">
        <v>0</v>
      </c>
      <c r="Q41" s="21">
        <f t="shared" si="0"/>
        <v>0</v>
      </c>
    </row>
    <row r="42" spans="11:17" ht="31.5">
      <c r="K42" s="20">
        <v>6</v>
      </c>
      <c r="L42" s="15" t="s">
        <v>49</v>
      </c>
      <c r="M42" s="13" t="s">
        <v>50</v>
      </c>
      <c r="N42" s="32" t="s">
        <v>112</v>
      </c>
      <c r="O42" s="13">
        <v>60</v>
      </c>
      <c r="P42" s="16">
        <v>0</v>
      </c>
      <c r="Q42" s="21">
        <f t="shared" si="0"/>
        <v>0</v>
      </c>
    </row>
    <row r="43" spans="11:17" ht="15.75">
      <c r="K43" s="20">
        <v>7</v>
      </c>
      <c r="L43" s="14" t="s">
        <v>51</v>
      </c>
      <c r="M43" s="13" t="s">
        <v>50</v>
      </c>
      <c r="N43" s="32" t="s">
        <v>112</v>
      </c>
      <c r="O43" s="13">
        <v>60</v>
      </c>
      <c r="P43" s="16">
        <v>0</v>
      </c>
      <c r="Q43" s="21">
        <f t="shared" si="0"/>
        <v>0</v>
      </c>
    </row>
    <row r="44" spans="11:17" ht="15.75">
      <c r="K44" s="20">
        <v>8</v>
      </c>
      <c r="L44" s="14" t="s">
        <v>52</v>
      </c>
      <c r="M44" s="13" t="s">
        <v>53</v>
      </c>
      <c r="N44" s="32" t="s">
        <v>113</v>
      </c>
      <c r="O44" s="13">
        <v>36</v>
      </c>
      <c r="P44" s="16">
        <v>0</v>
      </c>
      <c r="Q44" s="21">
        <f t="shared" si="0"/>
        <v>0</v>
      </c>
    </row>
    <row r="45" spans="11:17" ht="15.75">
      <c r="K45" s="20">
        <v>9</v>
      </c>
      <c r="L45" s="14" t="s">
        <v>54</v>
      </c>
      <c r="M45" s="13" t="s">
        <v>50</v>
      </c>
      <c r="N45" s="32" t="s">
        <v>114</v>
      </c>
      <c r="O45" s="13">
        <v>20</v>
      </c>
      <c r="P45" s="16">
        <v>0</v>
      </c>
      <c r="Q45" s="21">
        <f t="shared" si="0"/>
        <v>0</v>
      </c>
    </row>
    <row r="46" spans="11:17" ht="15.75">
      <c r="K46" s="20">
        <v>10</v>
      </c>
      <c r="L46" s="14" t="s">
        <v>55</v>
      </c>
      <c r="M46" s="13" t="s">
        <v>47</v>
      </c>
      <c r="N46" s="32" t="s">
        <v>115</v>
      </c>
      <c r="O46" s="13">
        <v>1.6</v>
      </c>
      <c r="P46" s="16">
        <v>0</v>
      </c>
      <c r="Q46" s="21">
        <f t="shared" si="0"/>
        <v>0</v>
      </c>
    </row>
    <row r="47" spans="11:17" ht="15.75">
      <c r="K47" s="20">
        <v>11</v>
      </c>
      <c r="L47" s="14" t="s">
        <v>56</v>
      </c>
      <c r="M47" s="13" t="s">
        <v>37</v>
      </c>
      <c r="N47" s="32" t="s">
        <v>116</v>
      </c>
      <c r="O47" s="13">
        <v>4000</v>
      </c>
      <c r="P47" s="16">
        <v>0</v>
      </c>
      <c r="Q47" s="21">
        <f t="shared" si="0"/>
        <v>0</v>
      </c>
    </row>
    <row r="48" spans="11:17" ht="15.75">
      <c r="K48" s="43"/>
      <c r="L48" s="38" t="s">
        <v>42</v>
      </c>
      <c r="M48" s="37"/>
      <c r="N48" s="39"/>
      <c r="O48" s="37"/>
      <c r="P48" s="40"/>
      <c r="Q48" s="44"/>
    </row>
    <row r="49" spans="11:17" ht="15.75">
      <c r="K49" s="20">
        <v>12</v>
      </c>
      <c r="L49" s="14" t="s">
        <v>57</v>
      </c>
      <c r="M49" s="13" t="s">
        <v>37</v>
      </c>
      <c r="N49" s="32" t="s">
        <v>117</v>
      </c>
      <c r="O49" s="13">
        <v>4000</v>
      </c>
      <c r="P49" s="16">
        <v>0</v>
      </c>
      <c r="Q49" s="21">
        <f>O49*P49</f>
        <v>0</v>
      </c>
    </row>
    <row r="50" spans="11:17" ht="15.75">
      <c r="K50" s="41"/>
      <c r="L50" s="34" t="s">
        <v>43</v>
      </c>
      <c r="M50" s="33"/>
      <c r="N50" s="35"/>
      <c r="O50" s="33"/>
      <c r="P50" s="36"/>
      <c r="Q50" s="42"/>
    </row>
    <row r="51" spans="11:17" ht="15.75">
      <c r="K51" s="20">
        <v>14</v>
      </c>
      <c r="L51" s="14" t="s">
        <v>58</v>
      </c>
      <c r="M51" s="13" t="s">
        <v>50</v>
      </c>
      <c r="N51" s="32">
        <v>7</v>
      </c>
      <c r="O51" s="13">
        <v>7</v>
      </c>
      <c r="P51" s="16">
        <v>0</v>
      </c>
      <c r="Q51" s="21">
        <f>O51*P51</f>
        <v>0</v>
      </c>
    </row>
    <row r="52" spans="11:17" ht="15.75">
      <c r="K52" s="20">
        <v>15</v>
      </c>
      <c r="L52" s="14" t="s">
        <v>59</v>
      </c>
      <c r="M52" s="13" t="s">
        <v>50</v>
      </c>
      <c r="N52" s="32">
        <v>7</v>
      </c>
      <c r="O52" s="13">
        <v>7</v>
      </c>
      <c r="P52" s="16">
        <v>0</v>
      </c>
      <c r="Q52" s="21">
        <f>O52*P52</f>
        <v>0</v>
      </c>
    </row>
    <row r="53" spans="11:17" ht="16.5" thickBot="1">
      <c r="K53" s="4"/>
      <c r="L53" s="11" t="s">
        <v>45</v>
      </c>
      <c r="M53" s="5"/>
      <c r="N53" s="5"/>
      <c r="O53" s="5"/>
      <c r="P53" s="5"/>
      <c r="Q53" s="45">
        <f>SUM(Q35:Q52)</f>
        <v>0</v>
      </c>
    </row>
    <row r="58" ht="48" customHeight="1"/>
    <row r="59" ht="15.75">
      <c r="K59" s="1" t="s">
        <v>60</v>
      </c>
    </row>
    <row r="60" ht="15.75">
      <c r="K60" s="1" t="s">
        <v>106</v>
      </c>
    </row>
    <row r="61" ht="15.75">
      <c r="K61" s="1" t="s">
        <v>2</v>
      </c>
    </row>
    <row r="62" ht="16.5" thickBot="1"/>
    <row r="63" spans="11:17" ht="16.5" thickBot="1">
      <c r="K63" s="50" t="s">
        <v>61</v>
      </c>
      <c r="L63" s="51" t="s">
        <v>29</v>
      </c>
      <c r="M63" s="51" t="s">
        <v>31</v>
      </c>
      <c r="N63" s="51" t="s">
        <v>19</v>
      </c>
      <c r="O63" s="51" t="s">
        <v>32</v>
      </c>
      <c r="P63" s="51" t="s">
        <v>33</v>
      </c>
      <c r="Q63" s="52" t="s">
        <v>22</v>
      </c>
    </row>
    <row r="64" spans="11:17" ht="15.75">
      <c r="K64" s="23"/>
      <c r="L64" s="31" t="s">
        <v>35</v>
      </c>
      <c r="M64" s="24"/>
      <c r="N64" s="24"/>
      <c r="O64" s="24"/>
      <c r="P64" s="24"/>
      <c r="Q64" s="25"/>
    </row>
    <row r="65" spans="11:17" ht="47.25">
      <c r="K65" s="20" t="s">
        <v>62</v>
      </c>
      <c r="L65" s="15" t="s">
        <v>75</v>
      </c>
      <c r="M65" s="13" t="s">
        <v>63</v>
      </c>
      <c r="N65" s="32" t="s">
        <v>118</v>
      </c>
      <c r="O65" s="13">
        <v>1600</v>
      </c>
      <c r="P65" s="16">
        <v>0</v>
      </c>
      <c r="Q65" s="21">
        <f>O65*P65</f>
        <v>0</v>
      </c>
    </row>
    <row r="66" spans="11:17" ht="31.5">
      <c r="K66" s="20" t="s">
        <v>64</v>
      </c>
      <c r="L66" s="15" t="s">
        <v>65</v>
      </c>
      <c r="M66" s="13" t="s">
        <v>63</v>
      </c>
      <c r="N66" s="32" t="s">
        <v>119</v>
      </c>
      <c r="O66" s="13">
        <v>800</v>
      </c>
      <c r="P66" s="16">
        <v>0</v>
      </c>
      <c r="Q66" s="21">
        <f>O66*P66</f>
        <v>0</v>
      </c>
    </row>
    <row r="67" spans="11:17" ht="31.5">
      <c r="K67" s="20" t="s">
        <v>66</v>
      </c>
      <c r="L67" s="15" t="s">
        <v>69</v>
      </c>
      <c r="M67" s="13" t="s">
        <v>63</v>
      </c>
      <c r="N67" s="32" t="s">
        <v>118</v>
      </c>
      <c r="O67" s="13">
        <v>1600</v>
      </c>
      <c r="P67" s="16">
        <v>0</v>
      </c>
      <c r="Q67" s="21">
        <f>O67*P67</f>
        <v>0</v>
      </c>
    </row>
    <row r="68" spans="11:17" ht="15.75">
      <c r="K68" s="20" t="s">
        <v>67</v>
      </c>
      <c r="L68" s="15" t="s">
        <v>70</v>
      </c>
      <c r="M68" s="13" t="s">
        <v>63</v>
      </c>
      <c r="N68" s="32" t="s">
        <v>119</v>
      </c>
      <c r="O68" s="13">
        <v>800</v>
      </c>
      <c r="P68" s="16">
        <v>0</v>
      </c>
      <c r="Q68" s="21">
        <f>O68*P68</f>
        <v>0</v>
      </c>
    </row>
    <row r="69" spans="11:17" ht="15.75">
      <c r="K69" s="20" t="s">
        <v>68</v>
      </c>
      <c r="L69" s="15" t="s">
        <v>71</v>
      </c>
      <c r="M69" s="13" t="s">
        <v>72</v>
      </c>
      <c r="N69" s="32">
        <v>3</v>
      </c>
      <c r="O69" s="13">
        <v>3</v>
      </c>
      <c r="P69" s="16">
        <v>0</v>
      </c>
      <c r="Q69" s="21">
        <f>O69*P69</f>
        <v>0</v>
      </c>
    </row>
    <row r="70" spans="11:17" ht="15.75">
      <c r="K70" s="41"/>
      <c r="L70" s="34" t="s">
        <v>38</v>
      </c>
      <c r="M70" s="33"/>
      <c r="N70" s="35"/>
      <c r="O70" s="33"/>
      <c r="P70" s="36"/>
      <c r="Q70" s="42"/>
    </row>
    <row r="71" spans="11:17" ht="63">
      <c r="K71" s="20" t="s">
        <v>73</v>
      </c>
      <c r="L71" s="15" t="s">
        <v>74</v>
      </c>
      <c r="M71" s="13" t="s">
        <v>63</v>
      </c>
      <c r="N71" s="32" t="s">
        <v>119</v>
      </c>
      <c r="O71" s="13">
        <v>800</v>
      </c>
      <c r="P71" s="16">
        <v>0</v>
      </c>
      <c r="Q71" s="21">
        <f>O71*P71</f>
        <v>0</v>
      </c>
    </row>
    <row r="72" spans="11:17" ht="15.75">
      <c r="K72" s="20" t="s">
        <v>76</v>
      </c>
      <c r="L72" s="14" t="s">
        <v>77</v>
      </c>
      <c r="M72" s="13" t="s">
        <v>47</v>
      </c>
      <c r="N72" s="32" t="s">
        <v>120</v>
      </c>
      <c r="O72" s="13">
        <v>64</v>
      </c>
      <c r="P72" s="16">
        <v>0</v>
      </c>
      <c r="Q72" s="21">
        <f>O72*P72</f>
        <v>0</v>
      </c>
    </row>
    <row r="73" spans="11:17" ht="31.5">
      <c r="K73" s="20" t="s">
        <v>78</v>
      </c>
      <c r="L73" s="15" t="s">
        <v>79</v>
      </c>
      <c r="M73" s="13" t="s">
        <v>47</v>
      </c>
      <c r="N73" s="32" t="s">
        <v>120</v>
      </c>
      <c r="O73" s="13">
        <v>64</v>
      </c>
      <c r="P73" s="16">
        <v>0</v>
      </c>
      <c r="Q73" s="21">
        <f>O73*P73</f>
        <v>0</v>
      </c>
    </row>
    <row r="74" spans="11:17" ht="15.75">
      <c r="K74" s="41"/>
      <c r="L74" s="34" t="s">
        <v>41</v>
      </c>
      <c r="M74" s="33"/>
      <c r="N74" s="35"/>
      <c r="O74" s="33"/>
      <c r="P74" s="36"/>
      <c r="Q74" s="42"/>
    </row>
    <row r="75" spans="11:17" ht="78.75">
      <c r="K75" s="20" t="s">
        <v>80</v>
      </c>
      <c r="L75" s="15" t="s">
        <v>81</v>
      </c>
      <c r="M75" s="13" t="s">
        <v>50</v>
      </c>
      <c r="N75" s="32">
        <v>20</v>
      </c>
      <c r="O75" s="13">
        <v>20</v>
      </c>
      <c r="P75" s="16">
        <v>0</v>
      </c>
      <c r="Q75" s="21">
        <f aca="true" t="shared" si="1" ref="Q75:Q82">O75*P75</f>
        <v>0</v>
      </c>
    </row>
    <row r="76" spans="11:17" ht="47.25">
      <c r="K76" s="20" t="s">
        <v>82</v>
      </c>
      <c r="L76" s="15" t="s">
        <v>84</v>
      </c>
      <c r="M76" s="13" t="s">
        <v>50</v>
      </c>
      <c r="N76" s="32">
        <v>20</v>
      </c>
      <c r="O76" s="13">
        <v>20</v>
      </c>
      <c r="P76" s="16">
        <v>0</v>
      </c>
      <c r="Q76" s="21">
        <f t="shared" si="1"/>
        <v>0</v>
      </c>
    </row>
    <row r="77" spans="11:17" ht="47.25">
      <c r="K77" s="20" t="s">
        <v>85</v>
      </c>
      <c r="L77" s="15" t="s">
        <v>83</v>
      </c>
      <c r="M77" s="13" t="s">
        <v>86</v>
      </c>
      <c r="N77" s="32" t="s">
        <v>121</v>
      </c>
      <c r="O77" s="13">
        <v>0.0008</v>
      </c>
      <c r="P77" s="16">
        <v>0</v>
      </c>
      <c r="Q77" s="21">
        <f t="shared" si="1"/>
        <v>0</v>
      </c>
    </row>
    <row r="78" spans="11:17" ht="31.5">
      <c r="K78" s="20" t="s">
        <v>87</v>
      </c>
      <c r="L78" s="15" t="s">
        <v>88</v>
      </c>
      <c r="M78" s="13" t="s">
        <v>50</v>
      </c>
      <c r="N78" s="32">
        <v>20</v>
      </c>
      <c r="O78" s="13">
        <v>20</v>
      </c>
      <c r="P78" s="16">
        <v>0</v>
      </c>
      <c r="Q78" s="21">
        <f t="shared" si="1"/>
        <v>0</v>
      </c>
    </row>
    <row r="79" spans="11:17" ht="31.5">
      <c r="K79" s="20" t="s">
        <v>89</v>
      </c>
      <c r="L79" s="15" t="s">
        <v>90</v>
      </c>
      <c r="M79" s="13" t="s">
        <v>63</v>
      </c>
      <c r="N79" s="32">
        <v>20</v>
      </c>
      <c r="O79" s="13">
        <v>20</v>
      </c>
      <c r="P79" s="16">
        <v>0</v>
      </c>
      <c r="Q79" s="21">
        <f t="shared" si="1"/>
        <v>0</v>
      </c>
    </row>
    <row r="80" spans="11:17" ht="31.5">
      <c r="K80" s="20" t="s">
        <v>91</v>
      </c>
      <c r="L80" s="15" t="s">
        <v>92</v>
      </c>
      <c r="M80" s="13" t="s">
        <v>63</v>
      </c>
      <c r="N80" s="32">
        <v>20</v>
      </c>
      <c r="O80" s="13">
        <v>20</v>
      </c>
      <c r="P80" s="16">
        <v>0</v>
      </c>
      <c r="Q80" s="21">
        <f t="shared" si="1"/>
        <v>0</v>
      </c>
    </row>
    <row r="81" spans="11:17" ht="15.75">
      <c r="K81" s="20" t="s">
        <v>76</v>
      </c>
      <c r="L81" s="14" t="s">
        <v>93</v>
      </c>
      <c r="M81" s="13" t="s">
        <v>47</v>
      </c>
      <c r="N81" s="32" t="s">
        <v>122</v>
      </c>
      <c r="O81" s="13">
        <v>4</v>
      </c>
      <c r="P81" s="16">
        <v>0</v>
      </c>
      <c r="Q81" s="21">
        <f t="shared" si="1"/>
        <v>0</v>
      </c>
    </row>
    <row r="82" spans="11:17" ht="15.75">
      <c r="K82" s="20" t="s">
        <v>78</v>
      </c>
      <c r="L82" s="14" t="s">
        <v>94</v>
      </c>
      <c r="M82" s="13" t="s">
        <v>47</v>
      </c>
      <c r="N82" s="32" t="s">
        <v>122</v>
      </c>
      <c r="O82" s="13">
        <v>4</v>
      </c>
      <c r="P82" s="16">
        <v>0</v>
      </c>
      <c r="Q82" s="21">
        <f t="shared" si="1"/>
        <v>0</v>
      </c>
    </row>
    <row r="83" spans="11:17" ht="15.75">
      <c r="K83" s="43"/>
      <c r="L83" s="38" t="s">
        <v>42</v>
      </c>
      <c r="M83" s="37"/>
      <c r="N83" s="39"/>
      <c r="O83" s="37"/>
      <c r="P83" s="40"/>
      <c r="Q83" s="44"/>
    </row>
    <row r="84" spans="11:17" ht="15.75">
      <c r="K84" s="53" t="s">
        <v>68</v>
      </c>
      <c r="L84" s="57" t="s">
        <v>97</v>
      </c>
      <c r="M84" s="54" t="s">
        <v>50</v>
      </c>
      <c r="N84" s="55">
        <v>20</v>
      </c>
      <c r="O84" s="54">
        <v>20</v>
      </c>
      <c r="P84" s="56">
        <v>0</v>
      </c>
      <c r="Q84" s="21">
        <f>O84*P84</f>
        <v>0</v>
      </c>
    </row>
    <row r="85" spans="11:17" ht="31.5">
      <c r="K85" s="53" t="s">
        <v>95</v>
      </c>
      <c r="L85" s="58" t="s">
        <v>98</v>
      </c>
      <c r="M85" s="54" t="s">
        <v>50</v>
      </c>
      <c r="N85" s="55" t="s">
        <v>123</v>
      </c>
      <c r="O85" s="54">
        <v>1</v>
      </c>
      <c r="P85" s="56">
        <v>0</v>
      </c>
      <c r="Q85" s="21">
        <f>O85*P85</f>
        <v>0</v>
      </c>
    </row>
    <row r="86" spans="11:17" ht="47.25">
      <c r="K86" s="53" t="s">
        <v>96</v>
      </c>
      <c r="L86" s="58" t="s">
        <v>99</v>
      </c>
      <c r="M86" s="54" t="s">
        <v>63</v>
      </c>
      <c r="N86" s="55">
        <v>20</v>
      </c>
      <c r="O86" s="54">
        <v>20</v>
      </c>
      <c r="P86" s="56">
        <v>0</v>
      </c>
      <c r="Q86" s="21">
        <f>O86*P86</f>
        <v>0</v>
      </c>
    </row>
    <row r="87" spans="11:17" ht="15.75">
      <c r="K87" s="53" t="s">
        <v>76</v>
      </c>
      <c r="L87" s="57" t="s">
        <v>100</v>
      </c>
      <c r="M87" s="54" t="s">
        <v>47</v>
      </c>
      <c r="N87" s="55" t="s">
        <v>124</v>
      </c>
      <c r="O87" s="54">
        <v>4</v>
      </c>
      <c r="P87" s="56">
        <v>0</v>
      </c>
      <c r="Q87" s="21">
        <f>O87*P87</f>
        <v>0</v>
      </c>
    </row>
    <row r="88" spans="11:17" ht="15.75">
      <c r="K88" s="20" t="s">
        <v>78</v>
      </c>
      <c r="L88" s="14" t="s">
        <v>94</v>
      </c>
      <c r="M88" s="13" t="s">
        <v>47</v>
      </c>
      <c r="N88" s="32" t="s">
        <v>124</v>
      </c>
      <c r="O88" s="13">
        <v>4</v>
      </c>
      <c r="P88" s="16">
        <v>0</v>
      </c>
      <c r="Q88" s="21">
        <f>O88*P88</f>
        <v>0</v>
      </c>
    </row>
    <row r="89" spans="11:17" ht="15.75">
      <c r="K89" s="41"/>
      <c r="L89" s="34" t="s">
        <v>43</v>
      </c>
      <c r="M89" s="33"/>
      <c r="N89" s="35"/>
      <c r="O89" s="33"/>
      <c r="P89" s="36"/>
      <c r="Q89" s="42"/>
    </row>
    <row r="90" spans="11:17" ht="15.75">
      <c r="K90" s="20" t="s">
        <v>68</v>
      </c>
      <c r="L90" s="14" t="s">
        <v>101</v>
      </c>
      <c r="M90" s="13" t="s">
        <v>50</v>
      </c>
      <c r="N90" s="32">
        <v>7</v>
      </c>
      <c r="O90" s="13">
        <v>7</v>
      </c>
      <c r="P90" s="16">
        <v>0</v>
      </c>
      <c r="Q90" s="21">
        <f>O90*P90</f>
        <v>0</v>
      </c>
    </row>
    <row r="91" spans="11:17" ht="15.75">
      <c r="K91" s="20" t="s">
        <v>68</v>
      </c>
      <c r="L91" s="14" t="s">
        <v>102</v>
      </c>
      <c r="M91" s="13" t="s">
        <v>50</v>
      </c>
      <c r="N91" s="32">
        <v>7</v>
      </c>
      <c r="O91" s="13">
        <v>7</v>
      </c>
      <c r="P91" s="16">
        <v>0</v>
      </c>
      <c r="Q91" s="21">
        <f>O91*P91</f>
        <v>0</v>
      </c>
    </row>
    <row r="92" spans="11:17" ht="15.75">
      <c r="K92" s="41"/>
      <c r="L92" s="59"/>
      <c r="M92" s="33"/>
      <c r="N92" s="35"/>
      <c r="O92" s="33"/>
      <c r="P92" s="36"/>
      <c r="Q92" s="42"/>
    </row>
    <row r="93" spans="11:17" ht="15.75">
      <c r="K93" s="20" t="s">
        <v>68</v>
      </c>
      <c r="L93" s="14" t="s">
        <v>103</v>
      </c>
      <c r="M93" s="13" t="s">
        <v>105</v>
      </c>
      <c r="N93" s="32">
        <v>1</v>
      </c>
      <c r="O93" s="13">
        <v>1</v>
      </c>
      <c r="P93" s="16">
        <v>0</v>
      </c>
      <c r="Q93" s="21">
        <f>O93*P93</f>
        <v>0</v>
      </c>
    </row>
    <row r="94" spans="11:17" ht="15.75">
      <c r="K94" s="20" t="s">
        <v>68</v>
      </c>
      <c r="L94" s="14" t="s">
        <v>104</v>
      </c>
      <c r="M94" s="13" t="s">
        <v>105</v>
      </c>
      <c r="N94" s="32">
        <v>1</v>
      </c>
      <c r="O94" s="13">
        <v>1</v>
      </c>
      <c r="P94" s="16">
        <v>0</v>
      </c>
      <c r="Q94" s="21">
        <f>O94*P94</f>
        <v>0</v>
      </c>
    </row>
    <row r="95" spans="11:17" ht="16.5" thickBot="1">
      <c r="K95" s="4"/>
      <c r="L95" s="11" t="s">
        <v>45</v>
      </c>
      <c r="M95" s="5"/>
      <c r="N95" s="5"/>
      <c r="O95" s="5"/>
      <c r="P95" s="5"/>
      <c r="Q95" s="45">
        <f>SUM(Q65:Q94)</f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7" sqref="K27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PENTIUM9</dc:creator>
  <cp:keywords/>
  <dc:description/>
  <cp:lastModifiedBy>PENTIUM9</cp:lastModifiedBy>
  <cp:lastPrinted>2017-10-20T10:37:22Z</cp:lastPrinted>
  <dcterms:created xsi:type="dcterms:W3CDTF">2017-10-20T08:54:07Z</dcterms:created>
  <dcterms:modified xsi:type="dcterms:W3CDTF">2018-03-08T11:53:35Z</dcterms:modified>
  <cp:category/>
  <cp:version/>
  <cp:contentType/>
  <cp:contentStatus/>
</cp:coreProperties>
</file>