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Stavba" sheetId="1" r:id="rId1"/>
    <sheet name="SO.01 SO.01.1 KL" sheetId="2" r:id="rId2"/>
    <sheet name="SO.01 SO.01.1 Rek" sheetId="3" r:id="rId3"/>
    <sheet name="SO.01 SO.01.1 Pol" sheetId="4" r:id="rId4"/>
    <sheet name="SO.01 VRN KL" sheetId="5" r:id="rId5"/>
    <sheet name="SO.01 VRN Rek" sheetId="6" r:id="rId6"/>
    <sheet name="SO.01 VRN Pol" sheetId="7" r:id="rId7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'SO.01 SO.01.1 Pol'!$1:$6</definedName>
    <definedName name="_xlnm.Print_Titles" localSheetId="2">'SO.01 SO.01.1 Rek'!$1:$6</definedName>
    <definedName name="_xlnm.Print_Titles" localSheetId="6">'SO.01 VRN Pol'!$1:$6</definedName>
    <definedName name="_xlnm.Print_Titles" localSheetId="5">'SO.01 VRN Rek'!$1:$6</definedName>
    <definedName name="Objednatel" localSheetId="0">'Stavba'!$D$11</definedName>
    <definedName name="Objekt" localSheetId="0">'Stavba'!$B$29</definedName>
    <definedName name="_xlnm.Print_Area" localSheetId="1">'SO.01 SO.01.1 KL'!$A$1:$G$45</definedName>
    <definedName name="_xlnm.Print_Area" localSheetId="3">'SO.01 SO.01.1 Pol'!$A$1:$L$1913</definedName>
    <definedName name="_xlnm.Print_Area" localSheetId="2">'SO.01 SO.01.1 Rek'!$A$1:$I$57</definedName>
    <definedName name="_xlnm.Print_Area" localSheetId="4">'SO.01 VRN KL'!$A$1:$G$45</definedName>
    <definedName name="_xlnm.Print_Area" localSheetId="6">'SO.01 VRN Pol'!$A$1:$K$34</definedName>
    <definedName name="_xlnm.Print_Area" localSheetId="5">'SO.01 VRN Rek'!$A$1:$I$23</definedName>
    <definedName name="_xlnm.Print_Area" localSheetId="0">'Stavba'!$B$1:$J$92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'SO.01 SO.01.1 Pol'!#REF!</definedName>
    <definedName name="solver_opt" localSheetId="6" hidden="1">'SO.01 VRN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'Stavba'!$F$86:$J$86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<sst xmlns="http://schemas.openxmlformats.org/spreadsheetml/2006/main" count="4904" uniqueCount="1796">
  <si>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</si>
  <si>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</si>
  <si>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</si>
  <si>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</si>
  <si>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</si>
  <si>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</si>
  <si>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</si>
  <si>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</si>
  <si>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</si>
  <si>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</si>
  <si>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</si>
  <si>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</si>
  <si>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</si>
  <si>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</si>
  <si>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</si>
  <si>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</si>
  <si>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</si>
  <si>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</si>
  <si>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</si>
  <si>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</si>
  <si>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</si>
  <si>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</si>
  <si>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</si>
  <si>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</si>
  <si>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</si>
  <si>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</si>
  <si>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</si>
  <si>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</si>
  <si>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</si>
  <si>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</si>
  <si>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</si>
  <si>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</si>
  <si>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</si>
  <si>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</si>
  <si>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</si>
  <si>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</si>
  <si>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</si>
  <si>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</si>
  <si>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</si>
  <si>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</si>
  <si>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</si>
  <si>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</si>
  <si>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</si>
  <si>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</si>
  <si>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</si>
  <si>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</si>
  <si>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</si>
  <si>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</si>
  <si>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</si>
  <si>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</si>
  <si>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</si>
  <si>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</si>
  <si>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</si>
  <si>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</si>
  <si>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</si>
  <si>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</si>
  <si>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</si>
  <si>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</si>
  <si>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</si>
  <si>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</si>
  <si>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</si>
  <si>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</si>
  <si>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</si>
  <si>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</si>
  <si>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</si>
  <si>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</si>
  <si>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</si>
  <si>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</si>
  <si>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</si>
  <si>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</si>
  <si>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</si>
  <si>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</si>
  <si>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</si>
  <si>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</si>
  <si>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</si>
  <si>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</si>
  <si>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</si>
  <si>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</si>
  <si>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</si>
  <si>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</si>
  <si>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</si>
  <si>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</si>
  <si>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</si>
  <si>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</si>
  <si>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</si>
  <si>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</si>
  <si>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</si>
  <si>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</si>
  <si>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</si>
  <si>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</si>
  <si>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</si>
  <si>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</si>
  <si>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</si>
  <si>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</si>
  <si>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</si>
  <si>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</si>
  <si>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</si>
  <si>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</si>
  <si>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</si>
  <si>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</si>
  <si>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</si>
  <si>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PFB140025</t>
  </si>
  <si>
    <t>ZATEPLENÍ DIVADLA VE ŽĎÁRU NAD SÁZAVOU</t>
  </si>
  <si>
    <t>PFB140025 ZATEPLENÍ DIVADLA VE ŽĎÁRU NAD SÁZAVOU</t>
  </si>
  <si>
    <t>SO.01</t>
  </si>
  <si>
    <t>DIVADLO</t>
  </si>
  <si>
    <t>SO.01 DIVADLO</t>
  </si>
  <si>
    <t>801.41</t>
  </si>
  <si>
    <t>m3</t>
  </si>
  <si>
    <t>SO.01.1</t>
  </si>
  <si>
    <t>ROZPOČET/VV - DPS</t>
  </si>
  <si>
    <t>1 Zemní práce</t>
  </si>
  <si>
    <t>130001101R00</t>
  </si>
  <si>
    <t xml:space="preserve">Příplatek za ztížené hloubení v blízkosti vedení </t>
  </si>
  <si>
    <t>5*5,0</t>
  </si>
  <si>
    <t>132201202R00</t>
  </si>
  <si>
    <t xml:space="preserve">Hloubení rýh šířky do 200 cm v hor.3 do 1000 m3 </t>
  </si>
  <si>
    <t>B34:</t>
  </si>
  <si>
    <t>severovýchodní strana:</t>
  </si>
  <si>
    <t>(2,7-0,3)*1,2*4,17</t>
  </si>
  <si>
    <t>(2,7-0,3)*1,0*(2,8+14,61-1,0)</t>
  </si>
  <si>
    <t>(2,7-0,3)*1,75*10,1</t>
  </si>
  <si>
    <t>(2,7-0,3)*1,5*1,2</t>
  </si>
  <si>
    <t>(2,7-0,3)*1,2*3,58</t>
  </si>
  <si>
    <t>jihozápadní strana:(1,5-0,3)*1,0*7,9</t>
  </si>
  <si>
    <t>(1,5-0,3)*(1,0*10,0+0,5*2,2)</t>
  </si>
  <si>
    <t>0</t>
  </si>
  <si>
    <t>Mezisoučet</t>
  </si>
  <si>
    <t>B33:</t>
  </si>
  <si>
    <t>pod B9 vč. B8:</t>
  </si>
  <si>
    <t>1PP:</t>
  </si>
  <si>
    <t>(uvažováno svahování):(1,5-0,5)*(33,9*1,5+1,2*13,9)*2</t>
  </si>
  <si>
    <t>-1,0*1,0/2*33,9*2</t>
  </si>
  <si>
    <t>132201209R00</t>
  </si>
  <si>
    <t xml:space="preserve">Příplatek za lepivost - hloubení rýh 200cm v hor.3 </t>
  </si>
  <si>
    <t>232,4*0,5</t>
  </si>
  <si>
    <t>161101101R00</t>
  </si>
  <si>
    <t xml:space="preserve">Svislé přemístění výkopku z hor.1-4 do 2,5 m </t>
  </si>
  <si>
    <t>dle tabulek ceníku:232,4*0,5</t>
  </si>
  <si>
    <t>162301101R00</t>
  </si>
  <si>
    <t xml:space="preserve">Vodorovné přemístění výkopku z hor.1-4 do 500 m </t>
  </si>
  <si>
    <t>odvoz z důvodů nezatěžování koruny výkopu (70%):232,4*0,7</t>
  </si>
  <si>
    <t>ostatní ponecháno u výkopu:</t>
  </si>
  <si>
    <t>zpět:162,68</t>
  </si>
  <si>
    <t>162701105R00</t>
  </si>
  <si>
    <t xml:space="preserve">Vodorovné přemístění výkopku z hor.1-4 do 10000 m </t>
  </si>
  <si>
    <t>232,4-210,2</t>
  </si>
  <si>
    <t>167101101R00</t>
  </si>
  <si>
    <t xml:space="preserve">Nakládání výkopku z hor.1-4 v množství do 100 m3 </t>
  </si>
  <si>
    <t>část z důvodů nezatěžování koruny výkopu (70%):232,4*0,7</t>
  </si>
  <si>
    <t>171201201R00</t>
  </si>
  <si>
    <t xml:space="preserve">Uložení sypaniny na skl.-modelace na výšku přes 2m </t>
  </si>
  <si>
    <t>na skládku i meziskládku:232,4</t>
  </si>
  <si>
    <t>174101101R00</t>
  </si>
  <si>
    <t xml:space="preserve">Zásyp jam, rýh, šachet se zhutněním </t>
  </si>
  <si>
    <t>kubatura výkopů:</t>
  </si>
  <si>
    <t>odpočet drenáže:</t>
  </si>
  <si>
    <t>N1 :-88,8*0,5*(0,4+0,1)</t>
  </si>
  <si>
    <t>181101102R00</t>
  </si>
  <si>
    <t xml:space="preserve">Úprava pláně v zářezech v hor. 1-4, se zhutněním </t>
  </si>
  <si>
    <t>m2</t>
  </si>
  <si>
    <t>SP01</t>
  </si>
  <si>
    <t>199000002R00</t>
  </si>
  <si>
    <t xml:space="preserve">Poplatek za skládku horniny 1- 4 </t>
  </si>
  <si>
    <t>15</t>
  </si>
  <si>
    <t>Roubení</t>
  </si>
  <si>
    <t>15 Roubení</t>
  </si>
  <si>
    <t>151101201R00</t>
  </si>
  <si>
    <t xml:space="preserve">Pažení stěn výkopu - příložné - hloubky do 4 m </t>
  </si>
  <si>
    <t>B35:</t>
  </si>
  <si>
    <t>1PP severovýchodní strana:</t>
  </si>
  <si>
    <t>2,7*4,17</t>
  </si>
  <si>
    <t>2,7*(3,0+14,61-1,0)</t>
  </si>
  <si>
    <t>2,7*(1,75*2+10,1+2,3+3,85)</t>
  </si>
  <si>
    <t>151101211R00</t>
  </si>
  <si>
    <t xml:space="preserve">Odstranění pažení stěn - příložné - hl. do 4 m </t>
  </si>
  <si>
    <t>dle zřízení:109,43</t>
  </si>
  <si>
    <t>151101301R00</t>
  </si>
  <si>
    <t xml:space="preserve">Rozepření stěn pažení - příložné -  hl. do 4 m </t>
  </si>
  <si>
    <t>2,7*1,2*4,17</t>
  </si>
  <si>
    <t>2,7*1,0*(2,8+14,61-1,0)</t>
  </si>
  <si>
    <t>2,7*1,75*10,1</t>
  </si>
  <si>
    <t>2,7*1,5*1,2</t>
  </si>
  <si>
    <t>2,7*1,2*3,58</t>
  </si>
  <si>
    <t>151101311R00</t>
  </si>
  <si>
    <t xml:space="preserve">Odstranění rozepření stěn - příložné - hl. do 4 m </t>
  </si>
  <si>
    <t>dle zřízení:121,99</t>
  </si>
  <si>
    <t>18</t>
  </si>
  <si>
    <t>Povrchové úpravy terénu</t>
  </si>
  <si>
    <t>18 Povrchové úpravy terénu</t>
  </si>
  <si>
    <t>180402111R00</t>
  </si>
  <si>
    <t xml:space="preserve">Založení trávníku parkového výsevem v rovině </t>
  </si>
  <si>
    <t>k pozn N4:</t>
  </si>
  <si>
    <t>0,97*(11,9+12,2+12,05)</t>
  </si>
  <si>
    <t>1,65*12,18</t>
  </si>
  <si>
    <t>181301101R00</t>
  </si>
  <si>
    <t xml:space="preserve">Rozprostření ornice, rovina, tl. do 10 cm do 500m2 </t>
  </si>
  <si>
    <t>pro zatravnění :55,16</t>
  </si>
  <si>
    <t>00572400</t>
  </si>
  <si>
    <t>Směs travní parková I. běžná zátěž</t>
  </si>
  <si>
    <t>kg</t>
  </si>
  <si>
    <t>55,16*0,03</t>
  </si>
  <si>
    <t>10364200</t>
  </si>
  <si>
    <t>Ornice pro pozemkové úpravy</t>
  </si>
  <si>
    <t>55,16*0,1</t>
  </si>
  <si>
    <t>21</t>
  </si>
  <si>
    <t>Úprava podloží a základ.spáry</t>
  </si>
  <si>
    <t>21 Úprava podloží a základ.spáry</t>
  </si>
  <si>
    <t>212312111R00</t>
  </si>
  <si>
    <t xml:space="preserve">Lože trativodu z betonu prostého </t>
  </si>
  <si>
    <t>N1:</t>
  </si>
  <si>
    <t>88,8*0,5*0,1</t>
  </si>
  <si>
    <t>212561111R00</t>
  </si>
  <si>
    <t xml:space="preserve">Výplň odvodňov. trativodů kam. hrubě drcen. 16 mm </t>
  </si>
  <si>
    <t>88,8*0,5*0,4</t>
  </si>
  <si>
    <t>212792112R00</t>
  </si>
  <si>
    <t xml:space="preserve">Montáž trativodů z flexibilních trubek, lože </t>
  </si>
  <si>
    <t>m</t>
  </si>
  <si>
    <t>1PP:33,0*2+1,0+1,2*2*2</t>
  </si>
  <si>
    <t>14,0+3,0</t>
  </si>
  <si>
    <t>212971110R00</t>
  </si>
  <si>
    <t xml:space="preserve">Opláštění trativodů z geotext., do sklonu 1:2,5 </t>
  </si>
  <si>
    <t>88,8*2,0</t>
  </si>
  <si>
    <t>21.02</t>
  </si>
  <si>
    <t>Odvod vody z čistící zóny s napojením na kanaliz. DN50 + pískový obsyp, kompl. provedení - D+M</t>
  </si>
  <si>
    <t>kus</t>
  </si>
  <si>
    <t>1PP - u vstupu:1</t>
  </si>
  <si>
    <t>Z/17</t>
  </si>
  <si>
    <t>Revizní šachta DN 315 mm plast, vč. poklopu lapač písku D+M</t>
  </si>
  <si>
    <t>kompl</t>
  </si>
  <si>
    <t>viz výpis výrobků:5</t>
  </si>
  <si>
    <t>28611223.A</t>
  </si>
  <si>
    <t>Trubka PVC drenážní flexibilní d 100 mm</t>
  </si>
  <si>
    <t>88,8*1,05</t>
  </si>
  <si>
    <t>69370506</t>
  </si>
  <si>
    <t>Geotextilie 500g/m2</t>
  </si>
  <si>
    <t>177,6*1,05</t>
  </si>
  <si>
    <t>3</t>
  </si>
  <si>
    <t>Svislé a kompletní konstrukce</t>
  </si>
  <si>
    <t>3 Svislé a kompletní konstrukce</t>
  </si>
  <si>
    <t>310238411RT1</t>
  </si>
  <si>
    <t>Zazdívka otvorů plochy do1 m2 cihlami na MC s použitím suché maltové směsi</t>
  </si>
  <si>
    <t>sanace atiky:</t>
  </si>
  <si>
    <t>0,5*0,45*2,0*2</t>
  </si>
  <si>
    <t>310279841R00</t>
  </si>
  <si>
    <t xml:space="preserve">Zazdívka otvorů pl.do 4 m2 tvárnicemi, tl.zdí 3Ocm </t>
  </si>
  <si>
    <t>SW08*0,175*2</t>
  </si>
  <si>
    <t>317238141R00</t>
  </si>
  <si>
    <t xml:space="preserve">Nadezdívka překladů š. 300 mm na MVC 5 </t>
  </si>
  <si>
    <t>N19:</t>
  </si>
  <si>
    <t>1PP:2,05</t>
  </si>
  <si>
    <t>342901112R00</t>
  </si>
  <si>
    <t xml:space="preserve">Osazování stěn s dveřmi </t>
  </si>
  <si>
    <t>HL/10:4,35*3,08</t>
  </si>
  <si>
    <t>HL/11:4,35*3,08</t>
  </si>
  <si>
    <t>HL/12:4,35*3,08</t>
  </si>
  <si>
    <t>346244381RT2</t>
  </si>
  <si>
    <t>Plentování ocelových nosníků výšky do 20 cm s použitím suché maltové směsi</t>
  </si>
  <si>
    <t>1PP:0,3*2,05</t>
  </si>
  <si>
    <t>310</t>
  </si>
  <si>
    <t>Prefabrikované prvky</t>
  </si>
  <si>
    <t>310 Prefabrikované prvky</t>
  </si>
  <si>
    <t>Z/14 , N9</t>
  </si>
  <si>
    <t>Plastový anglický dvorek 2000/1000/700 mm pojížděný !, pororošt, odvodnění, kotvení - D+M</t>
  </si>
  <si>
    <t>N9:</t>
  </si>
  <si>
    <t>1PP:1</t>
  </si>
  <si>
    <t>311</t>
  </si>
  <si>
    <t>Sádrokartonové konstrukce</t>
  </si>
  <si>
    <t>311 Sádrokartonové konstrukce</t>
  </si>
  <si>
    <t>342264051RT1</t>
  </si>
  <si>
    <t>Podhled sádrokartonový na zavěšenou ocel. konstr. desky standard tl. 12,5 mm, bez izolace</t>
  </si>
  <si>
    <t>SD03</t>
  </si>
  <si>
    <t>záměna materiálů viz přípočet a odpočet položek materiálů:</t>
  </si>
  <si>
    <t>342266111RT1</t>
  </si>
  <si>
    <t>Obklad stěn sádrokartonem na ocelovou konstrukci desky standard tl. 12,5 mm, izolace tl. 5 cm</t>
  </si>
  <si>
    <t>N10 parapet:</t>
  </si>
  <si>
    <t>původní Boletická fasáda:</t>
  </si>
  <si>
    <t>(0,9+0,15)*1,2*12*2</t>
  </si>
  <si>
    <t>(0,9+0,15)*1,2*10*2</t>
  </si>
  <si>
    <t>N11 nadpraží:</t>
  </si>
  <si>
    <t>(0,65+0,15+0,1+0,15)*1,2*12</t>
  </si>
  <si>
    <t>(0,65+0,15+0,1+0,15)*1,2*10</t>
  </si>
  <si>
    <t>342266998R00</t>
  </si>
  <si>
    <t xml:space="preserve">Příplatek pro obklad za plochu do 5 m2 </t>
  </si>
  <si>
    <t>59591017</t>
  </si>
  <si>
    <t>Deska SDK WHITE 12,5 GKB 1250x2500x12,5 mm</t>
  </si>
  <si>
    <t>-SD03</t>
  </si>
  <si>
    <t>595920391</t>
  </si>
  <si>
    <t>Deska cementová typ Aqua 12,5x1250x2500 mm</t>
  </si>
  <si>
    <t>32</t>
  </si>
  <si>
    <t>Zdi přehradní a opěrné</t>
  </si>
  <si>
    <t>32 Zdi přehradní a opěrné</t>
  </si>
  <si>
    <t>271571111R00</t>
  </si>
  <si>
    <t xml:space="preserve">Polštář základu ze štěrkopísku tříděného </t>
  </si>
  <si>
    <t>N6:</t>
  </si>
  <si>
    <t>0,5*1,5*(2,5+3,5+2,0)</t>
  </si>
  <si>
    <t>N7:</t>
  </si>
  <si>
    <t>0,5*1,0*10,0</t>
  </si>
  <si>
    <t>311261121R00</t>
  </si>
  <si>
    <t xml:space="preserve">Osazování bloků nadzákl.zdí,objem bloku do 0,30 m3 </t>
  </si>
  <si>
    <t>10</t>
  </si>
  <si>
    <t>položka zahrnuje kladecí lože !:</t>
  </si>
  <si>
    <t>311261131R00</t>
  </si>
  <si>
    <t xml:space="preserve">Osazování bloků nadzákl.zdí,objem bloku do 0,60 m3 </t>
  </si>
  <si>
    <t>3+4+2</t>
  </si>
  <si>
    <t>631313611R00</t>
  </si>
  <si>
    <t xml:space="preserve">Mazanina betonová tl. 8 - 12 cm C 16/20  (B 20) </t>
  </si>
  <si>
    <t>beton XC2:</t>
  </si>
  <si>
    <t>0,1*1,5*(2,5+3,5)</t>
  </si>
  <si>
    <t>0,1*1,0*10,0</t>
  </si>
  <si>
    <t>N6</t>
  </si>
  <si>
    <t>Opěrná úhlová stěna prefa 1800/1050/1000/120mm pohledová - dodávka</t>
  </si>
  <si>
    <t>N6:8</t>
  </si>
  <si>
    <t>(jedna bude rozřezána... viz oddíl 96):</t>
  </si>
  <si>
    <t>N7</t>
  </si>
  <si>
    <t>Opěrná úhlová stěna prefa 800/500/1000/120mm pohledová - dodávka</t>
  </si>
  <si>
    <t>N7:10</t>
  </si>
  <si>
    <t>4</t>
  </si>
  <si>
    <t>Vodorovné konstrukce</t>
  </si>
  <si>
    <t>4 Vodorovné konstrukce</t>
  </si>
  <si>
    <t>380932225R00</t>
  </si>
  <si>
    <t xml:space="preserve">Vlepení výztuže D 12, beton, malta chemická </t>
  </si>
  <si>
    <t>0,25*4*2*2</t>
  </si>
  <si>
    <t>417321315R00</t>
  </si>
  <si>
    <t>Ztužující pásy a věnce z betonu železového C 20/25 XC2</t>
  </si>
  <si>
    <t>0,15*0,45*2,0*2</t>
  </si>
  <si>
    <t>417351111R00</t>
  </si>
  <si>
    <t xml:space="preserve">Bednění ztužujících věnců, obě strany - zřízení </t>
  </si>
  <si>
    <t>sanace atiky:2,0*2*2</t>
  </si>
  <si>
    <t>417351113R00</t>
  </si>
  <si>
    <t xml:space="preserve">Bednění ztužujících věnců, obě strany - odstranění </t>
  </si>
  <si>
    <t>dle zřízení:4,0*2</t>
  </si>
  <si>
    <t>417361821R00</t>
  </si>
  <si>
    <t xml:space="preserve">Výztuž ztužujících pásů a věnců z oceli 10505 </t>
  </si>
  <si>
    <t>t</t>
  </si>
  <si>
    <t>0,135*0,09*2</t>
  </si>
  <si>
    <t>5</t>
  </si>
  <si>
    <t>Komunikace</t>
  </si>
  <si>
    <t>5 Komunikace</t>
  </si>
  <si>
    <t>113107122R00</t>
  </si>
  <si>
    <t xml:space="preserve">Odstranění podkladu pl. 200 m2,kam.drcené tl.20 cm </t>
  </si>
  <si>
    <t>1PP jihozápadní strana:1,0*7,9</t>
  </si>
  <si>
    <t>1,0*10,0+0,5*2,2</t>
  </si>
  <si>
    <t>1,2*4,17</t>
  </si>
  <si>
    <t>1,0*(2,8+14,61-1,0)</t>
  </si>
  <si>
    <t>1,75*10,1</t>
  </si>
  <si>
    <t>1,5*1,2</t>
  </si>
  <si>
    <t>1,2*3,58</t>
  </si>
  <si>
    <t>113107142R00</t>
  </si>
  <si>
    <t xml:space="preserve">Odstranění podkladu pl.do 200 m2, živice tl. 10 cm </t>
  </si>
  <si>
    <t>1PP jihozápad:1,0*7,9</t>
  </si>
  <si>
    <t>113202111R00</t>
  </si>
  <si>
    <t xml:space="preserve">Vytrhání obrub z krajníků nebo obrubníků stojatých </t>
  </si>
  <si>
    <t>B46:</t>
  </si>
  <si>
    <t>1PP:2,2</t>
  </si>
  <si>
    <t>564231111R00</t>
  </si>
  <si>
    <t xml:space="preserve">Podklad ze štěrkopísku po zhutnění tloušťky 10 cm </t>
  </si>
  <si>
    <t>N3:</t>
  </si>
  <si>
    <t>33,3*0,5*2</t>
  </si>
  <si>
    <t>564851111R00</t>
  </si>
  <si>
    <t xml:space="preserve">Podklad ze štěrkodrti po zhutnění tloušťky 15 cm </t>
  </si>
  <si>
    <t>566901111R00</t>
  </si>
  <si>
    <t xml:space="preserve">Vyspravení podkladu po překopech štěrkopískem </t>
  </si>
  <si>
    <t>N4:</t>
  </si>
  <si>
    <t>Začátek provozního součtu</t>
  </si>
  <si>
    <t>1NP severovýchodní strana:</t>
  </si>
  <si>
    <t>Konec provozního součtu</t>
  </si>
  <si>
    <t>64,185*0,15</t>
  </si>
  <si>
    <t>566905111R00</t>
  </si>
  <si>
    <t xml:space="preserve">Vyspravení podkladu po překopech podklad.betonem </t>
  </si>
  <si>
    <t>64,185*0,1</t>
  </si>
  <si>
    <t>572942112R00</t>
  </si>
  <si>
    <t xml:space="preserve">Vyspravení krytu po překopu lit.asfaltem, do 6 cm </t>
  </si>
  <si>
    <t>64,185</t>
  </si>
  <si>
    <t>632921911R00</t>
  </si>
  <si>
    <t xml:space="preserve">Dlažba z dlaždic betonových do písku, tl. 40 mm </t>
  </si>
  <si>
    <t>916561111RT5</t>
  </si>
  <si>
    <t>Osazení záhon.obrubníků do lože z B 12,5 s opěrou včetně obrubníku</t>
  </si>
  <si>
    <t>N5:</t>
  </si>
  <si>
    <t>33,3*2-10,0</t>
  </si>
  <si>
    <t>919735113R00</t>
  </si>
  <si>
    <t xml:space="preserve">Řezání stávajícího živičného krytu tl. 10 - 15 cm </t>
  </si>
  <si>
    <t>1PP jihozápadní strana:7,9+10,0+1,6+2,2</t>
  </si>
  <si>
    <t>1,2+4,17</t>
  </si>
  <si>
    <t>2,8+14,61</t>
  </si>
  <si>
    <t>1,75*2+10,1+2,3+3,58</t>
  </si>
  <si>
    <t>935112112R00</t>
  </si>
  <si>
    <t xml:space="preserve">Osazení přík.žlabu do B10 tl.10 cm z beton.desek </t>
  </si>
  <si>
    <t>0,5*33,3*2</t>
  </si>
  <si>
    <t>59227630</t>
  </si>
  <si>
    <t>Deska meliorační TBM 2-50  50x50x10 cm</t>
  </si>
  <si>
    <t>33,3/0,5*2*1,05</t>
  </si>
  <si>
    <t>140</t>
  </si>
  <si>
    <t>59245620</t>
  </si>
  <si>
    <t>Dlaždice betonová HBB 50x50x6 cm šedá</t>
  </si>
  <si>
    <t>SP01*1,05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</si>
  <si>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</si>
  <si>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</si>
  <si>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</si>
  <si>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</si>
  <si>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</si>
  <si>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HL/01:1,2*1,5*8</t>
  </si>
  <si>
    <t>HL/02:1,2*1,2*4</t>
  </si>
  <si>
    <t>HL/03:1,2*1,2*14</t>
  </si>
  <si>
    <t>HL/04:1,5*1,5*4</t>
  </si>
  <si>
    <t>HL/05:6,4*1,2*16</t>
  </si>
  <si>
    <t>HL/06:6,4*1,2*2</t>
  </si>
  <si>
    <t>HL/07:6,4*1,2*2</t>
  </si>
  <si>
    <t>HL/07:6,4*1,2</t>
  </si>
  <si>
    <t>HL/08:6,4*1,2</t>
  </si>
  <si>
    <t>HL/09:1,2*1,2*7</t>
  </si>
  <si>
    <t>HL/13:2,21*1,49</t>
  </si>
  <si>
    <t>HL/14:2,18*1,21</t>
  </si>
  <si>
    <t>HL/15:2,54*1,85</t>
  </si>
  <si>
    <t>HL/16:2,08*0,9</t>
  </si>
  <si>
    <t>HL/17:2,67*2,05</t>
  </si>
  <si>
    <t>HL/18:2,51*1,86</t>
  </si>
  <si>
    <t>HL/19:2,03*2,31</t>
  </si>
  <si>
    <t>HL/20:2,05*1,2</t>
  </si>
  <si>
    <t>612425931RT2</t>
  </si>
  <si>
    <t>Omítka vápenná vnitřního ostění - štuková s použitím suché maltové směsi, oprava, doplnění</t>
  </si>
  <si>
    <t>m102 mezi dveřmi:4,5*(,35+0,3*2)*2</t>
  </si>
  <si>
    <t>okolo ostatních nových otvorových prvků:</t>
  </si>
  <si>
    <t>HL/01:0,4*(1,2*2+1,5*2)*8</t>
  </si>
  <si>
    <t>HL/02:0,4*1,2*4*4</t>
  </si>
  <si>
    <t>HL/03:0,4*1,2*4*14</t>
  </si>
  <si>
    <t>HL/04:0,4*(1,5*4)*4</t>
  </si>
  <si>
    <t>HL/05:0,4*(6,4*2+1,2*2)*16</t>
  </si>
  <si>
    <t>HL/06:0,4*(6,4*2+1,2*2)*2</t>
  </si>
  <si>
    <t>HL/07:0,4*(6,4*2+1,2*2)*2</t>
  </si>
  <si>
    <t>HL/07:0,4*(6,4*2+1,2*2)</t>
  </si>
  <si>
    <t>HL/08:0,4*(6,4*2+1,2*2)</t>
  </si>
  <si>
    <t>HL/09:0,4*1,2*4*7</t>
  </si>
  <si>
    <t>HL/10:0,4*(4,35*2+3,08)</t>
  </si>
  <si>
    <t>HL/11:0,4*(4,35*2+3,08)</t>
  </si>
  <si>
    <t>HL/12:0,4*(4,35*2+3,08)</t>
  </si>
  <si>
    <t>HL/13:0,4*(2,21*2+1,49)</t>
  </si>
  <si>
    <t>HL/14:0,4*(2,18*2+1,21)</t>
  </si>
  <si>
    <t>HL/15:0,4*(2,54*2+1,85)</t>
  </si>
  <si>
    <t>HL/16:0,4*(2,08*2+0,9)</t>
  </si>
  <si>
    <t>HL/17:0,4*(2,67*2+2,05)</t>
  </si>
  <si>
    <t>HL/18:0,4*(2,51*2+1,86)</t>
  </si>
  <si>
    <t>HL/19:0,4*(2,03*2+2,31)</t>
  </si>
  <si>
    <t>HL/20:0,4*(2,05*2+1,2)</t>
  </si>
  <si>
    <t>612473182R00</t>
  </si>
  <si>
    <t xml:space="preserve">Omítka vnitřního zdiva ze suché směsi, štuková </t>
  </si>
  <si>
    <t>N16:</t>
  </si>
  <si>
    <t>m0.21:2,19*(7,1+2,0)</t>
  </si>
  <si>
    <t>-1,21*0,635+0,25*(1,21*2+0,64*2)</t>
  </si>
  <si>
    <t>-0,3*0,3+0,6*0,3*4</t>
  </si>
  <si>
    <t>SW08</t>
  </si>
  <si>
    <t>62</t>
  </si>
  <si>
    <t>Úpravy povrchů vnější</t>
  </si>
  <si>
    <t>62 Úpravy povrchů vnější</t>
  </si>
  <si>
    <t>602015185RT7</t>
  </si>
  <si>
    <t>Omítka tenkovrst. silikonsilikátová zatíraná, tloušťka vrstvy 2,0 mm, ke skl. SD03</t>
  </si>
  <si>
    <t>Celá skladba je systémová a certifikovaná s použitím všech příslušenství:</t>
  </si>
  <si>
    <t>620991121R00</t>
  </si>
  <si>
    <t xml:space="preserve">Zakrývání výplní vnějších otvorů z lešení </t>
  </si>
  <si>
    <t>viz položka zakrývání vnitřních otvorů (oddíl 61):298,35</t>
  </si>
  <si>
    <t>622311524RV1</t>
  </si>
  <si>
    <t>Zateplovací systém, sokl, XPS tl. 140 mm zakončený stěrkou s výztužnou tkaninou</t>
  </si>
  <si>
    <t>Zateplovací systém je systémový, certifikovaný vč. všech vrstev uvedených v PD:</t>
  </si>
  <si>
    <t>položka zahrnuje veškeré lišty, doplňky a příslušenství popř. přídavné kotvení a úpravu tl. izolantu:</t>
  </si>
  <si>
    <t>nedílnou součástí pro nacenění jsou skladby stěn v PD:</t>
  </si>
  <si>
    <t>SW05</t>
  </si>
  <si>
    <t>SW06</t>
  </si>
  <si>
    <t>SW06a</t>
  </si>
  <si>
    <t>622319131RV1</t>
  </si>
  <si>
    <t>Zateplovací systém, fasáda, EPS F 80 mm zakončený stěrkou s výztužnou tkaninou</t>
  </si>
  <si>
    <t>(rozdíl materiálů viz přípočet a odpočet položek materiálu) PIR 70mm:SW15</t>
  </si>
  <si>
    <t>(rozdíl materiálů viz přípočet a odpočet položek materiálu) PIR 70mm:SW16</t>
  </si>
  <si>
    <t>(rozdíl materiálů viz přípočet a odpočet položek materiálu) PIR 50mm:SW22</t>
  </si>
  <si>
    <t>622319132RV1</t>
  </si>
  <si>
    <t>Zateplovací systém, fasáda, EPS F 100 mm zakončený stěrkou s výztužnou tkaninou</t>
  </si>
  <si>
    <t>(rozdíl materiálů viz přípočet a odpočet položek materiálu) EPS 100F:SW19</t>
  </si>
  <si>
    <t>(rozdíl materiálů viz přípočet a odpočet položek materiálu) XPS:SW20</t>
  </si>
  <si>
    <t>622319134RV1</t>
  </si>
  <si>
    <t>Zateplovací systém, fasáda, EPS F 140 mm zakončený stěrkou s výztužnou tkaninou</t>
  </si>
  <si>
    <t>(rozdíl materiálů viz přípočet a odpočet položek materiálu) EPS100F:SW03</t>
  </si>
  <si>
    <t>(rozdíl materiálů viz přípočet a odpočet položek materiálu) EPS100F:SW04</t>
  </si>
  <si>
    <t>(rozdíl materiálů viz přípočet a odpočet položek materiálu) EPS100F:SW10*2</t>
  </si>
  <si>
    <t>622319135RT3</t>
  </si>
  <si>
    <t>Zateplovací systém, fasáda, EPS F 160 mm s omítkou silikonsilikát 3,3 kg/m2, probarvená</t>
  </si>
  <si>
    <t>SW01</t>
  </si>
  <si>
    <t>(rozdíl materiálů viz přípočet a odpočet položek materiálu):SW01xps</t>
  </si>
  <si>
    <t>rozdíl v povrchové úpravě řešen příplatkem viz položka SW24:SW24</t>
  </si>
  <si>
    <t>(rozdíl materiálů viz přípočet a odpočet položek materiálu):SW24xps</t>
  </si>
  <si>
    <t>622319734RV1</t>
  </si>
  <si>
    <t>Zateplovací systém, fasáda,min.desky KV 140 mm zakončený stěrkou s výztužnou tkaninou</t>
  </si>
  <si>
    <t>další vrstva perlinky a stěrky je řešena dodatečnou položkou:</t>
  </si>
  <si>
    <t>SW02</t>
  </si>
  <si>
    <t>622319737R00</t>
  </si>
  <si>
    <t>Zatepl. systém,fasáda,min.desky KV 200 mm skl. SD01</t>
  </si>
  <si>
    <t>SD01</t>
  </si>
  <si>
    <t>622421121R00</t>
  </si>
  <si>
    <t xml:space="preserve">Omítka vnější stěn, MVC, hrubá zatřená </t>
  </si>
  <si>
    <t>SW07</t>
  </si>
  <si>
    <t>622422311R00</t>
  </si>
  <si>
    <t xml:space="preserve">Oprava vnějších omítek vápen. hladk. II, do 30 % </t>
  </si>
  <si>
    <t>použití vysprávkové malty nebo tmelu jednotného systému:</t>
  </si>
  <si>
    <t>SS05TI</t>
  </si>
  <si>
    <t>SD02</t>
  </si>
  <si>
    <t>SD04</t>
  </si>
  <si>
    <t>SW01xps</t>
  </si>
  <si>
    <t>SW03</t>
  </si>
  <si>
    <t>SW11</t>
  </si>
  <si>
    <t>SW13</t>
  </si>
  <si>
    <t>SW15</t>
  </si>
  <si>
    <t>SW21</t>
  </si>
  <si>
    <t>SW23</t>
  </si>
  <si>
    <t>SW24</t>
  </si>
  <si>
    <t>SW24xps</t>
  </si>
  <si>
    <t>622422411R00</t>
  </si>
  <si>
    <t xml:space="preserve">Oprava vnějších omítek vápen. hladk. II, do 40 % </t>
  </si>
  <si>
    <t>pod kabřincové obklady:</t>
  </si>
  <si>
    <t>B30:</t>
  </si>
  <si>
    <t>sokl u terénu:0,5*(3,0*2-2,05-0,9+9,6+0,5*4*2)</t>
  </si>
  <si>
    <t>3NP:0,3*(12,44*2+10,05*2)*2</t>
  </si>
  <si>
    <t>622422611R00</t>
  </si>
  <si>
    <t xml:space="preserve">Oprava vnějších omítek vápen. hladk. II, do 65 % </t>
  </si>
  <si>
    <t>SS04TI</t>
  </si>
  <si>
    <t>B31:</t>
  </si>
  <si>
    <t>sokl severovýchodní strany:</t>
  </si>
  <si>
    <t>0,2*(22,2+3,0*2+1,53*2+1,25*2+1,9*2)</t>
  </si>
  <si>
    <t>1PP jihovýchod a severozápad:</t>
  </si>
  <si>
    <t>(2,0+0,3)*(34,3+1,5*2+0,4*8)*2</t>
  </si>
  <si>
    <t>-1,5*1,2*4*2+0,2*(1,5*2+1,2*2)*4*2</t>
  </si>
  <si>
    <t>-1,2*1,2*9*2+0,2*(1,2*2+1,2*2)*9*2</t>
  </si>
  <si>
    <t>1PP jihozápad:</t>
  </si>
  <si>
    <t>3,2*5,0*2</t>
  </si>
  <si>
    <t>1NP:</t>
  </si>
  <si>
    <t>m101:4,35*0,35*4*2</t>
  </si>
  <si>
    <t>4,35*(1,1*2+0,35*2)*2</t>
  </si>
  <si>
    <t>SW04</t>
  </si>
  <si>
    <t>SW10</t>
  </si>
  <si>
    <t>SW14</t>
  </si>
  <si>
    <t>SW16</t>
  </si>
  <si>
    <t>SW18</t>
  </si>
  <si>
    <t>SW19</t>
  </si>
  <si>
    <t>SW20</t>
  </si>
  <si>
    <t>622481211RT2</t>
  </si>
  <si>
    <t>Montáž výztužné sítě do stěrkového tmelu včetně výztužné sítě a stěrkového tmelu</t>
  </si>
  <si>
    <t>zesílení zateplovacího systému pod obklad:</t>
  </si>
  <si>
    <t>SW22</t>
  </si>
  <si>
    <t>622904112R00</t>
  </si>
  <si>
    <t xml:space="preserve">Očištění fasád tlakovou vodou složitost 1 - 2 </t>
  </si>
  <si>
    <t>SW12</t>
  </si>
  <si>
    <t>62.01</t>
  </si>
  <si>
    <t>Provětrávaný fasádní systém skl. SD04 At rošt + 8mm cement. desky, bez TI a fólie - D+M</t>
  </si>
  <si>
    <t>62.02</t>
  </si>
  <si>
    <t>Provětrávaný fasádní systém tl. 208mm At rošt + 8mm cement. desky, bez TI a fólie - D+M</t>
  </si>
  <si>
    <t>62.03</t>
  </si>
  <si>
    <t>Provětrávaný fasádní systém tl. 78mm At rošt + 8mm cement. desky, bez TI a fólie - D+M</t>
  </si>
  <si>
    <t>62.04</t>
  </si>
  <si>
    <t>Provětrávaný fasádní systém tl. 128mm At rošt + 8mm cement. desky, bez TI a fólie - D+M</t>
  </si>
  <si>
    <t>62.05</t>
  </si>
  <si>
    <t>Provětrávaný fasádní systém tl. 328mm At rošt + 8mm cement. desky, bez TI a fólie - D+M</t>
  </si>
  <si>
    <t>62.06</t>
  </si>
  <si>
    <t>Provětrávaný fasádní systém tl. 288mm At rošt + 8mm cement. desky, bez TI a fólie - D+M</t>
  </si>
  <si>
    <t>62.07</t>
  </si>
  <si>
    <t>Zateplovací systém, fasáda, EPS 100 F 260 mm zakončený výztužnou stěrkou</t>
  </si>
  <si>
    <t>Zateplovací systém je systémový, certifikovaný:</t>
  </si>
  <si>
    <t>Kontaktní zateplovací systém minerální 200mm s vlož. cement.desky tl.15mm, skl.SD02 bez obkladu</t>
  </si>
  <si>
    <t>Příplatek k zateplovacímu systému za použití dekorační omítky s profilací</t>
  </si>
  <si>
    <t>položka řeší rozdíl mezi skladbou SW01 a SW24:</t>
  </si>
  <si>
    <t>vrstvy skladby SW24 jsou započteny v položce zateplovacího systému:</t>
  </si>
  <si>
    <t>28375475</t>
  </si>
  <si>
    <t>Deska polystyrenová XPS tl. 100mm</t>
  </si>
  <si>
    <t>28375478</t>
  </si>
  <si>
    <t>Deska polystyrenová XPS tl 160mm</t>
  </si>
  <si>
    <t>28375936</t>
  </si>
  <si>
    <t>Deska fasádní polystyrenová EPS 70 F tl. 80mm</t>
  </si>
  <si>
    <t>-SW15</t>
  </si>
  <si>
    <t>-SW16</t>
  </si>
  <si>
    <t>-SW22</t>
  </si>
  <si>
    <t>28375938</t>
  </si>
  <si>
    <t>Deska fasádní polystyrenová EPS 70 F tl.100mm</t>
  </si>
  <si>
    <t>-SW19</t>
  </si>
  <si>
    <t>-SW20</t>
  </si>
  <si>
    <t>2837593901</t>
  </si>
  <si>
    <t>Deska fasádní polystyrenová EPS 70 F tl.140 mm</t>
  </si>
  <si>
    <t>-SW03</t>
  </si>
  <si>
    <t>-SW04</t>
  </si>
  <si>
    <t>-SW10*2</t>
  </si>
  <si>
    <t>2837593902</t>
  </si>
  <si>
    <t>Deska fasádní polystyrenová EPS 70 F tl.160 mm</t>
  </si>
  <si>
    <t>-SW01xps</t>
  </si>
  <si>
    <t>-SW24xps</t>
  </si>
  <si>
    <t>28375950</t>
  </si>
  <si>
    <t>Deska fasádní polystyrenová EPS 100 F tl.100 mm</t>
  </si>
  <si>
    <t>28375952</t>
  </si>
  <si>
    <t>Deska fasádní polystyrenová EPS 100 F tl. 140 mm</t>
  </si>
  <si>
    <t>SW10*2</t>
  </si>
  <si>
    <t>28376494</t>
  </si>
  <si>
    <t>Dílec izolační PIR tl. 50 mm</t>
  </si>
  <si>
    <t>28376496</t>
  </si>
  <si>
    <t>Dílec izolační PIR tl. 70 mm</t>
  </si>
  <si>
    <t>63</t>
  </si>
  <si>
    <t>Podlahy a podlahové konstrukce</t>
  </si>
  <si>
    <t>63 Podlahy a podlahové konstrukce</t>
  </si>
  <si>
    <t>631311131R00</t>
  </si>
  <si>
    <t xml:space="preserve">Doplnění mazanin betonem do 1 m2, nad tl. 8 cm </t>
  </si>
  <si>
    <t>N14:</t>
  </si>
  <si>
    <t>1.01:0,1*0,1*2,1*4</t>
  </si>
  <si>
    <t>632411150RT1</t>
  </si>
  <si>
    <t>Potěr ze SMS, ruční zpracování, tl. 50 mm cementový potěr 020, 25 MPa</t>
  </si>
  <si>
    <t>SS01</t>
  </si>
  <si>
    <t>SS02</t>
  </si>
  <si>
    <t>632411904R00</t>
  </si>
  <si>
    <t xml:space="preserve">Penetrace savých podkladů 0,25 l/m2 </t>
  </si>
  <si>
    <t>632451021R00</t>
  </si>
  <si>
    <t xml:space="preserve">Vyrovnávací potěr MC 15, v pásu, tl. 20 mm </t>
  </si>
  <si>
    <t>potěr tl.15mm:</t>
  </si>
  <si>
    <t>N13:</t>
  </si>
  <si>
    <t>1NP:1,2*9,9</t>
  </si>
  <si>
    <t>64</t>
  </si>
  <si>
    <t>Osazování výplní otvorů</t>
  </si>
  <si>
    <t>64 Osazování výplní otvorů</t>
  </si>
  <si>
    <t>641941312R00</t>
  </si>
  <si>
    <t xml:space="preserve">Osazení rámů okenních ocelových, plocha do 4 m2 </t>
  </si>
  <si>
    <t>HL/01:8</t>
  </si>
  <si>
    <t>HL/02:4</t>
  </si>
  <si>
    <t>HL/03:14</t>
  </si>
  <si>
    <t>HL/04:4</t>
  </si>
  <si>
    <t>HL/09:7</t>
  </si>
  <si>
    <t>641941412R00</t>
  </si>
  <si>
    <t xml:space="preserve">Osazení rámů okenních ocelových, plocha do 10 m2 </t>
  </si>
  <si>
    <t>HL/05:16</t>
  </si>
  <si>
    <t>HL/06:2</t>
  </si>
  <si>
    <t>HL/07:2</t>
  </si>
  <si>
    <t>HL/08a:1</t>
  </si>
  <si>
    <t>HL/08b:1</t>
  </si>
  <si>
    <t>642942721U00</t>
  </si>
  <si>
    <t xml:space="preserve">Osaz dveř zárubně kov -4m2 pěna </t>
  </si>
  <si>
    <t>HL/13:1</t>
  </si>
  <si>
    <t>HL/14:1</t>
  </si>
  <si>
    <t>HL/16:1</t>
  </si>
  <si>
    <t>HL/20:1</t>
  </si>
  <si>
    <t>642942831U00</t>
  </si>
  <si>
    <t xml:space="preserve">Osaz dveř zárubně kov -10m2 pěna </t>
  </si>
  <si>
    <t>HL/15:1</t>
  </si>
  <si>
    <t>HL/17:1</t>
  </si>
  <si>
    <t>HL/18:1</t>
  </si>
  <si>
    <t>HL/19:1</t>
  </si>
  <si>
    <t>648951411RT2</t>
  </si>
  <si>
    <t>Osazení parapetních desek dřevěných š. do 25 cm včetně dodávky parapetní desky š. 18 cm</t>
  </si>
  <si>
    <t>T/03:1,2*40</t>
  </si>
  <si>
    <t>648952421RT3</t>
  </si>
  <si>
    <t>Osazení parapetních desek dřevěných š. do 50 cm včetně dodávky parapetní desky š. 40 cm</t>
  </si>
  <si>
    <t>T/01:1,5*19</t>
  </si>
  <si>
    <t>T/02:1,2*18</t>
  </si>
  <si>
    <t>8</t>
  </si>
  <si>
    <t>Trubní vedení</t>
  </si>
  <si>
    <t>8 Trubní vedení</t>
  </si>
  <si>
    <t>899202111R00</t>
  </si>
  <si>
    <t>Osazení mříží litinových s rámem do 100 kg Z/16</t>
  </si>
  <si>
    <t>N8:</t>
  </si>
  <si>
    <t>1PP:2</t>
  </si>
  <si>
    <t>55242310</t>
  </si>
  <si>
    <t>Mříž stružková s rámem  500x500 mm atest B 125 Z/16</t>
  </si>
  <si>
    <t>N8:2</t>
  </si>
  <si>
    <t>94</t>
  </si>
  <si>
    <t>Lešení a stavební výtahy</t>
  </si>
  <si>
    <t>94 Lešení a stavební výtahy</t>
  </si>
  <si>
    <t>941941052R00</t>
  </si>
  <si>
    <t xml:space="preserve">Montáž lešení leh.řad.s podlahami,š.1,5 m, H 24 m </t>
  </si>
  <si>
    <t>lešení pro jevištní věž:</t>
  </si>
  <si>
    <t>(17,0-7,6+0,5-1,8)*(12,46+1,5*2)</t>
  </si>
  <si>
    <t>(17,0-7,6+0,5-1,8)*(10,46+1,5*2+0,4)*2</t>
  </si>
  <si>
    <t>lešení po atiku 3NP:</t>
  </si>
  <si>
    <t>(11,8-1,8)*(25,72+3,05*2+1,5*4)</t>
  </si>
  <si>
    <t>(13,6-1,8)*(1,5+10,41+1,5)*2</t>
  </si>
  <si>
    <t>lešení po atiku 2NP:</t>
  </si>
  <si>
    <t>(9,6-1,8)*(24,15+1,5)*2</t>
  </si>
  <si>
    <t>(7,6+3,15-1,8)*(25,72+6,4*2+2,57*2+1,5*6)</t>
  </si>
  <si>
    <t>"lodžie":</t>
  </si>
  <si>
    <t>(8,5-1,8)*13,49*2</t>
  </si>
  <si>
    <t>941941392R00</t>
  </si>
  <si>
    <t xml:space="preserve">Příplatek za každý měsíc použití lešení k pol.1052 </t>
  </si>
  <si>
    <t>2096,65*3</t>
  </si>
  <si>
    <t>941941852R00</t>
  </si>
  <si>
    <t xml:space="preserve">Demontáž lešení leh.řad.s podlahami,š.1,5 m,H 24 m </t>
  </si>
  <si>
    <t>dle plochy zřízení:2096,65</t>
  </si>
  <si>
    <t>941955003R00</t>
  </si>
  <si>
    <t xml:space="preserve">Lešení lehké pomocné, výška podlahy do 2,5 m </t>
  </si>
  <si>
    <t>lešení nad střechou 2NP pro fasádu 3NP (mimo jevištní věž):</t>
  </si>
  <si>
    <t>1,5*(13,59+7,0)*2</t>
  </si>
  <si>
    <t>m101:</t>
  </si>
  <si>
    <t>9,55*3,33-0,58*1,28*2</t>
  </si>
  <si>
    <t>944944011R00</t>
  </si>
  <si>
    <t xml:space="preserve">Montáž ochranné sítě z umělých vláken </t>
  </si>
  <si>
    <t>dle plochy lešení:2096,65</t>
  </si>
  <si>
    <t>944944031R00</t>
  </si>
  <si>
    <t xml:space="preserve">Příplatek za každý měsíc použití sítí k pol. 4011 </t>
  </si>
  <si>
    <t>dle plochy lešení:2096,65*3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</si>
  <si>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</si>
  <si>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</si>
  <si>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</si>
  <si>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</si>
  <si>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</si>
  <si>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</si>
  <si>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</si>
  <si>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místnosti s malbami:</t>
  </si>
  <si>
    <t>1PP:50,9+81,99+24,6+12,0+12,0+8,56+5,59+40,94+52,49+8,74+5,5+40,95</t>
  </si>
  <si>
    <t>10,2+10,8+11,4+16,82+31,89+15,48</t>
  </si>
  <si>
    <t>1NP:106,17+60,02+46,03+65,45+5,04+7,59+4,32+8,67+5,66+9,72+9,91</t>
  </si>
  <si>
    <t>15,36+14,08+20,99+12,0+12,0</t>
  </si>
  <si>
    <t>2NP:107,21+6,77+15,34+46,67+12,0+12,0+7,0+2,77+10,26+20,69+60,02</t>
  </si>
  <si>
    <t>25,2+8,76+3,96+8,64+4,32</t>
  </si>
  <si>
    <t>3NP:40,98+19,46+60,6+62,22</t>
  </si>
  <si>
    <t>venkovní plocha:</t>
  </si>
  <si>
    <t>1500*1/3</t>
  </si>
  <si>
    <t>952902110R00</t>
  </si>
  <si>
    <t>Čištění zametáním v místnostech a chodbách venkovní plochy</t>
  </si>
  <si>
    <t>N18</t>
  </si>
  <si>
    <t>Opětovná montáž původních tabulek s číslem popis. vč. spoj. mat , veškeré tabulky</t>
  </si>
  <si>
    <t>N18:1</t>
  </si>
  <si>
    <t>96</t>
  </si>
  <si>
    <t>Bourání konstrukcí</t>
  </si>
  <si>
    <t>96 Bourání konstrukcí</t>
  </si>
  <si>
    <t>120901123R00</t>
  </si>
  <si>
    <t xml:space="preserve">Bourání konstrukcí ze železobetonu </t>
  </si>
  <si>
    <t>B41:</t>
  </si>
  <si>
    <t>plastika nad vchodem:1,25*10,94*0,3*0,9</t>
  </si>
  <si>
    <t>216904212R00</t>
  </si>
  <si>
    <t xml:space="preserve">Očištění stlačeným vzduchem zdiva a rubu kleneb </t>
  </si>
  <si>
    <t>Střechy:</t>
  </si>
  <si>
    <t>SS03</t>
  </si>
  <si>
    <t>Stěny:</t>
  </si>
  <si>
    <t>B49:</t>
  </si>
  <si>
    <t>Stropy:</t>
  </si>
  <si>
    <t>961044111R00</t>
  </si>
  <si>
    <t xml:space="preserve">Bourání základů z betonu prostého </t>
  </si>
  <si>
    <t>B10:</t>
  </si>
  <si>
    <t>pod zídkou :0,8*0,5*10,0</t>
  </si>
  <si>
    <t>B12:</t>
  </si>
  <si>
    <t>obruba čistící zóny:0,6*0,2*(1,3+0,8*2)</t>
  </si>
  <si>
    <t>0,6*0,2*(1,5+0,7*2)</t>
  </si>
  <si>
    <t>962031132R00</t>
  </si>
  <si>
    <t xml:space="preserve">Bourání příček cihelných tl. 10 cm </t>
  </si>
  <si>
    <t>B32:</t>
  </si>
  <si>
    <t>izolační přizdívka v místě výkopů:</t>
  </si>
  <si>
    <t>0,8*(34,3+1,5*2+0,4*8)*2</t>
  </si>
  <si>
    <t>(2,7-0,3)*(1,5+1,2)</t>
  </si>
  <si>
    <t>(2,7-0,3)*(10,1+2,3+0,4*4)</t>
  </si>
  <si>
    <t>0,8*(1,1+7,8)*2</t>
  </si>
  <si>
    <t>962032241R00</t>
  </si>
  <si>
    <t xml:space="preserve">Bourání zdiva z cihel pálených na MC </t>
  </si>
  <si>
    <t>962052211R00</t>
  </si>
  <si>
    <t xml:space="preserve">Bourání zdiva železobetonového nadzákladového </t>
  </si>
  <si>
    <t>B6:</t>
  </si>
  <si>
    <t>stěna:1,8*0,3*(3,98+2,3+0,75*2)</t>
  </si>
  <si>
    <t>pata:1,0*0,3*3,98</t>
  </si>
  <si>
    <t>0,3*2,3*1,05</t>
  </si>
  <si>
    <t>B7:</t>
  </si>
  <si>
    <t>stěna:1,8*0,3*2,45</t>
  </si>
  <si>
    <t>pata:1,0*0,3*2,45</t>
  </si>
  <si>
    <t>1,0*0,25*10,0</t>
  </si>
  <si>
    <t>B42:</t>
  </si>
  <si>
    <t>1PP:1,0*0,25*0,2</t>
  </si>
  <si>
    <t>964051111R00</t>
  </si>
  <si>
    <t xml:space="preserve">Bourání samostatných trámů ŽB průřezu do 0,10 m2 </t>
  </si>
  <si>
    <t>0,45*0,15*2,0*2</t>
  </si>
  <si>
    <t>965024121R00</t>
  </si>
  <si>
    <t xml:space="preserve">Bourání kamenných podlah z desek plochy do 1 m2 </t>
  </si>
  <si>
    <t>B44:</t>
  </si>
  <si>
    <t>1.01:1,4*9,9</t>
  </si>
  <si>
    <t>965041341R00</t>
  </si>
  <si>
    <t xml:space="preserve">Bourání mazanin škvárobet.tl. 10 cm, nad 4 m2 </t>
  </si>
  <si>
    <t>1.01:1,4*9,9*0,05</t>
  </si>
  <si>
    <t>965042141R00</t>
  </si>
  <si>
    <t xml:space="preserve">Bourání mazanin betonových tl. 10 cm, nad 4 m2 </t>
  </si>
  <si>
    <t>SS01*0,05</t>
  </si>
  <si>
    <t>SS02*0,05</t>
  </si>
  <si>
    <t>965042241RT6</t>
  </si>
  <si>
    <t>Bourání mazanin betonových tl. nad 10 cm, nad 4 m2 sbíječka  tl. mazaniny nad 20 cm</t>
  </si>
  <si>
    <t>B9 vč. B8:</t>
  </si>
  <si>
    <t>0,5*(33,9*1,5+1,2*13,9)*2</t>
  </si>
  <si>
    <t>965049112RT1</t>
  </si>
  <si>
    <t>Příplatek, bourání mazanin se svař.síťí nad 10 cm jednostranná výztuž svařovanou sítí</t>
  </si>
  <si>
    <t>965082923R00</t>
  </si>
  <si>
    <t xml:space="preserve">Odstranění násypu tl. do 10 cm, plocha nad 2 m2 </t>
  </si>
  <si>
    <t>SS01*0,1</t>
  </si>
  <si>
    <t>965082933R00</t>
  </si>
  <si>
    <t xml:space="preserve">Odstranění násypu tl. do 20 cm, plocha nad 2 m2 </t>
  </si>
  <si>
    <t>SS01*0,2</t>
  </si>
  <si>
    <t>SS02*0,23</t>
  </si>
  <si>
    <t>966053121R00</t>
  </si>
  <si>
    <t xml:space="preserve">Bourání říms železobetonových vyložení 25 cm </t>
  </si>
  <si>
    <t>B36:</t>
  </si>
  <si>
    <t>3NP:(12,44*2+10,05*2)*2</t>
  </si>
  <si>
    <t>966054121R00</t>
  </si>
  <si>
    <t xml:space="preserve">Bourání říms železobetonových vyložení 50 cm </t>
  </si>
  <si>
    <t>nad 1PP:9,3*2+16,8</t>
  </si>
  <si>
    <t>v úrivni 2NP (š 96cm):22,66*2</t>
  </si>
  <si>
    <t>968071112R00</t>
  </si>
  <si>
    <t xml:space="preserve">Vyvěšení, zavěšení kovových křídel oken pl. 1,5 m2 </t>
  </si>
  <si>
    <t>B1:</t>
  </si>
  <si>
    <t>1PP:18+1</t>
  </si>
  <si>
    <t>3NP:7</t>
  </si>
  <si>
    <t>968071113R00</t>
  </si>
  <si>
    <t xml:space="preserve">Vyvěšení,zavěšení  kovových křídel oken nad 1,5 m2 </t>
  </si>
  <si>
    <t>1PP:8</t>
  </si>
  <si>
    <t>1NP:2</t>
  </si>
  <si>
    <t>2NP:2</t>
  </si>
  <si>
    <t>968071125R00</t>
  </si>
  <si>
    <t xml:space="preserve">Vyvěšení, zavěšení kovových křídel dveří pl. 2 m2 </t>
  </si>
  <si>
    <t>B2:</t>
  </si>
  <si>
    <t>3NP:1</t>
  </si>
  <si>
    <t>968071136R00</t>
  </si>
  <si>
    <t xml:space="preserve">Vyvěšení, zavěšení kovových křídel vrat do 4 m2 </t>
  </si>
  <si>
    <t>1PP:2*4</t>
  </si>
  <si>
    <t>B14:</t>
  </si>
  <si>
    <t>968072245R00</t>
  </si>
  <si>
    <t xml:space="preserve">Vybourání kovových rámů oken jednod. pl. 2 m2 </t>
  </si>
  <si>
    <t>1PP:1,5*1,2*8</t>
  </si>
  <si>
    <t>1,2*1,2*18</t>
  </si>
  <si>
    <t>1,22*0,64</t>
  </si>
  <si>
    <t>1NP:1,5*1,5*2</t>
  </si>
  <si>
    <t>2NP:1,5*1,5*2</t>
  </si>
  <si>
    <t>3NP:1,2*1,2*7</t>
  </si>
  <si>
    <t>968072455R00</t>
  </si>
  <si>
    <t xml:space="preserve">Vybourání kovových dveřních zárubní pl. do 2 m2 </t>
  </si>
  <si>
    <t>1PP:0,9*2,08</t>
  </si>
  <si>
    <t>968072456R00</t>
  </si>
  <si>
    <t xml:space="preserve">Vybourání kovových dveřních zárubní pl. nad 2 m2 </t>
  </si>
  <si>
    <t>B3:</t>
  </si>
  <si>
    <t>1PP:1,49*2,21</t>
  </si>
  <si>
    <t>1,21*2,18</t>
  </si>
  <si>
    <t>3NP:1,2*2,05</t>
  </si>
  <si>
    <t>968072558R00</t>
  </si>
  <si>
    <t xml:space="preserve">Vybourání kovových vrat plochy do 5 m2 </t>
  </si>
  <si>
    <t>1,86*2,51</t>
  </si>
  <si>
    <t>2,31*2,03</t>
  </si>
  <si>
    <t>1,85*2,54</t>
  </si>
  <si>
    <t>1NP:1,79*2,53</t>
  </si>
  <si>
    <t>968072559R00</t>
  </si>
  <si>
    <t xml:space="preserve">Vybourání kovových vrat plochy nad 5 m2 </t>
  </si>
  <si>
    <t>1PP:2,05*2,92</t>
  </si>
  <si>
    <t>968083012R00</t>
  </si>
  <si>
    <t xml:space="preserve">Vybourání plastových prosklených dveří pl.nad 2 m2 </t>
  </si>
  <si>
    <t>968095001R00</t>
  </si>
  <si>
    <t xml:space="preserve">Bourání parapetů dřevěných š. do 25 cm </t>
  </si>
  <si>
    <t>B21:</t>
  </si>
  <si>
    <t>1PP:1,5*8</t>
  </si>
  <si>
    <t>1,2*18</t>
  </si>
  <si>
    <t>1,22</t>
  </si>
  <si>
    <t>1NP:1,5*2</t>
  </si>
  <si>
    <t>2NP:1,5*2</t>
  </si>
  <si>
    <t>3NP:1,2*7</t>
  </si>
  <si>
    <t>974042553R00</t>
  </si>
  <si>
    <t xml:space="preserve">Vysekání rýh betonová, monolitická dlažba 10x10 cm </t>
  </si>
  <si>
    <t>B45:</t>
  </si>
  <si>
    <t>1.01:2,1*4</t>
  </si>
  <si>
    <t>976085311R00</t>
  </si>
  <si>
    <t xml:space="preserve">Vybourání kanal.rámů a poklopů plochy do 0,6 m2 </t>
  </si>
  <si>
    <t>B11:</t>
  </si>
  <si>
    <t>977211111U00</t>
  </si>
  <si>
    <t xml:space="preserve">Řezání ŽB kce hl -20cm </t>
  </si>
  <si>
    <t>1PP:9,9</t>
  </si>
  <si>
    <t>1.01:2,1*6+0,1*4</t>
  </si>
  <si>
    <t>N6:(1,8+1,05)</t>
  </si>
  <si>
    <t>977211112U00</t>
  </si>
  <si>
    <t xml:space="preserve">Řezání ŽB kce hl -35cm </t>
  </si>
  <si>
    <t>1PP:1,0</t>
  </si>
  <si>
    <t>sanace atiky - řez věnce:0,45*2*2</t>
  </si>
  <si>
    <t>978013191R00</t>
  </si>
  <si>
    <t xml:space="preserve">Otlučení omítek vnitřních stěn v rozsahu do 100 % </t>
  </si>
  <si>
    <t>978015241R00</t>
  </si>
  <si>
    <t xml:space="preserve">Otlučení omítek vnějších MVC v složit.1-4 do 30 % </t>
  </si>
  <si>
    <t>978015251R00</t>
  </si>
  <si>
    <t xml:space="preserve">Otlučení omítek vnějších MVC v složit.1-4 do 40 % </t>
  </si>
  <si>
    <t>978015271R00</t>
  </si>
  <si>
    <t xml:space="preserve">Otlučení omítek vnějších MVC v složit.1-4 do 65 % </t>
  </si>
  <si>
    <t>978015291R00</t>
  </si>
  <si>
    <t xml:space="preserve">Otlučení omítek vnějších MVC v složit.1-4 do 100 % </t>
  </si>
  <si>
    <t>978041110R00</t>
  </si>
  <si>
    <t xml:space="preserve">Odstranění KZS EPS F tl. 100 mm s omítkou </t>
  </si>
  <si>
    <t>B13:</t>
  </si>
  <si>
    <t>1PP-2NP:</t>
  </si>
  <si>
    <t>(2,4+6,55)*(2,15*2+8,6)</t>
  </si>
  <si>
    <t>978059231R00</t>
  </si>
  <si>
    <t>Odsekání obkladů stěn z kamene nad 2 m2 demontáž s příp. uskladněním</t>
  </si>
  <si>
    <t>978059631R00</t>
  </si>
  <si>
    <t xml:space="preserve">Odsekání vnějších obkladů stěn nad 2 m2 </t>
  </si>
  <si>
    <t>kabřincové obklady:</t>
  </si>
  <si>
    <t>B16</t>
  </si>
  <si>
    <t>Demontáž exteriérových svítidel vč. odvozu a likvidace</t>
  </si>
  <si>
    <t>B16:</t>
  </si>
  <si>
    <t>m1.01:3</t>
  </si>
  <si>
    <t>B39</t>
  </si>
  <si>
    <t>Demontáž dřevěného dekorativního prvku vč. odvozu a likvidace</t>
  </si>
  <si>
    <t>B39:</t>
  </si>
  <si>
    <t>fasáda:1</t>
  </si>
  <si>
    <t>B5</t>
  </si>
  <si>
    <t>Demontáž ventilátoru vč. odvozu a likvidace</t>
  </si>
  <si>
    <t>B5:</t>
  </si>
  <si>
    <t>m0.21:1</t>
  </si>
  <si>
    <t>B50</t>
  </si>
  <si>
    <t>Demontáž tabulek, schránek, zvon. tabla a doplňků vč. odvozu a likvidace</t>
  </si>
  <si>
    <t>B50:</t>
  </si>
  <si>
    <t>1PP u vstupů:2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</si>
  <si>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</si>
  <si>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</si>
  <si>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</si>
  <si>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</si>
  <si>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</si>
  <si>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</si>
  <si>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</si>
  <si>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</si>
  <si>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711112001RT1</t>
  </si>
  <si>
    <t>Izolace proti vlhkosti svis. nátěr ALP, za studena 1x nátěr - asfaltový lak ALP ve specifikaci</t>
  </si>
  <si>
    <t>u drenáže:88,8*1,0</t>
  </si>
  <si>
    <t>711142559RT1</t>
  </si>
  <si>
    <t>Izolace proti vlhkosti svislá pásy přitavením 1 vrstva - materiál ve specifikaci</t>
  </si>
  <si>
    <t>711142559RT2</t>
  </si>
  <si>
    <t>Izolace proti vlhkosti svislá pásy přitavením 2 vrstvy - materiál ve specifikaci</t>
  </si>
  <si>
    <t>711212002R00</t>
  </si>
  <si>
    <t>Stěrka hydroizolační těsnicí hmotou vč. penetrace</t>
  </si>
  <si>
    <t>0,05*(1,2*2+9,9*2)</t>
  </si>
  <si>
    <t>711482020RZ1</t>
  </si>
  <si>
    <t>Izolační systém, svisle včetně dodávky nopové fólie a doplňků</t>
  </si>
  <si>
    <t>za opěrnou stěnou:</t>
  </si>
  <si>
    <t>1,8*(2,5+3,5+2,0)</t>
  </si>
  <si>
    <t>0,8*10,0</t>
  </si>
  <si>
    <t>přesah nad terén:SW07*0,1</t>
  </si>
  <si>
    <t>711774202R00</t>
  </si>
  <si>
    <t xml:space="preserve">Provedení zpětných spojů </t>
  </si>
  <si>
    <t>(34,3+1,71*2+0,4*8)*2</t>
  </si>
  <si>
    <t>(1,5+1,2)</t>
  </si>
  <si>
    <t>(10,1+2,3+0,4*4)</t>
  </si>
  <si>
    <t>(1,1+7,8)*2</t>
  </si>
  <si>
    <t>11163230</t>
  </si>
  <si>
    <t>Nátěr asfaltový penetrační</t>
  </si>
  <si>
    <t>u drenáže:88,8*1,0*0,25</t>
  </si>
  <si>
    <t>SW05*0,25</t>
  </si>
  <si>
    <t>SW06*0,25</t>
  </si>
  <si>
    <t>SW07*0,25</t>
  </si>
  <si>
    <t>62852264</t>
  </si>
  <si>
    <t>Pás modifikovaný asfalt se skel. vložkou</t>
  </si>
  <si>
    <t>u drenáže:88,8*1,0*1,2</t>
  </si>
  <si>
    <t>SW05*2*1,2</t>
  </si>
  <si>
    <t>SW06*2*1,2</t>
  </si>
  <si>
    <t>SW07*2*1,2</t>
  </si>
  <si>
    <t>998711103R00</t>
  </si>
  <si>
    <t xml:space="preserve">Přesun hmot pro izolace proti vodě, výšky do 60 m </t>
  </si>
  <si>
    <t>712</t>
  </si>
  <si>
    <t>Živičné krytiny</t>
  </si>
  <si>
    <t>712 Živičné krytiny</t>
  </si>
  <si>
    <t>712300833R00</t>
  </si>
  <si>
    <t xml:space="preserve">Odstranění živičné krytiny střech do 10° 3vrstvé </t>
  </si>
  <si>
    <t>vytažení:</t>
  </si>
  <si>
    <t>SS04HI</t>
  </si>
  <si>
    <t>SS05HI</t>
  </si>
  <si>
    <t>712300834R00</t>
  </si>
  <si>
    <t xml:space="preserve">Příplatek za odstranění každé další vrstvy </t>
  </si>
  <si>
    <t>712311101RT1</t>
  </si>
  <si>
    <t>Povlaková krytina střech do 10°, za studena ALP 1 x nátěr - materiál ve specifikaci</t>
  </si>
  <si>
    <t>pod parozábranu:</t>
  </si>
  <si>
    <t>712341559RT1</t>
  </si>
  <si>
    <t>Povlaková krytina střech do 10°, NAIP přitavením 1 vrstva - materiál ve specifikaci</t>
  </si>
  <si>
    <t>SS01*2</t>
  </si>
  <si>
    <t>SS02*2</t>
  </si>
  <si>
    <t>712371801RT1</t>
  </si>
  <si>
    <t>Povlaková krytina střech do 10°, fólií PVC, přitav 1 vrstva - fólie ve specifikaci</t>
  </si>
  <si>
    <t>v ceně položky je uvažováno vč. případných zkoušek a atestů...:</t>
  </si>
  <si>
    <t>712373111RS1</t>
  </si>
  <si>
    <t>Krytina střech do 10° fólie, 6 kotev/m2, na beton tl. izolace do 160 mm, fólie ve specifikaci</t>
  </si>
  <si>
    <t>712373111RT1</t>
  </si>
  <si>
    <t>Krytina střech do 10° fólie, 6 kotev/m2, na beton tl. izolace do 200 mm, fólie ve specifikaci</t>
  </si>
  <si>
    <t>712378005R00</t>
  </si>
  <si>
    <t xml:space="preserve">Stěnová lišta vyhnutá ukončující RŠ 70 mm </t>
  </si>
  <si>
    <t>ukončení hydroizolace střech:</t>
  </si>
  <si>
    <t>k pozn. N20:</t>
  </si>
  <si>
    <t>SS04HI:</t>
  </si>
  <si>
    <t>v úrovni 3NP:</t>
  </si>
  <si>
    <t>(2,65+6,4+24,15+25,72)</t>
  </si>
  <si>
    <t>(0,6*2+3,0*2)*2</t>
  </si>
  <si>
    <t>nad 3NP:</t>
  </si>
  <si>
    <t>13,77*2</t>
  </si>
  <si>
    <t>(7,03+6,98+10,41*2+1,53*2+2,86*2+21,1)</t>
  </si>
  <si>
    <t>SS05HI:</t>
  </si>
  <si>
    <t>(25,72+24,15*2+0,3*2)</t>
  </si>
  <si>
    <t>11,66</t>
  </si>
  <si>
    <t>drobné prvky a výčnělky:251,9*0,1</t>
  </si>
  <si>
    <t>712391171RT1</t>
  </si>
  <si>
    <t>Povlaková krytina střech do 10°, podklad. textilie 1 vrstva - materiál ve specifikaci</t>
  </si>
  <si>
    <t>300g/m2:</t>
  </si>
  <si>
    <t>712811101RT1</t>
  </si>
  <si>
    <t>Samostatné vytažení izolace, za studena  ALP 1x nátěr - materiál ve specifikaci</t>
  </si>
  <si>
    <t>vytažení nad jevištní věží:</t>
  </si>
  <si>
    <t>dle projektanta:0,25*40,9</t>
  </si>
  <si>
    <t>712841559RT1</t>
  </si>
  <si>
    <t>Samostatné vytažení izolace, pásy přitavením 1 vrstva - asf.pás ve specifikaci</t>
  </si>
  <si>
    <t>SS04TI*2</t>
  </si>
  <si>
    <t>SS05TI*2</t>
  </si>
  <si>
    <t>dle projektanta:1,0*40,9*2</t>
  </si>
  <si>
    <t>712.02</t>
  </si>
  <si>
    <t xml:space="preserve">Příplatek za kotvy při tl. izolace nad 200 mm </t>
  </si>
  <si>
    <t>Z/24</t>
  </si>
  <si>
    <t>Střešní vpusť pr. dle stávajících, napojení, vyčištění svodu, doplnění - D+M</t>
  </si>
  <si>
    <t>viz výpis výrobků :12</t>
  </si>
  <si>
    <t>SS02*0,2</t>
  </si>
  <si>
    <t>SS04TI*0,25</t>
  </si>
  <si>
    <t>SS05TI*0,25</t>
  </si>
  <si>
    <t>10,225*0,25</t>
  </si>
  <si>
    <t>28322012</t>
  </si>
  <si>
    <t>Fólie střešní typ76 tl. 1,5 mm</t>
  </si>
  <si>
    <t>SS01*1,1</t>
  </si>
  <si>
    <t>SS02*1,1</t>
  </si>
  <si>
    <t>SS03*1,1</t>
  </si>
  <si>
    <t>SS04HI*1,1</t>
  </si>
  <si>
    <t>SS05HI*1,1</t>
  </si>
  <si>
    <t>62852265</t>
  </si>
  <si>
    <t>Pás modifikovaný asfalt special mineral se skelnou vložkou</t>
  </si>
  <si>
    <t>SS01*2*1,15</t>
  </si>
  <si>
    <t>SS02*2*1,15</t>
  </si>
  <si>
    <t>SS04TI*2*1,2</t>
  </si>
  <si>
    <t>SS05TI*2*1,2</t>
  </si>
  <si>
    <t>40,9*1,1</t>
  </si>
  <si>
    <t>62852266</t>
  </si>
  <si>
    <t>Pás modif. asfalt dekor se skelnou rohoží</t>
  </si>
  <si>
    <t>69366198</t>
  </si>
  <si>
    <t>Geotextilie 300 g/m2</t>
  </si>
  <si>
    <t>SS01*1,05</t>
  </si>
  <si>
    <t>SS02*1,05</t>
  </si>
  <si>
    <t>SS03*1,05</t>
  </si>
  <si>
    <t>SS04HI*1,05</t>
  </si>
  <si>
    <t>SS05HI*1,05</t>
  </si>
  <si>
    <t>998712103R00</t>
  </si>
  <si>
    <t xml:space="preserve">Přesun hmot pro povlakové krytiny, výšky do 24 m </t>
  </si>
  <si>
    <t>713</t>
  </si>
  <si>
    <t>Izolace tepelné</t>
  </si>
  <si>
    <t>713 Izolace tepelné</t>
  </si>
  <si>
    <t>712997001RT1</t>
  </si>
  <si>
    <t>Přilepení polystyrénových klínů do asfaltu polystyren ve specifikaci</t>
  </si>
  <si>
    <t>u atik a stěn hydroizolace střech:</t>
  </si>
  <si>
    <t>713111273R00</t>
  </si>
  <si>
    <t xml:space="preserve">Utěsnění styku s jinou konstr. pěnou </t>
  </si>
  <si>
    <t>u C profilů:SS03/0,6*2</t>
  </si>
  <si>
    <t>utěsnění vodorovně mezi atiku a XPS:</t>
  </si>
  <si>
    <t>2*(2,65+6,4+24,15+25,72)</t>
  </si>
  <si>
    <t>2*13,77*2</t>
  </si>
  <si>
    <t>2*(7,03+6,98+10,41*2+1,53*2+2,86*2+21,1)</t>
  </si>
  <si>
    <t>2*(10,16*2+12,11*2-0,46*4)</t>
  </si>
  <si>
    <t>PIR tl.50mm+vypěnění:</t>
  </si>
  <si>
    <t>SW12/0,6*2</t>
  </si>
  <si>
    <t>PIR tl.100mm+vypěnění:</t>
  </si>
  <si>
    <t>SW13/0,6*2</t>
  </si>
  <si>
    <t>kotvením EPS 100F tl.240mm:</t>
  </si>
  <si>
    <t>SW21/0,6*2</t>
  </si>
  <si>
    <t>713131130R00</t>
  </si>
  <si>
    <t xml:space="preserve">Izolace tepelná stěn vložením do konstrukce </t>
  </si>
  <si>
    <t>XPS tl. 100mm:</t>
  </si>
  <si>
    <t>minerální tl. 120mm:</t>
  </si>
  <si>
    <t>minerální tl. 160mm:</t>
  </si>
  <si>
    <t>713131131R00</t>
  </si>
  <si>
    <t xml:space="preserve">Izolace tepelná stěn lepením </t>
  </si>
  <si>
    <t>XPS tl.100mm:</t>
  </si>
  <si>
    <t>XPS tl.160mm:</t>
  </si>
  <si>
    <t>713131152R00</t>
  </si>
  <si>
    <t xml:space="preserve">Montáž izolace na tmel a hmožd.6 ks/m2, cihla </t>
  </si>
  <si>
    <t>713134211RK5</t>
  </si>
  <si>
    <t>Montáž fólie na stěny s přelepením spojů vč. dodávky větrotěsné zábrany, dif. otevřená</t>
  </si>
  <si>
    <t>713141151R00</t>
  </si>
  <si>
    <t xml:space="preserve">Izolace tepelná střech kladená na sucho 1vrstvá </t>
  </si>
  <si>
    <t>průměrně 3 vrstvy:</t>
  </si>
  <si>
    <t>SS01*3</t>
  </si>
  <si>
    <t>SS02*3</t>
  </si>
  <si>
    <t>28375464</t>
  </si>
  <si>
    <t>Deska polystyrenová XPS 100mm</t>
  </si>
  <si>
    <t>SS04TI*1,05</t>
  </si>
  <si>
    <t>SS05TI*1,05</t>
  </si>
  <si>
    <t>28375766.A</t>
  </si>
  <si>
    <t>Deska polystyrén samozhášivý EPS 100 S</t>
  </si>
  <si>
    <t>SS01*(0,23+0,4)/2*1,05</t>
  </si>
  <si>
    <t>SS02*(0,24+0,38)/2*1,05</t>
  </si>
  <si>
    <t>28375910</t>
  </si>
  <si>
    <t>Deska fasádní polystyrenová EPS 100 F</t>
  </si>
  <si>
    <t>SW21*0,24*1,05</t>
  </si>
  <si>
    <t>28375982</t>
  </si>
  <si>
    <t>Klín pro hrany EPS 100 x 100 x 1000 mm</t>
  </si>
  <si>
    <t>277,04*1,05</t>
  </si>
  <si>
    <t>SW12*1,05</t>
  </si>
  <si>
    <t>28376497</t>
  </si>
  <si>
    <t>Dílec izolační PIR tl. 100 mm</t>
  </si>
  <si>
    <t>SW13*1,05</t>
  </si>
  <si>
    <t>56284077.A</t>
  </si>
  <si>
    <t>Hmoždinka talíř.zatlouk.plast.</t>
  </si>
  <si>
    <t>SW21*6</t>
  </si>
  <si>
    <t>40</t>
  </si>
  <si>
    <t>63155107</t>
  </si>
  <si>
    <t>Deska izolační fasádní 100x60x12 cm</t>
  </si>
  <si>
    <t>SW14*1,05</t>
  </si>
  <si>
    <t>63155109</t>
  </si>
  <si>
    <t>Deska izolační fasádní 100x60x16 cm</t>
  </si>
  <si>
    <t>SD04*1,05</t>
  </si>
  <si>
    <t>SW11*1,05</t>
  </si>
  <si>
    <t>SW23*1,05</t>
  </si>
  <si>
    <t>998713103R00</t>
  </si>
  <si>
    <t xml:space="preserve">Přesun hmot pro izolace tepelné, výšky do 24 m </t>
  </si>
  <si>
    <t>720</t>
  </si>
  <si>
    <t>Zdravotechnická instalace</t>
  </si>
  <si>
    <t>720 Zdravotechnická instalace</t>
  </si>
  <si>
    <t>721176103R00</t>
  </si>
  <si>
    <t xml:space="preserve">Potrubí HT připojovací DN 50 x 1,8 mm </t>
  </si>
  <si>
    <t>potubí vč. tvarovek:</t>
  </si>
  <si>
    <t>(2,1+2,7+0,5)*4</t>
  </si>
  <si>
    <t>721</t>
  </si>
  <si>
    <t>Vnitřní kanalizace</t>
  </si>
  <si>
    <t>721 Vnitřní kanalizace</t>
  </si>
  <si>
    <t>721210823R00</t>
  </si>
  <si>
    <t xml:space="preserve">Demontáž střešní vpusti DN 125 </t>
  </si>
  <si>
    <t>730</t>
  </si>
  <si>
    <t>Ústřední vytápění</t>
  </si>
  <si>
    <t>730 Ústřední vytápění</t>
  </si>
  <si>
    <t>B22/N17</t>
  </si>
  <si>
    <t>Demontáž, přesun, zpětná montáž otopného tělesa vč. případných úprav a doplnění</t>
  </si>
  <si>
    <t>B22/N17:</t>
  </si>
  <si>
    <t>2.01:2</t>
  </si>
  <si>
    <t>762</t>
  </si>
  <si>
    <t>Konstrukce tesařské</t>
  </si>
  <si>
    <t>762 Konstrukce tesařské</t>
  </si>
  <si>
    <t>762341046U00</t>
  </si>
  <si>
    <t xml:space="preserve">Bednění střech OSB 22 P+D na atiku </t>
  </si>
  <si>
    <t>762361114RT2</t>
  </si>
  <si>
    <t>Montáž spádových klínů plochy do 120 cm2 včetně dodávky řeziva</t>
  </si>
  <si>
    <t>podkladní špalíky atiky:</t>
  </si>
  <si>
    <t>SS03/0,6</t>
  </si>
  <si>
    <t>762395000R00</t>
  </si>
  <si>
    <t xml:space="preserve">Spojovací a ochranné prostředky pro střechy </t>
  </si>
  <si>
    <t>OSB:SS03*0,022</t>
  </si>
  <si>
    <t>podkladní špalíky:SS03/0,6*0,1*0,05</t>
  </si>
  <si>
    <t>998762103R00</t>
  </si>
  <si>
    <t xml:space="preserve">Přesun hmot pro tesařské konstrukce, výšky do 24 m </t>
  </si>
  <si>
    <t>764</t>
  </si>
  <si>
    <t>Konstrukce klempířské</t>
  </si>
  <si>
    <t>764 Konstrukce klempířské</t>
  </si>
  <si>
    <t>764311301R00</t>
  </si>
  <si>
    <t>Krytina hladká z Al+RAL, tabule 2 x 1 m, do 30° K/13-17</t>
  </si>
  <si>
    <t>K/13:1,24*23,0</t>
  </si>
  <si>
    <t>K/14:0,38*1,56*1,1*4</t>
  </si>
  <si>
    <t>K/15:0,38*1,61*1,1*2</t>
  </si>
  <si>
    <t>K/16:0,38*0,91*1,1*2</t>
  </si>
  <si>
    <t>K/17:0,59*3,03*1,1*2</t>
  </si>
  <si>
    <t>764410350R00</t>
  </si>
  <si>
    <t>Oplechování parapetů včetně rohů Al,+RAL rš 330 mm K/01-04,09,12</t>
  </si>
  <si>
    <t>K/01:1,5*12</t>
  </si>
  <si>
    <t>K/02:1,13*4</t>
  </si>
  <si>
    <t>K/03:1,2*21</t>
  </si>
  <si>
    <t>K/04:1,22</t>
  </si>
  <si>
    <t>K/09:1,2*2</t>
  </si>
  <si>
    <t>K/12:1,2*19</t>
  </si>
  <si>
    <t>764410380R00</t>
  </si>
  <si>
    <t>Oplechování parapetů včetně rohů Al+RAL, rš 600 mm K/05,08</t>
  </si>
  <si>
    <t>K/05 rš. 650mm !:2,7*3</t>
  </si>
  <si>
    <t>K/08:13,63*2</t>
  </si>
  <si>
    <t>764410850R00</t>
  </si>
  <si>
    <t xml:space="preserve">Demontáž oplechování parapetů,rš od 100 do 330 mm </t>
  </si>
  <si>
    <t>B19:</t>
  </si>
  <si>
    <t>764421350R00</t>
  </si>
  <si>
    <t>Oplechování říms z Al+RAL plechu, rš 330 mm K/10,19</t>
  </si>
  <si>
    <t>K/10:8,36</t>
  </si>
  <si>
    <t>K/19:22,56</t>
  </si>
  <si>
    <t>764421360R00</t>
  </si>
  <si>
    <t>Oplechování říms z Al+RAL plechu, rš 400 mm až r.š. 410mm !, K/11,27</t>
  </si>
  <si>
    <t>K/11:19,96</t>
  </si>
  <si>
    <t>K/27:0,9*8</t>
  </si>
  <si>
    <t>764421370R00</t>
  </si>
  <si>
    <t>Oplechování říms z Al+RAL plechu, rš 500 mm K/06,07</t>
  </si>
  <si>
    <t>K/06:2,62</t>
  </si>
  <si>
    <t>K/07:5,69*3</t>
  </si>
  <si>
    <t>764421380R00</t>
  </si>
  <si>
    <t>Oplechování říms z Al+RAL plechu, rš 600 mm K/26</t>
  </si>
  <si>
    <t>K/26:0,85*8</t>
  </si>
  <si>
    <t>764421830R00</t>
  </si>
  <si>
    <t xml:space="preserve">Demontáž oplechování říms,rš od 100 do 200 mm </t>
  </si>
  <si>
    <t>B18:</t>
  </si>
  <si>
    <t>1NP:(0,5+0,52+0,5+0,5+0,5+0,52+1,2*2)*2</t>
  </si>
  <si>
    <t>4,53*2</t>
  </si>
  <si>
    <t>764421850R00</t>
  </si>
  <si>
    <t xml:space="preserve">Demontáž oplechování říms,rš od 250 do 330 mm </t>
  </si>
  <si>
    <t>1NP:3,3+9,6+3,3+2,65*2+6,4*2</t>
  </si>
  <si>
    <t>B26:</t>
  </si>
  <si>
    <t>2NP nad plastikou:10,94</t>
  </si>
  <si>
    <t>B28:</t>
  </si>
  <si>
    <t>střecha:22,2</t>
  </si>
  <si>
    <t>764421870R00</t>
  </si>
  <si>
    <t xml:space="preserve">Demontáž oplechování říms,rš od 400 do 500 mm </t>
  </si>
  <si>
    <t>1NP:(2,7+5,88+13,95+2,7+5,86)*2</t>
  </si>
  <si>
    <t>764430310R00</t>
  </si>
  <si>
    <t>Oplechování zdí včetně rohů z Al+RAL, rš 250 mm K/18</t>
  </si>
  <si>
    <t>K/18:12,0*2</t>
  </si>
  <si>
    <t>764430360R00</t>
  </si>
  <si>
    <t>Oplechování zdí včetně rohů z Al+RAL, rš 750 mm K/22,23</t>
  </si>
  <si>
    <t>K/22:30,0</t>
  </si>
  <si>
    <t>K/23:46,0</t>
  </si>
  <si>
    <t>764430840R00</t>
  </si>
  <si>
    <t xml:space="preserve">Demontáž oplechování zdí,rš od 330 do 500 mm </t>
  </si>
  <si>
    <t>3NP:(1,63+1,14+1,08+0,88)*2</t>
  </si>
  <si>
    <t>764430850R00</t>
  </si>
  <si>
    <t xml:space="preserve">Demontáž oplechování zdí,rš 600 mm </t>
  </si>
  <si>
    <t>střecha nad 2NP:</t>
  </si>
  <si>
    <t>2,97*2</t>
  </si>
  <si>
    <t>33,15*2+25,26+1,5*2</t>
  </si>
  <si>
    <t>střecha nad 3NP:</t>
  </si>
  <si>
    <t>(13,8+10,05+2,86+25,26)*2</t>
  </si>
  <si>
    <t>B47:</t>
  </si>
  <si>
    <t>3NP:12,0*2+10,05*2</t>
  </si>
  <si>
    <t>K/20</t>
  </si>
  <si>
    <t xml:space="preserve">Oplechování zdí včetně rohů z Al+RAL, rš 910 mm </t>
  </si>
  <si>
    <t>K/20:93,0</t>
  </si>
  <si>
    <t>K/21</t>
  </si>
  <si>
    <t xml:space="preserve">Oplechování zdí včetně rohů z Al+RAL, rš 860 mm </t>
  </si>
  <si>
    <t>K/21:49,0</t>
  </si>
  <si>
    <t>K/24</t>
  </si>
  <si>
    <t>Oplechování prostupů včetně rohů z popl. plechu r.š. 500mm</t>
  </si>
  <si>
    <t>K/24:3,2*2</t>
  </si>
  <si>
    <t>K/25</t>
  </si>
  <si>
    <t>Systémové oplechování fólie z PVC-P součástí SS01, SS02, SS04 - D+M</t>
  </si>
  <si>
    <t>soubor</t>
  </si>
  <si>
    <t>K/25:1</t>
  </si>
  <si>
    <t>dle popisu K/25:</t>
  </si>
  <si>
    <t>K/28</t>
  </si>
  <si>
    <t xml:space="preserve">Oplechování zdí včetně rohů z Al+RAL, rš 800 mm </t>
  </si>
  <si>
    <t>K/28:30,0</t>
  </si>
  <si>
    <t>998764103R00</t>
  </si>
  <si>
    <t xml:space="preserve">Přesun hmot pro klempířské konstr., výšky do 24 m </t>
  </si>
  <si>
    <t>767</t>
  </si>
  <si>
    <t>Konstrukce zámečnické</t>
  </si>
  <si>
    <t>767 Konstrukce zámečnické</t>
  </si>
  <si>
    <t>767137101R00</t>
  </si>
  <si>
    <t xml:space="preserve">Montáž roštu příček sádrokart., H 330,rozteč 60 cm </t>
  </si>
  <si>
    <t>767311810R00</t>
  </si>
  <si>
    <t xml:space="preserve">Demontáž světlíků všech typů včetně zasklení </t>
  </si>
  <si>
    <t>B4:</t>
  </si>
  <si>
    <t>Boletická fasáda:</t>
  </si>
  <si>
    <t>6,4*1,2*12</t>
  </si>
  <si>
    <t>6,4*1,2*10</t>
  </si>
  <si>
    <t>B15:</t>
  </si>
  <si>
    <t>Vstupní stěny:</t>
  </si>
  <si>
    <t>3,08*4,35*2</t>
  </si>
  <si>
    <t>3,05*4,35</t>
  </si>
  <si>
    <t>767584811R00</t>
  </si>
  <si>
    <t xml:space="preserve">Demontáž doplňků vzduchotech.mřížek </t>
  </si>
  <si>
    <t>B40:</t>
  </si>
  <si>
    <t>fasáda:4</t>
  </si>
  <si>
    <t>767914110R00</t>
  </si>
  <si>
    <t xml:space="preserve">Montáž oplocení rámového H do 1,0 m </t>
  </si>
  <si>
    <t>B6+B7:</t>
  </si>
  <si>
    <t>zábradlí:3,98+2,3+1,05+2,45</t>
  </si>
  <si>
    <t>767996801R00</t>
  </si>
  <si>
    <t xml:space="preserve">Demontáž atypických ocelových konstr. do 50 kg </t>
  </si>
  <si>
    <t>1PP čistící rošty u vstupů:50,0+40,0</t>
  </si>
  <si>
    <t>B17:</t>
  </si>
  <si>
    <t>1NP:30,0</t>
  </si>
  <si>
    <t>B37:</t>
  </si>
  <si>
    <t>1NP:15,0</t>
  </si>
  <si>
    <t>Demontáž plechové skříňky 200/200/100 pro sdělovací kabely:8,0</t>
  </si>
  <si>
    <t>767996803R00</t>
  </si>
  <si>
    <t xml:space="preserve">Demontáž atypických ocelových konstr. do 250 kg </t>
  </si>
  <si>
    <t>rošt AD:150,0</t>
  </si>
  <si>
    <t>767996804R00</t>
  </si>
  <si>
    <t xml:space="preserve">Demontáž atypických ocelových konstr. do 500 kg </t>
  </si>
  <si>
    <t>B23:</t>
  </si>
  <si>
    <t>3NP:400,0</t>
  </si>
  <si>
    <t>Z/01</t>
  </si>
  <si>
    <t>Zábradlí ze tří Al tyčí 25/25mm vč. kotev a doplňků - D+M</t>
  </si>
  <si>
    <t>veškeré zámečnické výrobky dle popisu v PD:</t>
  </si>
  <si>
    <t>vč. kotvení, spoj. mater., doplňků, povrch. úprav - kompletní provedení:</t>
  </si>
  <si>
    <t>Z/02</t>
  </si>
  <si>
    <t>Stropní svítidlo určené pro exteriér el. připojení, vč. kotev a doplňků - D+M</t>
  </si>
  <si>
    <t>Z/03</t>
  </si>
  <si>
    <t>Nástěnné svítidlo určené pro exteriér el. připojení, vč. kotev a doplňků - D+M</t>
  </si>
  <si>
    <t>Z/04</t>
  </si>
  <si>
    <t>Číslice pro vytvoření čísla popisného budovy broušený nerezvč. kotev a doplňků - D+M</t>
  </si>
  <si>
    <t>Z/05</t>
  </si>
  <si>
    <t>Nápis "MĚSTSKÉ DIVADLO" nerez, osvětlení LED broušený nerez, elektro. vč. kotev a doplňků - D+M</t>
  </si>
  <si>
    <t>Z/06</t>
  </si>
  <si>
    <t>Schránka na dopisy broušený nerez vč. kotev a doplňků - D+M</t>
  </si>
  <si>
    <t>Z/07</t>
  </si>
  <si>
    <t>Zvonkové tablo s kamerou broušený nerez, elektro. vč. kotev a doplňků - D+M</t>
  </si>
  <si>
    <t>Z/08</t>
  </si>
  <si>
    <t>Čistící zóna před vstupem 1490x750mm, L Pz rám elox/pryž vč. kotev a doplňků - D+M</t>
  </si>
  <si>
    <t>Z/09</t>
  </si>
  <si>
    <t>Čistící zóna před vstupem 1000x1210mm, L Pz rám elox/pryž vč. kotev a doplňků - D+M</t>
  </si>
  <si>
    <t>Z/10</t>
  </si>
  <si>
    <t>Čistící zóna před vstupem 9550x1250mm, L Pz rám elox/pryž vč. kotev a doplňků - D+M</t>
  </si>
  <si>
    <t>Z/11</t>
  </si>
  <si>
    <t>Ocelové zábradlí 3350x900 mm, pozink+nátěr vč. kotev a doplňků - D+M</t>
  </si>
  <si>
    <t>Z/12</t>
  </si>
  <si>
    <t>Ocelové zábradlí 2275x900 mm, pozink+nátěr vč. kotev a doplňků - D+M</t>
  </si>
  <si>
    <t>Z/13</t>
  </si>
  <si>
    <t>Ventilátor vč. žaluzie a mřížky 300x300mm pozink, elektro. vč. kotev a doplňků - D+M</t>
  </si>
  <si>
    <t>Z/15</t>
  </si>
  <si>
    <t>Svařovaný překlad z L100/65/7 dl.4600mm vč. kotev a doplňků - D+M</t>
  </si>
  <si>
    <t>Z/18</t>
  </si>
  <si>
    <t>Repase stáv. nerez zábradlí vč. doplnění kotev a doplňků - D+M</t>
  </si>
  <si>
    <t>Z/19</t>
  </si>
  <si>
    <t>Repase stáv. ocel. žebříku dl. 5,5 m vč. doplnění kotev a doplňků - D+M</t>
  </si>
  <si>
    <t>Z/20</t>
  </si>
  <si>
    <t>Ocelové schodiště na střeše se zábradlím 1800/1045 pozink + nátěr, vč. kotev a doplňků - D+M</t>
  </si>
  <si>
    <t>Z/21</t>
  </si>
  <si>
    <t>Protidešťová žaluzie potrubí VZT 400/1250 mm pozink + nátěr, vč. kotev a doplňků - D+M</t>
  </si>
  <si>
    <t>Z/22</t>
  </si>
  <si>
    <t>Repase stáv. střešních výustek VZT odrez.+nátěr, vč. doplnění a doplňků - D+M</t>
  </si>
  <si>
    <t>Z/23</t>
  </si>
  <si>
    <t>Repase stáv. požárních klapek odrez.+nátěr, vč. doplnění a doplňků - D+M</t>
  </si>
  <si>
    <t>Z/25</t>
  </si>
  <si>
    <t>Fasádní skříňka pro sdělovací kabely 200/200/100 nerez, vč. kotev a doplňků - D+M</t>
  </si>
  <si>
    <t>Z/26</t>
  </si>
  <si>
    <t>Pomocná kce pro kotvení římsy nad vchodem pozink, vč. kotev a doplňků - D+M</t>
  </si>
  <si>
    <t>Z/27</t>
  </si>
  <si>
    <t>Ocel pro sanaci římsy U300, dle schéma Z/27 nátěr, vč. kotev a doplňků - D+M</t>
  </si>
  <si>
    <t>18,1*2</t>
  </si>
  <si>
    <t>Z/28</t>
  </si>
  <si>
    <t>Systém kotvení reklamních poutačů na fasádu vč. kotev a doplňků - D+M</t>
  </si>
  <si>
    <t>553601517</t>
  </si>
  <si>
    <t>Profil C 100/46/18/1,5</t>
  </si>
  <si>
    <t>SS03/0,6*1,1</t>
  </si>
  <si>
    <t>998767103R00</t>
  </si>
  <si>
    <t xml:space="preserve">Přesun hmot pro zámečnické konstr., výšky do 24 m </t>
  </si>
  <si>
    <t>770</t>
  </si>
  <si>
    <t>Konstrukce systemové z kovových profilů</t>
  </si>
  <si>
    <t>770 Konstrukce systemové z kovových profilů</t>
  </si>
  <si>
    <t>HL/01</t>
  </si>
  <si>
    <t>Hliníkové okno 1500/1200mm popis dle výpisu výplní otvorů, vč. doplňků - D+M</t>
  </si>
  <si>
    <t>veškeré hliníkové výrobky dle popisu v PD:</t>
  </si>
  <si>
    <t>vč. rámů. zárubní, kotvení, spoj. mater., doplňků, povrch. úprav - kompletní provedení:</t>
  </si>
  <si>
    <t>HL/02</t>
  </si>
  <si>
    <t>Hliníkové okno 1200/1200mm s rozš. profilem popis dle výpisu výplní otvorů, vč. doplňků - D+M</t>
  </si>
  <si>
    <t>HL/03</t>
  </si>
  <si>
    <t>Hliníkové okno 1200/1200mm popis dle výpisu výplní otvorů, vč. doplňků - D+M</t>
  </si>
  <si>
    <t>HL/04</t>
  </si>
  <si>
    <t>Hliníkové okno 1500/1500mm popis dle výpisu výplní otvorů, vč. doplňků - D+M</t>
  </si>
  <si>
    <t>HL/05</t>
  </si>
  <si>
    <t>Hliníková fasáda 1200/6400mm popis dle výpisu výplní otvorů, vč. doplňků - D+M</t>
  </si>
  <si>
    <t>HL/06</t>
  </si>
  <si>
    <t>HL/07</t>
  </si>
  <si>
    <t>HL/08a</t>
  </si>
  <si>
    <t>HL/08b</t>
  </si>
  <si>
    <t>HL/09</t>
  </si>
  <si>
    <t>HL/10</t>
  </si>
  <si>
    <t>Hliníková fasáda s dveřmi 3075/4350mm popis dle výpisu výplní otvorů, vč. doplňků - D+M</t>
  </si>
  <si>
    <t>HL/11</t>
  </si>
  <si>
    <t>HL/12</t>
  </si>
  <si>
    <t>HL/13</t>
  </si>
  <si>
    <t>Hliníkové vstupní dveře 1490/2210mm popis dle výpisu výplní otvorů, vč. doplňků - D+M</t>
  </si>
  <si>
    <t>HL/14</t>
  </si>
  <si>
    <t>Hliníkové vstupní dveře 1210/2180mm popis dle výpisu výplní otvorů, vč. doplňků - D+M</t>
  </si>
  <si>
    <t>HL/15</t>
  </si>
  <si>
    <t>Hliníkové vrata 1850/2540mm, plné popis dle výpisu výplní otvorů, vč. doplňků - D+M</t>
  </si>
  <si>
    <t>HL/16</t>
  </si>
  <si>
    <t>Hliníkové dveře 900/2080mm, plné popis dle výpisu výplní otvorů, vč. doplňků - D+M</t>
  </si>
  <si>
    <t>HL/17</t>
  </si>
  <si>
    <t>Hliníkové vrata 2050/2670mm, plné popis dle výpisu výplní otvorů, vč. doplňků - D+M</t>
  </si>
  <si>
    <t>HL/18</t>
  </si>
  <si>
    <t>Hliníkové vrata 1860/2510mm, plné popis dle výpisu výplní otvorů, vč. doplňků - D+M</t>
  </si>
  <si>
    <t>HL/19</t>
  </si>
  <si>
    <t>Hliníkové vrata 2310/2030mm, plné popis dle výpisu výplní otvorů, vč. doplňků - D+M</t>
  </si>
  <si>
    <t>HL/20</t>
  </si>
  <si>
    <t>Hliníkové dveře 1200/2050mm, plné popis dle výpisu výplní otvorů, vč. doplňků - D+M</t>
  </si>
  <si>
    <t>772</t>
  </si>
  <si>
    <t>Kamenné  dlažby</t>
  </si>
  <si>
    <t>772 Kamenné  dlažby</t>
  </si>
  <si>
    <t>772502150R00</t>
  </si>
  <si>
    <t xml:space="preserve">Dlažba z kamene kladená v pásech š.40 cm,tl.4-5 cm </t>
  </si>
  <si>
    <t>N15:</t>
  </si>
  <si>
    <t>1.02:0,15*(3,08*2+3,05)</t>
  </si>
  <si>
    <t>N12,B43</t>
  </si>
  <si>
    <t>Repasování stávající kamenné dlažby viz popis pozn. N12 a B43 - D+M</t>
  </si>
  <si>
    <t>N12/B43:</t>
  </si>
  <si>
    <t>1.01:1,9*9,9-0,35*1,0*2</t>
  </si>
  <si>
    <t>N14</t>
  </si>
  <si>
    <t>Doplnění stávající kamenné dlažby, drážka cca 10cm viz popis pozn. N14 - D+M</t>
  </si>
  <si>
    <t>bm</t>
  </si>
  <si>
    <t>58381315</t>
  </si>
  <si>
    <t>Deska dlažební řezaná -dle původního materiálu</t>
  </si>
  <si>
    <t>1.01:(1,9*9,9-0,35*1,0*2)*0,3</t>
  </si>
  <si>
    <t>781</t>
  </si>
  <si>
    <t>Obklady keramické</t>
  </si>
  <si>
    <t>781 Obklady keramické</t>
  </si>
  <si>
    <t>781101121R00</t>
  </si>
  <si>
    <t xml:space="preserve">Provedení penetrace podkladu - práce </t>
  </si>
  <si>
    <t>781320121R00</t>
  </si>
  <si>
    <t xml:space="preserve">Obkládání parapetů do tmele šířky do 300 mm </t>
  </si>
  <si>
    <t>m.č.1.07:1,2</t>
  </si>
  <si>
    <t>781775006R00</t>
  </si>
  <si>
    <t xml:space="preserve">Obklad vnější keram. režný hladký, tmel, lišty </t>
  </si>
  <si>
    <t>781779705R00</t>
  </si>
  <si>
    <t xml:space="preserve">Příplatek za spárovací hmotu - plošně </t>
  </si>
  <si>
    <t>spárovací hmota dle PD:</t>
  </si>
  <si>
    <t>58581709</t>
  </si>
  <si>
    <t>Nátěr penetrační pod obklady</t>
  </si>
  <si>
    <t>SD02*0,2</t>
  </si>
  <si>
    <t>SW02*0,2</t>
  </si>
  <si>
    <t>SW03*0,2</t>
  </si>
  <si>
    <t>SW04*0,2</t>
  </si>
  <si>
    <t>SW05*0,2</t>
  </si>
  <si>
    <t>SW06*0,2</t>
  </si>
  <si>
    <t>SW06a*0,2</t>
  </si>
  <si>
    <t>SW10*0,2</t>
  </si>
  <si>
    <t>SW15*0,2</t>
  </si>
  <si>
    <t>SW16*0,2</t>
  </si>
  <si>
    <t>SW18*0,2</t>
  </si>
  <si>
    <t>SW19*0,2</t>
  </si>
  <si>
    <t>SW20*0,2</t>
  </si>
  <si>
    <t>SW22*0,2</t>
  </si>
  <si>
    <t>597.01</t>
  </si>
  <si>
    <t xml:space="preserve">Obklad keramický, lišty - fasádní </t>
  </si>
  <si>
    <t>SD02*1,05</t>
  </si>
  <si>
    <t>SW02*1,05</t>
  </si>
  <si>
    <t>SW03*1,05</t>
  </si>
  <si>
    <t>SW04*1,05</t>
  </si>
  <si>
    <t>SW05*1,05</t>
  </si>
  <si>
    <t>SW06*1,05</t>
  </si>
  <si>
    <t>SW06a*1,05</t>
  </si>
  <si>
    <t>SW10*1,05</t>
  </si>
  <si>
    <t>SW15*1,05</t>
  </si>
  <si>
    <t>SW16*1,05</t>
  </si>
  <si>
    <t>SW18*1,05</t>
  </si>
  <si>
    <t>SW19*1,05</t>
  </si>
  <si>
    <t>SW20*1,05</t>
  </si>
  <si>
    <t>SW22*1,05</t>
  </si>
  <si>
    <t>597.02</t>
  </si>
  <si>
    <t xml:space="preserve">Obklad keramický, lišty - interiér </t>
  </si>
  <si>
    <t>m.č.1.07 parapet:0,6*1,05</t>
  </si>
  <si>
    <t>998781103R00</t>
  </si>
  <si>
    <t xml:space="preserve">Přesun hmot pro obklady keramické, výšky do 24 m </t>
  </si>
  <si>
    <t>783</t>
  </si>
  <si>
    <t>Nátěry</t>
  </si>
  <si>
    <t>783 Nátěry</t>
  </si>
  <si>
    <t>783201811R00</t>
  </si>
  <si>
    <t xml:space="preserve">Odstranění nátěrů z kovových konstrukcí oškrábáním </t>
  </si>
  <si>
    <t>B29:</t>
  </si>
  <si>
    <t>střecha:3,0*2</t>
  </si>
  <si>
    <t>783521900R00</t>
  </si>
  <si>
    <t xml:space="preserve">Údržba, nátěr syntetický klempířských konstr. 1x </t>
  </si>
  <si>
    <t>784</t>
  </si>
  <si>
    <t>Malby</t>
  </si>
  <si>
    <t>784 Malby</t>
  </si>
  <si>
    <t>784452911R00</t>
  </si>
  <si>
    <t xml:space="preserve">Oprava,malba směsí tekut.2x,1bar+obrus míst. 3,8 m </t>
  </si>
  <si>
    <t>Vybrané místnosti projektantem budou vymalovány:</t>
  </si>
  <si>
    <t>dle projektanta - výměra stanovena dle ploch místností:</t>
  </si>
  <si>
    <t>stropy:</t>
  </si>
  <si>
    <t>001:50,9</t>
  </si>
  <si>
    <t>002:81,99</t>
  </si>
  <si>
    <t>003:24,6</t>
  </si>
  <si>
    <t>007:12,0</t>
  </si>
  <si>
    <t>008:12,0</t>
  </si>
  <si>
    <t>009:8,56</t>
  </si>
  <si>
    <t>010:5,59</t>
  </si>
  <si>
    <t>011:40,94</t>
  </si>
  <si>
    <t>012:52,49</t>
  </si>
  <si>
    <t>013:8,74</t>
  </si>
  <si>
    <t>014:5,5</t>
  </si>
  <si>
    <t>015:40,95</t>
  </si>
  <si>
    <t>016:10,2</t>
  </si>
  <si>
    <t>017:10,8</t>
  </si>
  <si>
    <t>018:11,4</t>
  </si>
  <si>
    <t>019:16,82</t>
  </si>
  <si>
    <t>020:31,89</t>
  </si>
  <si>
    <t>021:15,48</t>
  </si>
  <si>
    <t>102:106,17</t>
  </si>
  <si>
    <t>103:60,02</t>
  </si>
  <si>
    <t>104:46,03</t>
  </si>
  <si>
    <t>105:65,45</t>
  </si>
  <si>
    <t>106:5,04</t>
  </si>
  <si>
    <t>107:7,95</t>
  </si>
  <si>
    <t>108:4,32</t>
  </si>
  <si>
    <t>109:8,67</t>
  </si>
  <si>
    <t>110:5,66</t>
  </si>
  <si>
    <t>111:9,72</t>
  </si>
  <si>
    <t>112:9,91</t>
  </si>
  <si>
    <t>113:15,36</t>
  </si>
  <si>
    <t>1.19a:14,08</t>
  </si>
  <si>
    <t>1.19b:20,99</t>
  </si>
  <si>
    <t>120:12,0</t>
  </si>
  <si>
    <t>121:12,0</t>
  </si>
  <si>
    <t>2NP:</t>
  </si>
  <si>
    <t>201:107,21</t>
  </si>
  <si>
    <t>202:6,77</t>
  </si>
  <si>
    <t>203:15,34</t>
  </si>
  <si>
    <t>205:48,67</t>
  </si>
  <si>
    <t>206:12,0</t>
  </si>
  <si>
    <t>207:12,0</t>
  </si>
  <si>
    <t>209:7,0</t>
  </si>
  <si>
    <t>210:2,77</t>
  </si>
  <si>
    <t>211:10,26</t>
  </si>
  <si>
    <t>212:20,69</t>
  </si>
  <si>
    <t>213:60,02</t>
  </si>
  <si>
    <t>219:25,2</t>
  </si>
  <si>
    <t>220:8,76</t>
  </si>
  <si>
    <t>221:3,96</t>
  </si>
  <si>
    <t>222:8,64</t>
  </si>
  <si>
    <t>223:4,32</t>
  </si>
  <si>
    <t>stěny:1197,83*2,5</t>
  </si>
  <si>
    <t>M21</t>
  </si>
  <si>
    <t>Elektromontáže</t>
  </si>
  <si>
    <t>M21 Elektromontáže</t>
  </si>
  <si>
    <t>B51</t>
  </si>
  <si>
    <t>El. kabel a el. krabice do ETICS kompletní provedení dle pozn. 1PP B50</t>
  </si>
  <si>
    <t>dle pozn. 1PP B50:1</t>
  </si>
  <si>
    <t>M21.01</t>
  </si>
  <si>
    <t>Hromosvod, kompletní provedení demontáž + montáž, dle samostatného propočtu</t>
  </si>
  <si>
    <t>M21.02</t>
  </si>
  <si>
    <t>Odpojení dvou nefunkčních kabelů demontáž a likvidacekabelů</t>
  </si>
  <si>
    <t>dle projektanta:</t>
  </si>
  <si>
    <t>25,0+45,0</t>
  </si>
  <si>
    <t>Z/05a</t>
  </si>
  <si>
    <t>Úprava stávající elektroinstalace pro napojení nápisu Z/05 - D+M</t>
  </si>
  <si>
    <t>dle výpisu výrobků:1</t>
  </si>
  <si>
    <t>M99</t>
  </si>
  <si>
    <t>Skladby podlah a konstrukcí</t>
  </si>
  <si>
    <t>M99 Skladby podlah a konstrukcí</t>
  </si>
  <si>
    <t>M99.01</t>
  </si>
  <si>
    <t>Skladby stěn, střech, podhledů a podlah jen pomocná položka, neoceňovat !!!</t>
  </si>
  <si>
    <t>Skladby střech:</t>
  </si>
  <si>
    <t>SS01:</t>
  </si>
  <si>
    <t>2,65*(8,5+0,1*2)</t>
  </si>
  <si>
    <t>6,4*(8,5+3,3*2+0,1*2)</t>
  </si>
  <si>
    <t>1,32*0,78*2</t>
  </si>
  <si>
    <t>6,1*(10,46-0,78)*2</t>
  </si>
  <si>
    <t>6,4*(13,59+0,18)*2</t>
  </si>
  <si>
    <t>(11,81+0,1*2)*(21,1+0,1*2)</t>
  </si>
  <si>
    <t>(8,95+0,1*2)*1,53*2</t>
  </si>
  <si>
    <t>SS02:</t>
  </si>
  <si>
    <t>(14,5+0,1)*(11,08+0,1*2)</t>
  </si>
  <si>
    <t>SS03:</t>
  </si>
  <si>
    <t>0,78*(2,65+6,4+24,15+25,72)</t>
  </si>
  <si>
    <t>0,58*13,77*2</t>
  </si>
  <si>
    <t>0,73*(7,03+6,98+10,41*2+1,53*2+2,86*2+21,1)</t>
  </si>
  <si>
    <t>0,46*(10,16*2+12,11*2-0,46*4)</t>
  </si>
  <si>
    <t>SS04TI:</t>
  </si>
  <si>
    <t>0,7*(2,65+6,4+24,15+25,72)</t>
  </si>
  <si>
    <t>0,7*(0,6*2+3,0*2)*2</t>
  </si>
  <si>
    <t>0,6*13,77*2</t>
  </si>
  <si>
    <t>0,6*(7,03+6,98+10,41*2+1,53*2+2,86*2+21,1)</t>
  </si>
  <si>
    <t>0,55*(2,65+6,4+24,15+25,72)</t>
  </si>
  <si>
    <t>0,55*(0,6*2+3,0*2)*2</t>
  </si>
  <si>
    <t>0,5*13,77*2</t>
  </si>
  <si>
    <t>0,5*(7,03+6,98+10,41*2+1,53*2+2,86*2+21,1)</t>
  </si>
  <si>
    <t>SS05TI:</t>
  </si>
  <si>
    <t>0,8*(25,72+24,15*2+0,3*2)</t>
  </si>
  <si>
    <t>0,8*11,66</t>
  </si>
  <si>
    <t>0,5*(25,72+24,15*2+0,3*2)</t>
  </si>
  <si>
    <t>0,5*11,66</t>
  </si>
  <si>
    <t>Skladby podhledů:</t>
  </si>
  <si>
    <t>SD01:</t>
  </si>
  <si>
    <t>2,59*5,6*2</t>
  </si>
  <si>
    <t>SD02:</t>
  </si>
  <si>
    <t>0,8*(2,85+0,15+0,1)*2</t>
  </si>
  <si>
    <t>0,8*(5,6+0,15*2)*2</t>
  </si>
  <si>
    <t>1,2*(2,79*2+2,82+0,1*4+0,15*2)</t>
  </si>
  <si>
    <t>SD03:</t>
  </si>
  <si>
    <t>2,4*(9,55+0,15*2)</t>
  </si>
  <si>
    <t>SD04:</t>
  </si>
  <si>
    <t>(13,49+0,15*2)*(1,6+0,15)*2</t>
  </si>
  <si>
    <t>2,56*0,6*2</t>
  </si>
  <si>
    <t>2,58*0,6*2</t>
  </si>
  <si>
    <t>5,6*0,6*2</t>
  </si>
  <si>
    <t>5,58*0,6*2</t>
  </si>
  <si>
    <t>Skladby podlah:</t>
  </si>
  <si>
    <t>SP01:</t>
  </si>
  <si>
    <t>1PP:(0,5*33,03+1,21*13,6)*2</t>
  </si>
  <si>
    <t>Skladby fasád:</t>
  </si>
  <si>
    <t>SW01:</t>
  </si>
  <si>
    <t>nad střechou ve 3NP:</t>
  </si>
  <si>
    <t>(11,65-7,6)*(13,59*2+7,15*2)</t>
  </si>
  <si>
    <t>-1,2*1,2*7</t>
  </si>
  <si>
    <t>-1,2*2,05</t>
  </si>
  <si>
    <t>okolo pilířků nad střechou ve 3NP:</t>
  </si>
  <si>
    <t>(0,9*(0,4*6)+0,4*(1,64+1,5+1,44+0,88))*2</t>
  </si>
  <si>
    <t>odpočet SW01xps:-2,184</t>
  </si>
  <si>
    <t>SW01xps:</t>
  </si>
  <si>
    <t>nad pilířky nad střechou ve 3NP:</t>
  </si>
  <si>
    <t>0,2*(1,64+1,5+1,44+0,88)*2</t>
  </si>
  <si>
    <t>SW02:</t>
  </si>
  <si>
    <t>severovýchodní pohled:</t>
  </si>
  <si>
    <t>4,99*0,87*2</t>
  </si>
  <si>
    <t>(0,89+0,3)*9,55</t>
  </si>
  <si>
    <t>m101:(4,6-0,4)*3,33*2</t>
  </si>
  <si>
    <t>jihozápadní pohled:</t>
  </si>
  <si>
    <t>(2,75-0,55)*3,8*2</t>
  </si>
  <si>
    <t>-1,21*(2,18-0,4)</t>
  </si>
  <si>
    <t>-1,49*(2,21-0,4)</t>
  </si>
  <si>
    <t>SW03:</t>
  </si>
  <si>
    <t>pilíře 1PP:(3,55-0,4)*0,8*4*2</t>
  </si>
  <si>
    <t>severozápadní pohled:</t>
  </si>
  <si>
    <t>(6,27-0,05-0,2)*(13,49+0,2*2)</t>
  </si>
  <si>
    <t>-1,2*(6,22-0,2)*7</t>
  </si>
  <si>
    <t>jihovýchodní pohled:</t>
  </si>
  <si>
    <t>SW03xps:</t>
  </si>
  <si>
    <t>0,2*(13,49+0,2*2)</t>
  </si>
  <si>
    <t>-1,2*0,2*7</t>
  </si>
  <si>
    <t>SW04:</t>
  </si>
  <si>
    <t>m101:4,6*9,55-3,075*4,35*2-3,05*4,35</t>
  </si>
  <si>
    <t>(2,75-0,55)*4,2*2</t>
  </si>
  <si>
    <t>(0,6+0,5)*13,49</t>
  </si>
  <si>
    <t>1PP:((1,4+1,9)/2-0,4)*(10,45+13,6+10,28+1,71*2+0,4*2)</t>
  </si>
  <si>
    <t>-1,5*1,2*4</t>
  </si>
  <si>
    <t>-1,13*1,2*2</t>
  </si>
  <si>
    <t>1PP:((1,4+2,0)/2-0,4)*(10,45+13,6+10,28+1,71*2+0,4*2)</t>
  </si>
  <si>
    <t>SW05:</t>
  </si>
  <si>
    <t>pilíře 1PP:0,4*0,8*4*2</t>
  </si>
  <si>
    <t>0,4*3,8*2</t>
  </si>
  <si>
    <t>-1,21*0,4</t>
  </si>
  <si>
    <t>-1,49*0,4</t>
  </si>
  <si>
    <t>SW06:</t>
  </si>
  <si>
    <t>0,4*(25,72+0,4*4)</t>
  </si>
  <si>
    <t>0,4*4,2*2</t>
  </si>
  <si>
    <t>1PP:0,4*(10,45+13,6+10,28+1,71*2+0,4*2)</t>
  </si>
  <si>
    <t>0,4*3,0</t>
  </si>
  <si>
    <t>SW06a:</t>
  </si>
  <si>
    <t>m101:0,4*3,33*2</t>
  </si>
  <si>
    <t>SW07:</t>
  </si>
  <si>
    <t>v místě výkopů:</t>
  </si>
  <si>
    <t>1,0*(34,3+1,71*2+0,4*8)*2</t>
  </si>
  <si>
    <t>2,5*(1,5+1,2)</t>
  </si>
  <si>
    <t>2,5*(10,1+2,3+0,4*4)</t>
  </si>
  <si>
    <t>1,0*(1,1+7,8)*2</t>
  </si>
  <si>
    <t>SW08:</t>
  </si>
  <si>
    <t>na zazdívku :1,79*2,53</t>
  </si>
  <si>
    <t>SW10:</t>
  </si>
  <si>
    <t>0,6*(13,49+0,2*2)</t>
  </si>
  <si>
    <t>SW11:</t>
  </si>
  <si>
    <t>(1,42+0,35)*19,84</t>
  </si>
  <si>
    <t>10,18*1,41*2</t>
  </si>
  <si>
    <t>7,6*1,53*2</t>
  </si>
  <si>
    <t>(7,6+0,55)*25,72</t>
  </si>
  <si>
    <t>odpočet SW01 a SW01xps:-(6,25+0,15)*(8,3+0,15*2)</t>
  </si>
  <si>
    <t>odpočet SW21:-(0,1+0,55)*9,9</t>
  </si>
  <si>
    <t>(7,6+0,55)*6,4</t>
  </si>
  <si>
    <t>odpočet SW08:-1,79*2,53</t>
  </si>
  <si>
    <t>(7,6-6,27)*(10,56+13,49+10,56)</t>
  </si>
  <si>
    <t>hrana nad SW01:0,3*(5,58+5,6+2,56)</t>
  </si>
  <si>
    <t>(10,18-0,05)*3,0</t>
  </si>
  <si>
    <t>-1,2*6,2</t>
  </si>
  <si>
    <t>(6,27-0,05)*(0,8*6)</t>
  </si>
  <si>
    <t>(0,55+0,05)*(10,5*2)</t>
  </si>
  <si>
    <t>(6,27+0,55)*1,6*2</t>
  </si>
  <si>
    <t>SW12:</t>
  </si>
  <si>
    <t>(6,27-0,05)*(0,4*6+0,6*2)</t>
  </si>
  <si>
    <t>SW13:</t>
  </si>
  <si>
    <t>lem rohu u jihozápadu:</t>
  </si>
  <si>
    <t>(7,6+0,55)*(0,8*2+0,7*2)</t>
  </si>
  <si>
    <t>1,05*2,57</t>
  </si>
  <si>
    <t>SW14:</t>
  </si>
  <si>
    <t>7,1*2,1</t>
  </si>
  <si>
    <t>SW15:</t>
  </si>
  <si>
    <t>1PP:(2,75-0,55)*(0,6+0,65)*2</t>
  </si>
  <si>
    <t>1PP:(2,75-0,55)*9,1</t>
  </si>
  <si>
    <t>-2,05*(2,67-0,5)</t>
  </si>
  <si>
    <t>-1,86*(2,51-0,5)</t>
  </si>
  <si>
    <t>-2,31*(2,03-0,5)</t>
  </si>
  <si>
    <t>SW16:</t>
  </si>
  <si>
    <t>1PP:(2,75-0,55)*6,4</t>
  </si>
  <si>
    <t>-1,85*(2,54-0,4)</t>
  </si>
  <si>
    <t>1PP:0,4*(9,78+0,65*2)</t>
  </si>
  <si>
    <t>1PP:0,4*9,1</t>
  </si>
  <si>
    <t>-0,4*(0,9+1,85)</t>
  </si>
  <si>
    <t>1PP:0,5*9,1</t>
  </si>
  <si>
    <t>-2,05*0,5</t>
  </si>
  <si>
    <t>-1,86*0,5</t>
  </si>
  <si>
    <t>-2,31*0,5</t>
  </si>
  <si>
    <t>SW18:</t>
  </si>
  <si>
    <t>(2,75-0,55)*2,15-0,9*(2,08-0,4)</t>
  </si>
  <si>
    <t>0,4*(2,15-0,9)</t>
  </si>
  <si>
    <t>SW19:</t>
  </si>
  <si>
    <t>sloupy m101:(4,18-0,4)*(0,58*2+1,28*2)*2</t>
  </si>
  <si>
    <t>SW20:</t>
  </si>
  <si>
    <t>sloupy m101:0,4*(0,58*2+1,28*2)*2</t>
  </si>
  <si>
    <t>SW21:</t>
  </si>
  <si>
    <t>(0,1+0,55)*9,9</t>
  </si>
  <si>
    <t>SW22:</t>
  </si>
  <si>
    <t>1PP:((1,4+1,9)/2-0,4)*(0,4*4+0,6*2)</t>
  </si>
  <si>
    <t>SW23:</t>
  </si>
  <si>
    <t>jevištní věž:</t>
  </si>
  <si>
    <t>(17,0-11,65)*(12,46-0,55*2)</t>
  </si>
  <si>
    <t>(17,0-7,6)*(12,46+10,46*2+0,55*2)</t>
  </si>
  <si>
    <t>-0,85*0,85*8</t>
  </si>
  <si>
    <t>SW24:</t>
  </si>
  <si>
    <t>1NP-3NP:</t>
  </si>
  <si>
    <t>(11,65-10,18+0,2)*25,72</t>
  </si>
  <si>
    <t>(10,18-7,6)*1,48*2</t>
  </si>
  <si>
    <t>9,0*20,2</t>
  </si>
  <si>
    <t>-4,98*11,2</t>
  </si>
  <si>
    <t>(6,25+0,15)*(8,3+0,15*2)</t>
  </si>
  <si>
    <t>(6,27-0,05)*(5,58+0,2+0,1+5,6+0,2+0,1+2,56+0,1*2+0,32)</t>
  </si>
  <si>
    <t>(6,27-0,05)*(5,58+0,2+0,1+5,6+0,2+0,1+0,32*2)</t>
  </si>
  <si>
    <t>odpočet SW24xps:-10,776</t>
  </si>
  <si>
    <t>SW24xps:</t>
  </si>
  <si>
    <t>0,4*4,5*2</t>
  </si>
  <si>
    <t>0,2*(8,3+0,15*2)</t>
  </si>
  <si>
    <t>0,2*(5,58+0,2+0,1+5,6+0,2+0,1+2,56+0,1*2+0,32)</t>
  </si>
  <si>
    <t>0,2*(5,58+0,2+0,1+5,6+0,2+0,1+0,32*2)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</si>
  <si>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</si>
  <si>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</si>
  <si>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</si>
  <si>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</si>
  <si>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</si>
  <si>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</si>
  <si>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</si>
  <si>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</si>
  <si>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</si>
  <si>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</si>
  <si>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</si>
  <si>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</si>
  <si>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</si>
  <si>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</si>
  <si>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</si>
  <si>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979990201R00</t>
  </si>
  <si>
    <t xml:space="preserve">Poplatek za skládku suti -azbestocementové výrobky </t>
  </si>
  <si>
    <t>979999999R00</t>
  </si>
  <si>
    <t xml:space="preserve">Poplatek za skladku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</si>
  <si>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</si>
  <si>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</si>
  <si>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</si>
  <si>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</si>
  <si>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</si>
  <si>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</si>
  <si>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</si>
  <si>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</si>
  <si>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Žďár nad Sázavou</t>
  </si>
  <si>
    <t>Atelier WIK s.r.o.,BRNO</t>
  </si>
  <si>
    <t>SO.01.1 ROZPOČET/VV - DPS</t>
  </si>
  <si>
    <t>VRN</t>
  </si>
  <si>
    <t>VEDLEJŠÍ A OSTATNÍ ROZPOČTOVÉ NÁKLADY</t>
  </si>
  <si>
    <t>00</t>
  </si>
  <si>
    <t>Přípravné a pomocné práce</t>
  </si>
  <si>
    <t>00 Přípravné a pomocné práce</t>
  </si>
  <si>
    <t>00.01</t>
  </si>
  <si>
    <t>Dočasné vybavení - kanceláře na stavbě pro účastníky výstavy</t>
  </si>
  <si>
    <t>kpl</t>
  </si>
  <si>
    <t>00.02</t>
  </si>
  <si>
    <t xml:space="preserve">Telefon a Internet pro potřebu účastníků výstavby </t>
  </si>
  <si>
    <t>00.03</t>
  </si>
  <si>
    <t>Dočasné oplocení,tabule, ochranné zábradlí brány, branky apod.</t>
  </si>
  <si>
    <t>00.04</t>
  </si>
  <si>
    <t xml:space="preserve">Sociální zařízení pro pracovníky dodavatele </t>
  </si>
  <si>
    <t>00.05</t>
  </si>
  <si>
    <t>Vývěsní štíty pro Klienta, dodavatele, konzultanta a architekty</t>
  </si>
  <si>
    <t>00.06</t>
  </si>
  <si>
    <t xml:space="preserve">Ochrana inženýrských sítí </t>
  </si>
  <si>
    <t>00.07</t>
  </si>
  <si>
    <t xml:space="preserve">Údržba soukromých a veřejných cest </t>
  </si>
  <si>
    <t>00.08</t>
  </si>
  <si>
    <t>Ochrana prací na střešních konstrukcích a vlastních konstrukcí před nepříznivým počasím</t>
  </si>
  <si>
    <t>00.09</t>
  </si>
  <si>
    <t>Ochrana dokončených prací, provizorní cesty a zpevněné plochy, přejezdy atd.</t>
  </si>
  <si>
    <t>00.10</t>
  </si>
  <si>
    <t xml:space="preserve">Protipožární opatření na stavbě </t>
  </si>
  <si>
    <t>00.11</t>
  </si>
  <si>
    <t xml:space="preserve">Ostraha stavby </t>
  </si>
  <si>
    <t>00.12</t>
  </si>
  <si>
    <t xml:space="preserve">Vodné, stočné pro stavbu </t>
  </si>
  <si>
    <t>00.13</t>
  </si>
  <si>
    <t xml:space="preserve">Osvětlení a spotřeba el. energie pro stavbu </t>
  </si>
  <si>
    <t>00.14</t>
  </si>
  <si>
    <t xml:space="preserve">Poplatky na Dopravně inženýrské opatření a DIR </t>
  </si>
  <si>
    <t xml:space="preserve">Odvoz odpadků, úklid během prací </t>
  </si>
  <si>
    <t>00.15</t>
  </si>
  <si>
    <t>Dočastná opatření proti hluku ze stavební činnosti mobilní protihlukové stěny</t>
  </si>
  <si>
    <t>11</t>
  </si>
  <si>
    <t>Přípravné a přidružené práce</t>
  </si>
  <si>
    <t>11 Přípravné a přidružené práce</t>
  </si>
  <si>
    <t>11.01</t>
  </si>
  <si>
    <t xml:space="preserve">Dokumentace skutečného provedení stavby </t>
  </si>
  <si>
    <t>11.02</t>
  </si>
  <si>
    <t xml:space="preserve">Geodeticke prace </t>
  </si>
  <si>
    <t>11.03</t>
  </si>
  <si>
    <t xml:space="preserve">Dílenská dokumentace - dodávka GDS </t>
  </si>
  <si>
    <t>11.04</t>
  </si>
  <si>
    <t xml:space="preserve">Inženýrská činnost </t>
  </si>
  <si>
    <t>11.05</t>
  </si>
  <si>
    <t xml:space="preserve">Fotodokumentace o postupu prací </t>
  </si>
  <si>
    <t>11.06</t>
  </si>
  <si>
    <t xml:space="preserve">Bezpečnostní a zdravotní zabezpečení pracovníků </t>
  </si>
  <si>
    <t>11.07</t>
  </si>
  <si>
    <t xml:space="preserve">Systém pro kontrolu kvality a bezpečnosti práce </t>
  </si>
  <si>
    <t>11.08</t>
  </si>
  <si>
    <t>Kontrola hluku, znečištění a všechny ostatní závazky vyplývající ze zákona</t>
  </si>
  <si>
    <t>VRN VEDLEJŠÍ A OSTATNÍ ROZPOČTOVÉ NÁKLADY</t>
  </si>
  <si>
    <t>Slepý rozpočet stavby</t>
  </si>
  <si>
    <t>ceníková úr.</t>
  </si>
  <si>
    <t>RTS 14/I</t>
  </si>
  <si>
    <t>RTS 12/I</t>
  </si>
  <si>
    <t>RTS 13/I</t>
  </si>
  <si>
    <t>indiv.</t>
  </si>
  <si>
    <t>indiv</t>
  </si>
  <si>
    <t>RTS 11/II</t>
  </si>
  <si>
    <t>URS 12/I</t>
  </si>
  <si>
    <t>RTS 11/I</t>
  </si>
  <si>
    <t>URS 10/I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</si>
</sst>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0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wrapTex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18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17" xfId="0" applyNumberFormat="1" applyFont="1" applyBorder="1" applyAlignment="1">
      <alignment horizontal="right" vertical="center"/>
    </xf>
    <xf numFmtId="4" fontId="18" fillId="34" borderId="0" xfId="0" applyNumberFormat="1" applyFont="1" applyFill="1" applyBorder="1" applyAlignment="1">
      <alignment vertical="center"/>
    </xf>
    <xf numFmtId="4" fontId="18" fillId="0" borderId="13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horizontal="right" vertical="center"/>
    </xf>
    <xf numFmtId="0" fontId="23" fillId="35" borderId="10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4" fontId="23" fillId="35" borderId="21" xfId="0" applyNumberFormat="1" applyFont="1" applyFill="1" applyBorder="1" applyAlignment="1">
      <alignment horizontal="right" vertical="center"/>
    </xf>
    <xf numFmtId="4" fontId="23" fillId="35" borderId="22" xfId="0" applyNumberFormat="1" applyFont="1" applyFill="1" applyBorder="1" applyAlignment="1">
      <alignment horizontal="right" vertical="center"/>
    </xf>
    <xf numFmtId="3" fontId="23" fillId="36" borderId="22" xfId="0" applyNumberFormat="1" applyFont="1" applyFill="1" applyBorder="1" applyAlignment="1">
      <alignment horizontal="right" vertical="center"/>
    </xf>
    <xf numFmtId="3" fontId="23" fillId="36" borderId="23" xfId="0" applyNumberFormat="1" applyFont="1" applyFill="1" applyBorder="1" applyAlignment="1">
      <alignment horizontal="right" vertical="center"/>
    </xf>
    <xf numFmtId="4" fontId="2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21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164" fontId="20" fillId="0" borderId="17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165" fontId="18" fillId="0" borderId="26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64" fontId="20" fillId="0" borderId="14" xfId="0" applyNumberFormat="1" applyFont="1" applyBorder="1" applyAlignment="1">
      <alignment/>
    </xf>
    <xf numFmtId="3" fontId="21" fillId="0" borderId="26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left"/>
    </xf>
    <xf numFmtId="0" fontId="21" fillId="35" borderId="10" xfId="0" applyFont="1" applyFill="1" applyBorder="1" applyAlignment="1">
      <alignment vertical="center"/>
    </xf>
    <xf numFmtId="49" fontId="21" fillId="35" borderId="11" xfId="0" applyNumberFormat="1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vertical="center"/>
    </xf>
    <xf numFmtId="164" fontId="20" fillId="35" borderId="12" xfId="0" applyNumberFormat="1" applyFont="1" applyFill="1" applyBorder="1" applyAlignment="1">
      <alignment/>
    </xf>
    <xf numFmtId="3" fontId="21" fillId="35" borderId="24" xfId="0" applyNumberFormat="1" applyFont="1" applyFill="1" applyBorder="1" applyAlignment="1">
      <alignment horizontal="right" vertical="center"/>
    </xf>
    <xf numFmtId="165" fontId="21" fillId="35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21" fillId="33" borderId="24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/>
    </xf>
    <xf numFmtId="49" fontId="20" fillId="0" borderId="25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6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35" borderId="12" xfId="0" applyNumberFormat="1" applyFont="1" applyFill="1" applyBorder="1" applyAlignment="1">
      <alignment horizontal="right" vertical="center"/>
    </xf>
    <xf numFmtId="4" fontId="24" fillId="33" borderId="24" xfId="0" applyNumberFormat="1" applyFont="1" applyFill="1" applyBorder="1" applyAlignment="1">
      <alignment horizontal="center" vertical="center"/>
    </xf>
    <xf numFmtId="165" fontId="20" fillId="0" borderId="25" xfId="0" applyNumberFormat="1" applyFont="1" applyBorder="1" applyAlignment="1">
      <alignment/>
    </xf>
    <xf numFmtId="165" fontId="20" fillId="0" borderId="26" xfId="0" applyNumberFormat="1" applyFont="1" applyBorder="1" applyAlignment="1">
      <alignment/>
    </xf>
    <xf numFmtId="165" fontId="20" fillId="35" borderId="24" xfId="0" applyNumberFormat="1" applyFont="1" applyFill="1" applyBorder="1" applyAlignment="1">
      <alignment/>
    </xf>
    <xf numFmtId="0" fontId="19" fillId="0" borderId="19" xfId="0" applyFont="1" applyBorder="1" applyAlignment="1">
      <alignment horizontal="centerContinuous" vertical="top"/>
    </xf>
    <xf numFmtId="0" fontId="18" fillId="0" borderId="19" xfId="0" applyFont="1" applyBorder="1" applyAlignment="1">
      <alignment horizontal="centerContinuous"/>
    </xf>
    <xf numFmtId="0" fontId="24" fillId="33" borderId="27" xfId="0" applyFont="1" applyFill="1" applyBorder="1" applyAlignment="1">
      <alignment horizontal="left"/>
    </xf>
    <xf numFmtId="0" fontId="20" fillId="33" borderId="28" xfId="0" applyFont="1" applyFill="1" applyBorder="1" applyAlignment="1">
      <alignment horizontal="centerContinuous"/>
    </xf>
    <xf numFmtId="49" fontId="21" fillId="33" borderId="29" xfId="0" applyNumberFormat="1" applyFont="1" applyFill="1" applyBorder="1" applyAlignment="1">
      <alignment horizontal="left"/>
    </xf>
    <xf numFmtId="49" fontId="20" fillId="33" borderId="28" xfId="0" applyNumberFormat="1" applyFont="1" applyFill="1" applyBorder="1" applyAlignment="1">
      <alignment horizontal="centerContinuous"/>
    </xf>
    <xf numFmtId="0" fontId="20" fillId="0" borderId="30" xfId="0" applyFont="1" applyBorder="1" applyAlignment="1">
      <alignment/>
    </xf>
    <xf numFmtId="49" fontId="20" fillId="0" borderId="31" xfId="0" applyNumberFormat="1" applyFont="1" applyBorder="1" applyAlignment="1">
      <alignment horizontal="left"/>
    </xf>
    <xf numFmtId="0" fontId="18" fillId="0" borderId="32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33" xfId="0" applyFont="1" applyBorder="1" applyAlignment="1">
      <alignment horizontal="left"/>
    </xf>
    <xf numFmtId="0" fontId="24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left"/>
    </xf>
    <xf numFmtId="49" fontId="24" fillId="33" borderId="32" xfId="0" applyNumberFormat="1" applyFont="1" applyFill="1" applyBorder="1" applyAlignment="1">
      <alignment/>
    </xf>
    <xf numFmtId="49" fontId="18" fillId="33" borderId="12" xfId="0" applyNumberFormat="1" applyFont="1" applyFill="1" applyBorder="1" applyAlignment="1">
      <alignment/>
    </xf>
    <xf numFmtId="49" fontId="24" fillId="33" borderId="11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0" fontId="20" fillId="0" borderId="24" xfId="0" applyFont="1" applyFill="1" applyBorder="1" applyAlignment="1">
      <alignment/>
    </xf>
    <xf numFmtId="3" fontId="20" fillId="0" borderId="33" xfId="0" applyNumberFormat="1" applyFont="1" applyBorder="1" applyAlignment="1">
      <alignment horizontal="left"/>
    </xf>
    <xf numFmtId="0" fontId="18" fillId="0" borderId="0" xfId="0" applyFont="1" applyFill="1" applyAlignment="1">
      <alignment/>
    </xf>
    <xf numFmtId="49" fontId="24" fillId="33" borderId="34" xfId="0" applyNumberFormat="1" applyFont="1" applyFill="1" applyBorder="1" applyAlignment="1">
      <alignment/>
    </xf>
    <xf numFmtId="49" fontId="18" fillId="33" borderId="14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/>
    </xf>
    <xf numFmtId="49" fontId="18" fillId="33" borderId="0" xfId="0" applyNumberFormat="1" applyFont="1" applyFill="1" applyBorder="1" applyAlignment="1">
      <alignment/>
    </xf>
    <xf numFmtId="49" fontId="20" fillId="0" borderId="24" xfId="0" applyNumberFormat="1" applyFont="1" applyBorder="1" applyAlignment="1">
      <alignment horizontal="left"/>
    </xf>
    <xf numFmtId="0" fontId="20" fillId="0" borderId="35" xfId="0" applyFont="1" applyBorder="1" applyAlignment="1">
      <alignment/>
    </xf>
    <xf numFmtId="0" fontId="20" fillId="0" borderId="24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4" xfId="0" applyNumberFormat="1" applyFont="1" applyBorder="1" applyAlignment="1">
      <alignment/>
    </xf>
    <xf numFmtId="0" fontId="20" fillId="0" borderId="36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0" fillId="0" borderId="36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36" xfId="0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32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18" fillId="0" borderId="39" xfId="0" applyFont="1" applyBorder="1" applyAlignment="1">
      <alignment horizontal="centerContinuous" vertical="center"/>
    </xf>
    <xf numFmtId="0" fontId="18" fillId="0" borderId="40" xfId="0" applyFont="1" applyBorder="1" applyAlignment="1">
      <alignment horizontal="centerContinuous" vertical="center"/>
    </xf>
    <xf numFmtId="0" fontId="24" fillId="33" borderId="21" xfId="0" applyFont="1" applyFill="1" applyBorder="1" applyAlignment="1">
      <alignment horizontal="left"/>
    </xf>
    <xf numFmtId="0" fontId="18" fillId="33" borderId="22" xfId="0" applyFont="1" applyFill="1" applyBorder="1" applyAlignment="1">
      <alignment horizontal="left"/>
    </xf>
    <xf numFmtId="0" fontId="18" fillId="33" borderId="41" xfId="0" applyFont="1" applyFill="1" applyBorder="1" applyAlignment="1">
      <alignment horizontal="centerContinuous"/>
    </xf>
    <xf numFmtId="0" fontId="24" fillId="33" borderId="22" xfId="0" applyFont="1" applyFill="1" applyBorder="1" applyAlignment="1">
      <alignment horizontal="centerContinuous"/>
    </xf>
    <xf numFmtId="0" fontId="18" fillId="33" borderId="22" xfId="0" applyFont="1" applyFill="1" applyBorder="1" applyAlignment="1">
      <alignment horizontal="centerContinuous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3" fontId="18" fillId="0" borderId="31" xfId="0" applyNumberFormat="1" applyFont="1" applyBorder="1" applyAlignment="1">
      <alignment/>
    </xf>
    <xf numFmtId="0" fontId="18" fillId="0" borderId="27" xfId="0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28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3" xfId="0" applyFont="1" applyBorder="1" applyAlignment="1">
      <alignment shrinkToFit="1"/>
    </xf>
    <xf numFmtId="0" fontId="18" fillId="0" borderId="45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46" xfId="0" applyFont="1" applyBorder="1" applyAlignment="1">
      <alignment horizontal="center" shrinkToFit="1"/>
    </xf>
    <xf numFmtId="0" fontId="18" fillId="0" borderId="47" xfId="0" applyFont="1" applyBorder="1" applyAlignment="1">
      <alignment horizontal="center" shrinkToFit="1"/>
    </xf>
    <xf numFmtId="3" fontId="18" fillId="0" borderId="48" xfId="0" applyNumberFormat="1" applyFont="1" applyBorder="1" applyAlignment="1">
      <alignment/>
    </xf>
    <xf numFmtId="0" fontId="18" fillId="0" borderId="46" xfId="0" applyFont="1" applyBorder="1" applyAlignment="1">
      <alignment/>
    </xf>
    <xf numFmtId="3" fontId="18" fillId="0" borderId="49" xfId="0" applyNumberFormat="1" applyFont="1" applyBorder="1" applyAlignment="1">
      <alignment/>
    </xf>
    <xf numFmtId="0" fontId="18" fillId="0" borderId="47" xfId="0" applyFont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28" xfId="0" applyFont="1" applyFill="1" applyBorder="1" applyAlignment="1">
      <alignment/>
    </xf>
    <xf numFmtId="0" fontId="24" fillId="33" borderId="50" xfId="0" applyFont="1" applyFill="1" applyBorder="1" applyAlignment="1">
      <alignment/>
    </xf>
    <xf numFmtId="0" fontId="24" fillId="33" borderId="51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0" xfId="0" applyFont="1" applyBorder="1" applyAlignment="1">
      <alignment horizontal="right"/>
    </xf>
    <xf numFmtId="166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16" xfId="0" applyFont="1" applyBorder="1" applyAlignment="1">
      <alignment/>
    </xf>
    <xf numFmtId="165" fontId="18" fillId="0" borderId="17" xfId="0" applyNumberFormat="1" applyFont="1" applyBorder="1" applyAlignment="1">
      <alignment horizontal="right"/>
    </xf>
    <xf numFmtId="0" fontId="18" fillId="0" borderId="17" xfId="0" applyFont="1" applyBorder="1" applyAlignment="1">
      <alignment/>
    </xf>
    <xf numFmtId="167" fontId="18" fillId="0" borderId="10" xfId="0" applyNumberFormat="1" applyFont="1" applyBorder="1" applyAlignment="1">
      <alignment horizontal="right" indent="2"/>
    </xf>
    <xf numFmtId="167" fontId="18" fillId="0" borderId="36" xfId="0" applyNumberFormat="1" applyFont="1" applyBorder="1" applyAlignment="1">
      <alignment horizontal="right" indent="2"/>
    </xf>
    <xf numFmtId="0" fontId="18" fillId="0" borderId="11" xfId="0" applyFont="1" applyBorder="1" applyAlignment="1">
      <alignment/>
    </xf>
    <xf numFmtId="165" fontId="18" fillId="0" borderId="12" xfId="0" applyNumberFormat="1" applyFont="1" applyBorder="1" applyAlignment="1">
      <alignment horizontal="right"/>
    </xf>
    <xf numFmtId="0" fontId="23" fillId="33" borderId="46" xfId="0" applyFont="1" applyFill="1" applyBorder="1" applyAlignment="1">
      <alignment/>
    </xf>
    <xf numFmtId="0" fontId="23" fillId="33" borderId="49" xfId="0" applyFont="1" applyFill="1" applyBorder="1" applyAlignment="1">
      <alignment/>
    </xf>
    <xf numFmtId="0" fontId="23" fillId="33" borderId="47" xfId="0" applyFont="1" applyFill="1" applyBorder="1" applyAlignment="1">
      <alignment/>
    </xf>
    <xf numFmtId="167" fontId="23" fillId="33" borderId="56" xfId="0" applyNumberFormat="1" applyFont="1" applyFill="1" applyBorder="1" applyAlignment="1">
      <alignment horizontal="right" indent="2"/>
    </xf>
    <xf numFmtId="167" fontId="23" fillId="33" borderId="57" xfId="0" applyNumberFormat="1" applyFont="1" applyFill="1" applyBorder="1" applyAlignment="1">
      <alignment horizontal="right" indent="2"/>
    </xf>
    <xf numFmtId="0" fontId="23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18" fillId="0" borderId="0" xfId="0" applyFont="1" applyAlignment="1">
      <alignment vertical="justify"/>
    </xf>
    <xf numFmtId="0" fontId="18" fillId="0" borderId="0" xfId="0" applyFont="1" applyAlignment="1">
      <alignment horizontal="left" wrapText="1"/>
    </xf>
    <xf numFmtId="0" fontId="18" fillId="0" borderId="58" xfId="46" applyFont="1" applyBorder="1" applyAlignment="1">
      <alignment horizontal="center"/>
      <protection/>
    </xf>
    <xf numFmtId="0" fontId="18" fillId="0" borderId="59" xfId="46" applyFont="1" applyBorder="1" applyAlignment="1">
      <alignment horizontal="center"/>
      <protection/>
    </xf>
    <xf numFmtId="49" fontId="24" fillId="0" borderId="60" xfId="46" applyNumberFormat="1" applyFont="1" applyBorder="1">
      <alignment/>
      <protection/>
    </xf>
    <xf numFmtId="49" fontId="18" fillId="0" borderId="60" xfId="46" applyNumberFormat="1" applyFont="1" applyBorder="1">
      <alignment/>
      <protection/>
    </xf>
    <xf numFmtId="49" fontId="18" fillId="0" borderId="60" xfId="46" applyNumberFormat="1" applyFont="1" applyBorder="1" applyAlignment="1">
      <alignment horizontal="right"/>
      <protection/>
    </xf>
    <xf numFmtId="0" fontId="18" fillId="0" borderId="61" xfId="46" applyFont="1" applyBorder="1">
      <alignment/>
      <protection/>
    </xf>
    <xf numFmtId="49" fontId="18" fillId="0" borderId="60" xfId="0" applyNumberFormat="1" applyFont="1" applyBorder="1" applyAlignment="1">
      <alignment horizontal="left"/>
    </xf>
    <xf numFmtId="0" fontId="18" fillId="0" borderId="62" xfId="0" applyNumberFormat="1" applyFont="1" applyBorder="1" applyAlignment="1">
      <alignment/>
    </xf>
    <xf numFmtId="0" fontId="18" fillId="0" borderId="63" xfId="46" applyFont="1" applyBorder="1" applyAlignment="1">
      <alignment horizontal="center"/>
      <protection/>
    </xf>
    <xf numFmtId="0" fontId="18" fillId="0" borderId="64" xfId="46" applyFont="1" applyBorder="1" applyAlignment="1">
      <alignment horizontal="center"/>
      <protection/>
    </xf>
    <xf numFmtId="49" fontId="24" fillId="0" borderId="65" xfId="46" applyNumberFormat="1" applyFont="1" applyBorder="1">
      <alignment/>
      <protection/>
    </xf>
    <xf numFmtId="49" fontId="18" fillId="0" borderId="65" xfId="46" applyNumberFormat="1" applyFont="1" applyBorder="1">
      <alignment/>
      <protection/>
    </xf>
    <xf numFmtId="49" fontId="18" fillId="0" borderId="65" xfId="46" applyNumberFormat="1" applyFont="1" applyBorder="1" applyAlignment="1">
      <alignment horizontal="right"/>
      <protection/>
    </xf>
    <xf numFmtId="0" fontId="18" fillId="0" borderId="66" xfId="46" applyFont="1" applyBorder="1" applyAlignment="1">
      <alignment horizontal="left"/>
      <protection/>
    </xf>
    <xf numFmtId="0" fontId="18" fillId="0" borderId="65" xfId="46" applyFont="1" applyBorder="1" applyAlignment="1">
      <alignment horizontal="left"/>
      <protection/>
    </xf>
    <xf numFmtId="0" fontId="18" fillId="0" borderId="67" xfId="46" applyFont="1" applyBorder="1" applyAlignment="1">
      <alignment horizontal="lef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33" borderId="21" xfId="0" applyNumberFormat="1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41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68" xfId="0" applyFont="1" applyFill="1" applyBorder="1" applyAlignment="1">
      <alignment horizontal="center"/>
    </xf>
    <xf numFmtId="0" fontId="24" fillId="33" borderId="69" xfId="0" applyFont="1" applyFill="1" applyBorder="1" applyAlignment="1">
      <alignment horizontal="center"/>
    </xf>
    <xf numFmtId="3" fontId="18" fillId="0" borderId="52" xfId="0" applyNumberFormat="1" applyFont="1" applyBorder="1" applyAlignment="1">
      <alignment/>
    </xf>
    <xf numFmtId="0" fontId="24" fillId="33" borderId="21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3" fontId="24" fillId="33" borderId="41" xfId="0" applyNumberFormat="1" applyFont="1" applyFill="1" applyBorder="1" applyAlignment="1">
      <alignment/>
    </xf>
    <xf numFmtId="3" fontId="24" fillId="33" borderId="23" xfId="0" applyNumberFormat="1" applyFont="1" applyFill="1" applyBorder="1" applyAlignment="1">
      <alignment/>
    </xf>
    <xf numFmtId="3" fontId="24" fillId="33" borderId="68" xfId="0" applyNumberFormat="1" applyFont="1" applyFill="1" applyBorder="1" applyAlignment="1">
      <alignment/>
    </xf>
    <xf numFmtId="3" fontId="24" fillId="33" borderId="69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Continuous"/>
    </xf>
    <xf numFmtId="0" fontId="18" fillId="33" borderId="51" xfId="0" applyFont="1" applyFill="1" applyBorder="1" applyAlignment="1">
      <alignment/>
    </xf>
    <xf numFmtId="0" fontId="24" fillId="33" borderId="70" xfId="0" applyFont="1" applyFill="1" applyBorder="1" applyAlignment="1">
      <alignment horizontal="right"/>
    </xf>
    <xf numFmtId="0" fontId="24" fillId="33" borderId="29" xfId="0" applyFont="1" applyFill="1" applyBorder="1" applyAlignment="1">
      <alignment horizontal="right"/>
    </xf>
    <xf numFmtId="0" fontId="24" fillId="33" borderId="28" xfId="0" applyFont="1" applyFill="1" applyBorder="1" applyAlignment="1">
      <alignment horizontal="center"/>
    </xf>
    <xf numFmtId="4" fontId="21" fillId="33" borderId="29" xfId="0" applyNumberFormat="1" applyFont="1" applyFill="1" applyBorder="1" applyAlignment="1">
      <alignment horizontal="right"/>
    </xf>
    <xf numFmtId="4" fontId="21" fillId="33" borderId="51" xfId="0" applyNumberFormat="1" applyFont="1" applyFill="1" applyBorder="1" applyAlignment="1">
      <alignment horizontal="right"/>
    </xf>
    <xf numFmtId="0" fontId="18" fillId="0" borderId="37" xfId="0" applyFont="1" applyBorder="1" applyAlignment="1">
      <alignment/>
    </xf>
    <xf numFmtId="3" fontId="18" fillId="0" borderId="44" xfId="0" applyNumberFormat="1" applyFont="1" applyBorder="1" applyAlignment="1">
      <alignment horizontal="right"/>
    </xf>
    <xf numFmtId="165" fontId="18" fillId="0" borderId="24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4" fontId="18" fillId="0" borderId="43" xfId="0" applyNumberFormat="1" applyFont="1" applyBorder="1" applyAlignment="1">
      <alignment horizontal="right"/>
    </xf>
    <xf numFmtId="3" fontId="18" fillId="0" borderId="37" xfId="0" applyNumberFormat="1" applyFont="1" applyBorder="1" applyAlignment="1">
      <alignment horizontal="right"/>
    </xf>
    <xf numFmtId="0" fontId="18" fillId="33" borderId="46" xfId="0" applyFont="1" applyFill="1" applyBorder="1" applyAlignment="1">
      <alignment/>
    </xf>
    <xf numFmtId="0" fontId="24" fillId="33" borderId="49" xfId="0" applyFont="1" applyFill="1" applyBorder="1" applyAlignment="1">
      <alignment/>
    </xf>
    <xf numFmtId="0" fontId="18" fillId="33" borderId="49" xfId="0" applyFont="1" applyFill="1" applyBorder="1" applyAlignment="1">
      <alignment/>
    </xf>
    <xf numFmtId="4" fontId="18" fillId="33" borderId="57" xfId="0" applyNumberFormat="1" applyFont="1" applyFill="1" applyBorder="1" applyAlignment="1">
      <alignment/>
    </xf>
    <xf numFmtId="4" fontId="18" fillId="33" borderId="46" xfId="0" applyNumberFormat="1" applyFont="1" applyFill="1" applyBorder="1" applyAlignment="1">
      <alignment/>
    </xf>
    <xf numFmtId="4" fontId="18" fillId="33" borderId="49" xfId="0" applyNumberFormat="1" applyFont="1" applyFill="1" applyBorder="1" applyAlignment="1">
      <alignment/>
    </xf>
    <xf numFmtId="3" fontId="24" fillId="33" borderId="49" xfId="0" applyNumberFormat="1" applyFont="1" applyFill="1" applyBorder="1" applyAlignment="1">
      <alignment horizontal="right"/>
    </xf>
    <xf numFmtId="3" fontId="24" fillId="33" borderId="57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6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18" fillId="0" borderId="60" xfId="46" applyFont="1" applyBorder="1">
      <alignment/>
      <protection/>
    </xf>
    <xf numFmtId="0" fontId="20" fillId="0" borderId="61" xfId="46" applyFont="1" applyBorder="1" applyAlignment="1">
      <alignment horizontal="right"/>
      <protection/>
    </xf>
    <xf numFmtId="49" fontId="18" fillId="0" borderId="60" xfId="46" applyNumberFormat="1" applyFont="1" applyBorder="1" applyAlignment="1">
      <alignment horizontal="left"/>
      <protection/>
    </xf>
    <xf numFmtId="0" fontId="18" fillId="0" borderId="62" xfId="46" applyFont="1" applyBorder="1">
      <alignment/>
      <protection/>
    </xf>
    <xf numFmtId="49" fontId="18" fillId="0" borderId="63" xfId="46" applyNumberFormat="1" applyFont="1" applyBorder="1" applyAlignment="1">
      <alignment horizontal="center"/>
      <protection/>
    </xf>
    <xf numFmtId="0" fontId="18" fillId="0" borderId="65" xfId="46" applyFont="1" applyBorder="1">
      <alignment/>
      <protection/>
    </xf>
    <xf numFmtId="0" fontId="18" fillId="0" borderId="66" xfId="46" applyFont="1" applyBorder="1" applyAlignment="1">
      <alignment horizontal="center" shrinkToFit="1"/>
      <protection/>
    </xf>
    <xf numFmtId="0" fontId="18" fillId="0" borderId="65" xfId="46" applyFont="1" applyBorder="1" applyAlignment="1">
      <alignment horizontal="center" shrinkToFit="1"/>
      <protection/>
    </xf>
    <xf numFmtId="0" fontId="18" fillId="0" borderId="67" xfId="46" applyFont="1" applyBorder="1" applyAlignment="1">
      <alignment horizontal="center" shrinkToFit="1"/>
      <protection/>
    </xf>
    <xf numFmtId="0" fontId="20" fillId="0" borderId="0" xfId="46" applyFont="1">
      <alignment/>
      <protection/>
    </xf>
    <xf numFmtId="0" fontId="18" fillId="0" borderId="0" xfId="46" applyFont="1" applyAlignment="1">
      <alignment horizontal="right"/>
      <protection/>
    </xf>
    <xf numFmtId="0" fontId="18" fillId="0" borderId="0" xfId="46" applyFont="1" applyAlignment="1">
      <alignment/>
      <protection/>
    </xf>
    <xf numFmtId="49" fontId="20" fillId="33" borderId="24" xfId="46" applyNumberFormat="1" applyFont="1" applyFill="1" applyBorder="1">
      <alignment/>
      <protection/>
    </xf>
    <xf numFmtId="0" fontId="20" fillId="33" borderId="12" xfId="46" applyFont="1" applyFill="1" applyBorder="1" applyAlignment="1">
      <alignment horizontal="center"/>
      <protection/>
    </xf>
    <xf numFmtId="0" fontId="20" fillId="33" borderId="12" xfId="46" applyNumberFormat="1" applyFont="1" applyFill="1" applyBorder="1" applyAlignment="1">
      <alignment horizontal="center"/>
      <protection/>
    </xf>
    <xf numFmtId="0" fontId="20" fillId="33" borderId="24" xfId="46" applyFont="1" applyFill="1" applyBorder="1" applyAlignment="1">
      <alignment horizontal="center"/>
      <protection/>
    </xf>
    <xf numFmtId="0" fontId="20" fillId="33" borderId="24" xfId="46" applyFont="1" applyFill="1" applyBorder="1" applyAlignment="1">
      <alignment horizontal="center" wrapText="1"/>
      <protection/>
    </xf>
    <xf numFmtId="0" fontId="24" fillId="0" borderId="26" xfId="46" applyFont="1" applyBorder="1" applyAlignment="1">
      <alignment horizontal="center"/>
      <protection/>
    </xf>
    <xf numFmtId="49" fontId="24" fillId="0" borderId="26" xfId="46" applyNumberFormat="1" applyFont="1" applyBorder="1" applyAlignment="1">
      <alignment horizontal="left"/>
      <protection/>
    </xf>
    <xf numFmtId="0" fontId="24" fillId="0" borderId="10" xfId="46" applyFont="1" applyBorder="1">
      <alignment/>
      <protection/>
    </xf>
    <xf numFmtId="0" fontId="18" fillId="0" borderId="11" xfId="46" applyFont="1" applyBorder="1" applyAlignment="1">
      <alignment horizontal="center"/>
      <protection/>
    </xf>
    <xf numFmtId="0" fontId="18" fillId="0" borderId="11" xfId="46" applyNumberFormat="1" applyFont="1" applyBorder="1" applyAlignment="1">
      <alignment horizontal="right"/>
      <protection/>
    </xf>
    <xf numFmtId="0" fontId="18" fillId="0" borderId="12" xfId="46" applyNumberFormat="1" applyFont="1" applyBorder="1">
      <alignment/>
      <protection/>
    </xf>
    <xf numFmtId="0" fontId="18" fillId="0" borderId="15" xfId="46" applyNumberFormat="1" applyFont="1" applyFill="1" applyBorder="1">
      <alignment/>
      <protection/>
    </xf>
    <xf numFmtId="0" fontId="18" fillId="0" borderId="17" xfId="46" applyNumberFormat="1" applyFont="1" applyFill="1" applyBorder="1">
      <alignment/>
      <protection/>
    </xf>
    <xf numFmtId="0" fontId="18" fillId="0" borderId="15" xfId="46" applyFont="1" applyFill="1" applyBorder="1">
      <alignment/>
      <protection/>
    </xf>
    <xf numFmtId="0" fontId="18" fillId="0" borderId="17" xfId="46" applyFont="1" applyFill="1" applyBorder="1">
      <alignment/>
      <protection/>
    </xf>
    <xf numFmtId="0" fontId="29" fillId="0" borderId="0" xfId="46" applyFont="1">
      <alignment/>
      <protection/>
    </xf>
    <xf numFmtId="0" fontId="25" fillId="0" borderId="25" xfId="46" applyFont="1" applyBorder="1" applyAlignment="1">
      <alignment horizontal="center" vertical="top"/>
      <protection/>
    </xf>
    <xf numFmtId="49" fontId="25" fillId="0" borderId="25" xfId="46" applyNumberFormat="1" applyFont="1" applyBorder="1" applyAlignment="1">
      <alignment horizontal="left" vertical="top"/>
      <protection/>
    </xf>
    <xf numFmtId="0" fontId="25" fillId="0" borderId="25" xfId="46" applyFont="1" applyBorder="1" applyAlignment="1">
      <alignment vertical="top" wrapText="1"/>
      <protection/>
    </xf>
    <xf numFmtId="49" fontId="25" fillId="0" borderId="25" xfId="46" applyNumberFormat="1" applyFont="1" applyBorder="1" applyAlignment="1">
      <alignment horizontal="center" shrinkToFit="1"/>
      <protection/>
    </xf>
    <xf numFmtId="4" fontId="25" fillId="0" borderId="25" xfId="46" applyNumberFormat="1" applyFont="1" applyBorder="1" applyAlignment="1">
      <alignment horizontal="right"/>
      <protection/>
    </xf>
    <xf numFmtId="4" fontId="25" fillId="0" borderId="25" xfId="46" applyNumberFormat="1" applyFont="1" applyBorder="1">
      <alignment/>
      <protection/>
    </xf>
    <xf numFmtId="168" fontId="25" fillId="0" borderId="25" xfId="46" applyNumberFormat="1" applyFont="1" applyBorder="1">
      <alignment/>
      <protection/>
    </xf>
    <xf numFmtId="4" fontId="25" fillId="0" borderId="17" xfId="46" applyNumberFormat="1" applyFont="1" applyBorder="1">
      <alignment/>
      <protection/>
    </xf>
    <xf numFmtId="0" fontId="20" fillId="0" borderId="26" xfId="46" applyFont="1" applyBorder="1" applyAlignment="1">
      <alignment horizontal="center"/>
      <protection/>
    </xf>
    <xf numFmtId="4" fontId="18" fillId="0" borderId="14" xfId="46" applyNumberFormat="1" applyFont="1" applyBorder="1">
      <alignment/>
      <protection/>
    </xf>
    <xf numFmtId="0" fontId="31" fillId="0" borderId="0" xfId="46" applyFont="1" applyAlignment="1">
      <alignment wrapText="1"/>
      <protection/>
    </xf>
    <xf numFmtId="49" fontId="20" fillId="0" borderId="26" xfId="46" applyNumberFormat="1" applyFont="1" applyBorder="1" applyAlignment="1">
      <alignment horizontal="right"/>
      <protection/>
    </xf>
    <xf numFmtId="49" fontId="32" fillId="37" borderId="71" xfId="46" applyNumberFormat="1" applyFont="1" applyFill="1" applyBorder="1" applyAlignment="1">
      <alignment horizontal="left" wrapText="1"/>
      <protection/>
    </xf>
    <xf numFmtId="49" fontId="33" fillId="0" borderId="72" xfId="0" applyNumberFormat="1" applyFont="1" applyBorder="1" applyAlignment="1">
      <alignment horizontal="left" wrapText="1"/>
    </xf>
    <xf numFmtId="4" fontId="32" fillId="37" borderId="73" xfId="46" applyNumberFormat="1" applyFont="1" applyFill="1" applyBorder="1" applyAlignment="1">
      <alignment horizontal="right" wrapText="1"/>
      <protection/>
    </xf>
    <xf numFmtId="0" fontId="32" fillId="37" borderId="13" xfId="46" applyFont="1" applyFill="1" applyBorder="1" applyAlignment="1">
      <alignment horizontal="left" wrapText="1"/>
      <protection/>
    </xf>
    <xf numFmtId="0" fontId="32" fillId="0" borderId="14" xfId="0" applyFont="1" applyBorder="1" applyAlignment="1">
      <alignment horizontal="right"/>
    </xf>
    <xf numFmtId="0" fontId="18" fillId="0" borderId="13" xfId="46" applyFont="1" applyBorder="1">
      <alignment/>
      <protection/>
    </xf>
    <xf numFmtId="0" fontId="18" fillId="0" borderId="0" xfId="46" applyFont="1" applyBorder="1">
      <alignment/>
      <protection/>
    </xf>
    <xf numFmtId="0" fontId="18" fillId="33" borderId="24" xfId="46" applyFont="1" applyFill="1" applyBorder="1" applyAlignment="1">
      <alignment horizontal="center"/>
      <protection/>
    </xf>
    <xf numFmtId="49" fontId="34" fillId="33" borderId="24" xfId="46" applyNumberFormat="1" applyFont="1" applyFill="1" applyBorder="1" applyAlignment="1">
      <alignment horizontal="left"/>
      <protection/>
    </xf>
    <xf numFmtId="0" fontId="34" fillId="33" borderId="10" xfId="46" applyFont="1" applyFill="1" applyBorder="1">
      <alignment/>
      <protection/>
    </xf>
    <xf numFmtId="0" fontId="18" fillId="33" borderId="11" xfId="46" applyFont="1" applyFill="1" applyBorder="1" applyAlignment="1">
      <alignment horizontal="center"/>
      <protection/>
    </xf>
    <xf numFmtId="4" fontId="18" fillId="33" borderId="11" xfId="46" applyNumberFormat="1" applyFont="1" applyFill="1" applyBorder="1" applyAlignment="1">
      <alignment horizontal="right"/>
      <protection/>
    </xf>
    <xf numFmtId="4" fontId="18" fillId="33" borderId="12" xfId="46" applyNumberFormat="1" applyFont="1" applyFill="1" applyBorder="1" applyAlignment="1">
      <alignment horizontal="right"/>
      <protection/>
    </xf>
    <xf numFmtId="4" fontId="24" fillId="33" borderId="24" xfId="46" applyNumberFormat="1" applyFont="1" applyFill="1" applyBorder="1">
      <alignment/>
      <protection/>
    </xf>
    <xf numFmtId="0" fontId="18" fillId="33" borderId="11" xfId="46" applyFont="1" applyFill="1" applyBorder="1">
      <alignment/>
      <protection/>
    </xf>
    <xf numFmtId="4" fontId="24" fillId="33" borderId="12" xfId="46" applyNumberFormat="1" applyFont="1" applyFill="1" applyBorder="1">
      <alignment/>
      <protection/>
    </xf>
    <xf numFmtId="3" fontId="18" fillId="0" borderId="0" xfId="46" applyNumberFormat="1" applyFont="1">
      <alignment/>
      <protection/>
    </xf>
    <xf numFmtId="0" fontId="35" fillId="0" borderId="0" xfId="46" applyFont="1" applyAlignment="1">
      <alignment/>
      <protection/>
    </xf>
    <xf numFmtId="0" fontId="36" fillId="0" borderId="0" xfId="46" applyFont="1" applyBorder="1">
      <alignment/>
      <protection/>
    </xf>
    <xf numFmtId="3" fontId="36" fillId="0" borderId="0" xfId="46" applyNumberFormat="1" applyFont="1" applyBorder="1" applyAlignment="1">
      <alignment horizontal="right"/>
      <protection/>
    </xf>
    <xf numFmtId="4" fontId="36" fillId="0" borderId="0" xfId="46" applyNumberFormat="1" applyFont="1" applyBorder="1">
      <alignment/>
      <protection/>
    </xf>
    <xf numFmtId="0" fontId="35" fillId="0" borderId="0" xfId="46" applyFont="1" applyBorder="1" applyAlignment="1">
      <alignment/>
      <protection/>
    </xf>
    <xf numFmtId="0" fontId="18" fillId="0" borderId="0" xfId="46" applyFont="1" applyBorder="1" applyAlignment="1">
      <alignment horizontal="right"/>
      <protection/>
    </xf>
    <xf numFmtId="49" fontId="20" fillId="0" borderId="3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74" xfId="0" applyNumberFormat="1" applyFont="1" applyBorder="1" applyAlignment="1">
      <alignment/>
    </xf>
    <xf numFmtId="4" fontId="37" fillId="37" borderId="73" xfId="46" applyNumberFormat="1" applyFont="1" applyFill="1" applyBorder="1" applyAlignment="1">
      <alignment horizontal="right" wrapText="1"/>
      <protection/>
    </xf>
    <xf numFmtId="49" fontId="37" fillId="37" borderId="71" xfId="46" applyNumberFormat="1" applyFont="1" applyFill="1" applyBorder="1" applyAlignment="1">
      <alignment horizontal="left" wrapText="1"/>
      <protection/>
    </xf>
    <xf numFmtId="4" fontId="30" fillId="37" borderId="73" xfId="46" applyNumberFormat="1" applyFont="1" applyFill="1" applyBorder="1" applyAlignment="1">
      <alignment horizontal="right" wrapText="1"/>
      <protection/>
    </xf>
    <xf numFmtId="49" fontId="30" fillId="37" borderId="71" xfId="46" applyNumberFormat="1" applyFont="1" applyFill="1" applyBorder="1" applyAlignment="1">
      <alignment horizontal="left" wrapText="1"/>
      <protection/>
    </xf>
    <xf numFmtId="3" fontId="31" fillId="0" borderId="0" xfId="46" applyNumberFormat="1" applyFont="1" applyAlignment="1">
      <alignment wrapText="1"/>
      <protection/>
    </xf>
    <xf numFmtId="49" fontId="20" fillId="0" borderId="16" xfId="0" applyNumberFormat="1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86"/>
  <sheetViews>
    <sheetView showGridLines="0" tabSelected="1" zoomScaleSheetLayoutView="75" zoomScalePageLayoutView="0" workbookViewId="0" topLeftCell="B1">
      <selection activeCell="B1" sqref="B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1785</v>
      </c>
      <c r="E2" s="5"/>
      <c r="F2" s="4"/>
      <c r="G2" s="6"/>
      <c r="H2" s="7" t="s">
        <v>0</v>
      </c>
      <c r="I2" s="8">
        <f ca="1">TODAY()</f>
        <v>41753</v>
      </c>
      <c r="K2" s="3"/>
    </row>
    <row r="3" spans="3:4" ht="6" customHeight="1">
      <c r="C3" s="9"/>
      <c r="D3" s="10" t="s">
        <v>1</v>
      </c>
    </row>
    <row r="4" ht="4.5" customHeight="1"/>
    <row r="5" spans="3:15" ht="18.7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1725</v>
      </c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4">
        <f>ROUND(G31,0)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21</v>
      </c>
      <c r="E21" s="31" t="s">
        <v>12</v>
      </c>
      <c r="F21" s="37"/>
      <c r="G21" s="38"/>
      <c r="H21" s="38"/>
      <c r="I21" s="39">
        <f>ROUND(H31,0)</f>
        <v>0</v>
      </c>
      <c r="J21" s="40"/>
      <c r="K21" s="36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0" ht="12.75">
      <c r="B30" s="60" t="s">
        <v>104</v>
      </c>
      <c r="C30" s="61" t="s">
        <v>105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>(G30*SazbaDPH1)/100+(H30*SazbaDPH2)/100</f>
        <v>0</v>
      </c>
      <c r="J30" s="67">
        <f>IF(CelkemObjekty=0,"",F30/CelkemObjekty*100)</f>
      </c>
    </row>
    <row r="31" spans="2:10" ht="17.25" customHeight="1">
      <c r="B31" s="76" t="s">
        <v>19</v>
      </c>
      <c r="C31" s="77"/>
      <c r="D31" s="78"/>
      <c r="E31" s="79"/>
      <c r="F31" s="80">
        <f>SUM(F30:F30)</f>
        <v>0</v>
      </c>
      <c r="G31" s="80">
        <f>SUM(G30:G30)</f>
        <v>0</v>
      </c>
      <c r="H31" s="80">
        <f>SUM(H30:H30)</f>
        <v>0</v>
      </c>
      <c r="I31" s="80">
        <f>SUM(I30:I30)</f>
        <v>0</v>
      </c>
      <c r="J31" s="81">
        <f>IF(CelkemObjekty=0,"",F31/CelkemObjekty*100)</f>
      </c>
    </row>
    <row r="32" spans="2:11" ht="12.75"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2:11" ht="9.75" customHeight="1"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2:11" ht="7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2:11" ht="18">
      <c r="B35" s="13" t="s">
        <v>20</v>
      </c>
      <c r="C35" s="53"/>
      <c r="D35" s="53"/>
      <c r="E35" s="53"/>
      <c r="F35" s="53"/>
      <c r="G35" s="53"/>
      <c r="H35" s="53"/>
      <c r="I35" s="53"/>
      <c r="J35" s="53"/>
      <c r="K35" s="82"/>
    </row>
    <row r="36" ht="12.75">
      <c r="K36" s="82"/>
    </row>
    <row r="37" spans="2:10" ht="25.5">
      <c r="B37" s="83" t="s">
        <v>21</v>
      </c>
      <c r="C37" s="84" t="s">
        <v>22</v>
      </c>
      <c r="D37" s="56"/>
      <c r="E37" s="57"/>
      <c r="F37" s="58" t="s">
        <v>17</v>
      </c>
      <c r="G37" s="59" t="str">
        <f>CONCATENATE("Základ DPH ",SazbaDPH1," %")</f>
        <v>Základ DPH 15 %</v>
      </c>
      <c r="H37" s="58" t="str">
        <f>CONCATENATE("Základ DPH ",SazbaDPH2," %")</f>
        <v>Základ DPH 21 %</v>
      </c>
      <c r="I37" s="59" t="s">
        <v>18</v>
      </c>
      <c r="J37" s="58" t="s">
        <v>12</v>
      </c>
    </row>
    <row r="38" spans="2:10" ht="12.75">
      <c r="B38" s="85" t="s">
        <v>104</v>
      </c>
      <c r="C38" s="86" t="s">
        <v>1727</v>
      </c>
      <c r="D38" s="62"/>
      <c r="E38" s="63"/>
      <c r="F38" s="64">
        <f>G38+H38+I38</f>
        <v>0</v>
      </c>
      <c r="G38" s="65">
        <v>0</v>
      </c>
      <c r="H38" s="66">
        <v>0</v>
      </c>
      <c r="I38" s="73">
        <f>(G38*SazbaDPH1)/100+(H38*SazbaDPH2)/100</f>
        <v>0</v>
      </c>
      <c r="J38" s="67">
        <f>IF(CelkemObjekty=0,"",F38/CelkemObjekty*100)</f>
      </c>
    </row>
    <row r="39" spans="2:10" ht="12.75">
      <c r="B39" s="87" t="s">
        <v>104</v>
      </c>
      <c r="C39" s="88" t="s">
        <v>1784</v>
      </c>
      <c r="D39" s="70"/>
      <c r="E39" s="71"/>
      <c r="F39" s="72">
        <f>G39+H39+I39</f>
        <v>0</v>
      </c>
      <c r="G39" s="73">
        <v>0</v>
      </c>
      <c r="H39" s="74">
        <v>0</v>
      </c>
      <c r="I39" s="73">
        <f>(G39*SazbaDPH1)/100+(H39*SazbaDPH2)/100</f>
        <v>0</v>
      </c>
      <c r="J39" s="67">
        <f>IF(CelkemObjekty=0,"",F39/CelkemObjekty*100)</f>
      </c>
    </row>
    <row r="40" spans="2:10" ht="12.75">
      <c r="B40" s="76" t="s">
        <v>19</v>
      </c>
      <c r="C40" s="77"/>
      <c r="D40" s="78"/>
      <c r="E40" s="79"/>
      <c r="F40" s="80">
        <f>SUM(F38:F39)</f>
        <v>0</v>
      </c>
      <c r="G40" s="89">
        <f>SUM(G38:G39)</f>
        <v>0</v>
      </c>
      <c r="H40" s="80">
        <f>SUM(H38:H39)</f>
        <v>0</v>
      </c>
      <c r="I40" s="89">
        <f>SUM(I38:I39)</f>
        <v>0</v>
      </c>
      <c r="J40" s="81">
        <f>IF(CelkemObjekty=0,"",F40/CelkemObjekty*100)</f>
      </c>
    </row>
    <row r="41" ht="9" customHeight="1"/>
    <row r="42" ht="6" customHeight="1"/>
    <row r="43" ht="3" customHeight="1"/>
    <row r="44" ht="6.75" customHeight="1"/>
    <row r="45" spans="2:10" ht="20.25" customHeight="1">
      <c r="B45" s="13" t="s">
        <v>23</v>
      </c>
      <c r="C45" s="53"/>
      <c r="D45" s="53"/>
      <c r="E45" s="53"/>
      <c r="F45" s="53"/>
      <c r="G45" s="53"/>
      <c r="H45" s="53"/>
      <c r="I45" s="53"/>
      <c r="J45" s="53"/>
    </row>
    <row r="46" ht="9" customHeight="1"/>
    <row r="47" spans="2:10" ht="12.75">
      <c r="B47" s="55" t="s">
        <v>24</v>
      </c>
      <c r="C47" s="56"/>
      <c r="D47" s="56"/>
      <c r="E47" s="58" t="s">
        <v>12</v>
      </c>
      <c r="F47" s="58" t="s">
        <v>25</v>
      </c>
      <c r="G47" s="59" t="s">
        <v>26</v>
      </c>
      <c r="H47" s="58" t="s">
        <v>27</v>
      </c>
      <c r="I47" s="59" t="s">
        <v>28</v>
      </c>
      <c r="J47" s="90" t="s">
        <v>29</v>
      </c>
    </row>
    <row r="48" spans="2:10" ht="12.75">
      <c r="B48" s="60" t="s">
        <v>1730</v>
      </c>
      <c r="C48" s="330" t="s">
        <v>1731</v>
      </c>
      <c r="D48" s="62"/>
      <c r="E48" s="91">
        <f>IF(SUM(SoucetDilu)=0,"",SUM(F48:J48)/SUM(SoucetDilu)*100)</f>
      </c>
      <c r="F48" s="66">
        <v>0</v>
      </c>
      <c r="G48" s="65">
        <v>0</v>
      </c>
      <c r="H48" s="66">
        <v>0</v>
      </c>
      <c r="I48" s="65">
        <v>0</v>
      </c>
      <c r="J48" s="66">
        <v>0</v>
      </c>
    </row>
    <row r="49" spans="2:10" ht="12.75">
      <c r="B49" s="68" t="s">
        <v>96</v>
      </c>
      <c r="C49" s="69" t="s">
        <v>97</v>
      </c>
      <c r="D49" s="70"/>
      <c r="E49" s="92">
        <f>IF(SUM(SoucetDilu)=0,"",SUM(F49:J49)/SUM(SoucetDilu)*100)</f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</row>
    <row r="50" spans="2:10" ht="12.75">
      <c r="B50" s="68" t="s">
        <v>1765</v>
      </c>
      <c r="C50" s="75" t="s">
        <v>1766</v>
      </c>
      <c r="D50" s="70"/>
      <c r="E50" s="92">
        <f>IF(SUM(SoucetDilu)=0,"",SUM(F50:J50)/SUM(SoucetDilu)*100)</f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</row>
    <row r="51" spans="2:10" ht="12.75">
      <c r="B51" s="68" t="s">
        <v>164</v>
      </c>
      <c r="C51" s="69" t="s">
        <v>165</v>
      </c>
      <c r="D51" s="70"/>
      <c r="E51" s="92">
        <f>IF(SUM(SoucetDilu)=0,"",SUM(F51:J51)/SUM(SoucetDilu)*100)</f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</row>
    <row r="52" spans="2:10" ht="12.75">
      <c r="B52" s="68" t="s">
        <v>187</v>
      </c>
      <c r="C52" s="69" t="s">
        <v>188</v>
      </c>
      <c r="D52" s="70"/>
      <c r="E52" s="92">
        <f>IF(SUM(SoucetDilu)=0,"",SUM(F52:J52)/SUM(SoucetDilu)*100)</f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</row>
    <row r="53" spans="2:10" ht="12.75">
      <c r="B53" s="68" t="s">
        <v>205</v>
      </c>
      <c r="C53" s="69" t="s">
        <v>206</v>
      </c>
      <c r="D53" s="70"/>
      <c r="E53" s="92">
        <f>IF(SUM(SoucetDilu)=0,"",SUM(F53:J53)/SUM(SoucetDilu)*100)</f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</row>
    <row r="54" spans="2:10" ht="12.75">
      <c r="B54" s="68" t="s">
        <v>237</v>
      </c>
      <c r="C54" s="69" t="s">
        <v>238</v>
      </c>
      <c r="D54" s="70"/>
      <c r="E54" s="92">
        <f>IF(SUM(SoucetDilu)=0,"",SUM(F54:J54)/SUM(SoucetDilu)*100)</f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</row>
    <row r="55" spans="2:10" ht="12.75">
      <c r="B55" s="68" t="s">
        <v>259</v>
      </c>
      <c r="C55" s="69" t="s">
        <v>260</v>
      </c>
      <c r="D55" s="70"/>
      <c r="E55" s="92">
        <f>IF(SUM(SoucetDilu)=0,"",SUM(F55:J55)/SUM(SoucetDilu)*100)</f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</row>
    <row r="56" spans="2:10" ht="12.75">
      <c r="B56" s="68" t="s">
        <v>266</v>
      </c>
      <c r="C56" s="69" t="s">
        <v>267</v>
      </c>
      <c r="D56" s="70"/>
      <c r="E56" s="92">
        <f>IF(SUM(SoucetDilu)=0,"",SUM(F56:J56)/SUM(SoucetDilu)*100)</f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</row>
    <row r="57" spans="2:10" ht="12.75">
      <c r="B57" s="68" t="s">
        <v>289</v>
      </c>
      <c r="C57" s="69" t="s">
        <v>290</v>
      </c>
      <c r="D57" s="70"/>
      <c r="E57" s="92">
        <f>IF(SUM(SoucetDilu)=0,"",SUM(F57:J57)/SUM(SoucetDilu)*100)</f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</row>
    <row r="58" spans="2:10" ht="12.75">
      <c r="B58" s="68" t="s">
        <v>317</v>
      </c>
      <c r="C58" s="69" t="s">
        <v>318</v>
      </c>
      <c r="D58" s="70"/>
      <c r="E58" s="92">
        <f>IF(SUM(SoucetDilu)=0,"",SUM(F58:J58)/SUM(SoucetDilu)*100)</f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</row>
    <row r="59" spans="2:10" ht="12.75">
      <c r="B59" s="68" t="s">
        <v>336</v>
      </c>
      <c r="C59" s="69" t="s">
        <v>337</v>
      </c>
      <c r="D59" s="70"/>
      <c r="E59" s="92">
        <f>IF(SUM(SoucetDilu)=0,"",SUM(F59:J59)/SUM(SoucetDilu)*100)</f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</row>
    <row r="60" spans="2:10" ht="12.75">
      <c r="B60" s="68" t="s">
        <v>396</v>
      </c>
      <c r="C60" s="69" t="s">
        <v>397</v>
      </c>
      <c r="D60" s="70"/>
      <c r="E60" s="92">
        <f>IF(SUM(SoucetDilu)=0,"",SUM(F60:J60)/SUM(SoucetDilu)*100)</f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</row>
    <row r="61" spans="2:10" ht="12.75">
      <c r="B61" s="68" t="s">
        <v>451</v>
      </c>
      <c r="C61" s="69" t="s">
        <v>452</v>
      </c>
      <c r="D61" s="70"/>
      <c r="E61" s="92">
        <f>IF(SUM(SoucetDilu)=0,"",SUM(F61:J61)/SUM(SoucetDilu)*100)</f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</row>
    <row r="62" spans="2:10" ht="12.75">
      <c r="B62" s="68" t="s">
        <v>598</v>
      </c>
      <c r="C62" s="69" t="s">
        <v>599</v>
      </c>
      <c r="D62" s="70"/>
      <c r="E62" s="92">
        <f>IF(SUM(SoucetDilu)=0,"",SUM(F62:J62)/SUM(SoucetDilu)*100)</f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</row>
    <row r="63" spans="2:10" ht="12.75">
      <c r="B63" s="68" t="s">
        <v>616</v>
      </c>
      <c r="C63" s="69" t="s">
        <v>617</v>
      </c>
      <c r="D63" s="70"/>
      <c r="E63" s="92">
        <f>IF(SUM(SoucetDilu)=0,"",SUM(F63:J63)/SUM(SoucetDilu)*100)</f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</row>
    <row r="64" spans="2:10" ht="12.75">
      <c r="B64" s="68" t="s">
        <v>908</v>
      </c>
      <c r="C64" s="69" t="s">
        <v>909</v>
      </c>
      <c r="D64" s="70"/>
      <c r="E64" s="92">
        <f>IF(SUM(SoucetDilu)=0,"",SUM(F64:J64)/SUM(SoucetDilu)*100)</f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</row>
    <row r="65" spans="2:10" ht="12.75">
      <c r="B65" s="68" t="s">
        <v>947</v>
      </c>
      <c r="C65" s="69" t="s">
        <v>948</v>
      </c>
      <c r="D65" s="70"/>
      <c r="E65" s="92">
        <f>IF(SUM(SoucetDilu)=0,"",SUM(F65:J65)/SUM(SoucetDilu)*100)</f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</row>
    <row r="66" spans="2:10" ht="12.75">
      <c r="B66" s="68" t="s">
        <v>1032</v>
      </c>
      <c r="C66" s="69" t="s">
        <v>1033</v>
      </c>
      <c r="D66" s="70"/>
      <c r="E66" s="92">
        <f>IF(SUM(SoucetDilu)=0,"",SUM(F66:J66)/SUM(SoucetDilu)*100)</f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</row>
    <row r="67" spans="2:10" ht="12.75">
      <c r="B67" s="68" t="s">
        <v>1102</v>
      </c>
      <c r="C67" s="69" t="s">
        <v>1103</v>
      </c>
      <c r="D67" s="70"/>
      <c r="E67" s="92">
        <f>IF(SUM(SoucetDilu)=0,"",SUM(F67:J67)/SUM(SoucetDilu)*100)</f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</row>
    <row r="68" spans="2:10" ht="12.75">
      <c r="B68" s="68" t="s">
        <v>1109</v>
      </c>
      <c r="C68" s="69" t="s">
        <v>1110</v>
      </c>
      <c r="D68" s="70"/>
      <c r="E68" s="92">
        <f>IF(SUM(SoucetDilu)=0,"",SUM(F68:J68)/SUM(SoucetDilu)*100)</f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</row>
    <row r="69" spans="2:10" ht="12.75">
      <c r="B69" s="68" t="s">
        <v>1114</v>
      </c>
      <c r="C69" s="69" t="s">
        <v>1115</v>
      </c>
      <c r="D69" s="70"/>
      <c r="E69" s="92">
        <f>IF(SUM(SoucetDilu)=0,"",SUM(F69:J69)/SUM(SoucetDilu)*100)</f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</row>
    <row r="70" spans="2:10" ht="12.75">
      <c r="B70" s="68" t="s">
        <v>1121</v>
      </c>
      <c r="C70" s="69" t="s">
        <v>1122</v>
      </c>
      <c r="D70" s="70"/>
      <c r="E70" s="92">
        <f>IF(SUM(SoucetDilu)=0,"",SUM(F70:J70)/SUM(SoucetDilu)*100)</f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</row>
    <row r="71" spans="2:10" ht="12.75">
      <c r="B71" s="68" t="s">
        <v>1136</v>
      </c>
      <c r="C71" s="69" t="s">
        <v>1137</v>
      </c>
      <c r="D71" s="70"/>
      <c r="E71" s="92">
        <f>IF(SUM(SoucetDilu)=0,"",SUM(F71:J71)/SUM(SoucetDilu)*100)</f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</row>
    <row r="72" spans="2:10" ht="12.75">
      <c r="B72" s="68" t="s">
        <v>1229</v>
      </c>
      <c r="C72" s="69" t="s">
        <v>1230</v>
      </c>
      <c r="D72" s="70"/>
      <c r="E72" s="92">
        <f>IF(SUM(SoucetDilu)=0,"",SUM(F72:J72)/SUM(SoucetDilu)*100)</f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</row>
    <row r="73" spans="2:10" ht="12.75">
      <c r="B73" s="68" t="s">
        <v>1323</v>
      </c>
      <c r="C73" s="69" t="s">
        <v>1324</v>
      </c>
      <c r="D73" s="70"/>
      <c r="E73" s="92">
        <f>IF(SUM(SoucetDilu)=0,"",SUM(F73:J73)/SUM(SoucetDilu)*100)</f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</row>
    <row r="74" spans="2:10" ht="12.75">
      <c r="B74" s="68" t="s">
        <v>1363</v>
      </c>
      <c r="C74" s="69" t="s">
        <v>1364</v>
      </c>
      <c r="D74" s="70"/>
      <c r="E74" s="92">
        <f>IF(SUM(SoucetDilu)=0,"",SUM(F74:J74)/SUM(SoucetDilu)*100)</f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</row>
    <row r="75" spans="2:10" ht="12.75">
      <c r="B75" s="68" t="s">
        <v>1380</v>
      </c>
      <c r="C75" s="69" t="s">
        <v>1381</v>
      </c>
      <c r="D75" s="70"/>
      <c r="E75" s="92">
        <f>IF(SUM(SoucetDilu)=0,"",SUM(F75:J75)/SUM(SoucetDilu)*100)</f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</row>
    <row r="76" spans="2:10" ht="12.75">
      <c r="B76" s="68" t="s">
        <v>1430</v>
      </c>
      <c r="C76" s="69" t="s">
        <v>1431</v>
      </c>
      <c r="D76" s="70"/>
      <c r="E76" s="92">
        <f>IF(SUM(SoucetDilu)=0,"",SUM(F76:J76)/SUM(SoucetDilu)*100)</f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</row>
    <row r="77" spans="2:10" ht="12.75">
      <c r="B77" s="68" t="s">
        <v>1439</v>
      </c>
      <c r="C77" s="69" t="s">
        <v>1440</v>
      </c>
      <c r="D77" s="70"/>
      <c r="E77" s="92">
        <f>IF(SUM(SoucetDilu)=0,"",SUM(F77:J77)/SUM(SoucetDilu)*100)</f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</row>
    <row r="78" spans="2:10" ht="12.75">
      <c r="B78" s="68" t="s">
        <v>652</v>
      </c>
      <c r="C78" s="69" t="s">
        <v>653</v>
      </c>
      <c r="D78" s="70"/>
      <c r="E78" s="92">
        <f>IF(SUM(SoucetDilu)=0,"",SUM(F78:J78)/SUM(SoucetDilu)*100)</f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</row>
    <row r="79" spans="2:10" ht="12.75">
      <c r="B79" s="68" t="s">
        <v>662</v>
      </c>
      <c r="C79" s="69" t="s">
        <v>663</v>
      </c>
      <c r="D79" s="70"/>
      <c r="E79" s="92">
        <f>IF(SUM(SoucetDilu)=0,"",SUM(F79:J79)/SUM(SoucetDilu)*100)</f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</row>
    <row r="80" spans="2:10" ht="12.75">
      <c r="B80" s="68" t="s">
        <v>698</v>
      </c>
      <c r="C80" s="69" t="s">
        <v>699</v>
      </c>
      <c r="D80" s="70"/>
      <c r="E80" s="92">
        <f>IF(SUM(SoucetDilu)=0,"",SUM(F80:J80)/SUM(SoucetDilu)*100)</f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</row>
    <row r="81" spans="2:10" ht="12.75">
      <c r="B81" s="68" t="s">
        <v>718</v>
      </c>
      <c r="C81" s="69" t="s">
        <v>719</v>
      </c>
      <c r="D81" s="70"/>
      <c r="E81" s="92">
        <f>IF(SUM(SoucetDilu)=0,"",SUM(F81:J81)/SUM(SoucetDilu)*100)</f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</row>
    <row r="82" spans="2:10" ht="12.75">
      <c r="B82" s="68" t="s">
        <v>903</v>
      </c>
      <c r="C82" s="69" t="s">
        <v>904</v>
      </c>
      <c r="D82" s="70"/>
      <c r="E82" s="92">
        <f>IF(SUM(SoucetDilu)=0,"",SUM(F82:J82)/SUM(SoucetDilu)*100)</f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</row>
    <row r="83" spans="2:10" ht="12.75">
      <c r="B83" s="68" t="s">
        <v>1698</v>
      </c>
      <c r="C83" s="75" t="s">
        <v>1699</v>
      </c>
      <c r="D83" s="70"/>
      <c r="E83" s="92">
        <f>IF(SUM(SoucetDilu)=0,"",SUM(F83:J83)/SUM(SoucetDilu)*100)</f>
      </c>
      <c r="F83" s="74">
        <v>0</v>
      </c>
      <c r="G83" s="73">
        <v>0</v>
      </c>
      <c r="H83" s="74">
        <v>0</v>
      </c>
      <c r="I83" s="73">
        <v>0</v>
      </c>
      <c r="J83" s="74">
        <v>0</v>
      </c>
    </row>
    <row r="84" spans="2:10" ht="12.75">
      <c r="B84" s="68" t="s">
        <v>1499</v>
      </c>
      <c r="C84" s="75" t="s">
        <v>1500</v>
      </c>
      <c r="D84" s="70"/>
      <c r="E84" s="92">
        <f>IF(SUM(SoucetDilu)=0,"",SUM(F84:J84)/SUM(SoucetDilu)*100)</f>
      </c>
      <c r="F84" s="74">
        <v>0</v>
      </c>
      <c r="G84" s="73">
        <v>0</v>
      </c>
      <c r="H84" s="74">
        <v>0</v>
      </c>
      <c r="I84" s="73">
        <v>0</v>
      </c>
      <c r="J84" s="74">
        <v>0</v>
      </c>
    </row>
    <row r="85" spans="2:10" ht="12.75">
      <c r="B85" s="68" t="s">
        <v>1514</v>
      </c>
      <c r="C85" s="75" t="s">
        <v>1515</v>
      </c>
      <c r="D85" s="70"/>
      <c r="E85" s="92">
        <f>IF(SUM(SoucetDilu)=0,"",SUM(F85:J85)/SUM(SoucetDilu)*100)</f>
      </c>
      <c r="F85" s="74">
        <v>0</v>
      </c>
      <c r="G85" s="73">
        <v>0</v>
      </c>
      <c r="H85" s="74">
        <v>0</v>
      </c>
      <c r="I85" s="73">
        <v>0</v>
      </c>
      <c r="J85" s="74">
        <v>0</v>
      </c>
    </row>
    <row r="86" spans="2:10" ht="12.75">
      <c r="B86" s="76" t="s">
        <v>19</v>
      </c>
      <c r="C86" s="77"/>
      <c r="D86" s="78"/>
      <c r="E86" s="93">
        <f>IF(SUM(SoucetDilu)=0,"",SUM(F86:J86)/SUM(SoucetDilu)*100)</f>
      </c>
      <c r="F86" s="80">
        <f>SUM(F48:F85)</f>
        <v>0</v>
      </c>
      <c r="G86" s="89">
        <f>SUM(G48:G85)</f>
        <v>0</v>
      </c>
      <c r="H86" s="80">
        <f>SUM(H48:H85)</f>
        <v>0</v>
      </c>
      <c r="I86" s="89">
        <f>SUM(I48:I85)</f>
        <v>0</v>
      </c>
      <c r="J86" s="80">
        <f>SUM(J48:J85)</f>
        <v>0</v>
      </c>
    </row>
    <row r="88" ht="2.25" customHeight="1"/>
    <row r="89" ht="1.5" customHeight="1"/>
    <row r="90" ht="0.75" customHeight="1"/>
    <row r="91" ht="0.75" customHeight="1"/>
    <row r="92" ht="0.75" customHeight="1"/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99</v>
      </c>
      <c r="B1" s="95"/>
      <c r="C1" s="95"/>
      <c r="D1" s="95"/>
      <c r="E1" s="95"/>
      <c r="F1" s="95"/>
      <c r="G1" s="95"/>
    </row>
    <row r="2" spans="1:7" ht="12.75" customHeight="1">
      <c r="A2" s="96" t="s">
        <v>30</v>
      </c>
      <c r="B2" s="97"/>
      <c r="C2" s="98" t="s">
        <v>109</v>
      </c>
      <c r="D2" s="98" t="s">
        <v>110</v>
      </c>
      <c r="E2" s="99"/>
      <c r="F2" s="100" t="s">
        <v>31</v>
      </c>
      <c r="G2" s="101" t="s">
        <v>107</v>
      </c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32</v>
      </c>
      <c r="B4" s="103"/>
      <c r="C4" s="104"/>
      <c r="D4" s="104"/>
      <c r="E4" s="105"/>
      <c r="F4" s="106" t="s">
        <v>33</v>
      </c>
      <c r="G4" s="109"/>
    </row>
    <row r="5" spans="1:7" ht="12.75" customHeight="1">
      <c r="A5" s="110" t="s">
        <v>104</v>
      </c>
      <c r="B5" s="111"/>
      <c r="C5" s="112" t="s">
        <v>105</v>
      </c>
      <c r="D5" s="113"/>
      <c r="E5" s="111"/>
      <c r="F5" s="106" t="s">
        <v>34</v>
      </c>
      <c r="G5" s="107" t="s">
        <v>108</v>
      </c>
    </row>
    <row r="6" spans="1:15" ht="12.75" customHeight="1">
      <c r="A6" s="108" t="s">
        <v>35</v>
      </c>
      <c r="B6" s="103"/>
      <c r="C6" s="104"/>
      <c r="D6" s="104"/>
      <c r="E6" s="105"/>
      <c r="F6" s="114" t="s">
        <v>36</v>
      </c>
      <c r="G6" s="115"/>
      <c r="O6" s="116"/>
    </row>
    <row r="7" spans="1:7" ht="12.75" customHeight="1">
      <c r="A7" s="117" t="s">
        <v>101</v>
      </c>
      <c r="B7" s="118"/>
      <c r="C7" s="119" t="s">
        <v>102</v>
      </c>
      <c r="D7" s="120"/>
      <c r="E7" s="120"/>
      <c r="F7" s="121" t="s">
        <v>37</v>
      </c>
      <c r="G7" s="115">
        <f>IF(G6=0,,ROUND((F30+F32)/G6,1))</f>
        <v>0</v>
      </c>
    </row>
    <row r="8" spans="1:9" ht="12.75">
      <c r="A8" s="122" t="s">
        <v>38</v>
      </c>
      <c r="B8" s="106"/>
      <c r="C8" s="123" t="s">
        <v>1726</v>
      </c>
      <c r="D8" s="123"/>
      <c r="E8" s="124"/>
      <c r="F8" s="125" t="s">
        <v>39</v>
      </c>
      <c r="G8" s="126"/>
      <c r="H8" s="127"/>
      <c r="I8" s="128"/>
    </row>
    <row r="9" spans="1:8" ht="12.75">
      <c r="A9" s="122" t="s">
        <v>40</v>
      </c>
      <c r="B9" s="106"/>
      <c r="C9" s="123"/>
      <c r="D9" s="123"/>
      <c r="E9" s="124"/>
      <c r="F9" s="106"/>
      <c r="G9" s="129"/>
      <c r="H9" s="130"/>
    </row>
    <row r="10" spans="1:8" ht="12.75">
      <c r="A10" s="122" t="s">
        <v>41</v>
      </c>
      <c r="B10" s="106"/>
      <c r="C10" s="123" t="s">
        <v>1725</v>
      </c>
      <c r="D10" s="123"/>
      <c r="E10" s="123"/>
      <c r="F10" s="131"/>
      <c r="G10" s="132"/>
      <c r="H10" s="133"/>
    </row>
    <row r="11" spans="1:57" ht="13.5" customHeight="1">
      <c r="A11" s="122" t="s">
        <v>42</v>
      </c>
      <c r="B11" s="106"/>
      <c r="C11" s="123"/>
      <c r="D11" s="123"/>
      <c r="E11" s="123"/>
      <c r="F11" s="134" t="s">
        <v>43</v>
      </c>
      <c r="G11" s="135"/>
      <c r="H11" s="130"/>
      <c r="BA11" s="136"/>
      <c r="BB11" s="136"/>
      <c r="BC11" s="136"/>
      <c r="BD11" s="136"/>
      <c r="BE11" s="136"/>
    </row>
    <row r="12" spans="1:8" ht="12.75" customHeight="1">
      <c r="A12" s="137" t="s">
        <v>44</v>
      </c>
      <c r="B12" s="103"/>
      <c r="C12" s="138"/>
      <c r="D12" s="138"/>
      <c r="E12" s="138"/>
      <c r="F12" s="139" t="s">
        <v>45</v>
      </c>
      <c r="G12" s="140"/>
      <c r="H12" s="130"/>
    </row>
    <row r="13" spans="1:8" ht="28.5" customHeight="1" thickBot="1">
      <c r="A13" s="141" t="s">
        <v>46</v>
      </c>
      <c r="B13" s="142"/>
      <c r="C13" s="142"/>
      <c r="D13" s="142"/>
      <c r="E13" s="143"/>
      <c r="F13" s="143"/>
      <c r="G13" s="144"/>
      <c r="H13" s="130"/>
    </row>
    <row r="14" spans="1:7" ht="17.25" customHeight="1" thickBot="1">
      <c r="A14" s="145" t="s">
        <v>47</v>
      </c>
      <c r="B14" s="146"/>
      <c r="C14" s="147"/>
      <c r="D14" s="148" t="s">
        <v>48</v>
      </c>
      <c r="E14" s="149"/>
      <c r="F14" s="149"/>
      <c r="G14" s="147"/>
    </row>
    <row r="15" spans="1:7" ht="15.75" customHeight="1">
      <c r="A15" s="150"/>
      <c r="B15" s="151" t="s">
        <v>49</v>
      </c>
      <c r="C15" s="152">
        <f>'SO.01 SO.01.1 Rek'!E43</f>
        <v>0</v>
      </c>
      <c r="D15" s="153" t="str">
        <f>'SO.01 SO.01.1 Rek'!A48</f>
        <v>Ztížené výrobní podmínky</v>
      </c>
      <c r="E15" s="154"/>
      <c r="F15" s="155"/>
      <c r="G15" s="152">
        <f>'SO.01 SO.01.1 Rek'!I48</f>
        <v>0</v>
      </c>
    </row>
    <row r="16" spans="1:7" ht="15.75" customHeight="1">
      <c r="A16" s="150" t="s">
        <v>50</v>
      </c>
      <c r="B16" s="151" t="s">
        <v>51</v>
      </c>
      <c r="C16" s="152">
        <f>'SO.01 SO.01.1 Rek'!F43</f>
        <v>0</v>
      </c>
      <c r="D16" s="102" t="str">
        <f>'SO.01 SO.01.1 Rek'!A49</f>
        <v>Oborová přirážka</v>
      </c>
      <c r="E16" s="156"/>
      <c r="F16" s="157"/>
      <c r="G16" s="152">
        <f>'SO.01 SO.01.1 Rek'!I49</f>
        <v>0</v>
      </c>
    </row>
    <row r="17" spans="1:7" ht="15.75" customHeight="1">
      <c r="A17" s="150" t="s">
        <v>52</v>
      </c>
      <c r="B17" s="151" t="s">
        <v>53</v>
      </c>
      <c r="C17" s="152">
        <f>'SO.01 SO.01.1 Rek'!H43</f>
        <v>0</v>
      </c>
      <c r="D17" s="102" t="str">
        <f>'SO.01 SO.01.1 Rek'!A50</f>
        <v>Přesun stavebních kapacit</v>
      </c>
      <c r="E17" s="156"/>
      <c r="F17" s="157"/>
      <c r="G17" s="152">
        <f>'SO.01 SO.01.1 Rek'!I50</f>
        <v>0</v>
      </c>
    </row>
    <row r="18" spans="1:7" ht="15.75" customHeight="1">
      <c r="A18" s="158" t="s">
        <v>54</v>
      </c>
      <c r="B18" s="159" t="s">
        <v>55</v>
      </c>
      <c r="C18" s="152">
        <f>'SO.01 SO.01.1 Rek'!G43</f>
        <v>0</v>
      </c>
      <c r="D18" s="102" t="str">
        <f>'SO.01 SO.01.1 Rek'!A51</f>
        <v>Mimostaveništní doprava</v>
      </c>
      <c r="E18" s="156"/>
      <c r="F18" s="157"/>
      <c r="G18" s="152">
        <f>'SO.01 SO.01.1 Rek'!I51</f>
        <v>0</v>
      </c>
    </row>
    <row r="19" spans="1:7" ht="15.75" customHeight="1">
      <c r="A19" s="160" t="s">
        <v>56</v>
      </c>
      <c r="B19" s="151"/>
      <c r="C19" s="152">
        <f>SUM(C15:C18)</f>
        <v>0</v>
      </c>
      <c r="D19" s="102" t="str">
        <f>'SO.01 SO.01.1 Rek'!A52</f>
        <v>Zařízení staveniště</v>
      </c>
      <c r="E19" s="156"/>
      <c r="F19" s="157"/>
      <c r="G19" s="152">
        <f>'SO.01 SO.01.1 Rek'!I52</f>
        <v>0</v>
      </c>
    </row>
    <row r="20" spans="1:7" ht="15.75" customHeight="1">
      <c r="A20" s="160"/>
      <c r="B20" s="151"/>
      <c r="C20" s="152"/>
      <c r="D20" s="102" t="str">
        <f>'SO.01 SO.01.1 Rek'!A53</f>
        <v>Provoz investora</v>
      </c>
      <c r="E20" s="156"/>
      <c r="F20" s="157"/>
      <c r="G20" s="152">
        <f>'SO.01 SO.01.1 Rek'!I53</f>
        <v>0</v>
      </c>
    </row>
    <row r="21" spans="1:7" ht="15.75" customHeight="1">
      <c r="A21" s="160" t="s">
        <v>29</v>
      </c>
      <c r="B21" s="151"/>
      <c r="C21" s="152">
        <f>'SO.01 SO.01.1 Rek'!I43</f>
        <v>0</v>
      </c>
      <c r="D21" s="102" t="str">
        <f>'SO.01 SO.01.1 Rek'!A54</f>
        <v>Kompletační činnost (IČD)</v>
      </c>
      <c r="E21" s="156"/>
      <c r="F21" s="157"/>
      <c r="G21" s="152">
        <f>'SO.01 SO.01.1 Rek'!I54</f>
        <v>0</v>
      </c>
    </row>
    <row r="22" spans="1:7" ht="15.75" customHeight="1">
      <c r="A22" s="161" t="s">
        <v>57</v>
      </c>
      <c r="B22" s="130"/>
      <c r="C22" s="152">
        <f>C19+C21</f>
        <v>0</v>
      </c>
      <c r="D22" s="102" t="s">
        <v>58</v>
      </c>
      <c r="E22" s="156"/>
      <c r="F22" s="157"/>
      <c r="G22" s="152">
        <f>G23-SUM(G15:G21)</f>
        <v>0</v>
      </c>
    </row>
    <row r="23" spans="1:7" ht="15.75" customHeight="1" thickBot="1">
      <c r="A23" s="162" t="s">
        <v>59</v>
      </c>
      <c r="B23" s="163"/>
      <c r="C23" s="164">
        <f>C22+G23</f>
        <v>0</v>
      </c>
      <c r="D23" s="165" t="s">
        <v>60</v>
      </c>
      <c r="E23" s="166"/>
      <c r="F23" s="167"/>
      <c r="G23" s="152">
        <f>'SO.01 SO.01.1 Rek'!H56</f>
        <v>0</v>
      </c>
    </row>
    <row r="24" spans="1:7" ht="12.75">
      <c r="A24" s="168" t="s">
        <v>61</v>
      </c>
      <c r="B24" s="169"/>
      <c r="C24" s="170"/>
      <c r="D24" s="169" t="s">
        <v>62</v>
      </c>
      <c r="E24" s="169"/>
      <c r="F24" s="171" t="s">
        <v>63</v>
      </c>
      <c r="G24" s="172"/>
    </row>
    <row r="25" spans="1:7" ht="12.75">
      <c r="A25" s="161" t="s">
        <v>64</v>
      </c>
      <c r="B25" s="130"/>
      <c r="C25" s="173"/>
      <c r="D25" s="130" t="s">
        <v>64</v>
      </c>
      <c r="F25" s="174" t="s">
        <v>64</v>
      </c>
      <c r="G25" s="175"/>
    </row>
    <row r="26" spans="1:7" ht="37.5" customHeight="1">
      <c r="A26" s="161" t="s">
        <v>65</v>
      </c>
      <c r="B26" s="176"/>
      <c r="C26" s="173"/>
      <c r="D26" s="130" t="s">
        <v>65</v>
      </c>
      <c r="F26" s="174" t="s">
        <v>65</v>
      </c>
      <c r="G26" s="175"/>
    </row>
    <row r="27" spans="1:7" ht="12.75">
      <c r="A27" s="161"/>
      <c r="B27" s="177"/>
      <c r="C27" s="173"/>
      <c r="D27" s="130"/>
      <c r="F27" s="174"/>
      <c r="G27" s="175"/>
    </row>
    <row r="28" spans="1:7" ht="12.75">
      <c r="A28" s="161" t="s">
        <v>66</v>
      </c>
      <c r="B28" s="130"/>
      <c r="C28" s="173"/>
      <c r="D28" s="174" t="s">
        <v>67</v>
      </c>
      <c r="E28" s="173"/>
      <c r="F28" s="178" t="s">
        <v>67</v>
      </c>
      <c r="G28" s="175"/>
    </row>
    <row r="29" spans="1:7" ht="69" customHeight="1">
      <c r="A29" s="161"/>
      <c r="B29" s="130"/>
      <c r="C29" s="179"/>
      <c r="D29" s="180"/>
      <c r="E29" s="179"/>
      <c r="F29" s="130"/>
      <c r="G29" s="175"/>
    </row>
    <row r="30" spans="1:7" ht="12.75">
      <c r="A30" s="181" t="s">
        <v>11</v>
      </c>
      <c r="B30" s="182"/>
      <c r="C30" s="183">
        <v>21</v>
      </c>
      <c r="D30" s="182" t="s">
        <v>68</v>
      </c>
      <c r="E30" s="184"/>
      <c r="F30" s="185">
        <f>C23-F32</f>
        <v>0</v>
      </c>
      <c r="G30" s="186"/>
    </row>
    <row r="31" spans="1:7" ht="12.75">
      <c r="A31" s="181" t="s">
        <v>69</v>
      </c>
      <c r="B31" s="182"/>
      <c r="C31" s="183">
        <f>C30</f>
        <v>21</v>
      </c>
      <c r="D31" s="182" t="s">
        <v>70</v>
      </c>
      <c r="E31" s="184"/>
      <c r="F31" s="185">
        <f>ROUND(PRODUCT(F30,C31/100),0)</f>
        <v>0</v>
      </c>
      <c r="G31" s="186"/>
    </row>
    <row r="32" spans="1:7" ht="12.75">
      <c r="A32" s="181" t="s">
        <v>11</v>
      </c>
      <c r="B32" s="182"/>
      <c r="C32" s="183">
        <v>0</v>
      </c>
      <c r="D32" s="182" t="s">
        <v>70</v>
      </c>
      <c r="E32" s="184"/>
      <c r="F32" s="185">
        <v>0</v>
      </c>
      <c r="G32" s="186"/>
    </row>
    <row r="33" spans="1:7" ht="12.75">
      <c r="A33" s="181" t="s">
        <v>69</v>
      </c>
      <c r="B33" s="187"/>
      <c r="C33" s="188">
        <f>C32</f>
        <v>0</v>
      </c>
      <c r="D33" s="182" t="s">
        <v>70</v>
      </c>
      <c r="E33" s="157"/>
      <c r="F33" s="185">
        <f>ROUND(PRODUCT(F32,C33/100),0)</f>
        <v>0</v>
      </c>
      <c r="G33" s="186"/>
    </row>
    <row r="34" spans="1:7" s="194" customFormat="1" ht="19.5" customHeight="1" thickBot="1">
      <c r="A34" s="189" t="s">
        <v>71</v>
      </c>
      <c r="B34" s="190"/>
      <c r="C34" s="190"/>
      <c r="D34" s="190"/>
      <c r="E34" s="191"/>
      <c r="F34" s="192">
        <f>ROUND(SUM(F30:F33),0)</f>
        <v>0</v>
      </c>
      <c r="G34" s="193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5"/>
      <c r="C37" s="195"/>
      <c r="D37" s="195"/>
      <c r="E37" s="195"/>
      <c r="F37" s="195"/>
      <c r="G37" s="195"/>
      <c r="H37" s="1" t="s">
        <v>1</v>
      </c>
    </row>
    <row r="38" spans="1:8" ht="12.75" customHeight="1">
      <c r="A38" s="196"/>
      <c r="B38" s="195"/>
      <c r="C38" s="195"/>
      <c r="D38" s="195"/>
      <c r="E38" s="195"/>
      <c r="F38" s="195"/>
      <c r="G38" s="195"/>
      <c r="H38" s="1" t="s">
        <v>1</v>
      </c>
    </row>
    <row r="39" spans="1:8" ht="12.75">
      <c r="A39" s="196"/>
      <c r="B39" s="195"/>
      <c r="C39" s="195"/>
      <c r="D39" s="195"/>
      <c r="E39" s="195"/>
      <c r="F39" s="195"/>
      <c r="G39" s="195"/>
      <c r="H39" s="1" t="s">
        <v>1</v>
      </c>
    </row>
    <row r="40" spans="1:8" ht="12.75">
      <c r="A40" s="196"/>
      <c r="B40" s="195"/>
      <c r="C40" s="195"/>
      <c r="D40" s="195"/>
      <c r="E40" s="195"/>
      <c r="F40" s="195"/>
      <c r="G40" s="195"/>
      <c r="H40" s="1" t="s">
        <v>1</v>
      </c>
    </row>
    <row r="41" spans="1:8" ht="12.75">
      <c r="A41" s="196"/>
      <c r="B41" s="195"/>
      <c r="C41" s="195"/>
      <c r="D41" s="195"/>
      <c r="E41" s="195"/>
      <c r="F41" s="195"/>
      <c r="G41" s="195"/>
      <c r="H41" s="1" t="s">
        <v>1</v>
      </c>
    </row>
    <row r="42" spans="1:8" ht="12.75">
      <c r="A42" s="196"/>
      <c r="B42" s="195"/>
      <c r="C42" s="195"/>
      <c r="D42" s="195"/>
      <c r="E42" s="195"/>
      <c r="F42" s="195"/>
      <c r="G42" s="195"/>
      <c r="H42" s="1" t="s">
        <v>1</v>
      </c>
    </row>
    <row r="43" spans="1:8" ht="12.75">
      <c r="A43" s="196"/>
      <c r="B43" s="195"/>
      <c r="C43" s="195"/>
      <c r="D43" s="195"/>
      <c r="E43" s="195"/>
      <c r="F43" s="195"/>
      <c r="G43" s="195"/>
      <c r="H43" s="1" t="s">
        <v>1</v>
      </c>
    </row>
    <row r="44" spans="1:8" ht="12.75" customHeight="1">
      <c r="A44" s="196"/>
      <c r="B44" s="195"/>
      <c r="C44" s="195"/>
      <c r="D44" s="195"/>
      <c r="E44" s="195"/>
      <c r="F44" s="195"/>
      <c r="G44" s="195"/>
      <c r="H44" s="1" t="s">
        <v>1</v>
      </c>
    </row>
    <row r="45" spans="1:8" ht="12.75" customHeight="1">
      <c r="A45" s="196"/>
      <c r="B45" s="195"/>
      <c r="C45" s="195"/>
      <c r="D45" s="195"/>
      <c r="E45" s="195"/>
      <c r="F45" s="195"/>
      <c r="G45" s="195"/>
      <c r="H45" s="1" t="s">
        <v>1</v>
      </c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10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8" t="s">
        <v>2</v>
      </c>
      <c r="B1" s="199"/>
      <c r="C1" s="200" t="s">
        <v>103</v>
      </c>
      <c r="D1" s="201"/>
      <c r="E1" s="202"/>
      <c r="F1" s="201"/>
      <c r="G1" s="203" t="s">
        <v>73</v>
      </c>
      <c r="H1" s="204" t="s">
        <v>109</v>
      </c>
      <c r="I1" s="205"/>
    </row>
    <row r="2" spans="1:9" ht="13.5" thickBot="1">
      <c r="A2" s="206" t="s">
        <v>74</v>
      </c>
      <c r="B2" s="207"/>
      <c r="C2" s="208" t="s">
        <v>106</v>
      </c>
      <c r="D2" s="209"/>
      <c r="E2" s="210"/>
      <c r="F2" s="209"/>
      <c r="G2" s="211" t="s">
        <v>110</v>
      </c>
      <c r="H2" s="212"/>
      <c r="I2" s="213"/>
    </row>
    <row r="3" ht="13.5" thickTop="1">
      <c r="F3" s="130"/>
    </row>
    <row r="4" spans="1:9" ht="19.5" customHeight="1">
      <c r="A4" s="214" t="s">
        <v>75</v>
      </c>
      <c r="B4" s="215"/>
      <c r="C4" s="215"/>
      <c r="D4" s="215"/>
      <c r="E4" s="216"/>
      <c r="F4" s="215"/>
      <c r="G4" s="215"/>
      <c r="H4" s="215"/>
      <c r="I4" s="215"/>
    </row>
    <row r="5" ht="13.5" thickBot="1"/>
    <row r="6" spans="1:9" s="130" customFormat="1" ht="13.5" thickBot="1">
      <c r="A6" s="217"/>
      <c r="B6" s="218" t="s">
        <v>76</v>
      </c>
      <c r="C6" s="218"/>
      <c r="D6" s="219"/>
      <c r="E6" s="220" t="s">
        <v>25</v>
      </c>
      <c r="F6" s="221" t="s">
        <v>26</v>
      </c>
      <c r="G6" s="221" t="s">
        <v>27</v>
      </c>
      <c r="H6" s="221" t="s">
        <v>28</v>
      </c>
      <c r="I6" s="222" t="s">
        <v>29</v>
      </c>
    </row>
    <row r="7" spans="1:9" s="130" customFormat="1" ht="12.75">
      <c r="A7" s="321" t="str">
        <f>'SO.01 SO.01.1 Pol'!B7</f>
        <v>1</v>
      </c>
      <c r="B7" s="70" t="str">
        <f>'SO.01 SO.01.1 Pol'!C7</f>
        <v>Zemní práce</v>
      </c>
      <c r="D7" s="223"/>
      <c r="E7" s="322">
        <f>'SO.01 SO.01.1 Pol'!BB68</f>
        <v>0</v>
      </c>
      <c r="F7" s="323">
        <f>'SO.01 SO.01.1 Pol'!BC68</f>
        <v>0</v>
      </c>
      <c r="G7" s="323">
        <f>'SO.01 SO.01.1 Pol'!BD68</f>
        <v>0</v>
      </c>
      <c r="H7" s="323">
        <f>'SO.01 SO.01.1 Pol'!BE68</f>
        <v>0</v>
      </c>
      <c r="I7" s="324">
        <f>'SO.01 SO.01.1 Pol'!BF68</f>
        <v>0</v>
      </c>
    </row>
    <row r="8" spans="1:9" s="130" customFormat="1" ht="12.75">
      <c r="A8" s="321" t="str">
        <f>'SO.01 SO.01.1 Pol'!B69</f>
        <v>15</v>
      </c>
      <c r="B8" s="70" t="str">
        <f>'SO.01 SO.01.1 Pol'!C69</f>
        <v>Roubení</v>
      </c>
      <c r="D8" s="223"/>
      <c r="E8" s="322">
        <f>'SO.01 SO.01.1 Pol'!BB88</f>
        <v>0</v>
      </c>
      <c r="F8" s="323">
        <f>'SO.01 SO.01.1 Pol'!BC88</f>
        <v>0</v>
      </c>
      <c r="G8" s="323">
        <f>'SO.01 SO.01.1 Pol'!BD88</f>
        <v>0</v>
      </c>
      <c r="H8" s="323">
        <f>'SO.01 SO.01.1 Pol'!BE88</f>
        <v>0</v>
      </c>
      <c r="I8" s="324">
        <f>'SO.01 SO.01.1 Pol'!BF88</f>
        <v>0</v>
      </c>
    </row>
    <row r="9" spans="1:9" s="130" customFormat="1" ht="12.75">
      <c r="A9" s="321" t="str">
        <f>'SO.01 SO.01.1 Pol'!B89</f>
        <v>18</v>
      </c>
      <c r="B9" s="70" t="str">
        <f>'SO.01 SO.01.1 Pol'!C89</f>
        <v>Povrchové úpravy terénu</v>
      </c>
      <c r="D9" s="223"/>
      <c r="E9" s="322">
        <f>'SO.01 SO.01.1 Pol'!BB100</f>
        <v>0</v>
      </c>
      <c r="F9" s="323">
        <f>'SO.01 SO.01.1 Pol'!BC100</f>
        <v>0</v>
      </c>
      <c r="G9" s="323">
        <f>'SO.01 SO.01.1 Pol'!BD100</f>
        <v>0</v>
      </c>
      <c r="H9" s="323">
        <f>'SO.01 SO.01.1 Pol'!BE100</f>
        <v>0</v>
      </c>
      <c r="I9" s="324">
        <f>'SO.01 SO.01.1 Pol'!BF100</f>
        <v>0</v>
      </c>
    </row>
    <row r="10" spans="1:9" s="130" customFormat="1" ht="12.75">
      <c r="A10" s="321" t="str">
        <f>'SO.01 SO.01.1 Pol'!B101</f>
        <v>21</v>
      </c>
      <c r="B10" s="70" t="str">
        <f>'SO.01 SO.01.1 Pol'!C101</f>
        <v>Úprava podloží a základ.spáry</v>
      </c>
      <c r="D10" s="223"/>
      <c r="E10" s="322">
        <f>'SO.01 SO.01.1 Pol'!BB123</f>
        <v>0</v>
      </c>
      <c r="F10" s="323">
        <f>'SO.01 SO.01.1 Pol'!BC123</f>
        <v>0</v>
      </c>
      <c r="G10" s="323">
        <f>'SO.01 SO.01.1 Pol'!BD123</f>
        <v>0</v>
      </c>
      <c r="H10" s="323">
        <f>'SO.01 SO.01.1 Pol'!BE123</f>
        <v>0</v>
      </c>
      <c r="I10" s="324">
        <f>'SO.01 SO.01.1 Pol'!BF123</f>
        <v>0</v>
      </c>
    </row>
    <row r="11" spans="1:9" s="130" customFormat="1" ht="12.75">
      <c r="A11" s="321" t="str">
        <f>'SO.01 SO.01.1 Pol'!B124</f>
        <v>3</v>
      </c>
      <c r="B11" s="70" t="str">
        <f>'SO.01 SO.01.1 Pol'!C124</f>
        <v>Svislé a kompletní konstrukce</v>
      </c>
      <c r="D11" s="223"/>
      <c r="E11" s="322">
        <f>'SO.01 SO.01.1 Pol'!BB140</f>
        <v>0</v>
      </c>
      <c r="F11" s="323">
        <f>'SO.01 SO.01.1 Pol'!BC140</f>
        <v>0</v>
      </c>
      <c r="G11" s="323">
        <f>'SO.01 SO.01.1 Pol'!BD140</f>
        <v>0</v>
      </c>
      <c r="H11" s="323">
        <f>'SO.01 SO.01.1 Pol'!BE140</f>
        <v>0</v>
      </c>
      <c r="I11" s="324">
        <f>'SO.01 SO.01.1 Pol'!BF140</f>
        <v>0</v>
      </c>
    </row>
    <row r="12" spans="1:9" s="130" customFormat="1" ht="12.75">
      <c r="A12" s="321" t="str">
        <f>'SO.01 SO.01.1 Pol'!B141</f>
        <v>310</v>
      </c>
      <c r="B12" s="70" t="str">
        <f>'SO.01 SO.01.1 Pol'!C141</f>
        <v>Prefabrikované prvky</v>
      </c>
      <c r="D12" s="223"/>
      <c r="E12" s="322">
        <f>'SO.01 SO.01.1 Pol'!BB145</f>
        <v>0</v>
      </c>
      <c r="F12" s="323">
        <f>'SO.01 SO.01.1 Pol'!BC145</f>
        <v>0</v>
      </c>
      <c r="G12" s="323">
        <f>'SO.01 SO.01.1 Pol'!BD145</f>
        <v>0</v>
      </c>
      <c r="H12" s="323">
        <f>'SO.01 SO.01.1 Pol'!BE145</f>
        <v>0</v>
      </c>
      <c r="I12" s="324">
        <f>'SO.01 SO.01.1 Pol'!BF145</f>
        <v>0</v>
      </c>
    </row>
    <row r="13" spans="1:9" s="130" customFormat="1" ht="12.75">
      <c r="A13" s="321" t="str">
        <f>'SO.01 SO.01.1 Pol'!B146</f>
        <v>311</v>
      </c>
      <c r="B13" s="70" t="str">
        <f>'SO.01 SO.01.1 Pol'!C146</f>
        <v>Sádrokartonové konstrukce</v>
      </c>
      <c r="D13" s="223"/>
      <c r="E13" s="322">
        <f>'SO.01 SO.01.1 Pol'!BB176</f>
        <v>0</v>
      </c>
      <c r="F13" s="323">
        <f>'SO.01 SO.01.1 Pol'!BC176</f>
        <v>0</v>
      </c>
      <c r="G13" s="323">
        <f>'SO.01 SO.01.1 Pol'!BD176</f>
        <v>0</v>
      </c>
      <c r="H13" s="323">
        <f>'SO.01 SO.01.1 Pol'!BE176</f>
        <v>0</v>
      </c>
      <c r="I13" s="324">
        <f>'SO.01 SO.01.1 Pol'!BF176</f>
        <v>0</v>
      </c>
    </row>
    <row r="14" spans="1:9" s="130" customFormat="1" ht="12.75">
      <c r="A14" s="321" t="str">
        <f>'SO.01 SO.01.1 Pol'!B177</f>
        <v>32</v>
      </c>
      <c r="B14" s="70" t="str">
        <f>'SO.01 SO.01.1 Pol'!C177</f>
        <v>Zdi přehradní a opěrné</v>
      </c>
      <c r="D14" s="223"/>
      <c r="E14" s="322">
        <f>'SO.01 SO.01.1 Pol'!BB202</f>
        <v>0</v>
      </c>
      <c r="F14" s="323">
        <f>'SO.01 SO.01.1 Pol'!BC202</f>
        <v>0</v>
      </c>
      <c r="G14" s="323">
        <f>'SO.01 SO.01.1 Pol'!BD202</f>
        <v>0</v>
      </c>
      <c r="H14" s="323">
        <f>'SO.01 SO.01.1 Pol'!BE202</f>
        <v>0</v>
      </c>
      <c r="I14" s="324">
        <f>'SO.01 SO.01.1 Pol'!BF202</f>
        <v>0</v>
      </c>
    </row>
    <row r="15" spans="1:9" s="130" customFormat="1" ht="12.75">
      <c r="A15" s="321" t="str">
        <f>'SO.01 SO.01.1 Pol'!B203</f>
        <v>4</v>
      </c>
      <c r="B15" s="70" t="str">
        <f>'SO.01 SO.01.1 Pol'!C203</f>
        <v>Vodorovné konstrukce</v>
      </c>
      <c r="D15" s="223"/>
      <c r="E15" s="322">
        <f>'SO.01 SO.01.1 Pol'!BB216</f>
        <v>0</v>
      </c>
      <c r="F15" s="323">
        <f>'SO.01 SO.01.1 Pol'!BC216</f>
        <v>0</v>
      </c>
      <c r="G15" s="323">
        <f>'SO.01 SO.01.1 Pol'!BD216</f>
        <v>0</v>
      </c>
      <c r="H15" s="323">
        <f>'SO.01 SO.01.1 Pol'!BE216</f>
        <v>0</v>
      </c>
      <c r="I15" s="324">
        <f>'SO.01 SO.01.1 Pol'!BF216</f>
        <v>0</v>
      </c>
    </row>
    <row r="16" spans="1:9" s="130" customFormat="1" ht="12.75">
      <c r="A16" s="321" t="str">
        <f>'SO.01 SO.01.1 Pol'!B217</f>
        <v>5</v>
      </c>
      <c r="B16" s="70" t="str">
        <f>'SO.01 SO.01.1 Pol'!C217</f>
        <v>Komunikace</v>
      </c>
      <c r="D16" s="223"/>
      <c r="E16" s="322">
        <f>'SO.01 SO.01.1 Pol'!BB314</f>
        <v>0</v>
      </c>
      <c r="F16" s="323">
        <f>'SO.01 SO.01.1 Pol'!BC314</f>
        <v>0</v>
      </c>
      <c r="G16" s="323">
        <f>'SO.01 SO.01.1 Pol'!BD314</f>
        <v>0</v>
      </c>
      <c r="H16" s="323">
        <f>'SO.01 SO.01.1 Pol'!BE314</f>
        <v>0</v>
      </c>
      <c r="I16" s="324">
        <f>'SO.01 SO.01.1 Pol'!BF314</f>
        <v>0</v>
      </c>
    </row>
    <row r="17" spans="1:9" s="130" customFormat="1" ht="12.75">
      <c r="A17" s="321" t="str">
        <f>'SO.01 SO.01.1 Pol'!B315</f>
        <v>61</v>
      </c>
      <c r="B17" s="70" t="str">
        <f>'SO.01 SO.01.1 Pol'!C315</f>
        <v>Upravy povrchů vnitřní</v>
      </c>
      <c r="D17" s="223"/>
      <c r="E17" s="322">
        <f>'SO.01 SO.01.1 Pol'!BB369</f>
        <v>0</v>
      </c>
      <c r="F17" s="323">
        <f>'SO.01 SO.01.1 Pol'!BC369</f>
        <v>0</v>
      </c>
      <c r="G17" s="323">
        <f>'SO.01 SO.01.1 Pol'!BD369</f>
        <v>0</v>
      </c>
      <c r="H17" s="323">
        <f>'SO.01 SO.01.1 Pol'!BE369</f>
        <v>0</v>
      </c>
      <c r="I17" s="324">
        <f>'SO.01 SO.01.1 Pol'!BF369</f>
        <v>0</v>
      </c>
    </row>
    <row r="18" spans="1:9" s="130" customFormat="1" ht="12.75">
      <c r="A18" s="321" t="str">
        <f>'SO.01 SO.01.1 Pol'!B370</f>
        <v>62</v>
      </c>
      <c r="B18" s="70" t="str">
        <f>'SO.01 SO.01.1 Pol'!C370</f>
        <v>Úpravy povrchů vnější</v>
      </c>
      <c r="D18" s="223"/>
      <c r="E18" s="322">
        <f>'SO.01 SO.01.1 Pol'!BB587</f>
        <v>0</v>
      </c>
      <c r="F18" s="323">
        <f>'SO.01 SO.01.1 Pol'!BC587</f>
        <v>0</v>
      </c>
      <c r="G18" s="323">
        <f>'SO.01 SO.01.1 Pol'!BD587</f>
        <v>0</v>
      </c>
      <c r="H18" s="323">
        <f>'SO.01 SO.01.1 Pol'!BE587</f>
        <v>0</v>
      </c>
      <c r="I18" s="324">
        <f>'SO.01 SO.01.1 Pol'!BF587</f>
        <v>0</v>
      </c>
    </row>
    <row r="19" spans="1:9" s="130" customFormat="1" ht="12.75">
      <c r="A19" s="321" t="str">
        <f>'SO.01 SO.01.1 Pol'!B588</f>
        <v>63</v>
      </c>
      <c r="B19" s="70" t="str">
        <f>'SO.01 SO.01.1 Pol'!C588</f>
        <v>Podlahy a podlahové konstrukce</v>
      </c>
      <c r="D19" s="223"/>
      <c r="E19" s="322">
        <f>'SO.01 SO.01.1 Pol'!BB602</f>
        <v>0</v>
      </c>
      <c r="F19" s="323">
        <f>'SO.01 SO.01.1 Pol'!BC602</f>
        <v>0</v>
      </c>
      <c r="G19" s="323">
        <f>'SO.01 SO.01.1 Pol'!BD602</f>
        <v>0</v>
      </c>
      <c r="H19" s="323">
        <f>'SO.01 SO.01.1 Pol'!BE602</f>
        <v>0</v>
      </c>
      <c r="I19" s="324">
        <f>'SO.01 SO.01.1 Pol'!BF602</f>
        <v>0</v>
      </c>
    </row>
    <row r="20" spans="1:9" s="130" customFormat="1" ht="12.75">
      <c r="A20" s="321" t="str">
        <f>'SO.01 SO.01.1 Pol'!B603</f>
        <v>64</v>
      </c>
      <c r="B20" s="70" t="str">
        <f>'SO.01 SO.01.1 Pol'!C603</f>
        <v>Osazování výplní otvorů</v>
      </c>
      <c r="D20" s="223"/>
      <c r="E20" s="322">
        <f>'SO.01 SO.01.1 Pol'!BB631</f>
        <v>0</v>
      </c>
      <c r="F20" s="323">
        <f>'SO.01 SO.01.1 Pol'!BC631</f>
        <v>0</v>
      </c>
      <c r="G20" s="323">
        <f>'SO.01 SO.01.1 Pol'!BD631</f>
        <v>0</v>
      </c>
      <c r="H20" s="323">
        <f>'SO.01 SO.01.1 Pol'!BE631</f>
        <v>0</v>
      </c>
      <c r="I20" s="324">
        <f>'SO.01 SO.01.1 Pol'!BF631</f>
        <v>0</v>
      </c>
    </row>
    <row r="21" spans="1:9" s="130" customFormat="1" ht="12.75">
      <c r="A21" s="321" t="str">
        <f>'SO.01 SO.01.1 Pol'!B632</f>
        <v>8</v>
      </c>
      <c r="B21" s="70" t="str">
        <f>'SO.01 SO.01.1 Pol'!C632</f>
        <v>Trubní vedení</v>
      </c>
      <c r="D21" s="223"/>
      <c r="E21" s="322">
        <f>'SO.01 SO.01.1 Pol'!BB638</f>
        <v>0</v>
      </c>
      <c r="F21" s="323">
        <f>'SO.01 SO.01.1 Pol'!BC638</f>
        <v>0</v>
      </c>
      <c r="G21" s="323">
        <f>'SO.01 SO.01.1 Pol'!BD638</f>
        <v>0</v>
      </c>
      <c r="H21" s="323">
        <f>'SO.01 SO.01.1 Pol'!BE638</f>
        <v>0</v>
      </c>
      <c r="I21" s="324">
        <f>'SO.01 SO.01.1 Pol'!BF638</f>
        <v>0</v>
      </c>
    </row>
    <row r="22" spans="1:9" s="130" customFormat="1" ht="12.75">
      <c r="A22" s="321" t="str">
        <f>'SO.01 SO.01.1 Pol'!B639</f>
        <v>94</v>
      </c>
      <c r="B22" s="70" t="str">
        <f>'SO.01 SO.01.1 Pol'!C639</f>
        <v>Lešení a stavební výtahy</v>
      </c>
      <c r="D22" s="223"/>
      <c r="E22" s="322">
        <f>'SO.01 SO.01.1 Pol'!BB667</f>
        <v>0</v>
      </c>
      <c r="F22" s="323">
        <f>'SO.01 SO.01.1 Pol'!BC667</f>
        <v>0</v>
      </c>
      <c r="G22" s="323">
        <f>'SO.01 SO.01.1 Pol'!BD667</f>
        <v>0</v>
      </c>
      <c r="H22" s="323">
        <f>'SO.01 SO.01.1 Pol'!BE667</f>
        <v>0</v>
      </c>
      <c r="I22" s="324">
        <f>'SO.01 SO.01.1 Pol'!BF667</f>
        <v>0</v>
      </c>
    </row>
    <row r="23" spans="1:9" s="130" customFormat="1" ht="12.75">
      <c r="A23" s="321" t="str">
        <f>'SO.01 SO.01.1 Pol'!B668</f>
        <v>95</v>
      </c>
      <c r="B23" s="70" t="str">
        <f>'SO.01 SO.01.1 Pol'!C668</f>
        <v>Dokončovací konstrukce na pozemních stavbách</v>
      </c>
      <c r="D23" s="223"/>
      <c r="E23" s="322">
        <f>'SO.01 SO.01.1 Pol'!BB686</f>
        <v>0</v>
      </c>
      <c r="F23" s="323">
        <f>'SO.01 SO.01.1 Pol'!BC686</f>
        <v>0</v>
      </c>
      <c r="G23" s="323">
        <f>'SO.01 SO.01.1 Pol'!BD686</f>
        <v>0</v>
      </c>
      <c r="H23" s="323">
        <f>'SO.01 SO.01.1 Pol'!BE686</f>
        <v>0</v>
      </c>
      <c r="I23" s="324">
        <f>'SO.01 SO.01.1 Pol'!BF686</f>
        <v>0</v>
      </c>
    </row>
    <row r="24" spans="1:9" s="130" customFormat="1" ht="12.75">
      <c r="A24" s="321" t="str">
        <f>'SO.01 SO.01.1 Pol'!B687</f>
        <v>96</v>
      </c>
      <c r="B24" s="70" t="str">
        <f>'SO.01 SO.01.1 Pol'!C687</f>
        <v>Bourání konstrukcí</v>
      </c>
      <c r="D24" s="223"/>
      <c r="E24" s="322">
        <f>'SO.01 SO.01.1 Pol'!BB939</f>
        <v>0</v>
      </c>
      <c r="F24" s="323">
        <f>'SO.01 SO.01.1 Pol'!BC939</f>
        <v>0</v>
      </c>
      <c r="G24" s="323">
        <f>'SO.01 SO.01.1 Pol'!BD939</f>
        <v>0</v>
      </c>
      <c r="H24" s="323">
        <f>'SO.01 SO.01.1 Pol'!BE939</f>
        <v>0</v>
      </c>
      <c r="I24" s="324">
        <f>'SO.01 SO.01.1 Pol'!BF939</f>
        <v>0</v>
      </c>
    </row>
    <row r="25" spans="1:9" s="130" customFormat="1" ht="12.75">
      <c r="A25" s="321" t="str">
        <f>'SO.01 SO.01.1 Pol'!B940</f>
        <v>99</v>
      </c>
      <c r="B25" s="70" t="str">
        <f>'SO.01 SO.01.1 Pol'!C940</f>
        <v>Staveništní přesun hmot</v>
      </c>
      <c r="D25" s="223"/>
      <c r="E25" s="322">
        <f>'SO.01 SO.01.1 Pol'!BB942</f>
        <v>0</v>
      </c>
      <c r="F25" s="323">
        <f>'SO.01 SO.01.1 Pol'!BC942</f>
        <v>0</v>
      </c>
      <c r="G25" s="323">
        <f>'SO.01 SO.01.1 Pol'!BD942</f>
        <v>0</v>
      </c>
      <c r="H25" s="323">
        <f>'SO.01 SO.01.1 Pol'!BE942</f>
        <v>0</v>
      </c>
      <c r="I25" s="324">
        <f>'SO.01 SO.01.1 Pol'!BF942</f>
        <v>0</v>
      </c>
    </row>
    <row r="26" spans="1:9" s="130" customFormat="1" ht="12.75">
      <c r="A26" s="321" t="str">
        <f>'SO.01 SO.01.1 Pol'!B943</f>
        <v>711</v>
      </c>
      <c r="B26" s="70" t="str">
        <f>'SO.01 SO.01.1 Pol'!C943</f>
        <v>Izolace proti vodě</v>
      </c>
      <c r="D26" s="223"/>
      <c r="E26" s="322">
        <f>'SO.01 SO.01.1 Pol'!BB992</f>
        <v>0</v>
      </c>
      <c r="F26" s="323">
        <f>'SO.01 SO.01.1 Pol'!BC992</f>
        <v>0</v>
      </c>
      <c r="G26" s="323">
        <f>'SO.01 SO.01.1 Pol'!BD992</f>
        <v>0</v>
      </c>
      <c r="H26" s="323">
        <f>'SO.01 SO.01.1 Pol'!BE992</f>
        <v>0</v>
      </c>
      <c r="I26" s="324">
        <f>'SO.01 SO.01.1 Pol'!BF992</f>
        <v>0</v>
      </c>
    </row>
    <row r="27" spans="1:9" s="130" customFormat="1" ht="12.75">
      <c r="A27" s="321" t="str">
        <f>'SO.01 SO.01.1 Pol'!B993</f>
        <v>712</v>
      </c>
      <c r="B27" s="70" t="str">
        <f>'SO.01 SO.01.1 Pol'!C993</f>
        <v>Živičné krytiny</v>
      </c>
      <c r="D27" s="223"/>
      <c r="E27" s="322">
        <f>'SO.01 SO.01.1 Pol'!BB1091</f>
        <v>0</v>
      </c>
      <c r="F27" s="323">
        <f>'SO.01 SO.01.1 Pol'!BC1091</f>
        <v>0</v>
      </c>
      <c r="G27" s="323">
        <f>'SO.01 SO.01.1 Pol'!BD1091</f>
        <v>0</v>
      </c>
      <c r="H27" s="323">
        <f>'SO.01 SO.01.1 Pol'!BE1091</f>
        <v>0</v>
      </c>
      <c r="I27" s="324">
        <f>'SO.01 SO.01.1 Pol'!BF1091</f>
        <v>0</v>
      </c>
    </row>
    <row r="28" spans="1:9" s="130" customFormat="1" ht="12.75">
      <c r="A28" s="321" t="str">
        <f>'SO.01 SO.01.1 Pol'!B1092</f>
        <v>713</v>
      </c>
      <c r="B28" s="70" t="str">
        <f>'SO.01 SO.01.1 Pol'!C1092</f>
        <v>Izolace tepelné</v>
      </c>
      <c r="D28" s="223"/>
      <c r="E28" s="322">
        <f>'SO.01 SO.01.1 Pol'!BB1191</f>
        <v>0</v>
      </c>
      <c r="F28" s="323">
        <f>'SO.01 SO.01.1 Pol'!BC1191</f>
        <v>0</v>
      </c>
      <c r="G28" s="323">
        <f>'SO.01 SO.01.1 Pol'!BD1191</f>
        <v>0</v>
      </c>
      <c r="H28" s="323">
        <f>'SO.01 SO.01.1 Pol'!BE1191</f>
        <v>0</v>
      </c>
      <c r="I28" s="324">
        <f>'SO.01 SO.01.1 Pol'!BF1191</f>
        <v>0</v>
      </c>
    </row>
    <row r="29" spans="1:9" s="130" customFormat="1" ht="12.75">
      <c r="A29" s="321" t="str">
        <f>'SO.01 SO.01.1 Pol'!B1192</f>
        <v>720</v>
      </c>
      <c r="B29" s="70" t="str">
        <f>'SO.01 SO.01.1 Pol'!C1192</f>
        <v>Zdravotechnická instalace</v>
      </c>
      <c r="D29" s="223"/>
      <c r="E29" s="322">
        <f>'SO.01 SO.01.1 Pol'!BB1197</f>
        <v>0</v>
      </c>
      <c r="F29" s="323">
        <f>'SO.01 SO.01.1 Pol'!BC1197</f>
        <v>0</v>
      </c>
      <c r="G29" s="323">
        <f>'SO.01 SO.01.1 Pol'!BD1197</f>
        <v>0</v>
      </c>
      <c r="H29" s="323">
        <f>'SO.01 SO.01.1 Pol'!BE1197</f>
        <v>0</v>
      </c>
      <c r="I29" s="324">
        <f>'SO.01 SO.01.1 Pol'!BF1197</f>
        <v>0</v>
      </c>
    </row>
    <row r="30" spans="1:9" s="130" customFormat="1" ht="12.75">
      <c r="A30" s="321" t="str">
        <f>'SO.01 SO.01.1 Pol'!B1198</f>
        <v>721</v>
      </c>
      <c r="B30" s="70" t="str">
        <f>'SO.01 SO.01.1 Pol'!C1198</f>
        <v>Vnitřní kanalizace</v>
      </c>
      <c r="D30" s="223"/>
      <c r="E30" s="322">
        <f>'SO.01 SO.01.1 Pol'!BB1200</f>
        <v>0</v>
      </c>
      <c r="F30" s="323">
        <f>'SO.01 SO.01.1 Pol'!BC1200</f>
        <v>0</v>
      </c>
      <c r="G30" s="323">
        <f>'SO.01 SO.01.1 Pol'!BD1200</f>
        <v>0</v>
      </c>
      <c r="H30" s="323">
        <f>'SO.01 SO.01.1 Pol'!BE1200</f>
        <v>0</v>
      </c>
      <c r="I30" s="324">
        <f>'SO.01 SO.01.1 Pol'!BF1200</f>
        <v>0</v>
      </c>
    </row>
    <row r="31" spans="1:9" s="130" customFormat="1" ht="12.75">
      <c r="A31" s="321" t="str">
        <f>'SO.01 SO.01.1 Pol'!B1201</f>
        <v>730</v>
      </c>
      <c r="B31" s="70" t="str">
        <f>'SO.01 SO.01.1 Pol'!C1201</f>
        <v>Ústřední vytápění</v>
      </c>
      <c r="D31" s="223"/>
      <c r="E31" s="322">
        <f>'SO.01 SO.01.1 Pol'!BB1205</f>
        <v>0</v>
      </c>
      <c r="F31" s="323">
        <f>'SO.01 SO.01.1 Pol'!BC1205</f>
        <v>0</v>
      </c>
      <c r="G31" s="323">
        <f>'SO.01 SO.01.1 Pol'!BD1205</f>
        <v>0</v>
      </c>
      <c r="H31" s="323">
        <f>'SO.01 SO.01.1 Pol'!BE1205</f>
        <v>0</v>
      </c>
      <c r="I31" s="324">
        <f>'SO.01 SO.01.1 Pol'!BF1205</f>
        <v>0</v>
      </c>
    </row>
    <row r="32" spans="1:9" s="130" customFormat="1" ht="12.75">
      <c r="A32" s="321" t="str">
        <f>'SO.01 SO.01.1 Pol'!B1206</f>
        <v>762</v>
      </c>
      <c r="B32" s="70" t="str">
        <f>'SO.01 SO.01.1 Pol'!C1206</f>
        <v>Konstrukce tesařské</v>
      </c>
      <c r="D32" s="223"/>
      <c r="E32" s="322">
        <f>'SO.01 SO.01.1 Pol'!BB1216</f>
        <v>0</v>
      </c>
      <c r="F32" s="323">
        <f>'SO.01 SO.01.1 Pol'!BC1216</f>
        <v>0</v>
      </c>
      <c r="G32" s="323">
        <f>'SO.01 SO.01.1 Pol'!BD1216</f>
        <v>0</v>
      </c>
      <c r="H32" s="323">
        <f>'SO.01 SO.01.1 Pol'!BE1216</f>
        <v>0</v>
      </c>
      <c r="I32" s="324">
        <f>'SO.01 SO.01.1 Pol'!BF1216</f>
        <v>0</v>
      </c>
    </row>
    <row r="33" spans="1:9" s="130" customFormat="1" ht="12.75">
      <c r="A33" s="321" t="str">
        <f>'SO.01 SO.01.1 Pol'!B1217</f>
        <v>764</v>
      </c>
      <c r="B33" s="70" t="str">
        <f>'SO.01 SO.01.1 Pol'!C1217</f>
        <v>Konstrukce klempířské</v>
      </c>
      <c r="D33" s="223"/>
      <c r="E33" s="322">
        <f>'SO.01 SO.01.1 Pol'!BB1296</f>
        <v>0</v>
      </c>
      <c r="F33" s="323">
        <f>'SO.01 SO.01.1 Pol'!BC1296</f>
        <v>0</v>
      </c>
      <c r="G33" s="323">
        <f>'SO.01 SO.01.1 Pol'!BD1296</f>
        <v>0</v>
      </c>
      <c r="H33" s="323">
        <f>'SO.01 SO.01.1 Pol'!BE1296</f>
        <v>0</v>
      </c>
      <c r="I33" s="324">
        <f>'SO.01 SO.01.1 Pol'!BF1296</f>
        <v>0</v>
      </c>
    </row>
    <row r="34" spans="1:9" s="130" customFormat="1" ht="12.75">
      <c r="A34" s="321" t="str">
        <f>'SO.01 SO.01.1 Pol'!B1297</f>
        <v>767</v>
      </c>
      <c r="B34" s="70" t="str">
        <f>'SO.01 SO.01.1 Pol'!C1297</f>
        <v>Konstrukce zámečnické</v>
      </c>
      <c r="D34" s="223"/>
      <c r="E34" s="322">
        <f>'SO.01 SO.01.1 Pol'!BB1363</f>
        <v>0</v>
      </c>
      <c r="F34" s="323">
        <f>'SO.01 SO.01.1 Pol'!BC1363</f>
        <v>0</v>
      </c>
      <c r="G34" s="323">
        <f>'SO.01 SO.01.1 Pol'!BD1363</f>
        <v>0</v>
      </c>
      <c r="H34" s="323">
        <f>'SO.01 SO.01.1 Pol'!BE1363</f>
        <v>0</v>
      </c>
      <c r="I34" s="324">
        <f>'SO.01 SO.01.1 Pol'!BF1363</f>
        <v>0</v>
      </c>
    </row>
    <row r="35" spans="1:9" s="130" customFormat="1" ht="12.75">
      <c r="A35" s="321" t="str">
        <f>'SO.01 SO.01.1 Pol'!B1364</f>
        <v>770</v>
      </c>
      <c r="B35" s="70" t="str">
        <f>'SO.01 SO.01.1 Pol'!C1364</f>
        <v>Konstrukce systemové z kovových profilů</v>
      </c>
      <c r="D35" s="223"/>
      <c r="E35" s="322">
        <f>'SO.01 SO.01.1 Pol'!BB1390</f>
        <v>0</v>
      </c>
      <c r="F35" s="323">
        <f>'SO.01 SO.01.1 Pol'!BC1390</f>
        <v>0</v>
      </c>
      <c r="G35" s="323">
        <f>'SO.01 SO.01.1 Pol'!BD1390</f>
        <v>0</v>
      </c>
      <c r="H35" s="323">
        <f>'SO.01 SO.01.1 Pol'!BE1390</f>
        <v>0</v>
      </c>
      <c r="I35" s="324">
        <f>'SO.01 SO.01.1 Pol'!BF1390</f>
        <v>0</v>
      </c>
    </row>
    <row r="36" spans="1:9" s="130" customFormat="1" ht="12.75">
      <c r="A36" s="321" t="str">
        <f>'SO.01 SO.01.1 Pol'!B1391</f>
        <v>772</v>
      </c>
      <c r="B36" s="70" t="str">
        <f>'SO.01 SO.01.1 Pol'!C1391</f>
        <v>Kamenné  dlažby</v>
      </c>
      <c r="D36" s="223"/>
      <c r="E36" s="322">
        <f>'SO.01 SO.01.1 Pol'!BB1408</f>
        <v>0</v>
      </c>
      <c r="F36" s="323">
        <f>'SO.01 SO.01.1 Pol'!BC1408</f>
        <v>0</v>
      </c>
      <c r="G36" s="323">
        <f>'SO.01 SO.01.1 Pol'!BD1408</f>
        <v>0</v>
      </c>
      <c r="H36" s="323">
        <f>'SO.01 SO.01.1 Pol'!BE1408</f>
        <v>0</v>
      </c>
      <c r="I36" s="324">
        <f>'SO.01 SO.01.1 Pol'!BF1408</f>
        <v>0</v>
      </c>
    </row>
    <row r="37" spans="1:9" s="130" customFormat="1" ht="12.75">
      <c r="A37" s="321" t="str">
        <f>'SO.01 SO.01.1 Pol'!B1409</f>
        <v>781</v>
      </c>
      <c r="B37" s="70" t="str">
        <f>'SO.01 SO.01.1 Pol'!C1409</f>
        <v>Obklady keramické</v>
      </c>
      <c r="D37" s="223"/>
      <c r="E37" s="322">
        <f>'SO.01 SO.01.1 Pol'!BB1492</f>
        <v>0</v>
      </c>
      <c r="F37" s="323">
        <f>'SO.01 SO.01.1 Pol'!BC1492</f>
        <v>0</v>
      </c>
      <c r="G37" s="323">
        <f>'SO.01 SO.01.1 Pol'!BD1492</f>
        <v>0</v>
      </c>
      <c r="H37" s="323">
        <f>'SO.01 SO.01.1 Pol'!BE1492</f>
        <v>0</v>
      </c>
      <c r="I37" s="324">
        <f>'SO.01 SO.01.1 Pol'!BF1492</f>
        <v>0</v>
      </c>
    </row>
    <row r="38" spans="1:9" s="130" customFormat="1" ht="12.75">
      <c r="A38" s="321" t="str">
        <f>'SO.01 SO.01.1 Pol'!B1493</f>
        <v>783</v>
      </c>
      <c r="B38" s="70" t="str">
        <f>'SO.01 SO.01.1 Pol'!C1493</f>
        <v>Nátěry</v>
      </c>
      <c r="D38" s="223"/>
      <c r="E38" s="322">
        <f>'SO.01 SO.01.1 Pol'!BB1500</f>
        <v>0</v>
      </c>
      <c r="F38" s="323">
        <f>'SO.01 SO.01.1 Pol'!BC1500</f>
        <v>0</v>
      </c>
      <c r="G38" s="323">
        <f>'SO.01 SO.01.1 Pol'!BD1500</f>
        <v>0</v>
      </c>
      <c r="H38" s="323">
        <f>'SO.01 SO.01.1 Pol'!BE1500</f>
        <v>0</v>
      </c>
      <c r="I38" s="324">
        <f>'SO.01 SO.01.1 Pol'!BF1500</f>
        <v>0</v>
      </c>
    </row>
    <row r="39" spans="1:9" s="130" customFormat="1" ht="12.75">
      <c r="A39" s="321" t="str">
        <f>'SO.01 SO.01.1 Pol'!B1501</f>
        <v>784</v>
      </c>
      <c r="B39" s="70" t="str">
        <f>'SO.01 SO.01.1 Pol'!C1501</f>
        <v>Malby</v>
      </c>
      <c r="D39" s="223"/>
      <c r="E39" s="322">
        <f>'SO.01 SO.01.1 Pol'!BB1562</f>
        <v>0</v>
      </c>
      <c r="F39" s="323">
        <f>'SO.01 SO.01.1 Pol'!BC1562</f>
        <v>0</v>
      </c>
      <c r="G39" s="323">
        <f>'SO.01 SO.01.1 Pol'!BD1562</f>
        <v>0</v>
      </c>
      <c r="H39" s="323">
        <f>'SO.01 SO.01.1 Pol'!BE1562</f>
        <v>0</v>
      </c>
      <c r="I39" s="324">
        <f>'SO.01 SO.01.1 Pol'!BF1562</f>
        <v>0</v>
      </c>
    </row>
    <row r="40" spans="1:9" s="130" customFormat="1" ht="12.75">
      <c r="A40" s="321" t="str">
        <f>'SO.01 SO.01.1 Pol'!B1563</f>
        <v>M21</v>
      </c>
      <c r="B40" s="70" t="str">
        <f>'SO.01 SO.01.1 Pol'!C1563</f>
        <v>Elektromontáže</v>
      </c>
      <c r="D40" s="223"/>
      <c r="E40" s="322">
        <f>'SO.01 SO.01.1 Pol'!BB1572</f>
        <v>0</v>
      </c>
      <c r="F40" s="323">
        <f>'SO.01 SO.01.1 Pol'!BC1572</f>
        <v>0</v>
      </c>
      <c r="G40" s="323">
        <f>'SO.01 SO.01.1 Pol'!BD1572</f>
        <v>0</v>
      </c>
      <c r="H40" s="323">
        <f>'SO.01 SO.01.1 Pol'!BE1572</f>
        <v>0</v>
      </c>
      <c r="I40" s="324">
        <f>'SO.01 SO.01.1 Pol'!BF1572</f>
        <v>0</v>
      </c>
    </row>
    <row r="41" spans="1:9" s="130" customFormat="1" ht="12.75">
      <c r="A41" s="321" t="str">
        <f>'SO.01 SO.01.1 Pol'!B1573</f>
        <v>M99</v>
      </c>
      <c r="B41" s="70" t="str">
        <f>'SO.01 SO.01.1 Pol'!C1573</f>
        <v>Skladby podlah a konstrukcí</v>
      </c>
      <c r="D41" s="223"/>
      <c r="E41" s="322">
        <f>'SO.01 SO.01.1 Pol'!BB1903</f>
        <v>0</v>
      </c>
      <c r="F41" s="323">
        <f>'SO.01 SO.01.1 Pol'!BC1903</f>
        <v>0</v>
      </c>
      <c r="G41" s="323">
        <f>'SO.01 SO.01.1 Pol'!BD1903</f>
        <v>0</v>
      </c>
      <c r="H41" s="323">
        <f>'SO.01 SO.01.1 Pol'!BE1903</f>
        <v>0</v>
      </c>
      <c r="I41" s="324">
        <f>'SO.01 SO.01.1 Pol'!BF1903</f>
        <v>0</v>
      </c>
    </row>
    <row r="42" spans="1:9" s="130" customFormat="1" ht="13.5" thickBot="1">
      <c r="A42" s="321" t="str">
        <f>'SO.01 SO.01.1 Pol'!B1904</f>
        <v>D96</v>
      </c>
      <c r="B42" s="70" t="str">
        <f>'SO.01 SO.01.1 Pol'!C1904</f>
        <v>Přesuny suti a vybouraných hmot</v>
      </c>
      <c r="D42" s="223"/>
      <c r="E42" s="322">
        <f>'SO.01 SO.01.1 Pol'!BB1913</f>
        <v>0</v>
      </c>
      <c r="F42" s="323">
        <f>'SO.01 SO.01.1 Pol'!BC1913</f>
        <v>0</v>
      </c>
      <c r="G42" s="323">
        <f>'SO.01 SO.01.1 Pol'!BD1913</f>
        <v>0</v>
      </c>
      <c r="H42" s="323">
        <f>'SO.01 SO.01.1 Pol'!BE1913</f>
        <v>0</v>
      </c>
      <c r="I42" s="324">
        <f>'SO.01 SO.01.1 Pol'!BF1913</f>
        <v>0</v>
      </c>
    </row>
    <row r="43" spans="1:9" s="14" customFormat="1" ht="13.5" thickBot="1">
      <c r="A43" s="224"/>
      <c r="B43" s="225" t="s">
        <v>77</v>
      </c>
      <c r="C43" s="225"/>
      <c r="D43" s="226"/>
      <c r="E43" s="227">
        <f>SUM(E7:E42)</f>
        <v>0</v>
      </c>
      <c r="F43" s="228">
        <f>SUM(F7:F42)</f>
        <v>0</v>
      </c>
      <c r="G43" s="228">
        <f>SUM(G7:G42)</f>
        <v>0</v>
      </c>
      <c r="H43" s="228">
        <f>SUM(H7:H42)</f>
        <v>0</v>
      </c>
      <c r="I43" s="229">
        <f>SUM(I7:I42)</f>
        <v>0</v>
      </c>
    </row>
    <row r="44" spans="1:9" ht="12.75">
      <c r="A44" s="130"/>
      <c r="B44" s="130"/>
      <c r="C44" s="130"/>
      <c r="D44" s="130"/>
      <c r="E44" s="130"/>
      <c r="F44" s="130"/>
      <c r="G44" s="130"/>
      <c r="H44" s="130"/>
      <c r="I44" s="130"/>
    </row>
    <row r="45" spans="1:57" ht="19.5" customHeight="1">
      <c r="A45" s="215" t="s">
        <v>78</v>
      </c>
      <c r="B45" s="215"/>
      <c r="C45" s="215"/>
      <c r="D45" s="215"/>
      <c r="E45" s="215"/>
      <c r="F45" s="215"/>
      <c r="G45" s="230"/>
      <c r="H45" s="215"/>
      <c r="I45" s="215"/>
      <c r="BA45" s="136"/>
      <c r="BB45" s="136"/>
      <c r="BC45" s="136"/>
      <c r="BD45" s="136"/>
      <c r="BE45" s="136"/>
    </row>
    <row r="46" ht="13.5" thickBot="1"/>
    <row r="47" spans="1:9" ht="12.75">
      <c r="A47" s="168" t="s">
        <v>79</v>
      </c>
      <c r="B47" s="169"/>
      <c r="C47" s="169"/>
      <c r="D47" s="231"/>
      <c r="E47" s="232" t="s">
        <v>80</v>
      </c>
      <c r="F47" s="233" t="s">
        <v>12</v>
      </c>
      <c r="G47" s="234" t="s">
        <v>81</v>
      </c>
      <c r="H47" s="235"/>
      <c r="I47" s="236" t="s">
        <v>80</v>
      </c>
    </row>
    <row r="48" spans="1:53" ht="12.75">
      <c r="A48" s="160" t="s">
        <v>1717</v>
      </c>
      <c r="B48" s="151"/>
      <c r="C48" s="151"/>
      <c r="D48" s="237"/>
      <c r="E48" s="238"/>
      <c r="F48" s="239"/>
      <c r="G48" s="240">
        <v>0</v>
      </c>
      <c r="H48" s="241"/>
      <c r="I48" s="242">
        <f>E48+F48*G48/100</f>
        <v>0</v>
      </c>
      <c r="BA48" s="1">
        <v>0</v>
      </c>
    </row>
    <row r="49" spans="1:53" ht="12.75">
      <c r="A49" s="160" t="s">
        <v>1718</v>
      </c>
      <c r="B49" s="151"/>
      <c r="C49" s="151"/>
      <c r="D49" s="237"/>
      <c r="E49" s="238"/>
      <c r="F49" s="239"/>
      <c r="G49" s="240">
        <v>0</v>
      </c>
      <c r="H49" s="241"/>
      <c r="I49" s="242">
        <f>E49+F49*G49/100</f>
        <v>0</v>
      </c>
      <c r="BA49" s="1">
        <v>0</v>
      </c>
    </row>
    <row r="50" spans="1:53" ht="12.75">
      <c r="A50" s="160" t="s">
        <v>1719</v>
      </c>
      <c r="B50" s="151"/>
      <c r="C50" s="151"/>
      <c r="D50" s="237"/>
      <c r="E50" s="238"/>
      <c r="F50" s="239"/>
      <c r="G50" s="240">
        <v>0</v>
      </c>
      <c r="H50" s="241"/>
      <c r="I50" s="242">
        <f>E50+F50*G50/100</f>
        <v>0</v>
      </c>
      <c r="BA50" s="1">
        <v>0</v>
      </c>
    </row>
    <row r="51" spans="1:53" ht="12.75">
      <c r="A51" s="160" t="s">
        <v>1720</v>
      </c>
      <c r="B51" s="151"/>
      <c r="C51" s="151"/>
      <c r="D51" s="237"/>
      <c r="E51" s="238"/>
      <c r="F51" s="239"/>
      <c r="G51" s="240">
        <v>0</v>
      </c>
      <c r="H51" s="241"/>
      <c r="I51" s="242">
        <f>E51+F51*G51/100</f>
        <v>0</v>
      </c>
      <c r="BA51" s="1">
        <v>0</v>
      </c>
    </row>
    <row r="52" spans="1:53" ht="12.75">
      <c r="A52" s="160" t="s">
        <v>1721</v>
      </c>
      <c r="B52" s="151"/>
      <c r="C52" s="151"/>
      <c r="D52" s="237"/>
      <c r="E52" s="238"/>
      <c r="F52" s="239"/>
      <c r="G52" s="240">
        <v>0</v>
      </c>
      <c r="H52" s="241"/>
      <c r="I52" s="242">
        <f>E52+F52*G52/100</f>
        <v>0</v>
      </c>
      <c r="BA52" s="1">
        <v>1</v>
      </c>
    </row>
    <row r="53" spans="1:53" ht="12.75">
      <c r="A53" s="160" t="s">
        <v>1722</v>
      </c>
      <c r="B53" s="151"/>
      <c r="C53" s="151"/>
      <c r="D53" s="237"/>
      <c r="E53" s="238"/>
      <c r="F53" s="239"/>
      <c r="G53" s="240">
        <v>0</v>
      </c>
      <c r="H53" s="241"/>
      <c r="I53" s="242">
        <f>E53+F53*G53/100</f>
        <v>0</v>
      </c>
      <c r="BA53" s="1">
        <v>1</v>
      </c>
    </row>
    <row r="54" spans="1:53" ht="12.75">
      <c r="A54" s="160" t="s">
        <v>1723</v>
      </c>
      <c r="B54" s="151"/>
      <c r="C54" s="151"/>
      <c r="D54" s="237"/>
      <c r="E54" s="238"/>
      <c r="F54" s="239"/>
      <c r="G54" s="240">
        <v>0</v>
      </c>
      <c r="H54" s="241"/>
      <c r="I54" s="242">
        <f>E54+F54*G54/100</f>
        <v>0</v>
      </c>
      <c r="BA54" s="1">
        <v>2</v>
      </c>
    </row>
    <row r="55" spans="1:53" ht="12.75">
      <c r="A55" s="160" t="s">
        <v>1724</v>
      </c>
      <c r="B55" s="151"/>
      <c r="C55" s="151"/>
      <c r="D55" s="237"/>
      <c r="E55" s="238"/>
      <c r="F55" s="239"/>
      <c r="G55" s="240">
        <v>0</v>
      </c>
      <c r="H55" s="241"/>
      <c r="I55" s="242">
        <f>E55+F55*G55/100</f>
        <v>0</v>
      </c>
      <c r="BA55" s="1">
        <v>2</v>
      </c>
    </row>
    <row r="56" spans="1:9" ht="13.5" thickBot="1">
      <c r="A56" s="243"/>
      <c r="B56" s="244" t="s">
        <v>82</v>
      </c>
      <c r="C56" s="245"/>
      <c r="D56" s="246"/>
      <c r="E56" s="247"/>
      <c r="F56" s="248"/>
      <c r="G56" s="248"/>
      <c r="H56" s="249">
        <f>SUM(I48:I55)</f>
        <v>0</v>
      </c>
      <c r="I56" s="250"/>
    </row>
    <row r="58" spans="2:9" ht="12.75">
      <c r="B58" s="14"/>
      <c r="F58" s="251"/>
      <c r="G58" s="252"/>
      <c r="H58" s="252"/>
      <c r="I58" s="54"/>
    </row>
    <row r="59" spans="6:9" ht="12.75">
      <c r="F59" s="251"/>
      <c r="G59" s="252"/>
      <c r="H59" s="252"/>
      <c r="I59" s="54"/>
    </row>
    <row r="60" spans="6:9" ht="12.75">
      <c r="F60" s="251"/>
      <c r="G60" s="252"/>
      <c r="H60" s="252"/>
      <c r="I60" s="54"/>
    </row>
    <row r="61" spans="6:9" ht="12.75">
      <c r="F61" s="251"/>
      <c r="G61" s="252"/>
      <c r="H61" s="252"/>
      <c r="I61" s="54"/>
    </row>
    <row r="62" spans="6:9" ht="12.75">
      <c r="F62" s="251"/>
      <c r="G62" s="252"/>
      <c r="H62" s="252"/>
      <c r="I62" s="54"/>
    </row>
    <row r="63" spans="6:9" ht="12.75">
      <c r="F63" s="251"/>
      <c r="G63" s="252"/>
      <c r="H63" s="252"/>
      <c r="I63" s="54"/>
    </row>
    <row r="64" spans="6:9" ht="12.75">
      <c r="F64" s="251"/>
      <c r="G64" s="252"/>
      <c r="H64" s="252"/>
      <c r="I64" s="54"/>
    </row>
    <row r="65" spans="6:9" ht="12.75">
      <c r="F65" s="251"/>
      <c r="G65" s="252"/>
      <c r="H65" s="252"/>
      <c r="I65" s="54"/>
    </row>
    <row r="66" spans="6:9" ht="12.75">
      <c r="F66" s="251"/>
      <c r="G66" s="252"/>
      <c r="H66" s="252"/>
      <c r="I66" s="54"/>
    </row>
    <row r="67" spans="6:9" ht="12.75">
      <c r="F67" s="251"/>
      <c r="G67" s="252"/>
      <c r="H67" s="252"/>
      <c r="I67" s="54"/>
    </row>
    <row r="68" spans="6:9" ht="12.75">
      <c r="F68" s="251"/>
      <c r="G68" s="252"/>
      <c r="H68" s="252"/>
      <c r="I68" s="54"/>
    </row>
    <row r="69" spans="6:9" ht="12.75">
      <c r="F69" s="251"/>
      <c r="G69" s="252"/>
      <c r="H69" s="252"/>
      <c r="I69" s="54"/>
    </row>
    <row r="70" spans="6:9" ht="12.75">
      <c r="F70" s="251"/>
      <c r="G70" s="252"/>
      <c r="H70" s="252"/>
      <c r="I70" s="54"/>
    </row>
    <row r="71" spans="6:9" ht="12.75">
      <c r="F71" s="251"/>
      <c r="G71" s="252"/>
      <c r="H71" s="252"/>
      <c r="I71" s="54"/>
    </row>
    <row r="72" spans="6:9" ht="12.75">
      <c r="F72" s="251"/>
      <c r="G72" s="252"/>
      <c r="H72" s="252"/>
      <c r="I72" s="54"/>
    </row>
    <row r="73" spans="6:9" ht="12.75">
      <c r="F73" s="251"/>
      <c r="G73" s="252"/>
      <c r="H73" s="252"/>
      <c r="I73" s="54"/>
    </row>
    <row r="74" spans="6:9" ht="12.75">
      <c r="F74" s="251"/>
      <c r="G74" s="252"/>
      <c r="H74" s="252"/>
      <c r="I74" s="54"/>
    </row>
    <row r="75" spans="6:9" ht="12.75">
      <c r="F75" s="251"/>
      <c r="G75" s="252"/>
      <c r="H75" s="252"/>
      <c r="I75" s="54"/>
    </row>
    <row r="76" spans="6:9" ht="12.75">
      <c r="F76" s="251"/>
      <c r="G76" s="252"/>
      <c r="H76" s="252"/>
      <c r="I76" s="54"/>
    </row>
    <row r="77" spans="6:9" ht="12.75">
      <c r="F77" s="251"/>
      <c r="G77" s="252"/>
      <c r="H77" s="252"/>
      <c r="I77" s="54"/>
    </row>
    <row r="78" spans="6:9" ht="12.75">
      <c r="F78" s="251"/>
      <c r="G78" s="252"/>
      <c r="H78" s="252"/>
      <c r="I78" s="54"/>
    </row>
    <row r="79" spans="6:9" ht="12.75">
      <c r="F79" s="251"/>
      <c r="G79" s="252"/>
      <c r="H79" s="252"/>
      <c r="I79" s="54"/>
    </row>
    <row r="80" spans="6:9" ht="12.75">
      <c r="F80" s="251"/>
      <c r="G80" s="252"/>
      <c r="H80" s="252"/>
      <c r="I80" s="54"/>
    </row>
    <row r="81" spans="6:9" ht="12.75">
      <c r="F81" s="251"/>
      <c r="G81" s="252"/>
      <c r="H81" s="252"/>
      <c r="I81" s="54"/>
    </row>
    <row r="82" spans="6:9" ht="12.75">
      <c r="F82" s="251"/>
      <c r="G82" s="252"/>
      <c r="H82" s="252"/>
      <c r="I82" s="54"/>
    </row>
    <row r="83" spans="6:9" ht="12.75">
      <c r="F83" s="251"/>
      <c r="G83" s="252"/>
      <c r="H83" s="252"/>
      <c r="I83" s="54"/>
    </row>
    <row r="84" spans="6:9" ht="12.75">
      <c r="F84" s="251"/>
      <c r="G84" s="252"/>
      <c r="H84" s="252"/>
      <c r="I84" s="54"/>
    </row>
    <row r="85" spans="6:9" ht="12.75">
      <c r="F85" s="251"/>
      <c r="G85" s="252"/>
      <c r="H85" s="252"/>
      <c r="I85" s="54"/>
    </row>
    <row r="86" spans="6:9" ht="12.75">
      <c r="F86" s="251"/>
      <c r="G86" s="252"/>
      <c r="H86" s="252"/>
      <c r="I86" s="54"/>
    </row>
    <row r="87" spans="6:9" ht="12.75">
      <c r="F87" s="251"/>
      <c r="G87" s="252"/>
      <c r="H87" s="252"/>
      <c r="I87" s="54"/>
    </row>
    <row r="88" spans="6:9" ht="12.75">
      <c r="F88" s="251"/>
      <c r="G88" s="252"/>
      <c r="H88" s="252"/>
      <c r="I88" s="54"/>
    </row>
    <row r="89" spans="6:9" ht="12.75">
      <c r="F89" s="251"/>
      <c r="G89" s="252"/>
      <c r="H89" s="252"/>
      <c r="I89" s="54"/>
    </row>
    <row r="90" spans="6:9" ht="12.75">
      <c r="F90" s="251"/>
      <c r="G90" s="252"/>
      <c r="H90" s="252"/>
      <c r="I90" s="54"/>
    </row>
    <row r="91" spans="6:9" ht="12.75">
      <c r="F91" s="251"/>
      <c r="G91" s="252"/>
      <c r="H91" s="252"/>
      <c r="I91" s="54"/>
    </row>
    <row r="92" spans="6:9" ht="12.75">
      <c r="F92" s="251"/>
      <c r="G92" s="252"/>
      <c r="H92" s="252"/>
      <c r="I92" s="54"/>
    </row>
    <row r="93" spans="6:9" ht="12.75">
      <c r="F93" s="251"/>
      <c r="G93" s="252"/>
      <c r="H93" s="252"/>
      <c r="I93" s="54"/>
    </row>
    <row r="94" spans="6:9" ht="12.75">
      <c r="F94" s="251"/>
      <c r="G94" s="252"/>
      <c r="H94" s="252"/>
      <c r="I94" s="54"/>
    </row>
    <row r="95" spans="6:9" ht="12.75">
      <c r="F95" s="251"/>
      <c r="G95" s="252"/>
      <c r="H95" s="252"/>
      <c r="I95" s="54"/>
    </row>
    <row r="96" spans="6:9" ht="12.75">
      <c r="F96" s="251"/>
      <c r="G96" s="252"/>
      <c r="H96" s="252"/>
      <c r="I96" s="54"/>
    </row>
    <row r="97" spans="6:9" ht="12.75">
      <c r="F97" s="251"/>
      <c r="G97" s="252"/>
      <c r="H97" s="252"/>
      <c r="I97" s="54"/>
    </row>
    <row r="98" spans="6:9" ht="12.75">
      <c r="F98" s="251"/>
      <c r="G98" s="252"/>
      <c r="H98" s="252"/>
      <c r="I98" s="54"/>
    </row>
    <row r="99" spans="6:9" ht="12.75">
      <c r="F99" s="251"/>
      <c r="G99" s="252"/>
      <c r="H99" s="252"/>
      <c r="I99" s="54"/>
    </row>
    <row r="100" spans="6:9" ht="12.75">
      <c r="F100" s="251"/>
      <c r="G100" s="252"/>
      <c r="H100" s="252"/>
      <c r="I100" s="54"/>
    </row>
    <row r="101" spans="6:9" ht="12.75">
      <c r="F101" s="251"/>
      <c r="G101" s="252"/>
      <c r="H101" s="252"/>
      <c r="I101" s="54"/>
    </row>
    <row r="102" spans="6:9" ht="12.75">
      <c r="F102" s="251"/>
      <c r="G102" s="252"/>
      <c r="H102" s="252"/>
      <c r="I102" s="54"/>
    </row>
    <row r="103" spans="6:9" ht="12.75">
      <c r="F103" s="251"/>
      <c r="G103" s="252"/>
      <c r="H103" s="252"/>
      <c r="I103" s="54"/>
    </row>
    <row r="104" spans="6:9" ht="12.75">
      <c r="F104" s="251"/>
      <c r="G104" s="252"/>
      <c r="H104" s="252"/>
      <c r="I104" s="54"/>
    </row>
    <row r="105" spans="6:9" ht="12.75">
      <c r="F105" s="251"/>
      <c r="G105" s="252"/>
      <c r="H105" s="252"/>
      <c r="I105" s="54"/>
    </row>
    <row r="106" spans="6:9" ht="12.75">
      <c r="F106" s="251"/>
      <c r="G106" s="252"/>
      <c r="H106" s="252"/>
      <c r="I106" s="54"/>
    </row>
    <row r="107" spans="6:9" ht="12.75">
      <c r="F107" s="251"/>
      <c r="G107" s="252"/>
      <c r="H107" s="252"/>
      <c r="I107" s="54"/>
    </row>
  </sheetData>
  <sheetProtection/>
  <mergeCells count="4">
    <mergeCell ref="A1:B1"/>
    <mergeCell ref="A2:B2"/>
    <mergeCell ref="G2:I2"/>
    <mergeCell ref="H56:I5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C1986"/>
  <sheetViews>
    <sheetView showGridLines="0" showZero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254" customWidth="1"/>
    <col min="2" max="2" width="11.625" style="254" customWidth="1"/>
    <col min="3" max="3" width="40.375" style="254" customWidth="1"/>
    <col min="4" max="4" width="5.625" style="254" customWidth="1"/>
    <col min="5" max="5" width="8.625" style="268" customWidth="1"/>
    <col min="6" max="6" width="9.875" style="254" customWidth="1"/>
    <col min="7" max="7" width="13.875" style="254" customWidth="1"/>
    <col min="8" max="8" width="11.75390625" style="254" hidden="1" customWidth="1"/>
    <col min="9" max="9" width="11.625" style="254" hidden="1" customWidth="1"/>
    <col min="10" max="10" width="11.00390625" style="254" hidden="1" customWidth="1"/>
    <col min="11" max="11" width="10.375" style="254" hidden="1" customWidth="1"/>
    <col min="12" max="12" width="13.875" style="254" customWidth="1"/>
    <col min="13" max="13" width="75.375" style="254" customWidth="1"/>
    <col min="14" max="14" width="45.25390625" style="254" customWidth="1"/>
    <col min="15" max="16384" width="9.125" style="254" customWidth="1"/>
  </cols>
  <sheetData>
    <row r="1" spans="1:7" ht="15.75">
      <c r="A1" s="253" t="s">
        <v>100</v>
      </c>
      <c r="B1" s="253"/>
      <c r="C1" s="253"/>
      <c r="D1" s="253"/>
      <c r="E1" s="253"/>
      <c r="F1" s="253"/>
      <c r="G1" s="253"/>
    </row>
    <row r="2" spans="2:12" ht="14.25" customHeight="1" thickBot="1">
      <c r="B2" s="255"/>
      <c r="C2" s="256"/>
      <c r="D2" s="256"/>
      <c r="E2" s="257"/>
      <c r="F2" s="256"/>
      <c r="G2" s="256"/>
      <c r="L2" s="256"/>
    </row>
    <row r="3" spans="1:12" ht="13.5" thickTop="1">
      <c r="A3" s="198" t="s">
        <v>2</v>
      </c>
      <c r="B3" s="199"/>
      <c r="C3" s="200" t="s">
        <v>103</v>
      </c>
      <c r="D3" s="258"/>
      <c r="E3" s="259" t="s">
        <v>83</v>
      </c>
      <c r="F3" s="260" t="str">
        <f>'SO.01 SO.01.1 Rek'!H1</f>
        <v>SO.01.1</v>
      </c>
      <c r="G3" s="261"/>
      <c r="L3" s="261"/>
    </row>
    <row r="4" spans="1:7" ht="13.5" thickBot="1">
      <c r="A4" s="262" t="s">
        <v>74</v>
      </c>
      <c r="B4" s="207"/>
      <c r="C4" s="208" t="s">
        <v>106</v>
      </c>
      <c r="D4" s="263"/>
      <c r="E4" s="264" t="str">
        <f>'SO.01 SO.01.1 Rek'!G2</f>
        <v>ROZPOČET/VV - DPS</v>
      </c>
      <c r="F4" s="265"/>
      <c r="G4" s="266"/>
    </row>
    <row r="5" spans="1:12" ht="13.5" thickTop="1">
      <c r="A5" s="267"/>
      <c r="G5" s="269"/>
      <c r="L5" s="269"/>
    </row>
    <row r="6" spans="1:12" ht="27" customHeight="1">
      <c r="A6" s="270" t="s">
        <v>84</v>
      </c>
      <c r="B6" s="271" t="s">
        <v>85</v>
      </c>
      <c r="C6" s="271" t="s">
        <v>86</v>
      </c>
      <c r="D6" s="271" t="s">
        <v>87</v>
      </c>
      <c r="E6" s="272" t="s">
        <v>88</v>
      </c>
      <c r="F6" s="271" t="s">
        <v>89</v>
      </c>
      <c r="G6" s="273" t="s">
        <v>90</v>
      </c>
      <c r="H6" s="274" t="s">
        <v>91</v>
      </c>
      <c r="I6" s="274" t="s">
        <v>92</v>
      </c>
      <c r="J6" s="274" t="s">
        <v>93</v>
      </c>
      <c r="K6" s="274" t="s">
        <v>94</v>
      </c>
      <c r="L6" s="273" t="s">
        <v>1786</v>
      </c>
    </row>
    <row r="7" spans="1:16" ht="12.75">
      <c r="A7" s="275" t="s">
        <v>95</v>
      </c>
      <c r="B7" s="276" t="s">
        <v>96</v>
      </c>
      <c r="C7" s="277" t="s">
        <v>97</v>
      </c>
      <c r="D7" s="278"/>
      <c r="E7" s="279"/>
      <c r="F7" s="279"/>
      <c r="G7" s="280"/>
      <c r="H7" s="281"/>
      <c r="I7" s="282"/>
      <c r="J7" s="283"/>
      <c r="K7" s="284"/>
      <c r="L7" s="280"/>
      <c r="P7" s="285">
        <v>1</v>
      </c>
    </row>
    <row r="8" spans="1:81" ht="12.75">
      <c r="A8" s="286">
        <v>1</v>
      </c>
      <c r="B8" s="287" t="s">
        <v>112</v>
      </c>
      <c r="C8" s="288" t="s">
        <v>113</v>
      </c>
      <c r="D8" s="289" t="s">
        <v>108</v>
      </c>
      <c r="E8" s="290">
        <v>25</v>
      </c>
      <c r="F8" s="290">
        <v>0</v>
      </c>
      <c r="G8" s="291">
        <f>E8*F8</f>
        <v>0</v>
      </c>
      <c r="H8" s="292">
        <v>0</v>
      </c>
      <c r="I8" s="293">
        <f>E8*H8</f>
        <v>0</v>
      </c>
      <c r="J8" s="292">
        <v>0</v>
      </c>
      <c r="K8" s="293">
        <f>E8*J8</f>
        <v>0</v>
      </c>
      <c r="L8" s="291" t="s">
        <v>1787</v>
      </c>
      <c r="P8" s="285">
        <v>2</v>
      </c>
      <c r="AB8" s="254">
        <v>1</v>
      </c>
      <c r="AC8" s="254">
        <v>1</v>
      </c>
      <c r="AD8" s="254">
        <v>1</v>
      </c>
      <c r="BA8" s="254">
        <v>1</v>
      </c>
      <c r="BB8" s="254">
        <f>IF(BA8=1,G8,0)</f>
        <v>0</v>
      </c>
      <c r="BC8" s="254">
        <f>IF(BA8=2,G8,0)</f>
        <v>0</v>
      </c>
      <c r="BD8" s="254">
        <f>IF(BA8=3,G8,0)</f>
        <v>0</v>
      </c>
      <c r="BE8" s="254">
        <f>IF(BA8=4,G8,0)</f>
        <v>0</v>
      </c>
      <c r="BF8" s="254">
        <f>IF(BA8=5,G8,0)</f>
        <v>0</v>
      </c>
      <c r="CB8" s="285">
        <v>1</v>
      </c>
      <c r="CC8" s="285">
        <v>1</v>
      </c>
    </row>
    <row r="9" spans="1:16" ht="12.75">
      <c r="A9" s="294"/>
      <c r="B9" s="297"/>
      <c r="C9" s="298" t="s">
        <v>114</v>
      </c>
      <c r="D9" s="299"/>
      <c r="E9" s="300">
        <v>25</v>
      </c>
      <c r="F9" s="301"/>
      <c r="G9" s="302"/>
      <c r="H9" s="303"/>
      <c r="I9" s="295"/>
      <c r="J9" s="304"/>
      <c r="K9" s="295"/>
      <c r="L9" s="302"/>
      <c r="N9" s="296" t="s">
        <v>114</v>
      </c>
      <c r="P9" s="285"/>
    </row>
    <row r="10" spans="1:81" ht="12.75">
      <c r="A10" s="286">
        <v>2</v>
      </c>
      <c r="B10" s="287" t="s">
        <v>115</v>
      </c>
      <c r="C10" s="288" t="s">
        <v>116</v>
      </c>
      <c r="D10" s="289" t="s">
        <v>108</v>
      </c>
      <c r="E10" s="290">
        <v>232.404</v>
      </c>
      <c r="F10" s="290">
        <v>0</v>
      </c>
      <c r="G10" s="291">
        <f>E10*F10</f>
        <v>0</v>
      </c>
      <c r="H10" s="292">
        <v>0</v>
      </c>
      <c r="I10" s="293">
        <f>E10*H10</f>
        <v>0</v>
      </c>
      <c r="J10" s="292">
        <v>0</v>
      </c>
      <c r="K10" s="293">
        <f>E10*J10</f>
        <v>0</v>
      </c>
      <c r="L10" s="291" t="s">
        <v>1788</v>
      </c>
      <c r="P10" s="285">
        <v>2</v>
      </c>
      <c r="AB10" s="254">
        <v>1</v>
      </c>
      <c r="AC10" s="254">
        <v>1</v>
      </c>
      <c r="AD10" s="254">
        <v>1</v>
      </c>
      <c r="BA10" s="254">
        <v>1</v>
      </c>
      <c r="BB10" s="254">
        <f>IF(BA10=1,G10,0)</f>
        <v>0</v>
      </c>
      <c r="BC10" s="254">
        <f>IF(BA10=2,G10,0)</f>
        <v>0</v>
      </c>
      <c r="BD10" s="254">
        <f>IF(BA10=3,G10,0)</f>
        <v>0</v>
      </c>
      <c r="BE10" s="254">
        <f>IF(BA10=4,G10,0)</f>
        <v>0</v>
      </c>
      <c r="BF10" s="254">
        <f>IF(BA10=5,G10,0)</f>
        <v>0</v>
      </c>
      <c r="CB10" s="285">
        <v>1</v>
      </c>
      <c r="CC10" s="285">
        <v>1</v>
      </c>
    </row>
    <row r="11" spans="1:16" ht="12.75">
      <c r="A11" s="294"/>
      <c r="B11" s="297"/>
      <c r="C11" s="298" t="s">
        <v>117</v>
      </c>
      <c r="D11" s="299"/>
      <c r="E11" s="300">
        <v>0</v>
      </c>
      <c r="F11" s="301"/>
      <c r="G11" s="302"/>
      <c r="H11" s="303"/>
      <c r="I11" s="295"/>
      <c r="J11" s="304"/>
      <c r="K11" s="295"/>
      <c r="L11" s="302"/>
      <c r="N11" s="296" t="s">
        <v>117</v>
      </c>
      <c r="P11" s="285"/>
    </row>
    <row r="12" spans="1:16" ht="12.75">
      <c r="A12" s="294"/>
      <c r="B12" s="297"/>
      <c r="C12" s="298" t="s">
        <v>118</v>
      </c>
      <c r="D12" s="299"/>
      <c r="E12" s="300">
        <v>0</v>
      </c>
      <c r="F12" s="301"/>
      <c r="G12" s="302"/>
      <c r="H12" s="303"/>
      <c r="I12" s="295"/>
      <c r="J12" s="304"/>
      <c r="K12" s="295"/>
      <c r="L12" s="302"/>
      <c r="N12" s="296" t="s">
        <v>118</v>
      </c>
      <c r="P12" s="285"/>
    </row>
    <row r="13" spans="1:16" ht="12.75">
      <c r="A13" s="294"/>
      <c r="B13" s="297"/>
      <c r="C13" s="298" t="s">
        <v>119</v>
      </c>
      <c r="D13" s="299"/>
      <c r="E13" s="300">
        <v>12.0096</v>
      </c>
      <c r="F13" s="301"/>
      <c r="G13" s="302"/>
      <c r="H13" s="303"/>
      <c r="I13" s="295"/>
      <c r="J13" s="304"/>
      <c r="K13" s="295"/>
      <c r="L13" s="302"/>
      <c r="N13" s="296" t="s">
        <v>119</v>
      </c>
      <c r="P13" s="285"/>
    </row>
    <row r="14" spans="1:16" ht="12.75">
      <c r="A14" s="294"/>
      <c r="B14" s="297"/>
      <c r="C14" s="298" t="s">
        <v>120</v>
      </c>
      <c r="D14" s="299"/>
      <c r="E14" s="300">
        <v>39.384</v>
      </c>
      <c r="F14" s="301"/>
      <c r="G14" s="302"/>
      <c r="H14" s="303"/>
      <c r="I14" s="295"/>
      <c r="J14" s="304"/>
      <c r="K14" s="295"/>
      <c r="L14" s="302"/>
      <c r="N14" s="296" t="s">
        <v>120</v>
      </c>
      <c r="P14" s="285"/>
    </row>
    <row r="15" spans="1:16" ht="12.75">
      <c r="A15" s="294"/>
      <c r="B15" s="297"/>
      <c r="C15" s="298" t="s">
        <v>121</v>
      </c>
      <c r="D15" s="299"/>
      <c r="E15" s="300">
        <v>42.42</v>
      </c>
      <c r="F15" s="301"/>
      <c r="G15" s="302"/>
      <c r="H15" s="303"/>
      <c r="I15" s="295"/>
      <c r="J15" s="304"/>
      <c r="K15" s="295"/>
      <c r="L15" s="302"/>
      <c r="N15" s="296" t="s">
        <v>121</v>
      </c>
      <c r="P15" s="285"/>
    </row>
    <row r="16" spans="1:16" ht="12.75">
      <c r="A16" s="294"/>
      <c r="B16" s="297"/>
      <c r="C16" s="298" t="s">
        <v>122</v>
      </c>
      <c r="D16" s="299"/>
      <c r="E16" s="300">
        <v>4.32</v>
      </c>
      <c r="F16" s="301"/>
      <c r="G16" s="302"/>
      <c r="H16" s="303"/>
      <c r="I16" s="295"/>
      <c r="J16" s="304"/>
      <c r="K16" s="295"/>
      <c r="L16" s="302"/>
      <c r="N16" s="296" t="s">
        <v>122</v>
      </c>
      <c r="P16" s="285"/>
    </row>
    <row r="17" spans="1:16" ht="12.75">
      <c r="A17" s="294"/>
      <c r="B17" s="297"/>
      <c r="C17" s="298" t="s">
        <v>123</v>
      </c>
      <c r="D17" s="299"/>
      <c r="E17" s="300">
        <v>10.3104</v>
      </c>
      <c r="F17" s="301"/>
      <c r="G17" s="302"/>
      <c r="H17" s="303"/>
      <c r="I17" s="295"/>
      <c r="J17" s="304"/>
      <c r="K17" s="295"/>
      <c r="L17" s="302"/>
      <c r="N17" s="296" t="s">
        <v>123</v>
      </c>
      <c r="P17" s="285"/>
    </row>
    <row r="18" spans="1:16" ht="12.75">
      <c r="A18" s="294"/>
      <c r="B18" s="297"/>
      <c r="C18" s="298" t="s">
        <v>124</v>
      </c>
      <c r="D18" s="299"/>
      <c r="E18" s="300">
        <v>9.48</v>
      </c>
      <c r="F18" s="301"/>
      <c r="G18" s="302"/>
      <c r="H18" s="303"/>
      <c r="I18" s="295"/>
      <c r="J18" s="304"/>
      <c r="K18" s="295"/>
      <c r="L18" s="302"/>
      <c r="N18" s="296" t="s">
        <v>124</v>
      </c>
      <c r="P18" s="285"/>
    </row>
    <row r="19" spans="1:16" ht="12.75">
      <c r="A19" s="294"/>
      <c r="B19" s="297"/>
      <c r="C19" s="298" t="s">
        <v>125</v>
      </c>
      <c r="D19" s="299"/>
      <c r="E19" s="300">
        <v>13.32</v>
      </c>
      <c r="F19" s="301"/>
      <c r="G19" s="302"/>
      <c r="H19" s="303"/>
      <c r="I19" s="295"/>
      <c r="J19" s="304"/>
      <c r="K19" s="295"/>
      <c r="L19" s="302"/>
      <c r="N19" s="296" t="s">
        <v>125</v>
      </c>
      <c r="P19" s="285"/>
    </row>
    <row r="20" spans="1:16" ht="12.75">
      <c r="A20" s="294"/>
      <c r="B20" s="297"/>
      <c r="C20" s="298" t="s">
        <v>126</v>
      </c>
      <c r="D20" s="299"/>
      <c r="E20" s="300">
        <v>0</v>
      </c>
      <c r="F20" s="301"/>
      <c r="G20" s="302"/>
      <c r="H20" s="303"/>
      <c r="I20" s="295"/>
      <c r="J20" s="304"/>
      <c r="K20" s="295"/>
      <c r="L20" s="302"/>
      <c r="N20" s="296">
        <v>0</v>
      </c>
      <c r="P20" s="285"/>
    </row>
    <row r="21" spans="1:16" ht="12.75">
      <c r="A21" s="294"/>
      <c r="B21" s="297"/>
      <c r="C21" s="326" t="s">
        <v>127</v>
      </c>
      <c r="D21" s="299"/>
      <c r="E21" s="325">
        <v>131.244</v>
      </c>
      <c r="F21" s="301"/>
      <c r="G21" s="302"/>
      <c r="H21" s="303"/>
      <c r="I21" s="295"/>
      <c r="J21" s="304"/>
      <c r="K21" s="295"/>
      <c r="L21" s="302"/>
      <c r="N21" s="296" t="s">
        <v>127</v>
      </c>
      <c r="P21" s="285"/>
    </row>
    <row r="22" spans="1:16" ht="12.75">
      <c r="A22" s="294"/>
      <c r="B22" s="297"/>
      <c r="C22" s="298" t="s">
        <v>128</v>
      </c>
      <c r="D22" s="299"/>
      <c r="E22" s="300">
        <v>0</v>
      </c>
      <c r="F22" s="301"/>
      <c r="G22" s="302"/>
      <c r="H22" s="303"/>
      <c r="I22" s="295"/>
      <c r="J22" s="304"/>
      <c r="K22" s="295"/>
      <c r="L22" s="302"/>
      <c r="N22" s="296" t="s">
        <v>128</v>
      </c>
      <c r="P22" s="285"/>
    </row>
    <row r="23" spans="1:16" ht="12.75">
      <c r="A23" s="294"/>
      <c r="B23" s="297"/>
      <c r="C23" s="298" t="s">
        <v>129</v>
      </c>
      <c r="D23" s="299"/>
      <c r="E23" s="300">
        <v>0</v>
      </c>
      <c r="F23" s="301"/>
      <c r="G23" s="302"/>
      <c r="H23" s="303"/>
      <c r="I23" s="295"/>
      <c r="J23" s="304"/>
      <c r="K23" s="295"/>
      <c r="L23" s="302"/>
      <c r="N23" s="296" t="s">
        <v>129</v>
      </c>
      <c r="P23" s="285"/>
    </row>
    <row r="24" spans="1:16" ht="12.75">
      <c r="A24" s="294"/>
      <c r="B24" s="297"/>
      <c r="C24" s="298" t="s">
        <v>130</v>
      </c>
      <c r="D24" s="299"/>
      <c r="E24" s="300">
        <v>0</v>
      </c>
      <c r="F24" s="301"/>
      <c r="G24" s="302"/>
      <c r="H24" s="303"/>
      <c r="I24" s="295"/>
      <c r="J24" s="304"/>
      <c r="K24" s="295"/>
      <c r="L24" s="302"/>
      <c r="N24" s="296" t="s">
        <v>130</v>
      </c>
      <c r="P24" s="285"/>
    </row>
    <row r="25" spans="1:16" ht="12.75">
      <c r="A25" s="294"/>
      <c r="B25" s="297"/>
      <c r="C25" s="298" t="s">
        <v>131</v>
      </c>
      <c r="D25" s="299"/>
      <c r="E25" s="300">
        <v>135.06</v>
      </c>
      <c r="F25" s="301"/>
      <c r="G25" s="302"/>
      <c r="H25" s="303"/>
      <c r="I25" s="295"/>
      <c r="J25" s="304"/>
      <c r="K25" s="295"/>
      <c r="L25" s="302"/>
      <c r="N25" s="296" t="s">
        <v>131</v>
      </c>
      <c r="P25" s="285"/>
    </row>
    <row r="26" spans="1:16" ht="12.75">
      <c r="A26" s="294"/>
      <c r="B26" s="297"/>
      <c r="C26" s="298" t="s">
        <v>132</v>
      </c>
      <c r="D26" s="299"/>
      <c r="E26" s="300">
        <v>-33.9</v>
      </c>
      <c r="F26" s="301"/>
      <c r="G26" s="302"/>
      <c r="H26" s="303"/>
      <c r="I26" s="295"/>
      <c r="J26" s="304"/>
      <c r="K26" s="295"/>
      <c r="L26" s="302"/>
      <c r="N26" s="296" t="s">
        <v>132</v>
      </c>
      <c r="P26" s="285"/>
    </row>
    <row r="27" spans="1:16" ht="12.75">
      <c r="A27" s="294"/>
      <c r="B27" s="297"/>
      <c r="C27" s="326" t="s">
        <v>127</v>
      </c>
      <c r="D27" s="299"/>
      <c r="E27" s="325">
        <v>101.16</v>
      </c>
      <c r="F27" s="301"/>
      <c r="G27" s="302"/>
      <c r="H27" s="303"/>
      <c r="I27" s="295"/>
      <c r="J27" s="304"/>
      <c r="K27" s="295"/>
      <c r="L27" s="302"/>
      <c r="N27" s="296" t="s">
        <v>127</v>
      </c>
      <c r="P27" s="285"/>
    </row>
    <row r="28" spans="1:81" ht="12.75">
      <c r="A28" s="286">
        <v>3</v>
      </c>
      <c r="B28" s="287" t="s">
        <v>133</v>
      </c>
      <c r="C28" s="288" t="s">
        <v>134</v>
      </c>
      <c r="D28" s="289" t="s">
        <v>108</v>
      </c>
      <c r="E28" s="290">
        <v>116.2</v>
      </c>
      <c r="F28" s="290">
        <v>0</v>
      </c>
      <c r="G28" s="291">
        <f>E28*F28</f>
        <v>0</v>
      </c>
      <c r="H28" s="292">
        <v>0</v>
      </c>
      <c r="I28" s="293">
        <f>E28*H28</f>
        <v>0</v>
      </c>
      <c r="J28" s="292">
        <v>0</v>
      </c>
      <c r="K28" s="293">
        <f>E28*J28</f>
        <v>0</v>
      </c>
      <c r="L28" s="291" t="s">
        <v>1789</v>
      </c>
      <c r="P28" s="285">
        <v>2</v>
      </c>
      <c r="AB28" s="254">
        <v>1</v>
      </c>
      <c r="AC28" s="254">
        <v>1</v>
      </c>
      <c r="AD28" s="254">
        <v>1</v>
      </c>
      <c r="BA28" s="254">
        <v>1</v>
      </c>
      <c r="BB28" s="254">
        <f>IF(BA28=1,G28,0)</f>
        <v>0</v>
      </c>
      <c r="BC28" s="254">
        <f>IF(BA28=2,G28,0)</f>
        <v>0</v>
      </c>
      <c r="BD28" s="254">
        <f>IF(BA28=3,G28,0)</f>
        <v>0</v>
      </c>
      <c r="BE28" s="254">
        <f>IF(BA28=4,G28,0)</f>
        <v>0</v>
      </c>
      <c r="BF28" s="254">
        <f>IF(BA28=5,G28,0)</f>
        <v>0</v>
      </c>
      <c r="CB28" s="285">
        <v>1</v>
      </c>
      <c r="CC28" s="285">
        <v>1</v>
      </c>
    </row>
    <row r="29" spans="1:16" ht="12.75">
      <c r="A29" s="294"/>
      <c r="B29" s="297"/>
      <c r="C29" s="298" t="s">
        <v>135</v>
      </c>
      <c r="D29" s="299"/>
      <c r="E29" s="300">
        <v>116.2</v>
      </c>
      <c r="F29" s="301"/>
      <c r="G29" s="302"/>
      <c r="H29" s="303"/>
      <c r="I29" s="295"/>
      <c r="J29" s="304"/>
      <c r="K29" s="295"/>
      <c r="L29" s="302"/>
      <c r="N29" s="296" t="s">
        <v>135</v>
      </c>
      <c r="P29" s="285"/>
    </row>
    <row r="30" spans="1:81" ht="12.75">
      <c r="A30" s="286">
        <v>4</v>
      </c>
      <c r="B30" s="287" t="s">
        <v>136</v>
      </c>
      <c r="C30" s="288" t="s">
        <v>137</v>
      </c>
      <c r="D30" s="289" t="s">
        <v>108</v>
      </c>
      <c r="E30" s="290">
        <v>116.2</v>
      </c>
      <c r="F30" s="290">
        <v>0</v>
      </c>
      <c r="G30" s="291">
        <f>E30*F30</f>
        <v>0</v>
      </c>
      <c r="H30" s="292">
        <v>0</v>
      </c>
      <c r="I30" s="293">
        <f>E30*H30</f>
        <v>0</v>
      </c>
      <c r="J30" s="292">
        <v>0</v>
      </c>
      <c r="K30" s="293">
        <f>E30*J30</f>
        <v>0</v>
      </c>
      <c r="L30" s="291" t="s">
        <v>1787</v>
      </c>
      <c r="P30" s="285">
        <v>2</v>
      </c>
      <c r="AB30" s="254">
        <v>1</v>
      </c>
      <c r="AC30" s="254">
        <v>1</v>
      </c>
      <c r="AD30" s="254">
        <v>1</v>
      </c>
      <c r="BA30" s="254">
        <v>1</v>
      </c>
      <c r="BB30" s="254">
        <f>IF(BA30=1,G30,0)</f>
        <v>0</v>
      </c>
      <c r="BC30" s="254">
        <f>IF(BA30=2,G30,0)</f>
        <v>0</v>
      </c>
      <c r="BD30" s="254">
        <f>IF(BA30=3,G30,0)</f>
        <v>0</v>
      </c>
      <c r="BE30" s="254">
        <f>IF(BA30=4,G30,0)</f>
        <v>0</v>
      </c>
      <c r="BF30" s="254">
        <f>IF(BA30=5,G30,0)</f>
        <v>0</v>
      </c>
      <c r="CB30" s="285">
        <v>1</v>
      </c>
      <c r="CC30" s="285">
        <v>1</v>
      </c>
    </row>
    <row r="31" spans="1:16" ht="12.75">
      <c r="A31" s="294"/>
      <c r="B31" s="297"/>
      <c r="C31" s="298" t="s">
        <v>138</v>
      </c>
      <c r="D31" s="299"/>
      <c r="E31" s="300">
        <v>116.2</v>
      </c>
      <c r="F31" s="301"/>
      <c r="G31" s="302"/>
      <c r="H31" s="303"/>
      <c r="I31" s="295"/>
      <c r="J31" s="304"/>
      <c r="K31" s="295"/>
      <c r="L31" s="302"/>
      <c r="N31" s="296" t="s">
        <v>138</v>
      </c>
      <c r="P31" s="285"/>
    </row>
    <row r="32" spans="1:81" ht="12.75">
      <c r="A32" s="286">
        <v>5</v>
      </c>
      <c r="B32" s="287" t="s">
        <v>139</v>
      </c>
      <c r="C32" s="288" t="s">
        <v>140</v>
      </c>
      <c r="D32" s="289" t="s">
        <v>108</v>
      </c>
      <c r="E32" s="290">
        <v>325.36</v>
      </c>
      <c r="F32" s="290">
        <v>0</v>
      </c>
      <c r="G32" s="291">
        <f>E32*F32</f>
        <v>0</v>
      </c>
      <c r="H32" s="292">
        <v>0</v>
      </c>
      <c r="I32" s="293">
        <f>E32*H32</f>
        <v>0</v>
      </c>
      <c r="J32" s="292">
        <v>0</v>
      </c>
      <c r="K32" s="293">
        <f>E32*J32</f>
        <v>0</v>
      </c>
      <c r="L32" s="291" t="s">
        <v>1787</v>
      </c>
      <c r="P32" s="285">
        <v>2</v>
      </c>
      <c r="AB32" s="254">
        <v>1</v>
      </c>
      <c r="AC32" s="254">
        <v>1</v>
      </c>
      <c r="AD32" s="254">
        <v>1</v>
      </c>
      <c r="BA32" s="254">
        <v>1</v>
      </c>
      <c r="BB32" s="254">
        <f>IF(BA32=1,G32,0)</f>
        <v>0</v>
      </c>
      <c r="BC32" s="254">
        <f>IF(BA32=2,G32,0)</f>
        <v>0</v>
      </c>
      <c r="BD32" s="254">
        <f>IF(BA32=3,G32,0)</f>
        <v>0</v>
      </c>
      <c r="BE32" s="254">
        <f>IF(BA32=4,G32,0)</f>
        <v>0</v>
      </c>
      <c r="BF32" s="254">
        <f>IF(BA32=5,G32,0)</f>
        <v>0</v>
      </c>
      <c r="CB32" s="285">
        <v>1</v>
      </c>
      <c r="CC32" s="285">
        <v>1</v>
      </c>
    </row>
    <row r="33" spans="1:16" ht="12.75">
      <c r="A33" s="294"/>
      <c r="B33" s="297"/>
      <c r="C33" s="298" t="s">
        <v>141</v>
      </c>
      <c r="D33" s="299"/>
      <c r="E33" s="300">
        <v>162.68</v>
      </c>
      <c r="F33" s="301"/>
      <c r="G33" s="302"/>
      <c r="H33" s="303"/>
      <c r="I33" s="295"/>
      <c r="J33" s="304"/>
      <c r="K33" s="295"/>
      <c r="L33" s="302"/>
      <c r="N33" s="296" t="s">
        <v>141</v>
      </c>
      <c r="P33" s="285"/>
    </row>
    <row r="34" spans="1:16" ht="12.75">
      <c r="A34" s="294"/>
      <c r="B34" s="297"/>
      <c r="C34" s="298" t="s">
        <v>142</v>
      </c>
      <c r="D34" s="299"/>
      <c r="E34" s="300">
        <v>0</v>
      </c>
      <c r="F34" s="301"/>
      <c r="G34" s="302"/>
      <c r="H34" s="303"/>
      <c r="I34" s="295"/>
      <c r="J34" s="304"/>
      <c r="K34" s="295"/>
      <c r="L34" s="302"/>
      <c r="N34" s="296" t="s">
        <v>142</v>
      </c>
      <c r="P34" s="285"/>
    </row>
    <row r="35" spans="1:16" ht="12.75">
      <c r="A35" s="294"/>
      <c r="B35" s="297"/>
      <c r="C35" s="326" t="s">
        <v>127</v>
      </c>
      <c r="D35" s="299"/>
      <c r="E35" s="325">
        <v>162.68</v>
      </c>
      <c r="F35" s="301"/>
      <c r="G35" s="302"/>
      <c r="H35" s="303"/>
      <c r="I35" s="295"/>
      <c r="J35" s="304"/>
      <c r="K35" s="295"/>
      <c r="L35" s="302"/>
      <c r="N35" s="296" t="s">
        <v>127</v>
      </c>
      <c r="P35" s="285"/>
    </row>
    <row r="36" spans="1:16" ht="12.75">
      <c r="A36" s="294"/>
      <c r="B36" s="297"/>
      <c r="C36" s="298" t="s">
        <v>143</v>
      </c>
      <c r="D36" s="299"/>
      <c r="E36" s="300">
        <v>162.68</v>
      </c>
      <c r="F36" s="301"/>
      <c r="G36" s="302"/>
      <c r="H36" s="303"/>
      <c r="I36" s="295"/>
      <c r="J36" s="304"/>
      <c r="K36" s="295"/>
      <c r="L36" s="302"/>
      <c r="N36" s="296" t="s">
        <v>143</v>
      </c>
      <c r="P36" s="285"/>
    </row>
    <row r="37" spans="1:81" ht="12.75">
      <c r="A37" s="286">
        <v>6</v>
      </c>
      <c r="B37" s="287" t="s">
        <v>144</v>
      </c>
      <c r="C37" s="288" t="s">
        <v>145</v>
      </c>
      <c r="D37" s="289" t="s">
        <v>108</v>
      </c>
      <c r="E37" s="290">
        <v>22.2</v>
      </c>
      <c r="F37" s="290">
        <v>0</v>
      </c>
      <c r="G37" s="291">
        <f>E37*F37</f>
        <v>0</v>
      </c>
      <c r="H37" s="292">
        <v>0</v>
      </c>
      <c r="I37" s="293">
        <f>E37*H37</f>
        <v>0</v>
      </c>
      <c r="J37" s="292">
        <v>0</v>
      </c>
      <c r="K37" s="293">
        <f>E37*J37</f>
        <v>0</v>
      </c>
      <c r="L37" s="291" t="s">
        <v>1787</v>
      </c>
      <c r="P37" s="285">
        <v>2</v>
      </c>
      <c r="AB37" s="254">
        <v>1</v>
      </c>
      <c r="AC37" s="254">
        <v>1</v>
      </c>
      <c r="AD37" s="254">
        <v>1</v>
      </c>
      <c r="BA37" s="254">
        <v>1</v>
      </c>
      <c r="BB37" s="254">
        <f>IF(BA37=1,G37,0)</f>
        <v>0</v>
      </c>
      <c r="BC37" s="254">
        <f>IF(BA37=2,G37,0)</f>
        <v>0</v>
      </c>
      <c r="BD37" s="254">
        <f>IF(BA37=3,G37,0)</f>
        <v>0</v>
      </c>
      <c r="BE37" s="254">
        <f>IF(BA37=4,G37,0)</f>
        <v>0</v>
      </c>
      <c r="BF37" s="254">
        <f>IF(BA37=5,G37,0)</f>
        <v>0</v>
      </c>
      <c r="CB37" s="285">
        <v>1</v>
      </c>
      <c r="CC37" s="285">
        <v>1</v>
      </c>
    </row>
    <row r="38" spans="1:16" ht="12.75">
      <c r="A38" s="294"/>
      <c r="B38" s="297"/>
      <c r="C38" s="298" t="s">
        <v>146</v>
      </c>
      <c r="D38" s="299"/>
      <c r="E38" s="300">
        <v>22.2</v>
      </c>
      <c r="F38" s="301"/>
      <c r="G38" s="302"/>
      <c r="H38" s="303"/>
      <c r="I38" s="295"/>
      <c r="J38" s="304"/>
      <c r="K38" s="295"/>
      <c r="L38" s="302"/>
      <c r="N38" s="296" t="s">
        <v>146</v>
      </c>
      <c r="P38" s="285"/>
    </row>
    <row r="39" spans="1:81" ht="12.75">
      <c r="A39" s="286">
        <v>7</v>
      </c>
      <c r="B39" s="287" t="s">
        <v>147</v>
      </c>
      <c r="C39" s="288" t="s">
        <v>148</v>
      </c>
      <c r="D39" s="289" t="s">
        <v>108</v>
      </c>
      <c r="E39" s="290">
        <v>162.68</v>
      </c>
      <c r="F39" s="290">
        <v>0</v>
      </c>
      <c r="G39" s="291">
        <f>E39*F39</f>
        <v>0</v>
      </c>
      <c r="H39" s="292">
        <v>0</v>
      </c>
      <c r="I39" s="293">
        <f>E39*H39</f>
        <v>0</v>
      </c>
      <c r="J39" s="292">
        <v>0</v>
      </c>
      <c r="K39" s="293">
        <f>E39*J39</f>
        <v>0</v>
      </c>
      <c r="L39" s="291" t="s">
        <v>1787</v>
      </c>
      <c r="P39" s="285">
        <v>2</v>
      </c>
      <c r="AB39" s="254">
        <v>1</v>
      </c>
      <c r="AC39" s="254">
        <v>1</v>
      </c>
      <c r="AD39" s="254">
        <v>1</v>
      </c>
      <c r="BA39" s="254">
        <v>1</v>
      </c>
      <c r="BB39" s="254">
        <f>IF(BA39=1,G39,0)</f>
        <v>0</v>
      </c>
      <c r="BC39" s="254">
        <f>IF(BA39=2,G39,0)</f>
        <v>0</v>
      </c>
      <c r="BD39" s="254">
        <f>IF(BA39=3,G39,0)</f>
        <v>0</v>
      </c>
      <c r="BE39" s="254">
        <f>IF(BA39=4,G39,0)</f>
        <v>0</v>
      </c>
      <c r="BF39" s="254">
        <f>IF(BA39=5,G39,0)</f>
        <v>0</v>
      </c>
      <c r="CB39" s="285">
        <v>1</v>
      </c>
      <c r="CC39" s="285">
        <v>1</v>
      </c>
    </row>
    <row r="40" spans="1:16" ht="12.75">
      <c r="A40" s="294"/>
      <c r="B40" s="297"/>
      <c r="C40" s="298" t="s">
        <v>149</v>
      </c>
      <c r="D40" s="299"/>
      <c r="E40" s="300">
        <v>162.68</v>
      </c>
      <c r="F40" s="301"/>
      <c r="G40" s="302"/>
      <c r="H40" s="303"/>
      <c r="I40" s="295"/>
      <c r="J40" s="304"/>
      <c r="K40" s="295"/>
      <c r="L40" s="302"/>
      <c r="N40" s="296" t="s">
        <v>149</v>
      </c>
      <c r="P40" s="285"/>
    </row>
    <row r="41" spans="1:81" ht="12.75">
      <c r="A41" s="286">
        <v>8</v>
      </c>
      <c r="B41" s="287" t="s">
        <v>150</v>
      </c>
      <c r="C41" s="288" t="s">
        <v>151</v>
      </c>
      <c r="D41" s="289" t="s">
        <v>108</v>
      </c>
      <c r="E41" s="290">
        <v>232.4</v>
      </c>
      <c r="F41" s="290">
        <v>0</v>
      </c>
      <c r="G41" s="291">
        <f>E41*F41</f>
        <v>0</v>
      </c>
      <c r="H41" s="292">
        <v>0</v>
      </c>
      <c r="I41" s="293">
        <f>E41*H41</f>
        <v>0</v>
      </c>
      <c r="J41" s="292">
        <v>0</v>
      </c>
      <c r="K41" s="293">
        <f>E41*J41</f>
        <v>0</v>
      </c>
      <c r="L41" s="291" t="s">
        <v>1787</v>
      </c>
      <c r="P41" s="285">
        <v>2</v>
      </c>
      <c r="AB41" s="254">
        <v>1</v>
      </c>
      <c r="AC41" s="254">
        <v>1</v>
      </c>
      <c r="AD41" s="254">
        <v>1</v>
      </c>
      <c r="BA41" s="254">
        <v>1</v>
      </c>
      <c r="BB41" s="254">
        <f>IF(BA41=1,G41,0)</f>
        <v>0</v>
      </c>
      <c r="BC41" s="254">
        <f>IF(BA41=2,G41,0)</f>
        <v>0</v>
      </c>
      <c r="BD41" s="254">
        <f>IF(BA41=3,G41,0)</f>
        <v>0</v>
      </c>
      <c r="BE41" s="254">
        <f>IF(BA41=4,G41,0)</f>
        <v>0</v>
      </c>
      <c r="BF41" s="254">
        <f>IF(BA41=5,G41,0)</f>
        <v>0</v>
      </c>
      <c r="CB41" s="285">
        <v>1</v>
      </c>
      <c r="CC41" s="285">
        <v>1</v>
      </c>
    </row>
    <row r="42" spans="1:16" ht="12.75">
      <c r="A42" s="294"/>
      <c r="B42" s="297"/>
      <c r="C42" s="298" t="s">
        <v>152</v>
      </c>
      <c r="D42" s="299"/>
      <c r="E42" s="300">
        <v>232.4</v>
      </c>
      <c r="F42" s="301"/>
      <c r="G42" s="302"/>
      <c r="H42" s="303"/>
      <c r="I42" s="295"/>
      <c r="J42" s="304"/>
      <c r="K42" s="295"/>
      <c r="L42" s="302"/>
      <c r="N42" s="296" t="s">
        <v>152</v>
      </c>
      <c r="P42" s="285"/>
    </row>
    <row r="43" spans="1:81" ht="12.75">
      <c r="A43" s="286">
        <v>9</v>
      </c>
      <c r="B43" s="287" t="s">
        <v>153</v>
      </c>
      <c r="C43" s="288" t="s">
        <v>154</v>
      </c>
      <c r="D43" s="289" t="s">
        <v>108</v>
      </c>
      <c r="E43" s="290">
        <v>210.204</v>
      </c>
      <c r="F43" s="290">
        <v>0</v>
      </c>
      <c r="G43" s="291">
        <f>E43*F43</f>
        <v>0</v>
      </c>
      <c r="H43" s="292">
        <v>0</v>
      </c>
      <c r="I43" s="293">
        <f>E43*H43</f>
        <v>0</v>
      </c>
      <c r="J43" s="292">
        <v>0</v>
      </c>
      <c r="K43" s="293">
        <f>E43*J43</f>
        <v>0</v>
      </c>
      <c r="L43" s="291" t="s">
        <v>1787</v>
      </c>
      <c r="P43" s="285">
        <v>2</v>
      </c>
      <c r="AB43" s="254">
        <v>1</v>
      </c>
      <c r="AC43" s="254">
        <v>1</v>
      </c>
      <c r="AD43" s="254">
        <v>1</v>
      </c>
      <c r="BA43" s="254">
        <v>1</v>
      </c>
      <c r="BB43" s="254">
        <f>IF(BA43=1,G43,0)</f>
        <v>0</v>
      </c>
      <c r="BC43" s="254">
        <f>IF(BA43=2,G43,0)</f>
        <v>0</v>
      </c>
      <c r="BD43" s="254">
        <f>IF(BA43=3,G43,0)</f>
        <v>0</v>
      </c>
      <c r="BE43" s="254">
        <f>IF(BA43=4,G43,0)</f>
        <v>0</v>
      </c>
      <c r="BF43" s="254">
        <f>IF(BA43=5,G43,0)</f>
        <v>0</v>
      </c>
      <c r="CB43" s="285">
        <v>1</v>
      </c>
      <c r="CC43" s="285">
        <v>1</v>
      </c>
    </row>
    <row r="44" spans="1:16" ht="12.75">
      <c r="A44" s="294"/>
      <c r="B44" s="297"/>
      <c r="C44" s="298" t="s">
        <v>155</v>
      </c>
      <c r="D44" s="299"/>
      <c r="E44" s="300">
        <v>0</v>
      </c>
      <c r="F44" s="301"/>
      <c r="G44" s="302"/>
      <c r="H44" s="303"/>
      <c r="I44" s="295"/>
      <c r="J44" s="304"/>
      <c r="K44" s="295"/>
      <c r="L44" s="302"/>
      <c r="N44" s="296" t="s">
        <v>155</v>
      </c>
      <c r="P44" s="285"/>
    </row>
    <row r="45" spans="1:16" ht="12.75">
      <c r="A45" s="294"/>
      <c r="B45" s="297"/>
      <c r="C45" s="298" t="s">
        <v>117</v>
      </c>
      <c r="D45" s="299"/>
      <c r="E45" s="300">
        <v>0</v>
      </c>
      <c r="F45" s="301"/>
      <c r="G45" s="302"/>
      <c r="H45" s="303"/>
      <c r="I45" s="295"/>
      <c r="J45" s="304"/>
      <c r="K45" s="295"/>
      <c r="L45" s="302"/>
      <c r="N45" s="296" t="s">
        <v>117</v>
      </c>
      <c r="P45" s="285"/>
    </row>
    <row r="46" spans="1:16" ht="12.75">
      <c r="A46" s="294"/>
      <c r="B46" s="297"/>
      <c r="C46" s="298" t="s">
        <v>118</v>
      </c>
      <c r="D46" s="299"/>
      <c r="E46" s="300">
        <v>0</v>
      </c>
      <c r="F46" s="301"/>
      <c r="G46" s="302"/>
      <c r="H46" s="303"/>
      <c r="I46" s="295"/>
      <c r="J46" s="304"/>
      <c r="K46" s="295"/>
      <c r="L46" s="302"/>
      <c r="N46" s="296" t="s">
        <v>118</v>
      </c>
      <c r="P46" s="285"/>
    </row>
    <row r="47" spans="1:16" ht="12.75">
      <c r="A47" s="294"/>
      <c r="B47" s="297"/>
      <c r="C47" s="298" t="s">
        <v>119</v>
      </c>
      <c r="D47" s="299"/>
      <c r="E47" s="300">
        <v>12.0096</v>
      </c>
      <c r="F47" s="301"/>
      <c r="G47" s="302"/>
      <c r="H47" s="303"/>
      <c r="I47" s="295"/>
      <c r="J47" s="304"/>
      <c r="K47" s="295"/>
      <c r="L47" s="302"/>
      <c r="N47" s="296" t="s">
        <v>119</v>
      </c>
      <c r="P47" s="285"/>
    </row>
    <row r="48" spans="1:16" ht="12.75">
      <c r="A48" s="294"/>
      <c r="B48" s="297"/>
      <c r="C48" s="298" t="s">
        <v>120</v>
      </c>
      <c r="D48" s="299"/>
      <c r="E48" s="300">
        <v>39.384</v>
      </c>
      <c r="F48" s="301"/>
      <c r="G48" s="302"/>
      <c r="H48" s="303"/>
      <c r="I48" s="295"/>
      <c r="J48" s="304"/>
      <c r="K48" s="295"/>
      <c r="L48" s="302"/>
      <c r="N48" s="296" t="s">
        <v>120</v>
      </c>
      <c r="P48" s="285"/>
    </row>
    <row r="49" spans="1:16" ht="12.75">
      <c r="A49" s="294"/>
      <c r="B49" s="297"/>
      <c r="C49" s="298" t="s">
        <v>121</v>
      </c>
      <c r="D49" s="299"/>
      <c r="E49" s="300">
        <v>42.42</v>
      </c>
      <c r="F49" s="301"/>
      <c r="G49" s="302"/>
      <c r="H49" s="303"/>
      <c r="I49" s="295"/>
      <c r="J49" s="304"/>
      <c r="K49" s="295"/>
      <c r="L49" s="302"/>
      <c r="N49" s="296" t="s">
        <v>121</v>
      </c>
      <c r="P49" s="285"/>
    </row>
    <row r="50" spans="1:16" ht="12.75">
      <c r="A50" s="294"/>
      <c r="B50" s="297"/>
      <c r="C50" s="298" t="s">
        <v>122</v>
      </c>
      <c r="D50" s="299"/>
      <c r="E50" s="300">
        <v>4.32</v>
      </c>
      <c r="F50" s="301"/>
      <c r="G50" s="302"/>
      <c r="H50" s="303"/>
      <c r="I50" s="295"/>
      <c r="J50" s="304"/>
      <c r="K50" s="295"/>
      <c r="L50" s="302"/>
      <c r="N50" s="296" t="s">
        <v>122</v>
      </c>
      <c r="P50" s="285"/>
    </row>
    <row r="51" spans="1:16" ht="12.75">
      <c r="A51" s="294"/>
      <c r="B51" s="297"/>
      <c r="C51" s="298" t="s">
        <v>123</v>
      </c>
      <c r="D51" s="299"/>
      <c r="E51" s="300">
        <v>10.3104</v>
      </c>
      <c r="F51" s="301"/>
      <c r="G51" s="302"/>
      <c r="H51" s="303"/>
      <c r="I51" s="295"/>
      <c r="J51" s="304"/>
      <c r="K51" s="295"/>
      <c r="L51" s="302"/>
      <c r="N51" s="296" t="s">
        <v>123</v>
      </c>
      <c r="P51" s="285"/>
    </row>
    <row r="52" spans="1:16" ht="12.75">
      <c r="A52" s="294"/>
      <c r="B52" s="297"/>
      <c r="C52" s="298" t="s">
        <v>124</v>
      </c>
      <c r="D52" s="299"/>
      <c r="E52" s="300">
        <v>9.48</v>
      </c>
      <c r="F52" s="301"/>
      <c r="G52" s="302"/>
      <c r="H52" s="303"/>
      <c r="I52" s="295"/>
      <c r="J52" s="304"/>
      <c r="K52" s="295"/>
      <c r="L52" s="302"/>
      <c r="N52" s="296" t="s">
        <v>124</v>
      </c>
      <c r="P52" s="285"/>
    </row>
    <row r="53" spans="1:16" ht="12.75">
      <c r="A53" s="294"/>
      <c r="B53" s="297"/>
      <c r="C53" s="298" t="s">
        <v>125</v>
      </c>
      <c r="D53" s="299"/>
      <c r="E53" s="300">
        <v>13.32</v>
      </c>
      <c r="F53" s="301"/>
      <c r="G53" s="302"/>
      <c r="H53" s="303"/>
      <c r="I53" s="295"/>
      <c r="J53" s="304"/>
      <c r="K53" s="295"/>
      <c r="L53" s="302"/>
      <c r="N53" s="296" t="s">
        <v>125</v>
      </c>
      <c r="P53" s="285"/>
    </row>
    <row r="54" spans="1:16" ht="12.75">
      <c r="A54" s="294"/>
      <c r="B54" s="297"/>
      <c r="C54" s="298" t="s">
        <v>126</v>
      </c>
      <c r="D54" s="299"/>
      <c r="E54" s="300">
        <v>0</v>
      </c>
      <c r="F54" s="301"/>
      <c r="G54" s="302"/>
      <c r="H54" s="303"/>
      <c r="I54" s="295"/>
      <c r="J54" s="304"/>
      <c r="K54" s="295"/>
      <c r="L54" s="302"/>
      <c r="N54" s="296">
        <v>0</v>
      </c>
      <c r="P54" s="285"/>
    </row>
    <row r="55" spans="1:16" ht="12.75">
      <c r="A55" s="294"/>
      <c r="B55" s="297"/>
      <c r="C55" s="298" t="s">
        <v>126</v>
      </c>
      <c r="D55" s="299"/>
      <c r="E55" s="300">
        <v>0</v>
      </c>
      <c r="F55" s="301"/>
      <c r="G55" s="302"/>
      <c r="H55" s="303"/>
      <c r="I55" s="295"/>
      <c r="J55" s="304"/>
      <c r="K55" s="295"/>
      <c r="L55" s="302"/>
      <c r="N55" s="296">
        <v>0</v>
      </c>
      <c r="P55" s="285"/>
    </row>
    <row r="56" spans="1:16" ht="12.75">
      <c r="A56" s="294"/>
      <c r="B56" s="297"/>
      <c r="C56" s="298" t="s">
        <v>128</v>
      </c>
      <c r="D56" s="299"/>
      <c r="E56" s="300">
        <v>0</v>
      </c>
      <c r="F56" s="301"/>
      <c r="G56" s="302"/>
      <c r="H56" s="303"/>
      <c r="I56" s="295"/>
      <c r="J56" s="304"/>
      <c r="K56" s="295"/>
      <c r="L56" s="302"/>
      <c r="N56" s="296" t="s">
        <v>128</v>
      </c>
      <c r="P56" s="285"/>
    </row>
    <row r="57" spans="1:16" ht="12.75">
      <c r="A57" s="294"/>
      <c r="B57" s="297"/>
      <c r="C57" s="298" t="s">
        <v>129</v>
      </c>
      <c r="D57" s="299"/>
      <c r="E57" s="300">
        <v>0</v>
      </c>
      <c r="F57" s="301"/>
      <c r="G57" s="302"/>
      <c r="H57" s="303"/>
      <c r="I57" s="295"/>
      <c r="J57" s="304"/>
      <c r="K57" s="295"/>
      <c r="L57" s="302"/>
      <c r="N57" s="296" t="s">
        <v>129</v>
      </c>
      <c r="P57" s="285"/>
    </row>
    <row r="58" spans="1:16" ht="12.75">
      <c r="A58" s="294"/>
      <c r="B58" s="297"/>
      <c r="C58" s="298" t="s">
        <v>130</v>
      </c>
      <c r="D58" s="299"/>
      <c r="E58" s="300">
        <v>0</v>
      </c>
      <c r="F58" s="301"/>
      <c r="G58" s="302"/>
      <c r="H58" s="303"/>
      <c r="I58" s="295"/>
      <c r="J58" s="304"/>
      <c r="K58" s="295"/>
      <c r="L58" s="302"/>
      <c r="N58" s="296" t="s">
        <v>130</v>
      </c>
      <c r="P58" s="285"/>
    </row>
    <row r="59" spans="1:16" ht="12.75">
      <c r="A59" s="294"/>
      <c r="B59" s="297"/>
      <c r="C59" s="298" t="s">
        <v>131</v>
      </c>
      <c r="D59" s="299"/>
      <c r="E59" s="300">
        <v>135.06</v>
      </c>
      <c r="F59" s="301"/>
      <c r="G59" s="302"/>
      <c r="H59" s="303"/>
      <c r="I59" s="295"/>
      <c r="J59" s="304"/>
      <c r="K59" s="295"/>
      <c r="L59" s="302"/>
      <c r="N59" s="296" t="s">
        <v>131</v>
      </c>
      <c r="P59" s="285"/>
    </row>
    <row r="60" spans="1:16" ht="12.75">
      <c r="A60" s="294"/>
      <c r="B60" s="297"/>
      <c r="C60" s="298" t="s">
        <v>132</v>
      </c>
      <c r="D60" s="299"/>
      <c r="E60" s="300">
        <v>-33.9</v>
      </c>
      <c r="F60" s="301"/>
      <c r="G60" s="302"/>
      <c r="H60" s="303"/>
      <c r="I60" s="295"/>
      <c r="J60" s="304"/>
      <c r="K60" s="295"/>
      <c r="L60" s="302"/>
      <c r="N60" s="296" t="s">
        <v>132</v>
      </c>
      <c r="P60" s="285"/>
    </row>
    <row r="61" spans="1:16" ht="12.75">
      <c r="A61" s="294"/>
      <c r="B61" s="297"/>
      <c r="C61" s="326" t="s">
        <v>127</v>
      </c>
      <c r="D61" s="299"/>
      <c r="E61" s="325">
        <v>232.40399999999997</v>
      </c>
      <c r="F61" s="301"/>
      <c r="G61" s="302"/>
      <c r="H61" s="303"/>
      <c r="I61" s="295"/>
      <c r="J61" s="304"/>
      <c r="K61" s="295"/>
      <c r="L61" s="302"/>
      <c r="N61" s="296" t="s">
        <v>127</v>
      </c>
      <c r="P61" s="285"/>
    </row>
    <row r="62" spans="1:16" ht="12.75">
      <c r="A62" s="294"/>
      <c r="B62" s="297"/>
      <c r="C62" s="298" t="s">
        <v>156</v>
      </c>
      <c r="D62" s="299"/>
      <c r="E62" s="300">
        <v>0</v>
      </c>
      <c r="F62" s="301"/>
      <c r="G62" s="302"/>
      <c r="H62" s="303"/>
      <c r="I62" s="295"/>
      <c r="J62" s="304"/>
      <c r="K62" s="295"/>
      <c r="L62" s="302"/>
      <c r="N62" s="296" t="s">
        <v>156</v>
      </c>
      <c r="P62" s="285"/>
    </row>
    <row r="63" spans="1:16" ht="12.75">
      <c r="A63" s="294"/>
      <c r="B63" s="297"/>
      <c r="C63" s="298" t="s">
        <v>157</v>
      </c>
      <c r="D63" s="299"/>
      <c r="E63" s="300">
        <v>-22.2</v>
      </c>
      <c r="F63" s="301"/>
      <c r="G63" s="302"/>
      <c r="H63" s="303"/>
      <c r="I63" s="295"/>
      <c r="J63" s="304"/>
      <c r="K63" s="295"/>
      <c r="L63" s="302"/>
      <c r="N63" s="296" t="s">
        <v>157</v>
      </c>
      <c r="P63" s="285"/>
    </row>
    <row r="64" spans="1:81" ht="12.75">
      <c r="A64" s="286">
        <v>10</v>
      </c>
      <c r="B64" s="287" t="s">
        <v>158</v>
      </c>
      <c r="C64" s="288" t="s">
        <v>159</v>
      </c>
      <c r="D64" s="289" t="s">
        <v>160</v>
      </c>
      <c r="E64" s="290">
        <v>65.942</v>
      </c>
      <c r="F64" s="290">
        <v>0</v>
      </c>
      <c r="G64" s="291">
        <f>E64*F64</f>
        <v>0</v>
      </c>
      <c r="H64" s="292">
        <v>0</v>
      </c>
      <c r="I64" s="293">
        <f>E64*H64</f>
        <v>0</v>
      </c>
      <c r="J64" s="292">
        <v>0</v>
      </c>
      <c r="K64" s="293">
        <f>E64*J64</f>
        <v>0</v>
      </c>
      <c r="L64" s="291" t="s">
        <v>1787</v>
      </c>
      <c r="P64" s="285">
        <v>2</v>
      </c>
      <c r="AB64" s="254">
        <v>1</v>
      </c>
      <c r="AC64" s="254">
        <v>1</v>
      </c>
      <c r="AD64" s="254">
        <v>1</v>
      </c>
      <c r="BA64" s="254">
        <v>1</v>
      </c>
      <c r="BB64" s="254">
        <f>IF(BA64=1,G64,0)</f>
        <v>0</v>
      </c>
      <c r="BC64" s="254">
        <f>IF(BA64=2,G64,0)</f>
        <v>0</v>
      </c>
      <c r="BD64" s="254">
        <f>IF(BA64=3,G64,0)</f>
        <v>0</v>
      </c>
      <c r="BE64" s="254">
        <f>IF(BA64=4,G64,0)</f>
        <v>0</v>
      </c>
      <c r="BF64" s="254">
        <f>IF(BA64=5,G64,0)</f>
        <v>0</v>
      </c>
      <c r="CB64" s="285">
        <v>1</v>
      </c>
      <c r="CC64" s="285">
        <v>1</v>
      </c>
    </row>
    <row r="65" spans="1:16" ht="12.75">
      <c r="A65" s="294"/>
      <c r="B65" s="297"/>
      <c r="C65" s="298" t="s">
        <v>161</v>
      </c>
      <c r="D65" s="299"/>
      <c r="E65" s="300">
        <v>65.942</v>
      </c>
      <c r="F65" s="301"/>
      <c r="G65" s="302"/>
      <c r="H65" s="303"/>
      <c r="I65" s="295"/>
      <c r="J65" s="304"/>
      <c r="K65" s="295"/>
      <c r="L65" s="302"/>
      <c r="N65" s="296" t="s">
        <v>161</v>
      </c>
      <c r="P65" s="285"/>
    </row>
    <row r="66" spans="1:81" ht="12.75">
      <c r="A66" s="286">
        <v>11</v>
      </c>
      <c r="B66" s="287" t="s">
        <v>162</v>
      </c>
      <c r="C66" s="288" t="s">
        <v>163</v>
      </c>
      <c r="D66" s="289" t="s">
        <v>108</v>
      </c>
      <c r="E66" s="290">
        <v>22.2</v>
      </c>
      <c r="F66" s="290">
        <v>0</v>
      </c>
      <c r="G66" s="291">
        <f>E66*F66</f>
        <v>0</v>
      </c>
      <c r="H66" s="292">
        <v>0</v>
      </c>
      <c r="I66" s="293">
        <f>E66*H66</f>
        <v>0</v>
      </c>
      <c r="J66" s="292">
        <v>0</v>
      </c>
      <c r="K66" s="293">
        <f>E66*J66</f>
        <v>0</v>
      </c>
      <c r="L66" s="291" t="s">
        <v>1787</v>
      </c>
      <c r="P66" s="285">
        <v>2</v>
      </c>
      <c r="AB66" s="254">
        <v>1</v>
      </c>
      <c r="AC66" s="254">
        <v>1</v>
      </c>
      <c r="AD66" s="254">
        <v>1</v>
      </c>
      <c r="BA66" s="254">
        <v>1</v>
      </c>
      <c r="BB66" s="254">
        <f>IF(BA66=1,G66,0)</f>
        <v>0</v>
      </c>
      <c r="BC66" s="254">
        <f>IF(BA66=2,G66,0)</f>
        <v>0</v>
      </c>
      <c r="BD66" s="254">
        <f>IF(BA66=3,G66,0)</f>
        <v>0</v>
      </c>
      <c r="BE66" s="254">
        <f>IF(BA66=4,G66,0)</f>
        <v>0</v>
      </c>
      <c r="BF66" s="254">
        <f>IF(BA66=5,G66,0)</f>
        <v>0</v>
      </c>
      <c r="CB66" s="285">
        <v>1</v>
      </c>
      <c r="CC66" s="285">
        <v>1</v>
      </c>
    </row>
    <row r="67" spans="1:16" ht="12.75">
      <c r="A67" s="294"/>
      <c r="B67" s="297"/>
      <c r="C67" s="298" t="s">
        <v>146</v>
      </c>
      <c r="D67" s="299"/>
      <c r="E67" s="300">
        <v>22.2</v>
      </c>
      <c r="F67" s="301"/>
      <c r="G67" s="302"/>
      <c r="H67" s="303"/>
      <c r="I67" s="295"/>
      <c r="J67" s="304"/>
      <c r="K67" s="295"/>
      <c r="L67" s="302"/>
      <c r="N67" s="296" t="s">
        <v>146</v>
      </c>
      <c r="P67" s="285"/>
    </row>
    <row r="68" spans="1:58" ht="12.75">
      <c r="A68" s="305"/>
      <c r="B68" s="306" t="s">
        <v>98</v>
      </c>
      <c r="C68" s="307" t="s">
        <v>111</v>
      </c>
      <c r="D68" s="308"/>
      <c r="E68" s="309"/>
      <c r="F68" s="310"/>
      <c r="G68" s="311">
        <f>SUM(G7:G67)</f>
        <v>0</v>
      </c>
      <c r="H68" s="312"/>
      <c r="I68" s="313">
        <f>SUM(I7:I67)</f>
        <v>0</v>
      </c>
      <c r="J68" s="312"/>
      <c r="K68" s="313">
        <f>SUM(K7:K67)</f>
        <v>0</v>
      </c>
      <c r="L68" s="311">
        <f>SUM(L7:L67)</f>
        <v>0</v>
      </c>
      <c r="P68" s="285">
        <v>4</v>
      </c>
      <c r="BB68" s="314">
        <f>SUM(BB7:BB67)</f>
        <v>0</v>
      </c>
      <c r="BC68" s="314">
        <f>SUM(BC7:BC67)</f>
        <v>0</v>
      </c>
      <c r="BD68" s="314">
        <f>SUM(BD7:BD67)</f>
        <v>0</v>
      </c>
      <c r="BE68" s="314">
        <f>SUM(BE7:BE67)</f>
        <v>0</v>
      </c>
      <c r="BF68" s="314">
        <f>SUM(BF7:BF67)</f>
        <v>0</v>
      </c>
    </row>
    <row r="69" spans="1:16" ht="12.75">
      <c r="A69" s="275" t="s">
        <v>95</v>
      </c>
      <c r="B69" s="276" t="s">
        <v>164</v>
      </c>
      <c r="C69" s="277" t="s">
        <v>165</v>
      </c>
      <c r="D69" s="278"/>
      <c r="E69" s="279"/>
      <c r="F69" s="279"/>
      <c r="G69" s="280"/>
      <c r="H69" s="281"/>
      <c r="I69" s="282"/>
      <c r="J69" s="283"/>
      <c r="K69" s="284"/>
      <c r="L69" s="280"/>
      <c r="P69" s="285">
        <v>1</v>
      </c>
    </row>
    <row r="70" spans="1:81" ht="12.75">
      <c r="A70" s="286">
        <v>12</v>
      </c>
      <c r="B70" s="287" t="s">
        <v>167</v>
      </c>
      <c r="C70" s="288" t="s">
        <v>168</v>
      </c>
      <c r="D70" s="289" t="s">
        <v>160</v>
      </c>
      <c r="E70" s="290">
        <v>109.431</v>
      </c>
      <c r="F70" s="290">
        <v>0</v>
      </c>
      <c r="G70" s="291">
        <f>E70*F70</f>
        <v>0</v>
      </c>
      <c r="H70" s="292">
        <v>0.0007</v>
      </c>
      <c r="I70" s="293">
        <f>E70*H70</f>
        <v>0.0766017</v>
      </c>
      <c r="J70" s="292">
        <v>0</v>
      </c>
      <c r="K70" s="293">
        <f>E70*J70</f>
        <v>0</v>
      </c>
      <c r="L70" s="291" t="s">
        <v>1787</v>
      </c>
      <c r="P70" s="285">
        <v>2</v>
      </c>
      <c r="AB70" s="254">
        <v>1</v>
      </c>
      <c r="AC70" s="254">
        <v>1</v>
      </c>
      <c r="AD70" s="254">
        <v>1</v>
      </c>
      <c r="BA70" s="254">
        <v>1</v>
      </c>
      <c r="BB70" s="254">
        <f>IF(BA70=1,G70,0)</f>
        <v>0</v>
      </c>
      <c r="BC70" s="254">
        <f>IF(BA70=2,G70,0)</f>
        <v>0</v>
      </c>
      <c r="BD70" s="254">
        <f>IF(BA70=3,G70,0)</f>
        <v>0</v>
      </c>
      <c r="BE70" s="254">
        <f>IF(BA70=4,G70,0)</f>
        <v>0</v>
      </c>
      <c r="BF70" s="254">
        <f>IF(BA70=5,G70,0)</f>
        <v>0</v>
      </c>
      <c r="CB70" s="285">
        <v>1</v>
      </c>
      <c r="CC70" s="285">
        <v>1</v>
      </c>
    </row>
    <row r="71" spans="1:16" ht="12.75">
      <c r="A71" s="294"/>
      <c r="B71" s="297"/>
      <c r="C71" s="298" t="s">
        <v>169</v>
      </c>
      <c r="D71" s="299"/>
      <c r="E71" s="300">
        <v>0</v>
      </c>
      <c r="F71" s="301"/>
      <c r="G71" s="302"/>
      <c r="H71" s="303"/>
      <c r="I71" s="295"/>
      <c r="J71" s="304"/>
      <c r="K71" s="295"/>
      <c r="L71" s="302"/>
      <c r="N71" s="296" t="s">
        <v>169</v>
      </c>
      <c r="P71" s="285"/>
    </row>
    <row r="72" spans="1:16" ht="12.75">
      <c r="A72" s="294"/>
      <c r="B72" s="297"/>
      <c r="C72" s="298" t="s">
        <v>170</v>
      </c>
      <c r="D72" s="299"/>
      <c r="E72" s="300">
        <v>0</v>
      </c>
      <c r="F72" s="301"/>
      <c r="G72" s="302"/>
      <c r="H72" s="303"/>
      <c r="I72" s="295"/>
      <c r="J72" s="304"/>
      <c r="K72" s="295"/>
      <c r="L72" s="302"/>
      <c r="N72" s="296" t="s">
        <v>170</v>
      </c>
      <c r="P72" s="285"/>
    </row>
    <row r="73" spans="1:16" ht="12.75">
      <c r="A73" s="294"/>
      <c r="B73" s="297"/>
      <c r="C73" s="298" t="s">
        <v>171</v>
      </c>
      <c r="D73" s="299"/>
      <c r="E73" s="300">
        <v>11.259</v>
      </c>
      <c r="F73" s="301"/>
      <c r="G73" s="302"/>
      <c r="H73" s="303"/>
      <c r="I73" s="295"/>
      <c r="J73" s="304"/>
      <c r="K73" s="295"/>
      <c r="L73" s="302"/>
      <c r="N73" s="296" t="s">
        <v>171</v>
      </c>
      <c r="P73" s="285"/>
    </row>
    <row r="74" spans="1:16" ht="12.75">
      <c r="A74" s="294"/>
      <c r="B74" s="297"/>
      <c r="C74" s="298" t="s">
        <v>172</v>
      </c>
      <c r="D74" s="299"/>
      <c r="E74" s="300">
        <v>44.847</v>
      </c>
      <c r="F74" s="301"/>
      <c r="G74" s="302"/>
      <c r="H74" s="303"/>
      <c r="I74" s="295"/>
      <c r="J74" s="304"/>
      <c r="K74" s="295"/>
      <c r="L74" s="302"/>
      <c r="N74" s="296" t="s">
        <v>172</v>
      </c>
      <c r="P74" s="285"/>
    </row>
    <row r="75" spans="1:16" ht="12.75">
      <c r="A75" s="294"/>
      <c r="B75" s="297"/>
      <c r="C75" s="298" t="s">
        <v>173</v>
      </c>
      <c r="D75" s="299"/>
      <c r="E75" s="300">
        <v>53.325</v>
      </c>
      <c r="F75" s="301"/>
      <c r="G75" s="302"/>
      <c r="H75" s="303"/>
      <c r="I75" s="295"/>
      <c r="J75" s="304"/>
      <c r="K75" s="295"/>
      <c r="L75" s="302"/>
      <c r="N75" s="296" t="s">
        <v>173</v>
      </c>
      <c r="P75" s="285"/>
    </row>
    <row r="76" spans="1:81" ht="12.75">
      <c r="A76" s="286">
        <v>13</v>
      </c>
      <c r="B76" s="287" t="s">
        <v>174</v>
      </c>
      <c r="C76" s="288" t="s">
        <v>175</v>
      </c>
      <c r="D76" s="289" t="s">
        <v>160</v>
      </c>
      <c r="E76" s="290">
        <v>109.43</v>
      </c>
      <c r="F76" s="290">
        <v>0</v>
      </c>
      <c r="G76" s="291">
        <f>E76*F76</f>
        <v>0</v>
      </c>
      <c r="H76" s="292">
        <v>0</v>
      </c>
      <c r="I76" s="293">
        <f>E76*H76</f>
        <v>0</v>
      </c>
      <c r="J76" s="292">
        <v>0</v>
      </c>
      <c r="K76" s="293">
        <f>E76*J76</f>
        <v>0</v>
      </c>
      <c r="L76" s="291" t="s">
        <v>1787</v>
      </c>
      <c r="P76" s="285">
        <v>2</v>
      </c>
      <c r="AB76" s="254">
        <v>1</v>
      </c>
      <c r="AC76" s="254">
        <v>1</v>
      </c>
      <c r="AD76" s="254">
        <v>1</v>
      </c>
      <c r="BA76" s="254">
        <v>1</v>
      </c>
      <c r="BB76" s="254">
        <f>IF(BA76=1,G76,0)</f>
        <v>0</v>
      </c>
      <c r="BC76" s="254">
        <f>IF(BA76=2,G76,0)</f>
        <v>0</v>
      </c>
      <c r="BD76" s="254">
        <f>IF(BA76=3,G76,0)</f>
        <v>0</v>
      </c>
      <c r="BE76" s="254">
        <f>IF(BA76=4,G76,0)</f>
        <v>0</v>
      </c>
      <c r="BF76" s="254">
        <f>IF(BA76=5,G76,0)</f>
        <v>0</v>
      </c>
      <c r="CB76" s="285">
        <v>1</v>
      </c>
      <c r="CC76" s="285">
        <v>1</v>
      </c>
    </row>
    <row r="77" spans="1:16" ht="12.75">
      <c r="A77" s="294"/>
      <c r="B77" s="297"/>
      <c r="C77" s="298" t="s">
        <v>176</v>
      </c>
      <c r="D77" s="299"/>
      <c r="E77" s="300">
        <v>109.43</v>
      </c>
      <c r="F77" s="301"/>
      <c r="G77" s="302"/>
      <c r="H77" s="303"/>
      <c r="I77" s="295"/>
      <c r="J77" s="304"/>
      <c r="K77" s="295"/>
      <c r="L77" s="302"/>
      <c r="N77" s="296" t="s">
        <v>176</v>
      </c>
      <c r="P77" s="285"/>
    </row>
    <row r="78" spans="1:81" ht="12.75">
      <c r="A78" s="286">
        <v>14</v>
      </c>
      <c r="B78" s="287" t="s">
        <v>177</v>
      </c>
      <c r="C78" s="288" t="s">
        <v>178</v>
      </c>
      <c r="D78" s="289" t="s">
        <v>108</v>
      </c>
      <c r="E78" s="290">
        <v>121.9995</v>
      </c>
      <c r="F78" s="290">
        <v>0</v>
      </c>
      <c r="G78" s="291">
        <f>E78*F78</f>
        <v>0</v>
      </c>
      <c r="H78" s="292">
        <v>0.00046</v>
      </c>
      <c r="I78" s="293">
        <f>E78*H78</f>
        <v>0.05611977</v>
      </c>
      <c r="J78" s="292">
        <v>0</v>
      </c>
      <c r="K78" s="293">
        <f>E78*J78</f>
        <v>0</v>
      </c>
      <c r="L78" s="291" t="s">
        <v>1787</v>
      </c>
      <c r="P78" s="285">
        <v>2</v>
      </c>
      <c r="AB78" s="254">
        <v>1</v>
      </c>
      <c r="AC78" s="254">
        <v>1</v>
      </c>
      <c r="AD78" s="254">
        <v>1</v>
      </c>
      <c r="BA78" s="254">
        <v>1</v>
      </c>
      <c r="BB78" s="254">
        <f>IF(BA78=1,G78,0)</f>
        <v>0</v>
      </c>
      <c r="BC78" s="254">
        <f>IF(BA78=2,G78,0)</f>
        <v>0</v>
      </c>
      <c r="BD78" s="254">
        <f>IF(BA78=3,G78,0)</f>
        <v>0</v>
      </c>
      <c r="BE78" s="254">
        <f>IF(BA78=4,G78,0)</f>
        <v>0</v>
      </c>
      <c r="BF78" s="254">
        <f>IF(BA78=5,G78,0)</f>
        <v>0</v>
      </c>
      <c r="CB78" s="285">
        <v>1</v>
      </c>
      <c r="CC78" s="285">
        <v>1</v>
      </c>
    </row>
    <row r="79" spans="1:16" ht="12.75">
      <c r="A79" s="294"/>
      <c r="B79" s="297"/>
      <c r="C79" s="298" t="s">
        <v>117</v>
      </c>
      <c r="D79" s="299"/>
      <c r="E79" s="300">
        <v>0</v>
      </c>
      <c r="F79" s="301"/>
      <c r="G79" s="302"/>
      <c r="H79" s="303"/>
      <c r="I79" s="295"/>
      <c r="J79" s="304"/>
      <c r="K79" s="295"/>
      <c r="L79" s="302"/>
      <c r="N79" s="296" t="s">
        <v>117</v>
      </c>
      <c r="P79" s="285"/>
    </row>
    <row r="80" spans="1:16" ht="12.75">
      <c r="A80" s="294"/>
      <c r="B80" s="297"/>
      <c r="C80" s="298" t="s">
        <v>118</v>
      </c>
      <c r="D80" s="299"/>
      <c r="E80" s="300">
        <v>0</v>
      </c>
      <c r="F80" s="301"/>
      <c r="G80" s="302"/>
      <c r="H80" s="303"/>
      <c r="I80" s="295"/>
      <c r="J80" s="304"/>
      <c r="K80" s="295"/>
      <c r="L80" s="302"/>
      <c r="N80" s="296" t="s">
        <v>118</v>
      </c>
      <c r="P80" s="285"/>
    </row>
    <row r="81" spans="1:16" ht="12.75">
      <c r="A81" s="294"/>
      <c r="B81" s="297"/>
      <c r="C81" s="298" t="s">
        <v>179</v>
      </c>
      <c r="D81" s="299"/>
      <c r="E81" s="300">
        <v>13.5108</v>
      </c>
      <c r="F81" s="301"/>
      <c r="G81" s="302"/>
      <c r="H81" s="303"/>
      <c r="I81" s="295"/>
      <c r="J81" s="304"/>
      <c r="K81" s="295"/>
      <c r="L81" s="302"/>
      <c r="N81" s="296" t="s">
        <v>179</v>
      </c>
      <c r="P81" s="285"/>
    </row>
    <row r="82" spans="1:16" ht="12.75">
      <c r="A82" s="294"/>
      <c r="B82" s="297"/>
      <c r="C82" s="298" t="s">
        <v>180</v>
      </c>
      <c r="D82" s="299"/>
      <c r="E82" s="300">
        <v>44.307</v>
      </c>
      <c r="F82" s="301"/>
      <c r="G82" s="302"/>
      <c r="H82" s="303"/>
      <c r="I82" s="295"/>
      <c r="J82" s="304"/>
      <c r="K82" s="295"/>
      <c r="L82" s="302"/>
      <c r="N82" s="296" t="s">
        <v>180</v>
      </c>
      <c r="P82" s="285"/>
    </row>
    <row r="83" spans="1:16" ht="12.75">
      <c r="A83" s="294"/>
      <c r="B83" s="297"/>
      <c r="C83" s="298" t="s">
        <v>181</v>
      </c>
      <c r="D83" s="299"/>
      <c r="E83" s="300">
        <v>47.7225</v>
      </c>
      <c r="F83" s="301"/>
      <c r="G83" s="302"/>
      <c r="H83" s="303"/>
      <c r="I83" s="295"/>
      <c r="J83" s="304"/>
      <c r="K83" s="295"/>
      <c r="L83" s="302"/>
      <c r="N83" s="296" t="s">
        <v>181</v>
      </c>
      <c r="P83" s="285"/>
    </row>
    <row r="84" spans="1:16" ht="12.75">
      <c r="A84" s="294"/>
      <c r="B84" s="297"/>
      <c r="C84" s="298" t="s">
        <v>182</v>
      </c>
      <c r="D84" s="299"/>
      <c r="E84" s="300">
        <v>4.86</v>
      </c>
      <c r="F84" s="301"/>
      <c r="G84" s="302"/>
      <c r="H84" s="303"/>
      <c r="I84" s="295"/>
      <c r="J84" s="304"/>
      <c r="K84" s="295"/>
      <c r="L84" s="302"/>
      <c r="N84" s="296" t="s">
        <v>182</v>
      </c>
      <c r="P84" s="285"/>
    </row>
    <row r="85" spans="1:16" ht="12.75">
      <c r="A85" s="294"/>
      <c r="B85" s="297"/>
      <c r="C85" s="298" t="s">
        <v>183</v>
      </c>
      <c r="D85" s="299"/>
      <c r="E85" s="300">
        <v>11.5992</v>
      </c>
      <c r="F85" s="301"/>
      <c r="G85" s="302"/>
      <c r="H85" s="303"/>
      <c r="I85" s="295"/>
      <c r="J85" s="304"/>
      <c r="K85" s="295"/>
      <c r="L85" s="302"/>
      <c r="N85" s="296" t="s">
        <v>183</v>
      </c>
      <c r="P85" s="285"/>
    </row>
    <row r="86" spans="1:81" ht="12.75">
      <c r="A86" s="286">
        <v>15</v>
      </c>
      <c r="B86" s="287" t="s">
        <v>184</v>
      </c>
      <c r="C86" s="288" t="s">
        <v>185</v>
      </c>
      <c r="D86" s="289" t="s">
        <v>108</v>
      </c>
      <c r="E86" s="290">
        <v>121.99</v>
      </c>
      <c r="F86" s="290">
        <v>0</v>
      </c>
      <c r="G86" s="291">
        <f>E86*F86</f>
        <v>0</v>
      </c>
      <c r="H86" s="292">
        <v>0</v>
      </c>
      <c r="I86" s="293">
        <f>E86*H86</f>
        <v>0</v>
      </c>
      <c r="J86" s="292">
        <v>0</v>
      </c>
      <c r="K86" s="293">
        <f>E86*J86</f>
        <v>0</v>
      </c>
      <c r="L86" s="291" t="s">
        <v>1787</v>
      </c>
      <c r="P86" s="285">
        <v>2</v>
      </c>
      <c r="AB86" s="254">
        <v>1</v>
      </c>
      <c r="AC86" s="254">
        <v>1</v>
      </c>
      <c r="AD86" s="254">
        <v>1</v>
      </c>
      <c r="BA86" s="254">
        <v>1</v>
      </c>
      <c r="BB86" s="254">
        <f>IF(BA86=1,G86,0)</f>
        <v>0</v>
      </c>
      <c r="BC86" s="254">
        <f>IF(BA86=2,G86,0)</f>
        <v>0</v>
      </c>
      <c r="BD86" s="254">
        <f>IF(BA86=3,G86,0)</f>
        <v>0</v>
      </c>
      <c r="BE86" s="254">
        <f>IF(BA86=4,G86,0)</f>
        <v>0</v>
      </c>
      <c r="BF86" s="254">
        <f>IF(BA86=5,G86,0)</f>
        <v>0</v>
      </c>
      <c r="CB86" s="285">
        <v>1</v>
      </c>
      <c r="CC86" s="285">
        <v>1</v>
      </c>
    </row>
    <row r="87" spans="1:16" ht="12.75">
      <c r="A87" s="294"/>
      <c r="B87" s="297"/>
      <c r="C87" s="298" t="s">
        <v>186</v>
      </c>
      <c r="D87" s="299"/>
      <c r="E87" s="300">
        <v>121.99</v>
      </c>
      <c r="F87" s="301"/>
      <c r="G87" s="302"/>
      <c r="H87" s="303"/>
      <c r="I87" s="295"/>
      <c r="J87" s="304"/>
      <c r="K87" s="295"/>
      <c r="L87" s="302"/>
      <c r="N87" s="296" t="s">
        <v>186</v>
      </c>
      <c r="P87" s="285"/>
    </row>
    <row r="88" spans="1:58" ht="12.75">
      <c r="A88" s="305"/>
      <c r="B88" s="306" t="s">
        <v>98</v>
      </c>
      <c r="C88" s="307" t="s">
        <v>166</v>
      </c>
      <c r="D88" s="308"/>
      <c r="E88" s="309"/>
      <c r="F88" s="310"/>
      <c r="G88" s="311">
        <f>SUM(G69:G87)</f>
        <v>0</v>
      </c>
      <c r="H88" s="312"/>
      <c r="I88" s="313">
        <f>SUM(I69:I87)</f>
        <v>0.13272147</v>
      </c>
      <c r="J88" s="312"/>
      <c r="K88" s="313">
        <f>SUM(K69:K87)</f>
        <v>0</v>
      </c>
      <c r="L88" s="311">
        <f>SUM(L69:L87)</f>
        <v>0</v>
      </c>
      <c r="P88" s="285">
        <v>4</v>
      </c>
      <c r="BB88" s="314">
        <f>SUM(BB69:BB87)</f>
        <v>0</v>
      </c>
      <c r="BC88" s="314">
        <f>SUM(BC69:BC87)</f>
        <v>0</v>
      </c>
      <c r="BD88" s="314">
        <f>SUM(BD69:BD87)</f>
        <v>0</v>
      </c>
      <c r="BE88" s="314">
        <f>SUM(BE69:BE87)</f>
        <v>0</v>
      </c>
      <c r="BF88" s="314">
        <f>SUM(BF69:BF87)</f>
        <v>0</v>
      </c>
    </row>
    <row r="89" spans="1:16" ht="12.75">
      <c r="A89" s="275" t="s">
        <v>95</v>
      </c>
      <c r="B89" s="276" t="s">
        <v>187</v>
      </c>
      <c r="C89" s="277" t="s">
        <v>188</v>
      </c>
      <c r="D89" s="278"/>
      <c r="E89" s="279"/>
      <c r="F89" s="279"/>
      <c r="G89" s="280"/>
      <c r="H89" s="281"/>
      <c r="I89" s="282"/>
      <c r="J89" s="283"/>
      <c r="K89" s="284"/>
      <c r="L89" s="280"/>
      <c r="P89" s="285">
        <v>1</v>
      </c>
    </row>
    <row r="90" spans="1:81" ht="12.75">
      <c r="A90" s="286">
        <v>16</v>
      </c>
      <c r="B90" s="287" t="s">
        <v>190</v>
      </c>
      <c r="C90" s="288" t="s">
        <v>191</v>
      </c>
      <c r="D90" s="289" t="s">
        <v>160</v>
      </c>
      <c r="E90" s="290">
        <v>55.1625</v>
      </c>
      <c r="F90" s="290">
        <v>0</v>
      </c>
      <c r="G90" s="291">
        <f>E90*F90</f>
        <v>0</v>
      </c>
      <c r="H90" s="292">
        <v>0</v>
      </c>
      <c r="I90" s="293">
        <f>E90*H90</f>
        <v>0</v>
      </c>
      <c r="J90" s="292">
        <v>0</v>
      </c>
      <c r="K90" s="293">
        <f>E90*J90</f>
        <v>0</v>
      </c>
      <c r="L90" s="291" t="s">
        <v>1787</v>
      </c>
      <c r="P90" s="285">
        <v>2</v>
      </c>
      <c r="AB90" s="254">
        <v>1</v>
      </c>
      <c r="AC90" s="254">
        <v>1</v>
      </c>
      <c r="AD90" s="254">
        <v>1</v>
      </c>
      <c r="BA90" s="254">
        <v>1</v>
      </c>
      <c r="BB90" s="254">
        <f>IF(BA90=1,G90,0)</f>
        <v>0</v>
      </c>
      <c r="BC90" s="254">
        <f>IF(BA90=2,G90,0)</f>
        <v>0</v>
      </c>
      <c r="BD90" s="254">
        <f>IF(BA90=3,G90,0)</f>
        <v>0</v>
      </c>
      <c r="BE90" s="254">
        <f>IF(BA90=4,G90,0)</f>
        <v>0</v>
      </c>
      <c r="BF90" s="254">
        <f>IF(BA90=5,G90,0)</f>
        <v>0</v>
      </c>
      <c r="CB90" s="285">
        <v>1</v>
      </c>
      <c r="CC90" s="285">
        <v>1</v>
      </c>
    </row>
    <row r="91" spans="1:16" ht="12.75">
      <c r="A91" s="294"/>
      <c r="B91" s="297"/>
      <c r="C91" s="298" t="s">
        <v>192</v>
      </c>
      <c r="D91" s="299"/>
      <c r="E91" s="300">
        <v>0</v>
      </c>
      <c r="F91" s="301"/>
      <c r="G91" s="302"/>
      <c r="H91" s="303"/>
      <c r="I91" s="295"/>
      <c r="J91" s="304"/>
      <c r="K91" s="295"/>
      <c r="L91" s="302"/>
      <c r="N91" s="296" t="s">
        <v>192</v>
      </c>
      <c r="P91" s="285"/>
    </row>
    <row r="92" spans="1:16" ht="12.75">
      <c r="A92" s="294"/>
      <c r="B92" s="297"/>
      <c r="C92" s="298" t="s">
        <v>193</v>
      </c>
      <c r="D92" s="299"/>
      <c r="E92" s="300">
        <v>35.0655</v>
      </c>
      <c r="F92" s="301"/>
      <c r="G92" s="302"/>
      <c r="H92" s="303"/>
      <c r="I92" s="295"/>
      <c r="J92" s="304"/>
      <c r="K92" s="295"/>
      <c r="L92" s="302"/>
      <c r="N92" s="296" t="s">
        <v>193</v>
      </c>
      <c r="P92" s="285"/>
    </row>
    <row r="93" spans="1:16" ht="12.75">
      <c r="A93" s="294"/>
      <c r="B93" s="297"/>
      <c r="C93" s="298" t="s">
        <v>194</v>
      </c>
      <c r="D93" s="299"/>
      <c r="E93" s="300">
        <v>20.097</v>
      </c>
      <c r="F93" s="301"/>
      <c r="G93" s="302"/>
      <c r="H93" s="303"/>
      <c r="I93" s="295"/>
      <c r="J93" s="304"/>
      <c r="K93" s="295"/>
      <c r="L93" s="302"/>
      <c r="N93" s="296" t="s">
        <v>194</v>
      </c>
      <c r="P93" s="285"/>
    </row>
    <row r="94" spans="1:81" ht="12.75">
      <c r="A94" s="286">
        <v>17</v>
      </c>
      <c r="B94" s="287" t="s">
        <v>195</v>
      </c>
      <c r="C94" s="288" t="s">
        <v>196</v>
      </c>
      <c r="D94" s="289" t="s">
        <v>160</v>
      </c>
      <c r="E94" s="290">
        <v>55.16</v>
      </c>
      <c r="F94" s="290">
        <v>0</v>
      </c>
      <c r="G94" s="291">
        <f>E94*F94</f>
        <v>0</v>
      </c>
      <c r="H94" s="292">
        <v>0</v>
      </c>
      <c r="I94" s="293">
        <f>E94*H94</f>
        <v>0</v>
      </c>
      <c r="J94" s="292">
        <v>0</v>
      </c>
      <c r="K94" s="293">
        <f>E94*J94</f>
        <v>0</v>
      </c>
      <c r="L94" s="291" t="s">
        <v>1787</v>
      </c>
      <c r="P94" s="285">
        <v>2</v>
      </c>
      <c r="AB94" s="254">
        <v>1</v>
      </c>
      <c r="AC94" s="254">
        <v>1</v>
      </c>
      <c r="AD94" s="254">
        <v>1</v>
      </c>
      <c r="BA94" s="254">
        <v>1</v>
      </c>
      <c r="BB94" s="254">
        <f>IF(BA94=1,G94,0)</f>
        <v>0</v>
      </c>
      <c r="BC94" s="254">
        <f>IF(BA94=2,G94,0)</f>
        <v>0</v>
      </c>
      <c r="BD94" s="254">
        <f>IF(BA94=3,G94,0)</f>
        <v>0</v>
      </c>
      <c r="BE94" s="254">
        <f>IF(BA94=4,G94,0)</f>
        <v>0</v>
      </c>
      <c r="BF94" s="254">
        <f>IF(BA94=5,G94,0)</f>
        <v>0</v>
      </c>
      <c r="CB94" s="285">
        <v>1</v>
      </c>
      <c r="CC94" s="285">
        <v>1</v>
      </c>
    </row>
    <row r="95" spans="1:16" ht="12.75">
      <c r="A95" s="294"/>
      <c r="B95" s="297"/>
      <c r="C95" s="298" t="s">
        <v>197</v>
      </c>
      <c r="D95" s="299"/>
      <c r="E95" s="300">
        <v>55.16</v>
      </c>
      <c r="F95" s="301"/>
      <c r="G95" s="302"/>
      <c r="H95" s="303"/>
      <c r="I95" s="295"/>
      <c r="J95" s="304"/>
      <c r="K95" s="295"/>
      <c r="L95" s="302"/>
      <c r="N95" s="296" t="s">
        <v>197</v>
      </c>
      <c r="P95" s="285"/>
    </row>
    <row r="96" spans="1:81" ht="12.75">
      <c r="A96" s="286">
        <v>18</v>
      </c>
      <c r="B96" s="287" t="s">
        <v>198</v>
      </c>
      <c r="C96" s="288" t="s">
        <v>199</v>
      </c>
      <c r="D96" s="289" t="s">
        <v>200</v>
      </c>
      <c r="E96" s="290">
        <v>1.6548</v>
      </c>
      <c r="F96" s="290">
        <v>0</v>
      </c>
      <c r="G96" s="291">
        <f>E96*F96</f>
        <v>0</v>
      </c>
      <c r="H96" s="292">
        <v>0.001</v>
      </c>
      <c r="I96" s="293">
        <f>E96*H96</f>
        <v>0.0016548</v>
      </c>
      <c r="J96" s="292"/>
      <c r="K96" s="293">
        <f>E96*J96</f>
        <v>0</v>
      </c>
      <c r="L96" s="291" t="s">
        <v>1787</v>
      </c>
      <c r="P96" s="285">
        <v>2</v>
      </c>
      <c r="AB96" s="254">
        <v>3</v>
      </c>
      <c r="AC96" s="254">
        <v>1</v>
      </c>
      <c r="AD96" s="254">
        <v>572400</v>
      </c>
      <c r="BA96" s="254">
        <v>1</v>
      </c>
      <c r="BB96" s="254">
        <f>IF(BA96=1,G96,0)</f>
        <v>0</v>
      </c>
      <c r="BC96" s="254">
        <f>IF(BA96=2,G96,0)</f>
        <v>0</v>
      </c>
      <c r="BD96" s="254">
        <f>IF(BA96=3,G96,0)</f>
        <v>0</v>
      </c>
      <c r="BE96" s="254">
        <f>IF(BA96=4,G96,0)</f>
        <v>0</v>
      </c>
      <c r="BF96" s="254">
        <f>IF(BA96=5,G96,0)</f>
        <v>0</v>
      </c>
      <c r="CB96" s="285">
        <v>3</v>
      </c>
      <c r="CC96" s="285">
        <v>1</v>
      </c>
    </row>
    <row r="97" spans="1:16" ht="12.75">
      <c r="A97" s="294"/>
      <c r="B97" s="297"/>
      <c r="C97" s="298" t="s">
        <v>201</v>
      </c>
      <c r="D97" s="299"/>
      <c r="E97" s="300">
        <v>1.6548</v>
      </c>
      <c r="F97" s="301"/>
      <c r="G97" s="302"/>
      <c r="H97" s="303"/>
      <c r="I97" s="295"/>
      <c r="J97" s="304"/>
      <c r="K97" s="295"/>
      <c r="L97" s="302"/>
      <c r="N97" s="296" t="s">
        <v>201</v>
      </c>
      <c r="P97" s="285"/>
    </row>
    <row r="98" spans="1:81" ht="12.75">
      <c r="A98" s="286">
        <v>19</v>
      </c>
      <c r="B98" s="287" t="s">
        <v>202</v>
      </c>
      <c r="C98" s="288" t="s">
        <v>203</v>
      </c>
      <c r="D98" s="289" t="s">
        <v>108</v>
      </c>
      <c r="E98" s="290">
        <v>5.516</v>
      </c>
      <c r="F98" s="290">
        <v>0</v>
      </c>
      <c r="G98" s="291">
        <f>E98*F98</f>
        <v>0</v>
      </c>
      <c r="H98" s="292">
        <v>1.67</v>
      </c>
      <c r="I98" s="293">
        <f>E98*H98</f>
        <v>9.21172</v>
      </c>
      <c r="J98" s="292"/>
      <c r="K98" s="293">
        <f>E98*J98</f>
        <v>0</v>
      </c>
      <c r="L98" s="291" t="s">
        <v>1787</v>
      </c>
      <c r="P98" s="285">
        <v>2</v>
      </c>
      <c r="AB98" s="254">
        <v>3</v>
      </c>
      <c r="AC98" s="254">
        <v>1</v>
      </c>
      <c r="AD98" s="254">
        <v>10364200</v>
      </c>
      <c r="BA98" s="254">
        <v>1</v>
      </c>
      <c r="BB98" s="254">
        <f>IF(BA98=1,G98,0)</f>
        <v>0</v>
      </c>
      <c r="BC98" s="254">
        <f>IF(BA98=2,G98,0)</f>
        <v>0</v>
      </c>
      <c r="BD98" s="254">
        <f>IF(BA98=3,G98,0)</f>
        <v>0</v>
      </c>
      <c r="BE98" s="254">
        <f>IF(BA98=4,G98,0)</f>
        <v>0</v>
      </c>
      <c r="BF98" s="254">
        <f>IF(BA98=5,G98,0)</f>
        <v>0</v>
      </c>
      <c r="CB98" s="285">
        <v>3</v>
      </c>
      <c r="CC98" s="285">
        <v>1</v>
      </c>
    </row>
    <row r="99" spans="1:16" ht="12.75">
      <c r="A99" s="294"/>
      <c r="B99" s="297"/>
      <c r="C99" s="298" t="s">
        <v>204</v>
      </c>
      <c r="D99" s="299"/>
      <c r="E99" s="300">
        <v>5.516</v>
      </c>
      <c r="F99" s="301"/>
      <c r="G99" s="302"/>
      <c r="H99" s="303"/>
      <c r="I99" s="295"/>
      <c r="J99" s="304"/>
      <c r="K99" s="295"/>
      <c r="L99" s="302"/>
      <c r="N99" s="296" t="s">
        <v>204</v>
      </c>
      <c r="P99" s="285"/>
    </row>
    <row r="100" spans="1:58" ht="12.75">
      <c r="A100" s="305"/>
      <c r="B100" s="306" t="s">
        <v>98</v>
      </c>
      <c r="C100" s="307" t="s">
        <v>189</v>
      </c>
      <c r="D100" s="308"/>
      <c r="E100" s="309"/>
      <c r="F100" s="310"/>
      <c r="G100" s="311">
        <f>SUM(G89:G99)</f>
        <v>0</v>
      </c>
      <c r="H100" s="312"/>
      <c r="I100" s="313">
        <f>SUM(I89:I99)</f>
        <v>9.2133748</v>
      </c>
      <c r="J100" s="312"/>
      <c r="K100" s="313">
        <f>SUM(K89:K99)</f>
        <v>0</v>
      </c>
      <c r="L100" s="311">
        <f>SUM(L89:L99)</f>
        <v>0</v>
      </c>
      <c r="P100" s="285">
        <v>4</v>
      </c>
      <c r="BB100" s="314">
        <f>SUM(BB89:BB99)</f>
        <v>0</v>
      </c>
      <c r="BC100" s="314">
        <f>SUM(BC89:BC99)</f>
        <v>0</v>
      </c>
      <c r="BD100" s="314">
        <f>SUM(BD89:BD99)</f>
        <v>0</v>
      </c>
      <c r="BE100" s="314">
        <f>SUM(BE89:BE99)</f>
        <v>0</v>
      </c>
      <c r="BF100" s="314">
        <f>SUM(BF89:BF99)</f>
        <v>0</v>
      </c>
    </row>
    <row r="101" spans="1:16" ht="12.75">
      <c r="A101" s="275" t="s">
        <v>95</v>
      </c>
      <c r="B101" s="276" t="s">
        <v>205</v>
      </c>
      <c r="C101" s="277" t="s">
        <v>206</v>
      </c>
      <c r="D101" s="278"/>
      <c r="E101" s="279"/>
      <c r="F101" s="279"/>
      <c r="G101" s="280"/>
      <c r="H101" s="281"/>
      <c r="I101" s="282"/>
      <c r="J101" s="283"/>
      <c r="K101" s="284"/>
      <c r="L101" s="280"/>
      <c r="P101" s="285">
        <v>1</v>
      </c>
    </row>
    <row r="102" spans="1:81" ht="12.75">
      <c r="A102" s="286">
        <v>20</v>
      </c>
      <c r="B102" s="287" t="s">
        <v>208</v>
      </c>
      <c r="C102" s="288" t="s">
        <v>209</v>
      </c>
      <c r="D102" s="289" t="s">
        <v>108</v>
      </c>
      <c r="E102" s="290">
        <v>4.44</v>
      </c>
      <c r="F102" s="290">
        <v>0</v>
      </c>
      <c r="G102" s="291">
        <f>E102*F102</f>
        <v>0</v>
      </c>
      <c r="H102" s="292">
        <v>2.48359</v>
      </c>
      <c r="I102" s="293">
        <f>E102*H102</f>
        <v>11.0271396</v>
      </c>
      <c r="J102" s="292">
        <v>0</v>
      </c>
      <c r="K102" s="293">
        <f>E102*J102</f>
        <v>0</v>
      </c>
      <c r="L102" s="291" t="s">
        <v>1787</v>
      </c>
      <c r="P102" s="285">
        <v>2</v>
      </c>
      <c r="AB102" s="254">
        <v>1</v>
      </c>
      <c r="AC102" s="254">
        <v>1</v>
      </c>
      <c r="AD102" s="254">
        <v>1</v>
      </c>
      <c r="BA102" s="254">
        <v>1</v>
      </c>
      <c r="BB102" s="254">
        <f>IF(BA102=1,G102,0)</f>
        <v>0</v>
      </c>
      <c r="BC102" s="254">
        <f>IF(BA102=2,G102,0)</f>
        <v>0</v>
      </c>
      <c r="BD102" s="254">
        <f>IF(BA102=3,G102,0)</f>
        <v>0</v>
      </c>
      <c r="BE102" s="254">
        <f>IF(BA102=4,G102,0)</f>
        <v>0</v>
      </c>
      <c r="BF102" s="254">
        <f>IF(BA102=5,G102,0)</f>
        <v>0</v>
      </c>
      <c r="CB102" s="285">
        <v>1</v>
      </c>
      <c r="CC102" s="285">
        <v>1</v>
      </c>
    </row>
    <row r="103" spans="1:16" ht="12.75">
      <c r="A103" s="294"/>
      <c r="B103" s="297"/>
      <c r="C103" s="298" t="s">
        <v>210</v>
      </c>
      <c r="D103" s="299"/>
      <c r="E103" s="300">
        <v>0</v>
      </c>
      <c r="F103" s="301"/>
      <c r="G103" s="302"/>
      <c r="H103" s="303"/>
      <c r="I103" s="295"/>
      <c r="J103" s="304"/>
      <c r="K103" s="295"/>
      <c r="L103" s="302"/>
      <c r="N103" s="296" t="s">
        <v>210</v>
      </c>
      <c r="P103" s="285"/>
    </row>
    <row r="104" spans="1:16" ht="12.75">
      <c r="A104" s="294"/>
      <c r="B104" s="297"/>
      <c r="C104" s="298" t="s">
        <v>211</v>
      </c>
      <c r="D104" s="299"/>
      <c r="E104" s="300">
        <v>4.44</v>
      </c>
      <c r="F104" s="301"/>
      <c r="G104" s="302"/>
      <c r="H104" s="303"/>
      <c r="I104" s="295"/>
      <c r="J104" s="304"/>
      <c r="K104" s="295"/>
      <c r="L104" s="302"/>
      <c r="N104" s="296" t="s">
        <v>211</v>
      </c>
      <c r="P104" s="285"/>
    </row>
    <row r="105" spans="1:81" ht="12.75">
      <c r="A105" s="286">
        <v>21</v>
      </c>
      <c r="B105" s="287" t="s">
        <v>212</v>
      </c>
      <c r="C105" s="288" t="s">
        <v>213</v>
      </c>
      <c r="D105" s="289" t="s">
        <v>108</v>
      </c>
      <c r="E105" s="290">
        <v>17.76</v>
      </c>
      <c r="F105" s="290">
        <v>0</v>
      </c>
      <c r="G105" s="291">
        <f>E105*F105</f>
        <v>0</v>
      </c>
      <c r="H105" s="292">
        <v>1.665</v>
      </c>
      <c r="I105" s="293">
        <f>E105*H105</f>
        <v>29.570400000000003</v>
      </c>
      <c r="J105" s="292">
        <v>0</v>
      </c>
      <c r="K105" s="293">
        <f>E105*J105</f>
        <v>0</v>
      </c>
      <c r="L105" s="291" t="s">
        <v>1787</v>
      </c>
      <c r="P105" s="285">
        <v>2</v>
      </c>
      <c r="AB105" s="254">
        <v>1</v>
      </c>
      <c r="AC105" s="254">
        <v>1</v>
      </c>
      <c r="AD105" s="254">
        <v>1</v>
      </c>
      <c r="BA105" s="254">
        <v>1</v>
      </c>
      <c r="BB105" s="254">
        <f>IF(BA105=1,G105,0)</f>
        <v>0</v>
      </c>
      <c r="BC105" s="254">
        <f>IF(BA105=2,G105,0)</f>
        <v>0</v>
      </c>
      <c r="BD105" s="254">
        <f>IF(BA105=3,G105,0)</f>
        <v>0</v>
      </c>
      <c r="BE105" s="254">
        <f>IF(BA105=4,G105,0)</f>
        <v>0</v>
      </c>
      <c r="BF105" s="254">
        <f>IF(BA105=5,G105,0)</f>
        <v>0</v>
      </c>
      <c r="CB105" s="285">
        <v>1</v>
      </c>
      <c r="CC105" s="285">
        <v>1</v>
      </c>
    </row>
    <row r="106" spans="1:16" ht="12.75">
      <c r="A106" s="294"/>
      <c r="B106" s="297"/>
      <c r="C106" s="298" t="s">
        <v>210</v>
      </c>
      <c r="D106" s="299"/>
      <c r="E106" s="300">
        <v>0</v>
      </c>
      <c r="F106" s="301"/>
      <c r="G106" s="302"/>
      <c r="H106" s="303"/>
      <c r="I106" s="295"/>
      <c r="J106" s="304"/>
      <c r="K106" s="295"/>
      <c r="L106" s="302"/>
      <c r="N106" s="296" t="s">
        <v>210</v>
      </c>
      <c r="P106" s="285"/>
    </row>
    <row r="107" spans="1:16" ht="12.75">
      <c r="A107" s="294"/>
      <c r="B107" s="297"/>
      <c r="C107" s="298" t="s">
        <v>214</v>
      </c>
      <c r="D107" s="299"/>
      <c r="E107" s="300">
        <v>17.76</v>
      </c>
      <c r="F107" s="301"/>
      <c r="G107" s="302"/>
      <c r="H107" s="303"/>
      <c r="I107" s="295"/>
      <c r="J107" s="304"/>
      <c r="K107" s="295"/>
      <c r="L107" s="302"/>
      <c r="N107" s="296" t="s">
        <v>214</v>
      </c>
      <c r="P107" s="285"/>
    </row>
    <row r="108" spans="1:81" ht="12.75">
      <c r="A108" s="286">
        <v>22</v>
      </c>
      <c r="B108" s="287" t="s">
        <v>215</v>
      </c>
      <c r="C108" s="288" t="s">
        <v>216</v>
      </c>
      <c r="D108" s="289" t="s">
        <v>217</v>
      </c>
      <c r="E108" s="290">
        <v>88.8</v>
      </c>
      <c r="F108" s="290">
        <v>0</v>
      </c>
      <c r="G108" s="291">
        <f>E108*F108</f>
        <v>0</v>
      </c>
      <c r="H108" s="292">
        <v>0.22107</v>
      </c>
      <c r="I108" s="293">
        <f>E108*H108</f>
        <v>19.631016</v>
      </c>
      <c r="J108" s="292">
        <v>0</v>
      </c>
      <c r="K108" s="293">
        <f>E108*J108</f>
        <v>0</v>
      </c>
      <c r="L108" s="291" t="s">
        <v>1787</v>
      </c>
      <c r="P108" s="285">
        <v>2</v>
      </c>
      <c r="AB108" s="254">
        <v>1</v>
      </c>
      <c r="AC108" s="254">
        <v>1</v>
      </c>
      <c r="AD108" s="254">
        <v>1</v>
      </c>
      <c r="BA108" s="254">
        <v>1</v>
      </c>
      <c r="BB108" s="254">
        <f>IF(BA108=1,G108,0)</f>
        <v>0</v>
      </c>
      <c r="BC108" s="254">
        <f>IF(BA108=2,G108,0)</f>
        <v>0</v>
      </c>
      <c r="BD108" s="254">
        <f>IF(BA108=3,G108,0)</f>
        <v>0</v>
      </c>
      <c r="BE108" s="254">
        <f>IF(BA108=4,G108,0)</f>
        <v>0</v>
      </c>
      <c r="BF108" s="254">
        <f>IF(BA108=5,G108,0)</f>
        <v>0</v>
      </c>
      <c r="CB108" s="285">
        <v>1</v>
      </c>
      <c r="CC108" s="285">
        <v>1</v>
      </c>
    </row>
    <row r="109" spans="1:16" ht="12.75">
      <c r="A109" s="294"/>
      <c r="B109" s="297"/>
      <c r="C109" s="298" t="s">
        <v>210</v>
      </c>
      <c r="D109" s="299"/>
      <c r="E109" s="300">
        <v>0</v>
      </c>
      <c r="F109" s="301"/>
      <c r="G109" s="302"/>
      <c r="H109" s="303"/>
      <c r="I109" s="295"/>
      <c r="J109" s="304"/>
      <c r="K109" s="295"/>
      <c r="L109" s="302"/>
      <c r="N109" s="296" t="s">
        <v>210</v>
      </c>
      <c r="P109" s="285"/>
    </row>
    <row r="110" spans="1:16" ht="12.75">
      <c r="A110" s="294"/>
      <c r="B110" s="297"/>
      <c r="C110" s="298" t="s">
        <v>218</v>
      </c>
      <c r="D110" s="299"/>
      <c r="E110" s="300">
        <v>71.8</v>
      </c>
      <c r="F110" s="301"/>
      <c r="G110" s="302"/>
      <c r="H110" s="303"/>
      <c r="I110" s="295"/>
      <c r="J110" s="304"/>
      <c r="K110" s="295"/>
      <c r="L110" s="302"/>
      <c r="N110" s="296" t="s">
        <v>218</v>
      </c>
      <c r="P110" s="285"/>
    </row>
    <row r="111" spans="1:16" ht="12.75">
      <c r="A111" s="294"/>
      <c r="B111" s="297"/>
      <c r="C111" s="298" t="s">
        <v>219</v>
      </c>
      <c r="D111" s="299"/>
      <c r="E111" s="300">
        <v>17</v>
      </c>
      <c r="F111" s="301"/>
      <c r="G111" s="302"/>
      <c r="H111" s="303"/>
      <c r="I111" s="295"/>
      <c r="J111" s="304"/>
      <c r="K111" s="295"/>
      <c r="L111" s="302"/>
      <c r="N111" s="296" t="s">
        <v>219</v>
      </c>
      <c r="P111" s="285"/>
    </row>
    <row r="112" spans="1:81" ht="12.75">
      <c r="A112" s="286">
        <v>23</v>
      </c>
      <c r="B112" s="287" t="s">
        <v>220</v>
      </c>
      <c r="C112" s="288" t="s">
        <v>221</v>
      </c>
      <c r="D112" s="289" t="s">
        <v>160</v>
      </c>
      <c r="E112" s="290">
        <v>177.6</v>
      </c>
      <c r="F112" s="290">
        <v>0</v>
      </c>
      <c r="G112" s="291">
        <f>E112*F112</f>
        <v>0</v>
      </c>
      <c r="H112" s="292">
        <v>0</v>
      </c>
      <c r="I112" s="293">
        <f>E112*H112</f>
        <v>0</v>
      </c>
      <c r="J112" s="292">
        <v>0</v>
      </c>
      <c r="K112" s="293">
        <f>E112*J112</f>
        <v>0</v>
      </c>
      <c r="L112" s="291" t="s">
        <v>1787</v>
      </c>
      <c r="P112" s="285">
        <v>2</v>
      </c>
      <c r="AB112" s="254">
        <v>1</v>
      </c>
      <c r="AC112" s="254">
        <v>1</v>
      </c>
      <c r="AD112" s="254">
        <v>1</v>
      </c>
      <c r="BA112" s="254">
        <v>1</v>
      </c>
      <c r="BB112" s="254">
        <f>IF(BA112=1,G112,0)</f>
        <v>0</v>
      </c>
      <c r="BC112" s="254">
        <f>IF(BA112=2,G112,0)</f>
        <v>0</v>
      </c>
      <c r="BD112" s="254">
        <f>IF(BA112=3,G112,0)</f>
        <v>0</v>
      </c>
      <c r="BE112" s="254">
        <f>IF(BA112=4,G112,0)</f>
        <v>0</v>
      </c>
      <c r="BF112" s="254">
        <f>IF(BA112=5,G112,0)</f>
        <v>0</v>
      </c>
      <c r="CB112" s="285">
        <v>1</v>
      </c>
      <c r="CC112" s="285">
        <v>1</v>
      </c>
    </row>
    <row r="113" spans="1:16" ht="12.75">
      <c r="A113" s="294"/>
      <c r="B113" s="297"/>
      <c r="C113" s="298" t="s">
        <v>210</v>
      </c>
      <c r="D113" s="299"/>
      <c r="E113" s="300">
        <v>0</v>
      </c>
      <c r="F113" s="301"/>
      <c r="G113" s="302"/>
      <c r="H113" s="303"/>
      <c r="I113" s="295"/>
      <c r="J113" s="304"/>
      <c r="K113" s="295"/>
      <c r="L113" s="302"/>
      <c r="N113" s="296" t="s">
        <v>210</v>
      </c>
      <c r="P113" s="285"/>
    </row>
    <row r="114" spans="1:16" ht="12.75">
      <c r="A114" s="294"/>
      <c r="B114" s="297"/>
      <c r="C114" s="298" t="s">
        <v>222</v>
      </c>
      <c r="D114" s="299"/>
      <c r="E114" s="300">
        <v>177.6</v>
      </c>
      <c r="F114" s="301"/>
      <c r="G114" s="302"/>
      <c r="H114" s="303"/>
      <c r="I114" s="295"/>
      <c r="J114" s="304"/>
      <c r="K114" s="295"/>
      <c r="L114" s="302"/>
      <c r="N114" s="296" t="s">
        <v>222</v>
      </c>
      <c r="P114" s="285"/>
    </row>
    <row r="115" spans="1:81" ht="22.5">
      <c r="A115" s="286">
        <v>24</v>
      </c>
      <c r="B115" s="287" t="s">
        <v>223</v>
      </c>
      <c r="C115" s="288" t="s">
        <v>224</v>
      </c>
      <c r="D115" s="289" t="s">
        <v>225</v>
      </c>
      <c r="E115" s="290">
        <v>1</v>
      </c>
      <c r="F115" s="290">
        <v>0</v>
      </c>
      <c r="G115" s="291">
        <f>E115*F115</f>
        <v>0</v>
      </c>
      <c r="H115" s="292">
        <v>0.015</v>
      </c>
      <c r="I115" s="293">
        <f>E115*H115</f>
        <v>0.015</v>
      </c>
      <c r="J115" s="292"/>
      <c r="K115" s="293">
        <f>E115*J115</f>
        <v>0</v>
      </c>
      <c r="L115" s="291" t="s">
        <v>1790</v>
      </c>
      <c r="P115" s="285">
        <v>2</v>
      </c>
      <c r="AB115" s="254">
        <v>12</v>
      </c>
      <c r="AC115" s="254">
        <v>0</v>
      </c>
      <c r="AD115" s="254">
        <v>2</v>
      </c>
      <c r="BA115" s="254">
        <v>1</v>
      </c>
      <c r="BB115" s="254">
        <f>IF(BA115=1,G115,0)</f>
        <v>0</v>
      </c>
      <c r="BC115" s="254">
        <f>IF(BA115=2,G115,0)</f>
        <v>0</v>
      </c>
      <c r="BD115" s="254">
        <f>IF(BA115=3,G115,0)</f>
        <v>0</v>
      </c>
      <c r="BE115" s="254">
        <f>IF(BA115=4,G115,0)</f>
        <v>0</v>
      </c>
      <c r="BF115" s="254">
        <f>IF(BA115=5,G115,0)</f>
        <v>0</v>
      </c>
      <c r="CB115" s="285">
        <v>12</v>
      </c>
      <c r="CC115" s="285">
        <v>0</v>
      </c>
    </row>
    <row r="116" spans="1:16" ht="12.75">
      <c r="A116" s="294"/>
      <c r="B116" s="297"/>
      <c r="C116" s="298" t="s">
        <v>226</v>
      </c>
      <c r="D116" s="299"/>
      <c r="E116" s="300">
        <v>1</v>
      </c>
      <c r="F116" s="301"/>
      <c r="G116" s="302"/>
      <c r="H116" s="303"/>
      <c r="I116" s="295"/>
      <c r="J116" s="304"/>
      <c r="K116" s="295"/>
      <c r="L116" s="302"/>
      <c r="N116" s="296" t="s">
        <v>226</v>
      </c>
      <c r="P116" s="285"/>
    </row>
    <row r="117" spans="1:81" ht="22.5">
      <c r="A117" s="286">
        <v>25</v>
      </c>
      <c r="B117" s="287" t="s">
        <v>227</v>
      </c>
      <c r="C117" s="288" t="s">
        <v>228</v>
      </c>
      <c r="D117" s="289" t="s">
        <v>229</v>
      </c>
      <c r="E117" s="290">
        <v>5</v>
      </c>
      <c r="F117" s="290">
        <v>0</v>
      </c>
      <c r="G117" s="291">
        <f>E117*F117</f>
        <v>0</v>
      </c>
      <c r="H117" s="292">
        <v>0.05</v>
      </c>
      <c r="I117" s="293">
        <f>E117*H117</f>
        <v>0.25</v>
      </c>
      <c r="J117" s="292"/>
      <c r="K117" s="293">
        <f>E117*J117</f>
        <v>0</v>
      </c>
      <c r="L117" s="291" t="s">
        <v>1790</v>
      </c>
      <c r="P117" s="285">
        <v>2</v>
      </c>
      <c r="AB117" s="254">
        <v>12</v>
      </c>
      <c r="AC117" s="254">
        <v>0</v>
      </c>
      <c r="AD117" s="254">
        <v>1</v>
      </c>
      <c r="BA117" s="254">
        <v>1</v>
      </c>
      <c r="BB117" s="254">
        <f>IF(BA117=1,G117,0)</f>
        <v>0</v>
      </c>
      <c r="BC117" s="254">
        <f>IF(BA117=2,G117,0)</f>
        <v>0</v>
      </c>
      <c r="BD117" s="254">
        <f>IF(BA117=3,G117,0)</f>
        <v>0</v>
      </c>
      <c r="BE117" s="254">
        <f>IF(BA117=4,G117,0)</f>
        <v>0</v>
      </c>
      <c r="BF117" s="254">
        <f>IF(BA117=5,G117,0)</f>
        <v>0</v>
      </c>
      <c r="CB117" s="285">
        <v>12</v>
      </c>
      <c r="CC117" s="285">
        <v>0</v>
      </c>
    </row>
    <row r="118" spans="1:16" ht="12.75">
      <c r="A118" s="294"/>
      <c r="B118" s="297"/>
      <c r="C118" s="298" t="s">
        <v>230</v>
      </c>
      <c r="D118" s="299"/>
      <c r="E118" s="300">
        <v>5</v>
      </c>
      <c r="F118" s="301"/>
      <c r="G118" s="302"/>
      <c r="H118" s="303"/>
      <c r="I118" s="295"/>
      <c r="J118" s="304"/>
      <c r="K118" s="295"/>
      <c r="L118" s="302"/>
      <c r="N118" s="296" t="s">
        <v>230</v>
      </c>
      <c r="P118" s="285"/>
    </row>
    <row r="119" spans="1:81" ht="12.75">
      <c r="A119" s="286">
        <v>26</v>
      </c>
      <c r="B119" s="287" t="s">
        <v>231</v>
      </c>
      <c r="C119" s="288" t="s">
        <v>232</v>
      </c>
      <c r="D119" s="289" t="s">
        <v>217</v>
      </c>
      <c r="E119" s="290">
        <v>93.24</v>
      </c>
      <c r="F119" s="290">
        <v>0</v>
      </c>
      <c r="G119" s="291">
        <f>E119*F119</f>
        <v>0</v>
      </c>
      <c r="H119" s="292">
        <v>0.00048</v>
      </c>
      <c r="I119" s="293">
        <f>E119*H119</f>
        <v>0.0447552</v>
      </c>
      <c r="J119" s="292"/>
      <c r="K119" s="293">
        <f>E119*J119</f>
        <v>0</v>
      </c>
      <c r="L119" s="291" t="s">
        <v>1787</v>
      </c>
      <c r="P119" s="285">
        <v>2</v>
      </c>
      <c r="AB119" s="254">
        <v>3</v>
      </c>
      <c r="AC119" s="254">
        <v>1</v>
      </c>
      <c r="AD119" s="254" t="s">
        <v>231</v>
      </c>
      <c r="BA119" s="254">
        <v>1</v>
      </c>
      <c r="BB119" s="254">
        <f>IF(BA119=1,G119,0)</f>
        <v>0</v>
      </c>
      <c r="BC119" s="254">
        <f>IF(BA119=2,G119,0)</f>
        <v>0</v>
      </c>
      <c r="BD119" s="254">
        <f>IF(BA119=3,G119,0)</f>
        <v>0</v>
      </c>
      <c r="BE119" s="254">
        <f>IF(BA119=4,G119,0)</f>
        <v>0</v>
      </c>
      <c r="BF119" s="254">
        <f>IF(BA119=5,G119,0)</f>
        <v>0</v>
      </c>
      <c r="CB119" s="285">
        <v>3</v>
      </c>
      <c r="CC119" s="285">
        <v>1</v>
      </c>
    </row>
    <row r="120" spans="1:16" ht="12.75">
      <c r="A120" s="294"/>
      <c r="B120" s="297"/>
      <c r="C120" s="298" t="s">
        <v>233</v>
      </c>
      <c r="D120" s="299"/>
      <c r="E120" s="300">
        <v>93.24</v>
      </c>
      <c r="F120" s="301"/>
      <c r="G120" s="302"/>
      <c r="H120" s="303"/>
      <c r="I120" s="295"/>
      <c r="J120" s="304"/>
      <c r="K120" s="295"/>
      <c r="L120" s="302"/>
      <c r="N120" s="296" t="s">
        <v>233</v>
      </c>
      <c r="P120" s="285"/>
    </row>
    <row r="121" spans="1:81" ht="12.75">
      <c r="A121" s="286">
        <v>27</v>
      </c>
      <c r="B121" s="287" t="s">
        <v>234</v>
      </c>
      <c r="C121" s="288" t="s">
        <v>235</v>
      </c>
      <c r="D121" s="289" t="s">
        <v>160</v>
      </c>
      <c r="E121" s="290">
        <v>186.48</v>
      </c>
      <c r="F121" s="290">
        <v>0</v>
      </c>
      <c r="G121" s="291">
        <f>E121*F121</f>
        <v>0</v>
      </c>
      <c r="H121" s="292">
        <v>0.0005</v>
      </c>
      <c r="I121" s="293">
        <f>E121*H121</f>
        <v>0.09324</v>
      </c>
      <c r="J121" s="292"/>
      <c r="K121" s="293">
        <f>E121*J121</f>
        <v>0</v>
      </c>
      <c r="L121" s="291" t="s">
        <v>1787</v>
      </c>
      <c r="P121" s="285">
        <v>2</v>
      </c>
      <c r="AB121" s="254">
        <v>3</v>
      </c>
      <c r="AC121" s="254">
        <v>7</v>
      </c>
      <c r="AD121" s="254">
        <v>69370506</v>
      </c>
      <c r="BA121" s="254">
        <v>1</v>
      </c>
      <c r="BB121" s="254">
        <f>IF(BA121=1,G121,0)</f>
        <v>0</v>
      </c>
      <c r="BC121" s="254">
        <f>IF(BA121=2,G121,0)</f>
        <v>0</v>
      </c>
      <c r="BD121" s="254">
        <f>IF(BA121=3,G121,0)</f>
        <v>0</v>
      </c>
      <c r="BE121" s="254">
        <f>IF(BA121=4,G121,0)</f>
        <v>0</v>
      </c>
      <c r="BF121" s="254">
        <f>IF(BA121=5,G121,0)</f>
        <v>0</v>
      </c>
      <c r="CB121" s="285">
        <v>3</v>
      </c>
      <c r="CC121" s="285">
        <v>7</v>
      </c>
    </row>
    <row r="122" spans="1:16" ht="12.75">
      <c r="A122" s="294"/>
      <c r="B122" s="297"/>
      <c r="C122" s="298" t="s">
        <v>236</v>
      </c>
      <c r="D122" s="299"/>
      <c r="E122" s="300">
        <v>186.48</v>
      </c>
      <c r="F122" s="301"/>
      <c r="G122" s="302"/>
      <c r="H122" s="303"/>
      <c r="I122" s="295"/>
      <c r="J122" s="304"/>
      <c r="K122" s="295"/>
      <c r="L122" s="302"/>
      <c r="N122" s="296" t="s">
        <v>236</v>
      </c>
      <c r="P122" s="285"/>
    </row>
    <row r="123" spans="1:58" ht="12.75">
      <c r="A123" s="305"/>
      <c r="B123" s="306" t="s">
        <v>98</v>
      </c>
      <c r="C123" s="307" t="s">
        <v>207</v>
      </c>
      <c r="D123" s="308"/>
      <c r="E123" s="309"/>
      <c r="F123" s="310"/>
      <c r="G123" s="311">
        <f>SUM(G101:G122)</f>
        <v>0</v>
      </c>
      <c r="H123" s="312"/>
      <c r="I123" s="313">
        <f>SUM(I101:I122)</f>
        <v>60.63155080000001</v>
      </c>
      <c r="J123" s="312"/>
      <c r="K123" s="313">
        <f>SUM(K101:K122)</f>
        <v>0</v>
      </c>
      <c r="L123" s="311">
        <f>SUM(L101:L122)</f>
        <v>0</v>
      </c>
      <c r="P123" s="285">
        <v>4</v>
      </c>
      <c r="BB123" s="314">
        <f>SUM(BB101:BB122)</f>
        <v>0</v>
      </c>
      <c r="BC123" s="314">
        <f>SUM(BC101:BC122)</f>
        <v>0</v>
      </c>
      <c r="BD123" s="314">
        <f>SUM(BD101:BD122)</f>
        <v>0</v>
      </c>
      <c r="BE123" s="314">
        <f>SUM(BE101:BE122)</f>
        <v>0</v>
      </c>
      <c r="BF123" s="314">
        <f>SUM(BF101:BF122)</f>
        <v>0</v>
      </c>
    </row>
    <row r="124" spans="1:16" ht="12.75">
      <c r="A124" s="275" t="s">
        <v>95</v>
      </c>
      <c r="B124" s="276" t="s">
        <v>237</v>
      </c>
      <c r="C124" s="277" t="s">
        <v>238</v>
      </c>
      <c r="D124" s="278"/>
      <c r="E124" s="279"/>
      <c r="F124" s="279"/>
      <c r="G124" s="280"/>
      <c r="H124" s="281"/>
      <c r="I124" s="282"/>
      <c r="J124" s="283"/>
      <c r="K124" s="284"/>
      <c r="L124" s="280"/>
      <c r="P124" s="285">
        <v>1</v>
      </c>
    </row>
    <row r="125" spans="1:81" ht="22.5">
      <c r="A125" s="286">
        <v>28</v>
      </c>
      <c r="B125" s="287" t="s">
        <v>240</v>
      </c>
      <c r="C125" s="288" t="s">
        <v>241</v>
      </c>
      <c r="D125" s="289" t="s">
        <v>108</v>
      </c>
      <c r="E125" s="290">
        <v>0.9</v>
      </c>
      <c r="F125" s="290">
        <v>0</v>
      </c>
      <c r="G125" s="291">
        <f>E125*F125</f>
        <v>0</v>
      </c>
      <c r="H125" s="292">
        <v>1.76716</v>
      </c>
      <c r="I125" s="293">
        <f>E125*H125</f>
        <v>1.5904440000000002</v>
      </c>
      <c r="J125" s="292">
        <v>0</v>
      </c>
      <c r="K125" s="293">
        <f>E125*J125</f>
        <v>0</v>
      </c>
      <c r="L125" s="291" t="s">
        <v>1787</v>
      </c>
      <c r="P125" s="285">
        <v>2</v>
      </c>
      <c r="AB125" s="254">
        <v>1</v>
      </c>
      <c r="AC125" s="254">
        <v>1</v>
      </c>
      <c r="AD125" s="254">
        <v>1</v>
      </c>
      <c r="BA125" s="254">
        <v>1</v>
      </c>
      <c r="BB125" s="254">
        <f>IF(BA125=1,G125,0)</f>
        <v>0</v>
      </c>
      <c r="BC125" s="254">
        <f>IF(BA125=2,G125,0)</f>
        <v>0</v>
      </c>
      <c r="BD125" s="254">
        <f>IF(BA125=3,G125,0)</f>
        <v>0</v>
      </c>
      <c r="BE125" s="254">
        <f>IF(BA125=4,G125,0)</f>
        <v>0</v>
      </c>
      <c r="BF125" s="254">
        <f>IF(BA125=5,G125,0)</f>
        <v>0</v>
      </c>
      <c r="CB125" s="285">
        <v>1</v>
      </c>
      <c r="CC125" s="285">
        <v>1</v>
      </c>
    </row>
    <row r="126" spans="1:16" ht="12.75">
      <c r="A126" s="294"/>
      <c r="B126" s="297"/>
      <c r="C126" s="298" t="s">
        <v>242</v>
      </c>
      <c r="D126" s="299"/>
      <c r="E126" s="300">
        <v>0</v>
      </c>
      <c r="F126" s="301"/>
      <c r="G126" s="302"/>
      <c r="H126" s="303"/>
      <c r="I126" s="295"/>
      <c r="J126" s="304"/>
      <c r="K126" s="295"/>
      <c r="L126" s="302"/>
      <c r="N126" s="296" t="s">
        <v>242</v>
      </c>
      <c r="P126" s="285"/>
    </row>
    <row r="127" spans="1:16" ht="12.75">
      <c r="A127" s="294"/>
      <c r="B127" s="297"/>
      <c r="C127" s="298" t="s">
        <v>243</v>
      </c>
      <c r="D127" s="299"/>
      <c r="E127" s="300">
        <v>0.9</v>
      </c>
      <c r="F127" s="301"/>
      <c r="G127" s="302"/>
      <c r="H127" s="303"/>
      <c r="I127" s="295"/>
      <c r="J127" s="304"/>
      <c r="K127" s="295"/>
      <c r="L127" s="302"/>
      <c r="N127" s="296" t="s">
        <v>243</v>
      </c>
      <c r="P127" s="285"/>
    </row>
    <row r="128" spans="1:81" ht="12.75">
      <c r="A128" s="286">
        <v>29</v>
      </c>
      <c r="B128" s="287" t="s">
        <v>244</v>
      </c>
      <c r="C128" s="288" t="s">
        <v>245</v>
      </c>
      <c r="D128" s="289" t="s">
        <v>108</v>
      </c>
      <c r="E128" s="290">
        <v>1.5855</v>
      </c>
      <c r="F128" s="290">
        <v>0</v>
      </c>
      <c r="G128" s="291">
        <f>E128*F128</f>
        <v>0</v>
      </c>
      <c r="H128" s="292">
        <v>1.09081</v>
      </c>
      <c r="I128" s="293">
        <f>E128*H128</f>
        <v>1.729479255</v>
      </c>
      <c r="J128" s="292">
        <v>0</v>
      </c>
      <c r="K128" s="293">
        <f>E128*J128</f>
        <v>0</v>
      </c>
      <c r="L128" s="291" t="s">
        <v>1787</v>
      </c>
      <c r="P128" s="285">
        <v>2</v>
      </c>
      <c r="AB128" s="254">
        <v>1</v>
      </c>
      <c r="AC128" s="254">
        <v>1</v>
      </c>
      <c r="AD128" s="254">
        <v>1</v>
      </c>
      <c r="BA128" s="254">
        <v>1</v>
      </c>
      <c r="BB128" s="254">
        <f>IF(BA128=1,G128,0)</f>
        <v>0</v>
      </c>
      <c r="BC128" s="254">
        <f>IF(BA128=2,G128,0)</f>
        <v>0</v>
      </c>
      <c r="BD128" s="254">
        <f>IF(BA128=3,G128,0)</f>
        <v>0</v>
      </c>
      <c r="BE128" s="254">
        <f>IF(BA128=4,G128,0)</f>
        <v>0</v>
      </c>
      <c r="BF128" s="254">
        <f>IF(BA128=5,G128,0)</f>
        <v>0</v>
      </c>
      <c r="CB128" s="285">
        <v>1</v>
      </c>
      <c r="CC128" s="285">
        <v>1</v>
      </c>
    </row>
    <row r="129" spans="1:16" ht="12.75">
      <c r="A129" s="294"/>
      <c r="B129" s="297"/>
      <c r="C129" s="298" t="s">
        <v>246</v>
      </c>
      <c r="D129" s="299"/>
      <c r="E129" s="300">
        <v>1.5855</v>
      </c>
      <c r="F129" s="301"/>
      <c r="G129" s="302"/>
      <c r="H129" s="303"/>
      <c r="I129" s="295"/>
      <c r="J129" s="304"/>
      <c r="K129" s="295"/>
      <c r="L129" s="302"/>
      <c r="N129" s="296" t="s">
        <v>246</v>
      </c>
      <c r="P129" s="285"/>
    </row>
    <row r="130" spans="1:81" ht="12.75">
      <c r="A130" s="286">
        <v>30</v>
      </c>
      <c r="B130" s="287" t="s">
        <v>247</v>
      </c>
      <c r="C130" s="288" t="s">
        <v>248</v>
      </c>
      <c r="D130" s="289" t="s">
        <v>217</v>
      </c>
      <c r="E130" s="290">
        <v>2.05</v>
      </c>
      <c r="F130" s="290">
        <v>0</v>
      </c>
      <c r="G130" s="291">
        <f>E130*F130</f>
        <v>0</v>
      </c>
      <c r="H130" s="292">
        <v>0.05157</v>
      </c>
      <c r="I130" s="293">
        <f>E130*H130</f>
        <v>0.10571849999999999</v>
      </c>
      <c r="J130" s="292">
        <v>0</v>
      </c>
      <c r="K130" s="293">
        <f>E130*J130</f>
        <v>0</v>
      </c>
      <c r="L130" s="291" t="s">
        <v>1787</v>
      </c>
      <c r="P130" s="285">
        <v>2</v>
      </c>
      <c r="AB130" s="254">
        <v>1</v>
      </c>
      <c r="AC130" s="254">
        <v>1</v>
      </c>
      <c r="AD130" s="254">
        <v>1</v>
      </c>
      <c r="BA130" s="254">
        <v>1</v>
      </c>
      <c r="BB130" s="254">
        <f>IF(BA130=1,G130,0)</f>
        <v>0</v>
      </c>
      <c r="BC130" s="254">
        <f>IF(BA130=2,G130,0)</f>
        <v>0</v>
      </c>
      <c r="BD130" s="254">
        <f>IF(BA130=3,G130,0)</f>
        <v>0</v>
      </c>
      <c r="BE130" s="254">
        <f>IF(BA130=4,G130,0)</f>
        <v>0</v>
      </c>
      <c r="BF130" s="254">
        <f>IF(BA130=5,G130,0)</f>
        <v>0</v>
      </c>
      <c r="CB130" s="285">
        <v>1</v>
      </c>
      <c r="CC130" s="285">
        <v>1</v>
      </c>
    </row>
    <row r="131" spans="1:16" ht="12.75">
      <c r="A131" s="294"/>
      <c r="B131" s="297"/>
      <c r="C131" s="298" t="s">
        <v>249</v>
      </c>
      <c r="D131" s="299"/>
      <c r="E131" s="300">
        <v>0</v>
      </c>
      <c r="F131" s="301"/>
      <c r="G131" s="302"/>
      <c r="H131" s="303"/>
      <c r="I131" s="295"/>
      <c r="J131" s="304"/>
      <c r="K131" s="295"/>
      <c r="L131" s="302"/>
      <c r="N131" s="296" t="s">
        <v>249</v>
      </c>
      <c r="P131" s="285"/>
    </row>
    <row r="132" spans="1:16" ht="12.75">
      <c r="A132" s="294"/>
      <c r="B132" s="297"/>
      <c r="C132" s="298" t="s">
        <v>250</v>
      </c>
      <c r="D132" s="299"/>
      <c r="E132" s="300">
        <v>2.05</v>
      </c>
      <c r="F132" s="301"/>
      <c r="G132" s="302"/>
      <c r="H132" s="303"/>
      <c r="I132" s="295"/>
      <c r="J132" s="304"/>
      <c r="K132" s="295"/>
      <c r="L132" s="302"/>
      <c r="N132" s="296" t="s">
        <v>250</v>
      </c>
      <c r="P132" s="285"/>
    </row>
    <row r="133" spans="1:81" ht="12.75">
      <c r="A133" s="286">
        <v>31</v>
      </c>
      <c r="B133" s="287" t="s">
        <v>251</v>
      </c>
      <c r="C133" s="288" t="s">
        <v>252</v>
      </c>
      <c r="D133" s="289" t="s">
        <v>160</v>
      </c>
      <c r="E133" s="290">
        <v>40.194</v>
      </c>
      <c r="F133" s="290">
        <v>0</v>
      </c>
      <c r="G133" s="291">
        <f>E133*F133</f>
        <v>0</v>
      </c>
      <c r="H133" s="292">
        <v>0.00187</v>
      </c>
      <c r="I133" s="293">
        <f>E133*H133</f>
        <v>0.07516278</v>
      </c>
      <c r="J133" s="292">
        <v>0</v>
      </c>
      <c r="K133" s="293">
        <f>E133*J133</f>
        <v>0</v>
      </c>
      <c r="L133" s="291" t="s">
        <v>1787</v>
      </c>
      <c r="P133" s="285">
        <v>2</v>
      </c>
      <c r="AB133" s="254">
        <v>1</v>
      </c>
      <c r="AC133" s="254">
        <v>1</v>
      </c>
      <c r="AD133" s="254">
        <v>1</v>
      </c>
      <c r="BA133" s="254">
        <v>1</v>
      </c>
      <c r="BB133" s="254">
        <f>IF(BA133=1,G133,0)</f>
        <v>0</v>
      </c>
      <c r="BC133" s="254">
        <f>IF(BA133=2,G133,0)</f>
        <v>0</v>
      </c>
      <c r="BD133" s="254">
        <f>IF(BA133=3,G133,0)</f>
        <v>0</v>
      </c>
      <c r="BE133" s="254">
        <f>IF(BA133=4,G133,0)</f>
        <v>0</v>
      </c>
      <c r="BF133" s="254">
        <f>IF(BA133=5,G133,0)</f>
        <v>0</v>
      </c>
      <c r="CB133" s="285">
        <v>1</v>
      </c>
      <c r="CC133" s="285">
        <v>1</v>
      </c>
    </row>
    <row r="134" spans="1:16" ht="12.75">
      <c r="A134" s="294"/>
      <c r="B134" s="297"/>
      <c r="C134" s="298" t="s">
        <v>253</v>
      </c>
      <c r="D134" s="299"/>
      <c r="E134" s="300">
        <v>13.398</v>
      </c>
      <c r="F134" s="301"/>
      <c r="G134" s="302"/>
      <c r="H134" s="303"/>
      <c r="I134" s="295"/>
      <c r="J134" s="304"/>
      <c r="K134" s="295"/>
      <c r="L134" s="302"/>
      <c r="N134" s="296" t="s">
        <v>253</v>
      </c>
      <c r="P134" s="285"/>
    </row>
    <row r="135" spans="1:16" ht="12.75">
      <c r="A135" s="294"/>
      <c r="B135" s="297"/>
      <c r="C135" s="298" t="s">
        <v>254</v>
      </c>
      <c r="D135" s="299"/>
      <c r="E135" s="300">
        <v>13.398</v>
      </c>
      <c r="F135" s="301"/>
      <c r="G135" s="302"/>
      <c r="H135" s="303"/>
      <c r="I135" s="295"/>
      <c r="J135" s="304"/>
      <c r="K135" s="295"/>
      <c r="L135" s="302"/>
      <c r="N135" s="296" t="s">
        <v>254</v>
      </c>
      <c r="P135" s="285"/>
    </row>
    <row r="136" spans="1:16" ht="12.75">
      <c r="A136" s="294"/>
      <c r="B136" s="297"/>
      <c r="C136" s="298" t="s">
        <v>255</v>
      </c>
      <c r="D136" s="299"/>
      <c r="E136" s="300">
        <v>13.398</v>
      </c>
      <c r="F136" s="301"/>
      <c r="G136" s="302"/>
      <c r="H136" s="303"/>
      <c r="I136" s="295"/>
      <c r="J136" s="304"/>
      <c r="K136" s="295"/>
      <c r="L136" s="302"/>
      <c r="N136" s="296" t="s">
        <v>255</v>
      </c>
      <c r="P136" s="285"/>
    </row>
    <row r="137" spans="1:81" ht="22.5">
      <c r="A137" s="286">
        <v>32</v>
      </c>
      <c r="B137" s="287" t="s">
        <v>256</v>
      </c>
      <c r="C137" s="288" t="s">
        <v>257</v>
      </c>
      <c r="D137" s="289" t="s">
        <v>160</v>
      </c>
      <c r="E137" s="290">
        <v>0.615</v>
      </c>
      <c r="F137" s="290">
        <v>0</v>
      </c>
      <c r="G137" s="291">
        <f>E137*F137</f>
        <v>0</v>
      </c>
      <c r="H137" s="292">
        <v>0.1656</v>
      </c>
      <c r="I137" s="293">
        <f>E137*H137</f>
        <v>0.10184399999999999</v>
      </c>
      <c r="J137" s="292">
        <v>0</v>
      </c>
      <c r="K137" s="293">
        <f>E137*J137</f>
        <v>0</v>
      </c>
      <c r="L137" s="291" t="s">
        <v>1787</v>
      </c>
      <c r="P137" s="285">
        <v>2</v>
      </c>
      <c r="AB137" s="254">
        <v>1</v>
      </c>
      <c r="AC137" s="254">
        <v>1</v>
      </c>
      <c r="AD137" s="254">
        <v>1</v>
      </c>
      <c r="BA137" s="254">
        <v>1</v>
      </c>
      <c r="BB137" s="254">
        <f>IF(BA137=1,G137,0)</f>
        <v>0</v>
      </c>
      <c r="BC137" s="254">
        <f>IF(BA137=2,G137,0)</f>
        <v>0</v>
      </c>
      <c r="BD137" s="254">
        <f>IF(BA137=3,G137,0)</f>
        <v>0</v>
      </c>
      <c r="BE137" s="254">
        <f>IF(BA137=4,G137,0)</f>
        <v>0</v>
      </c>
      <c r="BF137" s="254">
        <f>IF(BA137=5,G137,0)</f>
        <v>0</v>
      </c>
      <c r="CB137" s="285">
        <v>1</v>
      </c>
      <c r="CC137" s="285">
        <v>1</v>
      </c>
    </row>
    <row r="138" spans="1:16" ht="12.75">
      <c r="A138" s="294"/>
      <c r="B138" s="297"/>
      <c r="C138" s="298" t="s">
        <v>249</v>
      </c>
      <c r="D138" s="299"/>
      <c r="E138" s="300">
        <v>0</v>
      </c>
      <c r="F138" s="301"/>
      <c r="G138" s="302"/>
      <c r="H138" s="303"/>
      <c r="I138" s="295"/>
      <c r="J138" s="304"/>
      <c r="K138" s="295"/>
      <c r="L138" s="302"/>
      <c r="N138" s="296" t="s">
        <v>249</v>
      </c>
      <c r="P138" s="285"/>
    </row>
    <row r="139" spans="1:16" ht="12.75">
      <c r="A139" s="294"/>
      <c r="B139" s="297"/>
      <c r="C139" s="298" t="s">
        <v>258</v>
      </c>
      <c r="D139" s="299"/>
      <c r="E139" s="300">
        <v>0.615</v>
      </c>
      <c r="F139" s="301"/>
      <c r="G139" s="302"/>
      <c r="H139" s="303"/>
      <c r="I139" s="295"/>
      <c r="J139" s="304"/>
      <c r="K139" s="295"/>
      <c r="L139" s="302"/>
      <c r="N139" s="296" t="s">
        <v>258</v>
      </c>
      <c r="P139" s="285"/>
    </row>
    <row r="140" spans="1:58" ht="12.75">
      <c r="A140" s="305"/>
      <c r="B140" s="306" t="s">
        <v>98</v>
      </c>
      <c r="C140" s="307" t="s">
        <v>239</v>
      </c>
      <c r="D140" s="308"/>
      <c r="E140" s="309"/>
      <c r="F140" s="310"/>
      <c r="G140" s="311">
        <f>SUM(G124:G139)</f>
        <v>0</v>
      </c>
      <c r="H140" s="312"/>
      <c r="I140" s="313">
        <f>SUM(I124:I139)</f>
        <v>3.6026485349999997</v>
      </c>
      <c r="J140" s="312"/>
      <c r="K140" s="313">
        <f>SUM(K124:K139)</f>
        <v>0</v>
      </c>
      <c r="L140" s="311">
        <f>SUM(L124:L139)</f>
        <v>0</v>
      </c>
      <c r="P140" s="285">
        <v>4</v>
      </c>
      <c r="BB140" s="314">
        <f>SUM(BB124:BB139)</f>
        <v>0</v>
      </c>
      <c r="BC140" s="314">
        <f>SUM(BC124:BC139)</f>
        <v>0</v>
      </c>
      <c r="BD140" s="314">
        <f>SUM(BD124:BD139)</f>
        <v>0</v>
      </c>
      <c r="BE140" s="314">
        <f>SUM(BE124:BE139)</f>
        <v>0</v>
      </c>
      <c r="BF140" s="314">
        <f>SUM(BF124:BF139)</f>
        <v>0</v>
      </c>
    </row>
    <row r="141" spans="1:16" ht="12.75">
      <c r="A141" s="275" t="s">
        <v>95</v>
      </c>
      <c r="B141" s="276" t="s">
        <v>259</v>
      </c>
      <c r="C141" s="277" t="s">
        <v>260</v>
      </c>
      <c r="D141" s="278"/>
      <c r="E141" s="279"/>
      <c r="F141" s="279"/>
      <c r="G141" s="280"/>
      <c r="H141" s="281"/>
      <c r="I141" s="282"/>
      <c r="J141" s="283"/>
      <c r="K141" s="284"/>
      <c r="L141" s="280"/>
      <c r="P141" s="285">
        <v>1</v>
      </c>
    </row>
    <row r="142" spans="1:81" ht="22.5">
      <c r="A142" s="286">
        <v>33</v>
      </c>
      <c r="B142" s="287" t="s">
        <v>262</v>
      </c>
      <c r="C142" s="288" t="s">
        <v>263</v>
      </c>
      <c r="D142" s="289" t="s">
        <v>225</v>
      </c>
      <c r="E142" s="290">
        <v>1</v>
      </c>
      <c r="F142" s="290">
        <v>0</v>
      </c>
      <c r="G142" s="291">
        <f>E142*F142</f>
        <v>0</v>
      </c>
      <c r="H142" s="292">
        <v>0.2</v>
      </c>
      <c r="I142" s="293">
        <f>E142*H142</f>
        <v>0.2</v>
      </c>
      <c r="J142" s="292"/>
      <c r="K142" s="293">
        <f>E142*J142</f>
        <v>0</v>
      </c>
      <c r="L142" s="291" t="s">
        <v>1790</v>
      </c>
      <c r="P142" s="285">
        <v>2</v>
      </c>
      <c r="AB142" s="254">
        <v>12</v>
      </c>
      <c r="AC142" s="254">
        <v>0</v>
      </c>
      <c r="AD142" s="254">
        <v>605</v>
      </c>
      <c r="BA142" s="254">
        <v>1</v>
      </c>
      <c r="BB142" s="254">
        <f>IF(BA142=1,G142,0)</f>
        <v>0</v>
      </c>
      <c r="BC142" s="254">
        <f>IF(BA142=2,G142,0)</f>
        <v>0</v>
      </c>
      <c r="BD142" s="254">
        <f>IF(BA142=3,G142,0)</f>
        <v>0</v>
      </c>
      <c r="BE142" s="254">
        <f>IF(BA142=4,G142,0)</f>
        <v>0</v>
      </c>
      <c r="BF142" s="254">
        <f>IF(BA142=5,G142,0)</f>
        <v>0</v>
      </c>
      <c r="CB142" s="285">
        <v>12</v>
      </c>
      <c r="CC142" s="285">
        <v>0</v>
      </c>
    </row>
    <row r="143" spans="1:16" ht="12.75">
      <c r="A143" s="294"/>
      <c r="B143" s="297"/>
      <c r="C143" s="298" t="s">
        <v>264</v>
      </c>
      <c r="D143" s="299"/>
      <c r="E143" s="300">
        <v>0</v>
      </c>
      <c r="F143" s="301"/>
      <c r="G143" s="302"/>
      <c r="H143" s="303"/>
      <c r="I143" s="295"/>
      <c r="J143" s="304"/>
      <c r="K143" s="295"/>
      <c r="L143" s="302"/>
      <c r="N143" s="296" t="s">
        <v>264</v>
      </c>
      <c r="P143" s="285"/>
    </row>
    <row r="144" spans="1:16" ht="12.75">
      <c r="A144" s="294"/>
      <c r="B144" s="297"/>
      <c r="C144" s="298" t="s">
        <v>265</v>
      </c>
      <c r="D144" s="299"/>
      <c r="E144" s="300">
        <v>1</v>
      </c>
      <c r="F144" s="301"/>
      <c r="G144" s="302"/>
      <c r="H144" s="303"/>
      <c r="I144" s="295"/>
      <c r="J144" s="304"/>
      <c r="K144" s="295"/>
      <c r="L144" s="302"/>
      <c r="N144" s="296" t="s">
        <v>265</v>
      </c>
      <c r="P144" s="285"/>
    </row>
    <row r="145" spans="1:58" ht="12.75">
      <c r="A145" s="305"/>
      <c r="B145" s="306" t="s">
        <v>98</v>
      </c>
      <c r="C145" s="307" t="s">
        <v>261</v>
      </c>
      <c r="D145" s="308"/>
      <c r="E145" s="309"/>
      <c r="F145" s="310"/>
      <c r="G145" s="311">
        <f>SUM(G141:G144)</f>
        <v>0</v>
      </c>
      <c r="H145" s="312"/>
      <c r="I145" s="313">
        <f>SUM(I141:I144)</f>
        <v>0.2</v>
      </c>
      <c r="J145" s="312"/>
      <c r="K145" s="313">
        <f>SUM(K141:K144)</f>
        <v>0</v>
      </c>
      <c r="L145" s="311">
        <f>SUM(L141:L144)</f>
        <v>0</v>
      </c>
      <c r="P145" s="285">
        <v>4</v>
      </c>
      <c r="BB145" s="314">
        <f>SUM(BB141:BB144)</f>
        <v>0</v>
      </c>
      <c r="BC145" s="314">
        <f>SUM(BC141:BC144)</f>
        <v>0</v>
      </c>
      <c r="BD145" s="314">
        <f>SUM(BD141:BD144)</f>
        <v>0</v>
      </c>
      <c r="BE145" s="314">
        <f>SUM(BE141:BE144)</f>
        <v>0</v>
      </c>
      <c r="BF145" s="314">
        <f>SUM(BF141:BF144)</f>
        <v>0</v>
      </c>
    </row>
    <row r="146" spans="1:16" ht="12.75">
      <c r="A146" s="275" t="s">
        <v>95</v>
      </c>
      <c r="B146" s="276" t="s">
        <v>266</v>
      </c>
      <c r="C146" s="277" t="s">
        <v>267</v>
      </c>
      <c r="D146" s="278"/>
      <c r="E146" s="279"/>
      <c r="F146" s="279"/>
      <c r="G146" s="280"/>
      <c r="H146" s="281"/>
      <c r="I146" s="282"/>
      <c r="J146" s="283"/>
      <c r="K146" s="284"/>
      <c r="L146" s="280"/>
      <c r="P146" s="285">
        <v>1</v>
      </c>
    </row>
    <row r="147" spans="1:81" ht="22.5">
      <c r="A147" s="286">
        <v>34</v>
      </c>
      <c r="B147" s="287" t="s">
        <v>269</v>
      </c>
      <c r="C147" s="288" t="s">
        <v>270</v>
      </c>
      <c r="D147" s="289" t="s">
        <v>160</v>
      </c>
      <c r="E147" s="290">
        <v>23.64</v>
      </c>
      <c r="F147" s="290">
        <v>0</v>
      </c>
      <c r="G147" s="291">
        <f>E147*F147</f>
        <v>0</v>
      </c>
      <c r="H147" s="292">
        <v>0.0186</v>
      </c>
      <c r="I147" s="293">
        <f>E147*H147</f>
        <v>0.439704</v>
      </c>
      <c r="J147" s="292">
        <v>0</v>
      </c>
      <c r="K147" s="293">
        <f>E147*J147</f>
        <v>0</v>
      </c>
      <c r="L147" s="291" t="s">
        <v>1787</v>
      </c>
      <c r="P147" s="285">
        <v>2</v>
      </c>
      <c r="AB147" s="254">
        <v>1</v>
      </c>
      <c r="AC147" s="254">
        <v>1</v>
      </c>
      <c r="AD147" s="254">
        <v>1</v>
      </c>
      <c r="BA147" s="254">
        <v>1</v>
      </c>
      <c r="BB147" s="254">
        <f>IF(BA147=1,G147,0)</f>
        <v>0</v>
      </c>
      <c r="BC147" s="254">
        <f>IF(BA147=2,G147,0)</f>
        <v>0</v>
      </c>
      <c r="BD147" s="254">
        <f>IF(BA147=3,G147,0)</f>
        <v>0</v>
      </c>
      <c r="BE147" s="254">
        <f>IF(BA147=4,G147,0)</f>
        <v>0</v>
      </c>
      <c r="BF147" s="254">
        <f>IF(BA147=5,G147,0)</f>
        <v>0</v>
      </c>
      <c r="CB147" s="285">
        <v>1</v>
      </c>
      <c r="CC147" s="285">
        <v>1</v>
      </c>
    </row>
    <row r="148" spans="1:16" ht="12.75">
      <c r="A148" s="294"/>
      <c r="B148" s="297"/>
      <c r="C148" s="298" t="s">
        <v>271</v>
      </c>
      <c r="D148" s="299"/>
      <c r="E148" s="300">
        <v>23.64</v>
      </c>
      <c r="F148" s="301"/>
      <c r="G148" s="302"/>
      <c r="H148" s="303"/>
      <c r="I148" s="295"/>
      <c r="J148" s="304"/>
      <c r="K148" s="295"/>
      <c r="L148" s="302"/>
      <c r="N148" s="296" t="s">
        <v>271</v>
      </c>
      <c r="P148" s="285"/>
    </row>
    <row r="149" spans="1:16" ht="12.75">
      <c r="A149" s="294"/>
      <c r="B149" s="297"/>
      <c r="C149" s="298" t="s">
        <v>272</v>
      </c>
      <c r="D149" s="299"/>
      <c r="E149" s="300">
        <v>0</v>
      </c>
      <c r="F149" s="301"/>
      <c r="G149" s="302"/>
      <c r="H149" s="303"/>
      <c r="I149" s="295"/>
      <c r="J149" s="304"/>
      <c r="K149" s="295"/>
      <c r="L149" s="302"/>
      <c r="N149" s="296" t="s">
        <v>272</v>
      </c>
      <c r="P149" s="285"/>
    </row>
    <row r="150" spans="1:81" ht="22.5">
      <c r="A150" s="286">
        <v>35</v>
      </c>
      <c r="B150" s="287" t="s">
        <v>273</v>
      </c>
      <c r="C150" s="288" t="s">
        <v>274</v>
      </c>
      <c r="D150" s="289" t="s">
        <v>160</v>
      </c>
      <c r="E150" s="290">
        <v>83.16</v>
      </c>
      <c r="F150" s="290">
        <v>0</v>
      </c>
      <c r="G150" s="291">
        <f>E150*F150</f>
        <v>0</v>
      </c>
      <c r="H150" s="292">
        <v>0.01782</v>
      </c>
      <c r="I150" s="293">
        <f>E150*H150</f>
        <v>1.4819111999999999</v>
      </c>
      <c r="J150" s="292">
        <v>0</v>
      </c>
      <c r="K150" s="293">
        <f>E150*J150</f>
        <v>0</v>
      </c>
      <c r="L150" s="291" t="s">
        <v>1787</v>
      </c>
      <c r="P150" s="285">
        <v>2</v>
      </c>
      <c r="AB150" s="254">
        <v>1</v>
      </c>
      <c r="AC150" s="254">
        <v>1</v>
      </c>
      <c r="AD150" s="254">
        <v>1</v>
      </c>
      <c r="BA150" s="254">
        <v>1</v>
      </c>
      <c r="BB150" s="254">
        <f>IF(BA150=1,G150,0)</f>
        <v>0</v>
      </c>
      <c r="BC150" s="254">
        <f>IF(BA150=2,G150,0)</f>
        <v>0</v>
      </c>
      <c r="BD150" s="254">
        <f>IF(BA150=3,G150,0)</f>
        <v>0</v>
      </c>
      <c r="BE150" s="254">
        <f>IF(BA150=4,G150,0)</f>
        <v>0</v>
      </c>
      <c r="BF150" s="254">
        <f>IF(BA150=5,G150,0)</f>
        <v>0</v>
      </c>
      <c r="CB150" s="285">
        <v>1</v>
      </c>
      <c r="CC150" s="285">
        <v>1</v>
      </c>
    </row>
    <row r="151" spans="1:16" ht="12.75">
      <c r="A151" s="294"/>
      <c r="B151" s="297"/>
      <c r="C151" s="298" t="s">
        <v>275</v>
      </c>
      <c r="D151" s="299"/>
      <c r="E151" s="300">
        <v>0</v>
      </c>
      <c r="F151" s="301"/>
      <c r="G151" s="302"/>
      <c r="H151" s="303"/>
      <c r="I151" s="295"/>
      <c r="J151" s="304"/>
      <c r="K151" s="295"/>
      <c r="L151" s="302"/>
      <c r="N151" s="296" t="s">
        <v>275</v>
      </c>
      <c r="P151" s="285"/>
    </row>
    <row r="152" spans="1:16" ht="12.75">
      <c r="A152" s="294"/>
      <c r="B152" s="297"/>
      <c r="C152" s="298" t="s">
        <v>276</v>
      </c>
      <c r="D152" s="299"/>
      <c r="E152" s="300">
        <v>0</v>
      </c>
      <c r="F152" s="301"/>
      <c r="G152" s="302"/>
      <c r="H152" s="303"/>
      <c r="I152" s="295"/>
      <c r="J152" s="304"/>
      <c r="K152" s="295"/>
      <c r="L152" s="302"/>
      <c r="N152" s="296" t="s">
        <v>276</v>
      </c>
      <c r="P152" s="285"/>
    </row>
    <row r="153" spans="1:16" ht="12.75">
      <c r="A153" s="294"/>
      <c r="B153" s="297"/>
      <c r="C153" s="298" t="s">
        <v>277</v>
      </c>
      <c r="D153" s="299"/>
      <c r="E153" s="300">
        <v>30.24</v>
      </c>
      <c r="F153" s="301"/>
      <c r="G153" s="302"/>
      <c r="H153" s="303"/>
      <c r="I153" s="295"/>
      <c r="J153" s="304"/>
      <c r="K153" s="295"/>
      <c r="L153" s="302"/>
      <c r="N153" s="296" t="s">
        <v>277</v>
      </c>
      <c r="P153" s="285"/>
    </row>
    <row r="154" spans="1:16" ht="12.75">
      <c r="A154" s="294"/>
      <c r="B154" s="297"/>
      <c r="C154" s="298" t="s">
        <v>278</v>
      </c>
      <c r="D154" s="299"/>
      <c r="E154" s="300">
        <v>25.2</v>
      </c>
      <c r="F154" s="301"/>
      <c r="G154" s="302"/>
      <c r="H154" s="303"/>
      <c r="I154" s="295"/>
      <c r="J154" s="304"/>
      <c r="K154" s="295"/>
      <c r="L154" s="302"/>
      <c r="N154" s="296" t="s">
        <v>278</v>
      </c>
      <c r="P154" s="285"/>
    </row>
    <row r="155" spans="1:16" ht="12.75">
      <c r="A155" s="294"/>
      <c r="B155" s="297"/>
      <c r="C155" s="326" t="s">
        <v>127</v>
      </c>
      <c r="D155" s="299"/>
      <c r="E155" s="325">
        <v>55.44</v>
      </c>
      <c r="F155" s="301"/>
      <c r="G155" s="302"/>
      <c r="H155" s="303"/>
      <c r="I155" s="295"/>
      <c r="J155" s="304"/>
      <c r="K155" s="295"/>
      <c r="L155" s="302"/>
      <c r="N155" s="296" t="s">
        <v>127</v>
      </c>
      <c r="P155" s="285"/>
    </row>
    <row r="156" spans="1:16" ht="12.75">
      <c r="A156" s="294"/>
      <c r="B156" s="297"/>
      <c r="C156" s="298" t="s">
        <v>279</v>
      </c>
      <c r="D156" s="299"/>
      <c r="E156" s="300">
        <v>0</v>
      </c>
      <c r="F156" s="301"/>
      <c r="G156" s="302"/>
      <c r="H156" s="303"/>
      <c r="I156" s="295"/>
      <c r="J156" s="304"/>
      <c r="K156" s="295"/>
      <c r="L156" s="302"/>
      <c r="N156" s="296" t="s">
        <v>279</v>
      </c>
      <c r="P156" s="285"/>
    </row>
    <row r="157" spans="1:16" ht="12.75">
      <c r="A157" s="294"/>
      <c r="B157" s="297"/>
      <c r="C157" s="298" t="s">
        <v>276</v>
      </c>
      <c r="D157" s="299"/>
      <c r="E157" s="300">
        <v>0</v>
      </c>
      <c r="F157" s="301"/>
      <c r="G157" s="302"/>
      <c r="H157" s="303"/>
      <c r="I157" s="295"/>
      <c r="J157" s="304"/>
      <c r="K157" s="295"/>
      <c r="L157" s="302"/>
      <c r="N157" s="296" t="s">
        <v>276</v>
      </c>
      <c r="P157" s="285"/>
    </row>
    <row r="158" spans="1:16" ht="12.75">
      <c r="A158" s="294"/>
      <c r="B158" s="297"/>
      <c r="C158" s="298" t="s">
        <v>280</v>
      </c>
      <c r="D158" s="299"/>
      <c r="E158" s="300">
        <v>15.12</v>
      </c>
      <c r="F158" s="301"/>
      <c r="G158" s="302"/>
      <c r="H158" s="303"/>
      <c r="I158" s="295"/>
      <c r="J158" s="304"/>
      <c r="K158" s="295"/>
      <c r="L158" s="302"/>
      <c r="N158" s="296" t="s">
        <v>280</v>
      </c>
      <c r="P158" s="285"/>
    </row>
    <row r="159" spans="1:16" ht="12.75">
      <c r="A159" s="294"/>
      <c r="B159" s="297"/>
      <c r="C159" s="298" t="s">
        <v>281</v>
      </c>
      <c r="D159" s="299"/>
      <c r="E159" s="300">
        <v>12.6</v>
      </c>
      <c r="F159" s="301"/>
      <c r="G159" s="302"/>
      <c r="H159" s="303"/>
      <c r="I159" s="295"/>
      <c r="J159" s="304"/>
      <c r="K159" s="295"/>
      <c r="L159" s="302"/>
      <c r="N159" s="296" t="s">
        <v>281</v>
      </c>
      <c r="P159" s="285"/>
    </row>
    <row r="160" spans="1:16" ht="12.75">
      <c r="A160" s="294"/>
      <c r="B160" s="297"/>
      <c r="C160" s="326" t="s">
        <v>127</v>
      </c>
      <c r="D160" s="299"/>
      <c r="E160" s="325">
        <v>27.72</v>
      </c>
      <c r="F160" s="301"/>
      <c r="G160" s="302"/>
      <c r="H160" s="303"/>
      <c r="I160" s="295"/>
      <c r="J160" s="304"/>
      <c r="K160" s="295"/>
      <c r="L160" s="302"/>
      <c r="N160" s="296" t="s">
        <v>127</v>
      </c>
      <c r="P160" s="285"/>
    </row>
    <row r="161" spans="1:81" ht="12.75">
      <c r="A161" s="286">
        <v>36</v>
      </c>
      <c r="B161" s="287" t="s">
        <v>282</v>
      </c>
      <c r="C161" s="288" t="s">
        <v>283</v>
      </c>
      <c r="D161" s="289" t="s">
        <v>160</v>
      </c>
      <c r="E161" s="290">
        <v>83.16</v>
      </c>
      <c r="F161" s="290">
        <v>0</v>
      </c>
      <c r="G161" s="291">
        <f>E161*F161</f>
        <v>0</v>
      </c>
      <c r="H161" s="292">
        <v>0</v>
      </c>
      <c r="I161" s="293">
        <f>E161*H161</f>
        <v>0</v>
      </c>
      <c r="J161" s="292">
        <v>0</v>
      </c>
      <c r="K161" s="293">
        <f>E161*J161</f>
        <v>0</v>
      </c>
      <c r="L161" s="291" t="s">
        <v>1787</v>
      </c>
      <c r="P161" s="285">
        <v>2</v>
      </c>
      <c r="AB161" s="254">
        <v>1</v>
      </c>
      <c r="AC161" s="254">
        <v>1</v>
      </c>
      <c r="AD161" s="254">
        <v>1</v>
      </c>
      <c r="BA161" s="254">
        <v>1</v>
      </c>
      <c r="BB161" s="254">
        <f>IF(BA161=1,G161,0)</f>
        <v>0</v>
      </c>
      <c r="BC161" s="254">
        <f>IF(BA161=2,G161,0)</f>
        <v>0</v>
      </c>
      <c r="BD161" s="254">
        <f>IF(BA161=3,G161,0)</f>
        <v>0</v>
      </c>
      <c r="BE161" s="254">
        <f>IF(BA161=4,G161,0)</f>
        <v>0</v>
      </c>
      <c r="BF161" s="254">
        <f>IF(BA161=5,G161,0)</f>
        <v>0</v>
      </c>
      <c r="CB161" s="285">
        <v>1</v>
      </c>
      <c r="CC161" s="285">
        <v>1</v>
      </c>
    </row>
    <row r="162" spans="1:16" ht="12.75">
      <c r="A162" s="294"/>
      <c r="B162" s="297"/>
      <c r="C162" s="298" t="s">
        <v>275</v>
      </c>
      <c r="D162" s="299"/>
      <c r="E162" s="300">
        <v>0</v>
      </c>
      <c r="F162" s="301"/>
      <c r="G162" s="302"/>
      <c r="H162" s="303"/>
      <c r="I162" s="295"/>
      <c r="J162" s="304"/>
      <c r="K162" s="295"/>
      <c r="L162" s="302"/>
      <c r="N162" s="296" t="s">
        <v>275</v>
      </c>
      <c r="P162" s="285"/>
    </row>
    <row r="163" spans="1:16" ht="12.75">
      <c r="A163" s="294"/>
      <c r="B163" s="297"/>
      <c r="C163" s="298" t="s">
        <v>276</v>
      </c>
      <c r="D163" s="299"/>
      <c r="E163" s="300">
        <v>0</v>
      </c>
      <c r="F163" s="301"/>
      <c r="G163" s="302"/>
      <c r="H163" s="303"/>
      <c r="I163" s="295"/>
      <c r="J163" s="304"/>
      <c r="K163" s="295"/>
      <c r="L163" s="302"/>
      <c r="N163" s="296" t="s">
        <v>276</v>
      </c>
      <c r="P163" s="285"/>
    </row>
    <row r="164" spans="1:16" ht="12.75">
      <c r="A164" s="294"/>
      <c r="B164" s="297"/>
      <c r="C164" s="298" t="s">
        <v>277</v>
      </c>
      <c r="D164" s="299"/>
      <c r="E164" s="300">
        <v>30.24</v>
      </c>
      <c r="F164" s="301"/>
      <c r="G164" s="302"/>
      <c r="H164" s="303"/>
      <c r="I164" s="295"/>
      <c r="J164" s="304"/>
      <c r="K164" s="295"/>
      <c r="L164" s="302"/>
      <c r="N164" s="296" t="s">
        <v>277</v>
      </c>
      <c r="P164" s="285"/>
    </row>
    <row r="165" spans="1:16" ht="12.75">
      <c r="A165" s="294"/>
      <c r="B165" s="297"/>
      <c r="C165" s="298" t="s">
        <v>278</v>
      </c>
      <c r="D165" s="299"/>
      <c r="E165" s="300">
        <v>25.2</v>
      </c>
      <c r="F165" s="301"/>
      <c r="G165" s="302"/>
      <c r="H165" s="303"/>
      <c r="I165" s="295"/>
      <c r="J165" s="304"/>
      <c r="K165" s="295"/>
      <c r="L165" s="302"/>
      <c r="N165" s="296" t="s">
        <v>278</v>
      </c>
      <c r="P165" s="285"/>
    </row>
    <row r="166" spans="1:16" ht="12.75">
      <c r="A166" s="294"/>
      <c r="B166" s="297"/>
      <c r="C166" s="326" t="s">
        <v>127</v>
      </c>
      <c r="D166" s="299"/>
      <c r="E166" s="325">
        <v>55.44</v>
      </c>
      <c r="F166" s="301"/>
      <c r="G166" s="302"/>
      <c r="H166" s="303"/>
      <c r="I166" s="295"/>
      <c r="J166" s="304"/>
      <c r="K166" s="295"/>
      <c r="L166" s="302"/>
      <c r="N166" s="296" t="s">
        <v>127</v>
      </c>
      <c r="P166" s="285"/>
    </row>
    <row r="167" spans="1:16" ht="12.75">
      <c r="A167" s="294"/>
      <c r="B167" s="297"/>
      <c r="C167" s="298" t="s">
        <v>279</v>
      </c>
      <c r="D167" s="299"/>
      <c r="E167" s="300">
        <v>0</v>
      </c>
      <c r="F167" s="301"/>
      <c r="G167" s="302"/>
      <c r="H167" s="303"/>
      <c r="I167" s="295"/>
      <c r="J167" s="304"/>
      <c r="K167" s="295"/>
      <c r="L167" s="302"/>
      <c r="N167" s="296" t="s">
        <v>279</v>
      </c>
      <c r="P167" s="285"/>
    </row>
    <row r="168" spans="1:16" ht="12.75">
      <c r="A168" s="294"/>
      <c r="B168" s="297"/>
      <c r="C168" s="298" t="s">
        <v>276</v>
      </c>
      <c r="D168" s="299"/>
      <c r="E168" s="300">
        <v>0</v>
      </c>
      <c r="F168" s="301"/>
      <c r="G168" s="302"/>
      <c r="H168" s="303"/>
      <c r="I168" s="295"/>
      <c r="J168" s="304"/>
      <c r="K168" s="295"/>
      <c r="L168" s="302"/>
      <c r="N168" s="296" t="s">
        <v>276</v>
      </c>
      <c r="P168" s="285"/>
    </row>
    <row r="169" spans="1:16" ht="12.75">
      <c r="A169" s="294"/>
      <c r="B169" s="297"/>
      <c r="C169" s="298" t="s">
        <v>280</v>
      </c>
      <c r="D169" s="299"/>
      <c r="E169" s="300">
        <v>15.12</v>
      </c>
      <c r="F169" s="301"/>
      <c r="G169" s="302"/>
      <c r="H169" s="303"/>
      <c r="I169" s="295"/>
      <c r="J169" s="304"/>
      <c r="K169" s="295"/>
      <c r="L169" s="302"/>
      <c r="N169" s="296" t="s">
        <v>280</v>
      </c>
      <c r="P169" s="285"/>
    </row>
    <row r="170" spans="1:16" ht="12.75">
      <c r="A170" s="294"/>
      <c r="B170" s="297"/>
      <c r="C170" s="298" t="s">
        <v>281</v>
      </c>
      <c r="D170" s="299"/>
      <c r="E170" s="300">
        <v>12.6</v>
      </c>
      <c r="F170" s="301"/>
      <c r="G170" s="302"/>
      <c r="H170" s="303"/>
      <c r="I170" s="295"/>
      <c r="J170" s="304"/>
      <c r="K170" s="295"/>
      <c r="L170" s="302"/>
      <c r="N170" s="296" t="s">
        <v>281</v>
      </c>
      <c r="P170" s="285"/>
    </row>
    <row r="171" spans="1:16" ht="12.75">
      <c r="A171" s="294"/>
      <c r="B171" s="297"/>
      <c r="C171" s="326" t="s">
        <v>127</v>
      </c>
      <c r="D171" s="299"/>
      <c r="E171" s="325">
        <v>27.72</v>
      </c>
      <c r="F171" s="301"/>
      <c r="G171" s="302"/>
      <c r="H171" s="303"/>
      <c r="I171" s="295"/>
      <c r="J171" s="304"/>
      <c r="K171" s="295"/>
      <c r="L171" s="302"/>
      <c r="N171" s="296" t="s">
        <v>127</v>
      </c>
      <c r="P171" s="285"/>
    </row>
    <row r="172" spans="1:81" ht="12.75">
      <c r="A172" s="286">
        <v>37</v>
      </c>
      <c r="B172" s="287" t="s">
        <v>284</v>
      </c>
      <c r="C172" s="288" t="s">
        <v>285</v>
      </c>
      <c r="D172" s="289" t="s">
        <v>160</v>
      </c>
      <c r="E172" s="290">
        <v>-23.64</v>
      </c>
      <c r="F172" s="290">
        <v>0</v>
      </c>
      <c r="G172" s="291">
        <f>E172*F172</f>
        <v>0</v>
      </c>
      <c r="H172" s="292">
        <v>0.0089</v>
      </c>
      <c r="I172" s="293">
        <f>E172*H172</f>
        <v>-0.210396</v>
      </c>
      <c r="J172" s="292"/>
      <c r="K172" s="293">
        <f>E172*J172</f>
        <v>0</v>
      </c>
      <c r="L172" s="291" t="s">
        <v>1787</v>
      </c>
      <c r="P172" s="285">
        <v>2</v>
      </c>
      <c r="AB172" s="254">
        <v>3</v>
      </c>
      <c r="AC172" s="254">
        <v>1</v>
      </c>
      <c r="AD172" s="254">
        <v>59591017</v>
      </c>
      <c r="BA172" s="254">
        <v>1</v>
      </c>
      <c r="BB172" s="254">
        <f>IF(BA172=1,G172,0)</f>
        <v>0</v>
      </c>
      <c r="BC172" s="254">
        <f>IF(BA172=2,G172,0)</f>
        <v>0</v>
      </c>
      <c r="BD172" s="254">
        <f>IF(BA172=3,G172,0)</f>
        <v>0</v>
      </c>
      <c r="BE172" s="254">
        <f>IF(BA172=4,G172,0)</f>
        <v>0</v>
      </c>
      <c r="BF172" s="254">
        <f>IF(BA172=5,G172,0)</f>
        <v>0</v>
      </c>
      <c r="CB172" s="285">
        <v>3</v>
      </c>
      <c r="CC172" s="285">
        <v>1</v>
      </c>
    </row>
    <row r="173" spans="1:16" ht="12.75">
      <c r="A173" s="294"/>
      <c r="B173" s="297"/>
      <c r="C173" s="298" t="s">
        <v>286</v>
      </c>
      <c r="D173" s="299"/>
      <c r="E173" s="300">
        <v>-23.64</v>
      </c>
      <c r="F173" s="301"/>
      <c r="G173" s="302"/>
      <c r="H173" s="303"/>
      <c r="I173" s="295"/>
      <c r="J173" s="304"/>
      <c r="K173" s="295"/>
      <c r="L173" s="302"/>
      <c r="N173" s="296" t="s">
        <v>286</v>
      </c>
      <c r="P173" s="285"/>
    </row>
    <row r="174" spans="1:81" ht="12.75">
      <c r="A174" s="286">
        <v>38</v>
      </c>
      <c r="B174" s="287" t="s">
        <v>287</v>
      </c>
      <c r="C174" s="288" t="s">
        <v>288</v>
      </c>
      <c r="D174" s="289" t="s">
        <v>160</v>
      </c>
      <c r="E174" s="290">
        <v>23.64</v>
      </c>
      <c r="F174" s="290">
        <v>0</v>
      </c>
      <c r="G174" s="291">
        <f>E174*F174</f>
        <v>0</v>
      </c>
      <c r="H174" s="292">
        <v>0.0135</v>
      </c>
      <c r="I174" s="293">
        <f>E174*H174</f>
        <v>0.31914</v>
      </c>
      <c r="J174" s="292"/>
      <c r="K174" s="293">
        <f>E174*J174</f>
        <v>0</v>
      </c>
      <c r="L174" s="291" t="s">
        <v>1789</v>
      </c>
      <c r="P174" s="285">
        <v>2</v>
      </c>
      <c r="AB174" s="254">
        <v>3</v>
      </c>
      <c r="AC174" s="254">
        <v>1</v>
      </c>
      <c r="AD174" s="254">
        <v>595920391</v>
      </c>
      <c r="BA174" s="254">
        <v>1</v>
      </c>
      <c r="BB174" s="254">
        <f>IF(BA174=1,G174,0)</f>
        <v>0</v>
      </c>
      <c r="BC174" s="254">
        <f>IF(BA174=2,G174,0)</f>
        <v>0</v>
      </c>
      <c r="BD174" s="254">
        <f>IF(BA174=3,G174,0)</f>
        <v>0</v>
      </c>
      <c r="BE174" s="254">
        <f>IF(BA174=4,G174,0)</f>
        <v>0</v>
      </c>
      <c r="BF174" s="254">
        <f>IF(BA174=5,G174,0)</f>
        <v>0</v>
      </c>
      <c r="CB174" s="285">
        <v>3</v>
      </c>
      <c r="CC174" s="285">
        <v>1</v>
      </c>
    </row>
    <row r="175" spans="1:16" ht="12.75">
      <c r="A175" s="294"/>
      <c r="B175" s="297"/>
      <c r="C175" s="298" t="s">
        <v>271</v>
      </c>
      <c r="D175" s="299"/>
      <c r="E175" s="300">
        <v>23.64</v>
      </c>
      <c r="F175" s="301"/>
      <c r="G175" s="302"/>
      <c r="H175" s="303"/>
      <c r="I175" s="295"/>
      <c r="J175" s="304"/>
      <c r="K175" s="295"/>
      <c r="L175" s="302"/>
      <c r="N175" s="296" t="s">
        <v>271</v>
      </c>
      <c r="P175" s="285"/>
    </row>
    <row r="176" spans="1:58" ht="12.75">
      <c r="A176" s="305"/>
      <c r="B176" s="306" t="s">
        <v>98</v>
      </c>
      <c r="C176" s="307" t="s">
        <v>268</v>
      </c>
      <c r="D176" s="308"/>
      <c r="E176" s="309"/>
      <c r="F176" s="310"/>
      <c r="G176" s="311">
        <f>SUM(G146:G175)</f>
        <v>0</v>
      </c>
      <c r="H176" s="312"/>
      <c r="I176" s="313">
        <f>SUM(I146:I175)</f>
        <v>2.0303591999999995</v>
      </c>
      <c r="J176" s="312"/>
      <c r="K176" s="313">
        <f>SUM(K146:K175)</f>
        <v>0</v>
      </c>
      <c r="L176" s="311">
        <f>SUM(L146:L175)</f>
        <v>0</v>
      </c>
      <c r="P176" s="285">
        <v>4</v>
      </c>
      <c r="BB176" s="314">
        <f>SUM(BB146:BB175)</f>
        <v>0</v>
      </c>
      <c r="BC176" s="314">
        <f>SUM(BC146:BC175)</f>
        <v>0</v>
      </c>
      <c r="BD176" s="314">
        <f>SUM(BD146:BD175)</f>
        <v>0</v>
      </c>
      <c r="BE176" s="314">
        <f>SUM(BE146:BE175)</f>
        <v>0</v>
      </c>
      <c r="BF176" s="314">
        <f>SUM(BF146:BF175)</f>
        <v>0</v>
      </c>
    </row>
    <row r="177" spans="1:16" ht="12.75">
      <c r="A177" s="275" t="s">
        <v>95</v>
      </c>
      <c r="B177" s="276" t="s">
        <v>289</v>
      </c>
      <c r="C177" s="277" t="s">
        <v>290</v>
      </c>
      <c r="D177" s="278"/>
      <c r="E177" s="279"/>
      <c r="F177" s="279"/>
      <c r="G177" s="280"/>
      <c r="H177" s="281"/>
      <c r="I177" s="282"/>
      <c r="J177" s="283"/>
      <c r="K177" s="284"/>
      <c r="L177" s="280"/>
      <c r="P177" s="285">
        <v>1</v>
      </c>
    </row>
    <row r="178" spans="1:81" ht="12.75">
      <c r="A178" s="286">
        <v>39</v>
      </c>
      <c r="B178" s="287" t="s">
        <v>292</v>
      </c>
      <c r="C178" s="288" t="s">
        <v>293</v>
      </c>
      <c r="D178" s="289" t="s">
        <v>108</v>
      </c>
      <c r="E178" s="290">
        <v>11</v>
      </c>
      <c r="F178" s="290">
        <v>0</v>
      </c>
      <c r="G178" s="291">
        <f>E178*F178</f>
        <v>0</v>
      </c>
      <c r="H178" s="292">
        <v>1.9397</v>
      </c>
      <c r="I178" s="293">
        <f>E178*H178</f>
        <v>21.3367</v>
      </c>
      <c r="J178" s="292">
        <v>0</v>
      </c>
      <c r="K178" s="293">
        <f>E178*J178</f>
        <v>0</v>
      </c>
      <c r="L178" s="291" t="s">
        <v>1787</v>
      </c>
      <c r="P178" s="285">
        <v>2</v>
      </c>
      <c r="AB178" s="254">
        <v>1</v>
      </c>
      <c r="AC178" s="254">
        <v>1</v>
      </c>
      <c r="AD178" s="254">
        <v>1</v>
      </c>
      <c r="BA178" s="254">
        <v>1</v>
      </c>
      <c r="BB178" s="254">
        <f>IF(BA178=1,G178,0)</f>
        <v>0</v>
      </c>
      <c r="BC178" s="254">
        <f>IF(BA178=2,G178,0)</f>
        <v>0</v>
      </c>
      <c r="BD178" s="254">
        <f>IF(BA178=3,G178,0)</f>
        <v>0</v>
      </c>
      <c r="BE178" s="254">
        <f>IF(BA178=4,G178,0)</f>
        <v>0</v>
      </c>
      <c r="BF178" s="254">
        <f>IF(BA178=5,G178,0)</f>
        <v>0</v>
      </c>
      <c r="CB178" s="285">
        <v>1</v>
      </c>
      <c r="CC178" s="285">
        <v>1</v>
      </c>
    </row>
    <row r="179" spans="1:16" ht="12.75">
      <c r="A179" s="294"/>
      <c r="B179" s="297"/>
      <c r="C179" s="298" t="s">
        <v>294</v>
      </c>
      <c r="D179" s="299"/>
      <c r="E179" s="300">
        <v>0</v>
      </c>
      <c r="F179" s="301"/>
      <c r="G179" s="302"/>
      <c r="H179" s="303"/>
      <c r="I179" s="295"/>
      <c r="J179" s="304"/>
      <c r="K179" s="295"/>
      <c r="L179" s="302"/>
      <c r="N179" s="296" t="s">
        <v>294</v>
      </c>
      <c r="P179" s="285"/>
    </row>
    <row r="180" spans="1:16" ht="12.75">
      <c r="A180" s="294"/>
      <c r="B180" s="297"/>
      <c r="C180" s="298" t="s">
        <v>295</v>
      </c>
      <c r="D180" s="299"/>
      <c r="E180" s="300">
        <v>6</v>
      </c>
      <c r="F180" s="301"/>
      <c r="G180" s="302"/>
      <c r="H180" s="303"/>
      <c r="I180" s="295"/>
      <c r="J180" s="304"/>
      <c r="K180" s="295"/>
      <c r="L180" s="302"/>
      <c r="N180" s="296" t="s">
        <v>295</v>
      </c>
      <c r="P180" s="285"/>
    </row>
    <row r="181" spans="1:16" ht="12.75">
      <c r="A181" s="294"/>
      <c r="B181" s="297"/>
      <c r="C181" s="298" t="s">
        <v>296</v>
      </c>
      <c r="D181" s="299"/>
      <c r="E181" s="300">
        <v>0</v>
      </c>
      <c r="F181" s="301"/>
      <c r="G181" s="302"/>
      <c r="H181" s="303"/>
      <c r="I181" s="295"/>
      <c r="J181" s="304"/>
      <c r="K181" s="295"/>
      <c r="L181" s="302"/>
      <c r="N181" s="296" t="s">
        <v>296</v>
      </c>
      <c r="P181" s="285"/>
    </row>
    <row r="182" spans="1:16" ht="12.75">
      <c r="A182" s="294"/>
      <c r="B182" s="297"/>
      <c r="C182" s="298" t="s">
        <v>297</v>
      </c>
      <c r="D182" s="299"/>
      <c r="E182" s="300">
        <v>5</v>
      </c>
      <c r="F182" s="301"/>
      <c r="G182" s="302"/>
      <c r="H182" s="303"/>
      <c r="I182" s="295"/>
      <c r="J182" s="304"/>
      <c r="K182" s="295"/>
      <c r="L182" s="302"/>
      <c r="N182" s="296" t="s">
        <v>297</v>
      </c>
      <c r="P182" s="285"/>
    </row>
    <row r="183" spans="1:81" ht="12.75">
      <c r="A183" s="286">
        <v>40</v>
      </c>
      <c r="B183" s="287" t="s">
        <v>298</v>
      </c>
      <c r="C183" s="288" t="s">
        <v>299</v>
      </c>
      <c r="D183" s="289" t="s">
        <v>225</v>
      </c>
      <c r="E183" s="290">
        <v>10</v>
      </c>
      <c r="F183" s="290">
        <v>0</v>
      </c>
      <c r="G183" s="291">
        <f>E183*F183</f>
        <v>0</v>
      </c>
      <c r="H183" s="292">
        <v>0.12846</v>
      </c>
      <c r="I183" s="293">
        <f>E183*H183</f>
        <v>1.2846</v>
      </c>
      <c r="J183" s="292">
        <v>0</v>
      </c>
      <c r="K183" s="293">
        <f>E183*J183</f>
        <v>0</v>
      </c>
      <c r="L183" s="291" t="s">
        <v>1787</v>
      </c>
      <c r="P183" s="285">
        <v>2</v>
      </c>
      <c r="AB183" s="254">
        <v>1</v>
      </c>
      <c r="AC183" s="254">
        <v>1</v>
      </c>
      <c r="AD183" s="254">
        <v>1</v>
      </c>
      <c r="BA183" s="254">
        <v>1</v>
      </c>
      <c r="BB183" s="254">
        <f>IF(BA183=1,G183,0)</f>
        <v>0</v>
      </c>
      <c r="BC183" s="254">
        <f>IF(BA183=2,G183,0)</f>
        <v>0</v>
      </c>
      <c r="BD183" s="254">
        <f>IF(BA183=3,G183,0)</f>
        <v>0</v>
      </c>
      <c r="BE183" s="254">
        <f>IF(BA183=4,G183,0)</f>
        <v>0</v>
      </c>
      <c r="BF183" s="254">
        <f>IF(BA183=5,G183,0)</f>
        <v>0</v>
      </c>
      <c r="CB183" s="285">
        <v>1</v>
      </c>
      <c r="CC183" s="285">
        <v>1</v>
      </c>
    </row>
    <row r="184" spans="1:16" ht="12.75">
      <c r="A184" s="294"/>
      <c r="B184" s="297"/>
      <c r="C184" s="298" t="s">
        <v>296</v>
      </c>
      <c r="D184" s="299"/>
      <c r="E184" s="300">
        <v>0</v>
      </c>
      <c r="F184" s="301"/>
      <c r="G184" s="302"/>
      <c r="H184" s="303"/>
      <c r="I184" s="295"/>
      <c r="J184" s="304"/>
      <c r="K184" s="295"/>
      <c r="L184" s="302"/>
      <c r="N184" s="296" t="s">
        <v>296</v>
      </c>
      <c r="P184" s="285"/>
    </row>
    <row r="185" spans="1:16" ht="12.75">
      <c r="A185" s="294"/>
      <c r="B185" s="297"/>
      <c r="C185" s="298" t="s">
        <v>300</v>
      </c>
      <c r="D185" s="299"/>
      <c r="E185" s="300">
        <v>10</v>
      </c>
      <c r="F185" s="301"/>
      <c r="G185" s="302"/>
      <c r="H185" s="303"/>
      <c r="I185" s="295"/>
      <c r="J185" s="304"/>
      <c r="K185" s="295"/>
      <c r="L185" s="302"/>
      <c r="N185" s="296">
        <v>10</v>
      </c>
      <c r="P185" s="285"/>
    </row>
    <row r="186" spans="1:16" ht="12.75">
      <c r="A186" s="294"/>
      <c r="B186" s="297"/>
      <c r="C186" s="298" t="s">
        <v>301</v>
      </c>
      <c r="D186" s="299"/>
      <c r="E186" s="300">
        <v>0</v>
      </c>
      <c r="F186" s="301"/>
      <c r="G186" s="302"/>
      <c r="H186" s="303"/>
      <c r="I186" s="295"/>
      <c r="J186" s="304"/>
      <c r="K186" s="295"/>
      <c r="L186" s="302"/>
      <c r="N186" s="296" t="s">
        <v>301</v>
      </c>
      <c r="P186" s="285"/>
    </row>
    <row r="187" spans="1:81" ht="12.75">
      <c r="A187" s="286">
        <v>41</v>
      </c>
      <c r="B187" s="287" t="s">
        <v>302</v>
      </c>
      <c r="C187" s="288" t="s">
        <v>303</v>
      </c>
      <c r="D187" s="289" t="s">
        <v>225</v>
      </c>
      <c r="E187" s="290">
        <v>9</v>
      </c>
      <c r="F187" s="290">
        <v>0</v>
      </c>
      <c r="G187" s="291">
        <f>E187*F187</f>
        <v>0</v>
      </c>
      <c r="H187" s="292">
        <v>0.13764</v>
      </c>
      <c r="I187" s="293">
        <f>E187*H187</f>
        <v>1.23876</v>
      </c>
      <c r="J187" s="292">
        <v>0</v>
      </c>
      <c r="K187" s="293">
        <f>E187*J187</f>
        <v>0</v>
      </c>
      <c r="L187" s="291" t="s">
        <v>1787</v>
      </c>
      <c r="P187" s="285">
        <v>2</v>
      </c>
      <c r="AB187" s="254">
        <v>1</v>
      </c>
      <c r="AC187" s="254">
        <v>1</v>
      </c>
      <c r="AD187" s="254">
        <v>1</v>
      </c>
      <c r="BA187" s="254">
        <v>1</v>
      </c>
      <c r="BB187" s="254">
        <f>IF(BA187=1,G187,0)</f>
        <v>0</v>
      </c>
      <c r="BC187" s="254">
        <f>IF(BA187=2,G187,0)</f>
        <v>0</v>
      </c>
      <c r="BD187" s="254">
        <f>IF(BA187=3,G187,0)</f>
        <v>0</v>
      </c>
      <c r="BE187" s="254">
        <f>IF(BA187=4,G187,0)</f>
        <v>0</v>
      </c>
      <c r="BF187" s="254">
        <f>IF(BA187=5,G187,0)</f>
        <v>0</v>
      </c>
      <c r="CB187" s="285">
        <v>1</v>
      </c>
      <c r="CC187" s="285">
        <v>1</v>
      </c>
    </row>
    <row r="188" spans="1:16" ht="12.75">
      <c r="A188" s="294"/>
      <c r="B188" s="297"/>
      <c r="C188" s="298" t="s">
        <v>294</v>
      </c>
      <c r="D188" s="299"/>
      <c r="E188" s="300">
        <v>0</v>
      </c>
      <c r="F188" s="301"/>
      <c r="G188" s="302"/>
      <c r="H188" s="303"/>
      <c r="I188" s="295"/>
      <c r="J188" s="304"/>
      <c r="K188" s="295"/>
      <c r="L188" s="302"/>
      <c r="N188" s="296" t="s">
        <v>294</v>
      </c>
      <c r="P188" s="285"/>
    </row>
    <row r="189" spans="1:16" ht="12.75">
      <c r="A189" s="294"/>
      <c r="B189" s="297"/>
      <c r="C189" s="298" t="s">
        <v>304</v>
      </c>
      <c r="D189" s="299"/>
      <c r="E189" s="300">
        <v>9</v>
      </c>
      <c r="F189" s="301"/>
      <c r="G189" s="302"/>
      <c r="H189" s="303"/>
      <c r="I189" s="295"/>
      <c r="J189" s="304"/>
      <c r="K189" s="295"/>
      <c r="L189" s="302"/>
      <c r="N189" s="296" t="s">
        <v>304</v>
      </c>
      <c r="P189" s="285"/>
    </row>
    <row r="190" spans="1:16" ht="12.75">
      <c r="A190" s="294"/>
      <c r="B190" s="297"/>
      <c r="C190" s="298" t="s">
        <v>301</v>
      </c>
      <c r="D190" s="299"/>
      <c r="E190" s="300">
        <v>0</v>
      </c>
      <c r="F190" s="301"/>
      <c r="G190" s="302"/>
      <c r="H190" s="303"/>
      <c r="I190" s="295"/>
      <c r="J190" s="304"/>
      <c r="K190" s="295"/>
      <c r="L190" s="302"/>
      <c r="N190" s="296" t="s">
        <v>301</v>
      </c>
      <c r="P190" s="285"/>
    </row>
    <row r="191" spans="1:81" ht="12.75">
      <c r="A191" s="286">
        <v>42</v>
      </c>
      <c r="B191" s="287" t="s">
        <v>305</v>
      </c>
      <c r="C191" s="288" t="s">
        <v>306</v>
      </c>
      <c r="D191" s="289" t="s">
        <v>108</v>
      </c>
      <c r="E191" s="290">
        <v>1.9</v>
      </c>
      <c r="F191" s="290">
        <v>0</v>
      </c>
      <c r="G191" s="291">
        <f>E191*F191</f>
        <v>0</v>
      </c>
      <c r="H191" s="292">
        <v>2.42198</v>
      </c>
      <c r="I191" s="293">
        <f>E191*H191</f>
        <v>4.601762</v>
      </c>
      <c r="J191" s="292">
        <v>0</v>
      </c>
      <c r="K191" s="293">
        <f>E191*J191</f>
        <v>0</v>
      </c>
      <c r="L191" s="291" t="s">
        <v>1787</v>
      </c>
      <c r="P191" s="285">
        <v>2</v>
      </c>
      <c r="AB191" s="254">
        <v>1</v>
      </c>
      <c r="AC191" s="254">
        <v>1</v>
      </c>
      <c r="AD191" s="254">
        <v>1</v>
      </c>
      <c r="BA191" s="254">
        <v>1</v>
      </c>
      <c r="BB191" s="254">
        <f>IF(BA191=1,G191,0)</f>
        <v>0</v>
      </c>
      <c r="BC191" s="254">
        <f>IF(BA191=2,G191,0)</f>
        <v>0</v>
      </c>
      <c r="BD191" s="254">
        <f>IF(BA191=3,G191,0)</f>
        <v>0</v>
      </c>
      <c r="BE191" s="254">
        <f>IF(BA191=4,G191,0)</f>
        <v>0</v>
      </c>
      <c r="BF191" s="254">
        <f>IF(BA191=5,G191,0)</f>
        <v>0</v>
      </c>
      <c r="CB191" s="285">
        <v>1</v>
      </c>
      <c r="CC191" s="285">
        <v>1</v>
      </c>
    </row>
    <row r="192" spans="1:16" ht="12.75">
      <c r="A192" s="294"/>
      <c r="B192" s="297"/>
      <c r="C192" s="298" t="s">
        <v>307</v>
      </c>
      <c r="D192" s="299"/>
      <c r="E192" s="300">
        <v>0</v>
      </c>
      <c r="F192" s="301"/>
      <c r="G192" s="302"/>
      <c r="H192" s="303"/>
      <c r="I192" s="295"/>
      <c r="J192" s="304"/>
      <c r="K192" s="295"/>
      <c r="L192" s="302"/>
      <c r="N192" s="296" t="s">
        <v>307</v>
      </c>
      <c r="P192" s="285"/>
    </row>
    <row r="193" spans="1:16" ht="12.75">
      <c r="A193" s="294"/>
      <c r="B193" s="297"/>
      <c r="C193" s="298" t="s">
        <v>294</v>
      </c>
      <c r="D193" s="299"/>
      <c r="E193" s="300">
        <v>0</v>
      </c>
      <c r="F193" s="301"/>
      <c r="G193" s="302"/>
      <c r="H193" s="303"/>
      <c r="I193" s="295"/>
      <c r="J193" s="304"/>
      <c r="K193" s="295"/>
      <c r="L193" s="302"/>
      <c r="N193" s="296" t="s">
        <v>294</v>
      </c>
      <c r="P193" s="285"/>
    </row>
    <row r="194" spans="1:16" ht="12.75">
      <c r="A194" s="294"/>
      <c r="B194" s="297"/>
      <c r="C194" s="298" t="s">
        <v>308</v>
      </c>
      <c r="D194" s="299"/>
      <c r="E194" s="300">
        <v>0.9</v>
      </c>
      <c r="F194" s="301"/>
      <c r="G194" s="302"/>
      <c r="H194" s="303"/>
      <c r="I194" s="295"/>
      <c r="J194" s="304"/>
      <c r="K194" s="295"/>
      <c r="L194" s="302"/>
      <c r="N194" s="296" t="s">
        <v>308</v>
      </c>
      <c r="P194" s="285"/>
    </row>
    <row r="195" spans="1:16" ht="12.75">
      <c r="A195" s="294"/>
      <c r="B195" s="297"/>
      <c r="C195" s="298" t="s">
        <v>296</v>
      </c>
      <c r="D195" s="299"/>
      <c r="E195" s="300">
        <v>0</v>
      </c>
      <c r="F195" s="301"/>
      <c r="G195" s="302"/>
      <c r="H195" s="303"/>
      <c r="I195" s="295"/>
      <c r="J195" s="304"/>
      <c r="K195" s="295"/>
      <c r="L195" s="302"/>
      <c r="N195" s="296" t="s">
        <v>296</v>
      </c>
      <c r="P195" s="285"/>
    </row>
    <row r="196" spans="1:16" ht="12.75">
      <c r="A196" s="294"/>
      <c r="B196" s="297"/>
      <c r="C196" s="298" t="s">
        <v>309</v>
      </c>
      <c r="D196" s="299"/>
      <c r="E196" s="300">
        <v>1</v>
      </c>
      <c r="F196" s="301"/>
      <c r="G196" s="302"/>
      <c r="H196" s="303"/>
      <c r="I196" s="295"/>
      <c r="J196" s="304"/>
      <c r="K196" s="295"/>
      <c r="L196" s="302"/>
      <c r="N196" s="296" t="s">
        <v>309</v>
      </c>
      <c r="P196" s="285"/>
    </row>
    <row r="197" spans="1:81" ht="22.5">
      <c r="A197" s="286">
        <v>43</v>
      </c>
      <c r="B197" s="287" t="s">
        <v>310</v>
      </c>
      <c r="C197" s="288" t="s">
        <v>311</v>
      </c>
      <c r="D197" s="289" t="s">
        <v>225</v>
      </c>
      <c r="E197" s="290">
        <v>8</v>
      </c>
      <c r="F197" s="290">
        <v>0</v>
      </c>
      <c r="G197" s="291">
        <f>E197*F197</f>
        <v>0</v>
      </c>
      <c r="H197" s="292">
        <v>0.8</v>
      </c>
      <c r="I197" s="293">
        <f>E197*H197</f>
        <v>6.4</v>
      </c>
      <c r="J197" s="292"/>
      <c r="K197" s="293">
        <f>E197*J197</f>
        <v>0</v>
      </c>
      <c r="L197" s="291" t="s">
        <v>1791</v>
      </c>
      <c r="P197" s="285">
        <v>2</v>
      </c>
      <c r="AB197" s="254">
        <v>12</v>
      </c>
      <c r="AC197" s="254">
        <v>0</v>
      </c>
      <c r="AD197" s="254">
        <v>599</v>
      </c>
      <c r="BA197" s="254">
        <v>1</v>
      </c>
      <c r="BB197" s="254">
        <f>IF(BA197=1,G197,0)</f>
        <v>0</v>
      </c>
      <c r="BC197" s="254">
        <f>IF(BA197=2,G197,0)</f>
        <v>0</v>
      </c>
      <c r="BD197" s="254">
        <f>IF(BA197=3,G197,0)</f>
        <v>0</v>
      </c>
      <c r="BE197" s="254">
        <f>IF(BA197=4,G197,0)</f>
        <v>0</v>
      </c>
      <c r="BF197" s="254">
        <f>IF(BA197=5,G197,0)</f>
        <v>0</v>
      </c>
      <c r="CB197" s="285">
        <v>12</v>
      </c>
      <c r="CC197" s="285">
        <v>0</v>
      </c>
    </row>
    <row r="198" spans="1:16" ht="12.75">
      <c r="A198" s="294"/>
      <c r="B198" s="297"/>
      <c r="C198" s="298" t="s">
        <v>312</v>
      </c>
      <c r="D198" s="299"/>
      <c r="E198" s="300">
        <v>8</v>
      </c>
      <c r="F198" s="301"/>
      <c r="G198" s="302"/>
      <c r="H198" s="303"/>
      <c r="I198" s="295"/>
      <c r="J198" s="304"/>
      <c r="K198" s="295"/>
      <c r="L198" s="302"/>
      <c r="N198" s="296" t="s">
        <v>312</v>
      </c>
      <c r="P198" s="285"/>
    </row>
    <row r="199" spans="1:16" ht="12.75">
      <c r="A199" s="294"/>
      <c r="B199" s="297"/>
      <c r="C199" s="298" t="s">
        <v>313</v>
      </c>
      <c r="D199" s="299"/>
      <c r="E199" s="300">
        <v>0</v>
      </c>
      <c r="F199" s="301"/>
      <c r="G199" s="302"/>
      <c r="H199" s="303"/>
      <c r="I199" s="295"/>
      <c r="J199" s="304"/>
      <c r="K199" s="295"/>
      <c r="L199" s="302"/>
      <c r="N199" s="296" t="s">
        <v>313</v>
      </c>
      <c r="P199" s="285"/>
    </row>
    <row r="200" spans="1:81" ht="22.5">
      <c r="A200" s="286">
        <v>44</v>
      </c>
      <c r="B200" s="287" t="s">
        <v>314</v>
      </c>
      <c r="C200" s="288" t="s">
        <v>315</v>
      </c>
      <c r="D200" s="289" t="s">
        <v>225</v>
      </c>
      <c r="E200" s="290">
        <v>10</v>
      </c>
      <c r="F200" s="290">
        <v>0</v>
      </c>
      <c r="G200" s="291">
        <f>E200*F200</f>
        <v>0</v>
      </c>
      <c r="H200" s="292">
        <v>0.3</v>
      </c>
      <c r="I200" s="293">
        <f>E200*H200</f>
        <v>3</v>
      </c>
      <c r="J200" s="292"/>
      <c r="K200" s="293">
        <f>E200*J200</f>
        <v>0</v>
      </c>
      <c r="L200" s="291" t="s">
        <v>1791</v>
      </c>
      <c r="P200" s="285">
        <v>2</v>
      </c>
      <c r="AB200" s="254">
        <v>12</v>
      </c>
      <c r="AC200" s="254">
        <v>0</v>
      </c>
      <c r="AD200" s="254">
        <v>600</v>
      </c>
      <c r="BA200" s="254">
        <v>1</v>
      </c>
      <c r="BB200" s="254">
        <f>IF(BA200=1,G200,0)</f>
        <v>0</v>
      </c>
      <c r="BC200" s="254">
        <f>IF(BA200=2,G200,0)</f>
        <v>0</v>
      </c>
      <c r="BD200" s="254">
        <f>IF(BA200=3,G200,0)</f>
        <v>0</v>
      </c>
      <c r="BE200" s="254">
        <f>IF(BA200=4,G200,0)</f>
        <v>0</v>
      </c>
      <c r="BF200" s="254">
        <f>IF(BA200=5,G200,0)</f>
        <v>0</v>
      </c>
      <c r="CB200" s="285">
        <v>12</v>
      </c>
      <c r="CC200" s="285">
        <v>0</v>
      </c>
    </row>
    <row r="201" spans="1:16" ht="12.75">
      <c r="A201" s="294"/>
      <c r="B201" s="297"/>
      <c r="C201" s="298" t="s">
        <v>316</v>
      </c>
      <c r="D201" s="299"/>
      <c r="E201" s="300">
        <v>10</v>
      </c>
      <c r="F201" s="301"/>
      <c r="G201" s="302"/>
      <c r="H201" s="303"/>
      <c r="I201" s="295"/>
      <c r="J201" s="304"/>
      <c r="K201" s="295"/>
      <c r="L201" s="302"/>
      <c r="N201" s="296" t="s">
        <v>316</v>
      </c>
      <c r="P201" s="285"/>
    </row>
    <row r="202" spans="1:58" ht="12.75">
      <c r="A202" s="305"/>
      <c r="B202" s="306" t="s">
        <v>98</v>
      </c>
      <c r="C202" s="307" t="s">
        <v>291</v>
      </c>
      <c r="D202" s="308"/>
      <c r="E202" s="309"/>
      <c r="F202" s="310"/>
      <c r="G202" s="311">
        <f>SUM(G177:G201)</f>
        <v>0</v>
      </c>
      <c r="H202" s="312"/>
      <c r="I202" s="313">
        <f>SUM(I177:I201)</f>
        <v>37.861822000000004</v>
      </c>
      <c r="J202" s="312"/>
      <c r="K202" s="313">
        <f>SUM(K177:K201)</f>
        <v>0</v>
      </c>
      <c r="L202" s="311">
        <f>SUM(L177:L201)</f>
        <v>0</v>
      </c>
      <c r="P202" s="285">
        <v>4</v>
      </c>
      <c r="BB202" s="314">
        <f>SUM(BB177:BB201)</f>
        <v>0</v>
      </c>
      <c r="BC202" s="314">
        <f>SUM(BC177:BC201)</f>
        <v>0</v>
      </c>
      <c r="BD202" s="314">
        <f>SUM(BD177:BD201)</f>
        <v>0</v>
      </c>
      <c r="BE202" s="314">
        <f>SUM(BE177:BE201)</f>
        <v>0</v>
      </c>
      <c r="BF202" s="314">
        <f>SUM(BF177:BF201)</f>
        <v>0</v>
      </c>
    </row>
    <row r="203" spans="1:16" ht="12.75">
      <c r="A203" s="275" t="s">
        <v>95</v>
      </c>
      <c r="B203" s="276" t="s">
        <v>317</v>
      </c>
      <c r="C203" s="277" t="s">
        <v>318</v>
      </c>
      <c r="D203" s="278"/>
      <c r="E203" s="279"/>
      <c r="F203" s="279"/>
      <c r="G203" s="280"/>
      <c r="H203" s="281"/>
      <c r="I203" s="282"/>
      <c r="J203" s="283"/>
      <c r="K203" s="284"/>
      <c r="L203" s="280"/>
      <c r="P203" s="285">
        <v>1</v>
      </c>
    </row>
    <row r="204" spans="1:81" ht="12.75">
      <c r="A204" s="286">
        <v>45</v>
      </c>
      <c r="B204" s="287" t="s">
        <v>320</v>
      </c>
      <c r="C204" s="288" t="s">
        <v>321</v>
      </c>
      <c r="D204" s="289" t="s">
        <v>217</v>
      </c>
      <c r="E204" s="290">
        <v>4</v>
      </c>
      <c r="F204" s="290">
        <v>0</v>
      </c>
      <c r="G204" s="291">
        <f>E204*F204</f>
        <v>0</v>
      </c>
      <c r="H204" s="292">
        <v>0.00097</v>
      </c>
      <c r="I204" s="293">
        <f>E204*H204</f>
        <v>0.00388</v>
      </c>
      <c r="J204" s="292">
        <v>0</v>
      </c>
      <c r="K204" s="293">
        <f>E204*J204</f>
        <v>0</v>
      </c>
      <c r="L204" s="291" t="s">
        <v>1787</v>
      </c>
      <c r="P204" s="285">
        <v>2</v>
      </c>
      <c r="AB204" s="254">
        <v>1</v>
      </c>
      <c r="AC204" s="254">
        <v>1</v>
      </c>
      <c r="AD204" s="254">
        <v>1</v>
      </c>
      <c r="BA204" s="254">
        <v>1</v>
      </c>
      <c r="BB204" s="254">
        <f>IF(BA204=1,G204,0)</f>
        <v>0</v>
      </c>
      <c r="BC204" s="254">
        <f>IF(BA204=2,G204,0)</f>
        <v>0</v>
      </c>
      <c r="BD204" s="254">
        <f>IF(BA204=3,G204,0)</f>
        <v>0</v>
      </c>
      <c r="BE204" s="254">
        <f>IF(BA204=4,G204,0)</f>
        <v>0</v>
      </c>
      <c r="BF204" s="254">
        <f>IF(BA204=5,G204,0)</f>
        <v>0</v>
      </c>
      <c r="CB204" s="285">
        <v>1</v>
      </c>
      <c r="CC204" s="285">
        <v>1</v>
      </c>
    </row>
    <row r="205" spans="1:16" ht="12.75">
      <c r="A205" s="294"/>
      <c r="B205" s="297"/>
      <c r="C205" s="298" t="s">
        <v>242</v>
      </c>
      <c r="D205" s="299"/>
      <c r="E205" s="300">
        <v>0</v>
      </c>
      <c r="F205" s="301"/>
      <c r="G205" s="302"/>
      <c r="H205" s="303"/>
      <c r="I205" s="295"/>
      <c r="J205" s="304"/>
      <c r="K205" s="295"/>
      <c r="L205" s="302"/>
      <c r="N205" s="296" t="s">
        <v>242</v>
      </c>
      <c r="P205" s="285"/>
    </row>
    <row r="206" spans="1:16" ht="12.75">
      <c r="A206" s="294"/>
      <c r="B206" s="297"/>
      <c r="C206" s="298" t="s">
        <v>322</v>
      </c>
      <c r="D206" s="299"/>
      <c r="E206" s="300">
        <v>4</v>
      </c>
      <c r="F206" s="301"/>
      <c r="G206" s="302"/>
      <c r="H206" s="303"/>
      <c r="I206" s="295"/>
      <c r="J206" s="304"/>
      <c r="K206" s="295"/>
      <c r="L206" s="302"/>
      <c r="N206" s="296" t="s">
        <v>322</v>
      </c>
      <c r="P206" s="285"/>
    </row>
    <row r="207" spans="1:81" ht="22.5">
      <c r="A207" s="286">
        <v>46</v>
      </c>
      <c r="B207" s="287" t="s">
        <v>323</v>
      </c>
      <c r="C207" s="288" t="s">
        <v>324</v>
      </c>
      <c r="D207" s="289" t="s">
        <v>108</v>
      </c>
      <c r="E207" s="290">
        <v>0.27</v>
      </c>
      <c r="F207" s="290">
        <v>0</v>
      </c>
      <c r="G207" s="291">
        <f>E207*F207</f>
        <v>0</v>
      </c>
      <c r="H207" s="292">
        <v>2.52517</v>
      </c>
      <c r="I207" s="293">
        <f>E207*H207</f>
        <v>0.6817959000000001</v>
      </c>
      <c r="J207" s="292">
        <v>0</v>
      </c>
      <c r="K207" s="293">
        <f>E207*J207</f>
        <v>0</v>
      </c>
      <c r="L207" s="291" t="s">
        <v>1787</v>
      </c>
      <c r="P207" s="285">
        <v>2</v>
      </c>
      <c r="AB207" s="254">
        <v>1</v>
      </c>
      <c r="AC207" s="254">
        <v>1</v>
      </c>
      <c r="AD207" s="254">
        <v>1</v>
      </c>
      <c r="BA207" s="254">
        <v>1</v>
      </c>
      <c r="BB207" s="254">
        <f>IF(BA207=1,G207,0)</f>
        <v>0</v>
      </c>
      <c r="BC207" s="254">
        <f>IF(BA207=2,G207,0)</f>
        <v>0</v>
      </c>
      <c r="BD207" s="254">
        <f>IF(BA207=3,G207,0)</f>
        <v>0</v>
      </c>
      <c r="BE207" s="254">
        <f>IF(BA207=4,G207,0)</f>
        <v>0</v>
      </c>
      <c r="BF207" s="254">
        <f>IF(BA207=5,G207,0)</f>
        <v>0</v>
      </c>
      <c r="CB207" s="285">
        <v>1</v>
      </c>
      <c r="CC207" s="285">
        <v>1</v>
      </c>
    </row>
    <row r="208" spans="1:16" ht="12.75">
      <c r="A208" s="294"/>
      <c r="B208" s="297"/>
      <c r="C208" s="298" t="s">
        <v>242</v>
      </c>
      <c r="D208" s="299"/>
      <c r="E208" s="300">
        <v>0</v>
      </c>
      <c r="F208" s="301"/>
      <c r="G208" s="302"/>
      <c r="H208" s="303"/>
      <c r="I208" s="295"/>
      <c r="J208" s="304"/>
      <c r="K208" s="295"/>
      <c r="L208" s="302"/>
      <c r="N208" s="296" t="s">
        <v>242</v>
      </c>
      <c r="P208" s="285"/>
    </row>
    <row r="209" spans="1:16" ht="12.75">
      <c r="A209" s="294"/>
      <c r="B209" s="297"/>
      <c r="C209" s="298" t="s">
        <v>325</v>
      </c>
      <c r="D209" s="299"/>
      <c r="E209" s="300">
        <v>0.27</v>
      </c>
      <c r="F209" s="301"/>
      <c r="G209" s="302"/>
      <c r="H209" s="303"/>
      <c r="I209" s="295"/>
      <c r="J209" s="304"/>
      <c r="K209" s="295"/>
      <c r="L209" s="302"/>
      <c r="N209" s="296" t="s">
        <v>325</v>
      </c>
      <c r="P209" s="285"/>
    </row>
    <row r="210" spans="1:81" ht="12.75">
      <c r="A210" s="286">
        <v>47</v>
      </c>
      <c r="B210" s="287" t="s">
        <v>326</v>
      </c>
      <c r="C210" s="288" t="s">
        <v>327</v>
      </c>
      <c r="D210" s="289" t="s">
        <v>217</v>
      </c>
      <c r="E210" s="290">
        <v>8</v>
      </c>
      <c r="F210" s="290">
        <v>0</v>
      </c>
      <c r="G210" s="291">
        <f>E210*F210</f>
        <v>0</v>
      </c>
      <c r="H210" s="292">
        <v>0.05993</v>
      </c>
      <c r="I210" s="293">
        <f>E210*H210</f>
        <v>0.47944</v>
      </c>
      <c r="J210" s="292">
        <v>0</v>
      </c>
      <c r="K210" s="293">
        <f>E210*J210</f>
        <v>0</v>
      </c>
      <c r="L210" s="291" t="s">
        <v>1787</v>
      </c>
      <c r="P210" s="285">
        <v>2</v>
      </c>
      <c r="AB210" s="254">
        <v>1</v>
      </c>
      <c r="AC210" s="254">
        <v>1</v>
      </c>
      <c r="AD210" s="254">
        <v>1</v>
      </c>
      <c r="BA210" s="254">
        <v>1</v>
      </c>
      <c r="BB210" s="254">
        <f>IF(BA210=1,G210,0)</f>
        <v>0</v>
      </c>
      <c r="BC210" s="254">
        <f>IF(BA210=2,G210,0)</f>
        <v>0</v>
      </c>
      <c r="BD210" s="254">
        <f>IF(BA210=3,G210,0)</f>
        <v>0</v>
      </c>
      <c r="BE210" s="254">
        <f>IF(BA210=4,G210,0)</f>
        <v>0</v>
      </c>
      <c r="BF210" s="254">
        <f>IF(BA210=5,G210,0)</f>
        <v>0</v>
      </c>
      <c r="CB210" s="285">
        <v>1</v>
      </c>
      <c r="CC210" s="285">
        <v>1</v>
      </c>
    </row>
    <row r="211" spans="1:16" ht="12.75">
      <c r="A211" s="294"/>
      <c r="B211" s="297"/>
      <c r="C211" s="298" t="s">
        <v>328</v>
      </c>
      <c r="D211" s="299"/>
      <c r="E211" s="300">
        <v>8</v>
      </c>
      <c r="F211" s="301"/>
      <c r="G211" s="302"/>
      <c r="H211" s="303"/>
      <c r="I211" s="295"/>
      <c r="J211" s="304"/>
      <c r="K211" s="295"/>
      <c r="L211" s="302"/>
      <c r="N211" s="296" t="s">
        <v>328</v>
      </c>
      <c r="P211" s="285"/>
    </row>
    <row r="212" spans="1:81" ht="12.75">
      <c r="A212" s="286">
        <v>48</v>
      </c>
      <c r="B212" s="287" t="s">
        <v>329</v>
      </c>
      <c r="C212" s="288" t="s">
        <v>330</v>
      </c>
      <c r="D212" s="289" t="s">
        <v>217</v>
      </c>
      <c r="E212" s="290">
        <v>8</v>
      </c>
      <c r="F212" s="290">
        <v>0</v>
      </c>
      <c r="G212" s="291">
        <f>E212*F212</f>
        <v>0</v>
      </c>
      <c r="H212" s="292">
        <v>0</v>
      </c>
      <c r="I212" s="293">
        <f>E212*H212</f>
        <v>0</v>
      </c>
      <c r="J212" s="292">
        <v>0</v>
      </c>
      <c r="K212" s="293">
        <f>E212*J212</f>
        <v>0</v>
      </c>
      <c r="L212" s="291" t="s">
        <v>1787</v>
      </c>
      <c r="P212" s="285">
        <v>2</v>
      </c>
      <c r="AB212" s="254">
        <v>1</v>
      </c>
      <c r="AC212" s="254">
        <v>1</v>
      </c>
      <c r="AD212" s="254">
        <v>1</v>
      </c>
      <c r="BA212" s="254">
        <v>1</v>
      </c>
      <c r="BB212" s="254">
        <f>IF(BA212=1,G212,0)</f>
        <v>0</v>
      </c>
      <c r="BC212" s="254">
        <f>IF(BA212=2,G212,0)</f>
        <v>0</v>
      </c>
      <c r="BD212" s="254">
        <f>IF(BA212=3,G212,0)</f>
        <v>0</v>
      </c>
      <c r="BE212" s="254">
        <f>IF(BA212=4,G212,0)</f>
        <v>0</v>
      </c>
      <c r="BF212" s="254">
        <f>IF(BA212=5,G212,0)</f>
        <v>0</v>
      </c>
      <c r="CB212" s="285">
        <v>1</v>
      </c>
      <c r="CC212" s="285">
        <v>1</v>
      </c>
    </row>
    <row r="213" spans="1:16" ht="12.75">
      <c r="A213" s="294"/>
      <c r="B213" s="297"/>
      <c r="C213" s="298" t="s">
        <v>331</v>
      </c>
      <c r="D213" s="299"/>
      <c r="E213" s="300">
        <v>8</v>
      </c>
      <c r="F213" s="301"/>
      <c r="G213" s="302"/>
      <c r="H213" s="303"/>
      <c r="I213" s="295"/>
      <c r="J213" s="304"/>
      <c r="K213" s="295"/>
      <c r="L213" s="302"/>
      <c r="N213" s="296" t="s">
        <v>331</v>
      </c>
      <c r="P213" s="285"/>
    </row>
    <row r="214" spans="1:81" ht="12.75">
      <c r="A214" s="286">
        <v>49</v>
      </c>
      <c r="B214" s="287" t="s">
        <v>332</v>
      </c>
      <c r="C214" s="288" t="s">
        <v>333</v>
      </c>
      <c r="D214" s="289" t="s">
        <v>334</v>
      </c>
      <c r="E214" s="290">
        <v>0.0243</v>
      </c>
      <c r="F214" s="290">
        <v>0</v>
      </c>
      <c r="G214" s="291">
        <f>E214*F214</f>
        <v>0</v>
      </c>
      <c r="H214" s="292">
        <v>1.01665</v>
      </c>
      <c r="I214" s="293">
        <f>E214*H214</f>
        <v>0.024704595</v>
      </c>
      <c r="J214" s="292">
        <v>0</v>
      </c>
      <c r="K214" s="293">
        <f>E214*J214</f>
        <v>0</v>
      </c>
      <c r="L214" s="291" t="s">
        <v>1787</v>
      </c>
      <c r="P214" s="285">
        <v>2</v>
      </c>
      <c r="AB214" s="254">
        <v>1</v>
      </c>
      <c r="AC214" s="254">
        <v>1</v>
      </c>
      <c r="AD214" s="254">
        <v>1</v>
      </c>
      <c r="BA214" s="254">
        <v>1</v>
      </c>
      <c r="BB214" s="254">
        <f>IF(BA214=1,G214,0)</f>
        <v>0</v>
      </c>
      <c r="BC214" s="254">
        <f>IF(BA214=2,G214,0)</f>
        <v>0</v>
      </c>
      <c r="BD214" s="254">
        <f>IF(BA214=3,G214,0)</f>
        <v>0</v>
      </c>
      <c r="BE214" s="254">
        <f>IF(BA214=4,G214,0)</f>
        <v>0</v>
      </c>
      <c r="BF214" s="254">
        <f>IF(BA214=5,G214,0)</f>
        <v>0</v>
      </c>
      <c r="CB214" s="285">
        <v>1</v>
      </c>
      <c r="CC214" s="285">
        <v>1</v>
      </c>
    </row>
    <row r="215" spans="1:16" ht="12.75">
      <c r="A215" s="294"/>
      <c r="B215" s="297"/>
      <c r="C215" s="298" t="s">
        <v>335</v>
      </c>
      <c r="D215" s="299"/>
      <c r="E215" s="300">
        <v>0.0243</v>
      </c>
      <c r="F215" s="301"/>
      <c r="G215" s="302"/>
      <c r="H215" s="303"/>
      <c r="I215" s="295"/>
      <c r="J215" s="304"/>
      <c r="K215" s="295"/>
      <c r="L215" s="302"/>
      <c r="N215" s="296" t="s">
        <v>335</v>
      </c>
      <c r="P215" s="285"/>
    </row>
    <row r="216" spans="1:58" ht="12.75">
      <c r="A216" s="305"/>
      <c r="B216" s="306" t="s">
        <v>98</v>
      </c>
      <c r="C216" s="307" t="s">
        <v>319</v>
      </c>
      <c r="D216" s="308"/>
      <c r="E216" s="309"/>
      <c r="F216" s="310"/>
      <c r="G216" s="311">
        <f>SUM(G203:G215)</f>
        <v>0</v>
      </c>
      <c r="H216" s="312"/>
      <c r="I216" s="313">
        <f>SUM(I203:I215)</f>
        <v>1.189820495</v>
      </c>
      <c r="J216" s="312"/>
      <c r="K216" s="313">
        <f>SUM(K203:K215)</f>
        <v>0</v>
      </c>
      <c r="L216" s="311">
        <f>SUM(L203:L215)</f>
        <v>0</v>
      </c>
      <c r="P216" s="285">
        <v>4</v>
      </c>
      <c r="BB216" s="314">
        <f>SUM(BB203:BB215)</f>
        <v>0</v>
      </c>
      <c r="BC216" s="314">
        <f>SUM(BC203:BC215)</f>
        <v>0</v>
      </c>
      <c r="BD216" s="314">
        <f>SUM(BD203:BD215)</f>
        <v>0</v>
      </c>
      <c r="BE216" s="314">
        <f>SUM(BE203:BE215)</f>
        <v>0</v>
      </c>
      <c r="BF216" s="314">
        <f>SUM(BF203:BF215)</f>
        <v>0</v>
      </c>
    </row>
    <row r="217" spans="1:16" ht="12.75">
      <c r="A217" s="275" t="s">
        <v>95</v>
      </c>
      <c r="B217" s="276" t="s">
        <v>336</v>
      </c>
      <c r="C217" s="277" t="s">
        <v>337</v>
      </c>
      <c r="D217" s="278"/>
      <c r="E217" s="279"/>
      <c r="F217" s="279"/>
      <c r="G217" s="280"/>
      <c r="H217" s="281"/>
      <c r="I217" s="282"/>
      <c r="J217" s="283"/>
      <c r="K217" s="284"/>
      <c r="L217" s="280"/>
      <c r="P217" s="285">
        <v>1</v>
      </c>
    </row>
    <row r="218" spans="1:81" ht="12.75">
      <c r="A218" s="286">
        <v>50</v>
      </c>
      <c r="B218" s="287" t="s">
        <v>339</v>
      </c>
      <c r="C218" s="288" t="s">
        <v>340</v>
      </c>
      <c r="D218" s="289" t="s">
        <v>160</v>
      </c>
      <c r="E218" s="290">
        <v>64.185</v>
      </c>
      <c r="F218" s="290">
        <v>0</v>
      </c>
      <c r="G218" s="291">
        <f>E218*F218</f>
        <v>0</v>
      </c>
      <c r="H218" s="292">
        <v>0</v>
      </c>
      <c r="I218" s="293">
        <f>E218*H218</f>
        <v>0</v>
      </c>
      <c r="J218" s="292">
        <v>-0.235</v>
      </c>
      <c r="K218" s="293">
        <f>E218*J218</f>
        <v>-15.083475</v>
      </c>
      <c r="L218" s="291" t="s">
        <v>1787</v>
      </c>
      <c r="P218" s="285">
        <v>2</v>
      </c>
      <c r="AB218" s="254">
        <v>1</v>
      </c>
      <c r="AC218" s="254">
        <v>1</v>
      </c>
      <c r="AD218" s="254">
        <v>1</v>
      </c>
      <c r="BA218" s="254">
        <v>1</v>
      </c>
      <c r="BB218" s="254">
        <f>IF(BA218=1,G218,0)</f>
        <v>0</v>
      </c>
      <c r="BC218" s="254">
        <f>IF(BA218=2,G218,0)</f>
        <v>0</v>
      </c>
      <c r="BD218" s="254">
        <f>IF(BA218=3,G218,0)</f>
        <v>0</v>
      </c>
      <c r="BE218" s="254">
        <f>IF(BA218=4,G218,0)</f>
        <v>0</v>
      </c>
      <c r="BF218" s="254">
        <f>IF(BA218=5,G218,0)</f>
        <v>0</v>
      </c>
      <c r="CB218" s="285">
        <v>1</v>
      </c>
      <c r="CC218" s="285">
        <v>1</v>
      </c>
    </row>
    <row r="219" spans="1:16" ht="12.75">
      <c r="A219" s="294"/>
      <c r="B219" s="297"/>
      <c r="C219" s="298" t="s">
        <v>169</v>
      </c>
      <c r="D219" s="299"/>
      <c r="E219" s="300">
        <v>0</v>
      </c>
      <c r="F219" s="301"/>
      <c r="G219" s="302"/>
      <c r="H219" s="303"/>
      <c r="I219" s="295"/>
      <c r="J219" s="304"/>
      <c r="K219" s="295"/>
      <c r="L219" s="302"/>
      <c r="N219" s="296" t="s">
        <v>169</v>
      </c>
      <c r="P219" s="285"/>
    </row>
    <row r="220" spans="1:16" ht="12.75">
      <c r="A220" s="294"/>
      <c r="B220" s="297"/>
      <c r="C220" s="298" t="s">
        <v>341</v>
      </c>
      <c r="D220" s="299"/>
      <c r="E220" s="300">
        <v>7.9</v>
      </c>
      <c r="F220" s="301"/>
      <c r="G220" s="302"/>
      <c r="H220" s="303"/>
      <c r="I220" s="295"/>
      <c r="J220" s="304"/>
      <c r="K220" s="295"/>
      <c r="L220" s="302"/>
      <c r="N220" s="296" t="s">
        <v>341</v>
      </c>
      <c r="P220" s="285"/>
    </row>
    <row r="221" spans="1:16" ht="12.75">
      <c r="A221" s="294"/>
      <c r="B221" s="297"/>
      <c r="C221" s="298" t="s">
        <v>342</v>
      </c>
      <c r="D221" s="299"/>
      <c r="E221" s="300">
        <v>11.1</v>
      </c>
      <c r="F221" s="301"/>
      <c r="G221" s="302"/>
      <c r="H221" s="303"/>
      <c r="I221" s="295"/>
      <c r="J221" s="304"/>
      <c r="K221" s="295"/>
      <c r="L221" s="302"/>
      <c r="N221" s="296" t="s">
        <v>342</v>
      </c>
      <c r="P221" s="285"/>
    </row>
    <row r="222" spans="1:16" ht="12.75">
      <c r="A222" s="294"/>
      <c r="B222" s="297"/>
      <c r="C222" s="298" t="s">
        <v>169</v>
      </c>
      <c r="D222" s="299"/>
      <c r="E222" s="300">
        <v>0</v>
      </c>
      <c r="F222" s="301"/>
      <c r="G222" s="302"/>
      <c r="H222" s="303"/>
      <c r="I222" s="295"/>
      <c r="J222" s="304"/>
      <c r="K222" s="295"/>
      <c r="L222" s="302"/>
      <c r="N222" s="296" t="s">
        <v>169</v>
      </c>
      <c r="P222" s="285"/>
    </row>
    <row r="223" spans="1:16" ht="12.75">
      <c r="A223" s="294"/>
      <c r="B223" s="297"/>
      <c r="C223" s="298" t="s">
        <v>170</v>
      </c>
      <c r="D223" s="299"/>
      <c r="E223" s="300">
        <v>0</v>
      </c>
      <c r="F223" s="301"/>
      <c r="G223" s="302"/>
      <c r="H223" s="303"/>
      <c r="I223" s="295"/>
      <c r="J223" s="304"/>
      <c r="K223" s="295"/>
      <c r="L223" s="302"/>
      <c r="N223" s="296" t="s">
        <v>170</v>
      </c>
      <c r="P223" s="285"/>
    </row>
    <row r="224" spans="1:16" ht="12.75">
      <c r="A224" s="294"/>
      <c r="B224" s="297"/>
      <c r="C224" s="298" t="s">
        <v>343</v>
      </c>
      <c r="D224" s="299"/>
      <c r="E224" s="300">
        <v>5.004</v>
      </c>
      <c r="F224" s="301"/>
      <c r="G224" s="302"/>
      <c r="H224" s="303"/>
      <c r="I224" s="295"/>
      <c r="J224" s="304"/>
      <c r="K224" s="295"/>
      <c r="L224" s="302"/>
      <c r="N224" s="296" t="s">
        <v>343</v>
      </c>
      <c r="P224" s="285"/>
    </row>
    <row r="225" spans="1:16" ht="12.75">
      <c r="A225" s="294"/>
      <c r="B225" s="297"/>
      <c r="C225" s="298" t="s">
        <v>344</v>
      </c>
      <c r="D225" s="299"/>
      <c r="E225" s="300">
        <v>16.41</v>
      </c>
      <c r="F225" s="301"/>
      <c r="G225" s="302"/>
      <c r="H225" s="303"/>
      <c r="I225" s="295"/>
      <c r="J225" s="304"/>
      <c r="K225" s="295"/>
      <c r="L225" s="302"/>
      <c r="N225" s="296" t="s">
        <v>344</v>
      </c>
      <c r="P225" s="285"/>
    </row>
    <row r="226" spans="1:16" ht="12.75">
      <c r="A226" s="294"/>
      <c r="B226" s="297"/>
      <c r="C226" s="298" t="s">
        <v>345</v>
      </c>
      <c r="D226" s="299"/>
      <c r="E226" s="300">
        <v>17.675</v>
      </c>
      <c r="F226" s="301"/>
      <c r="G226" s="302"/>
      <c r="H226" s="303"/>
      <c r="I226" s="295"/>
      <c r="J226" s="304"/>
      <c r="K226" s="295"/>
      <c r="L226" s="302"/>
      <c r="N226" s="296" t="s">
        <v>345</v>
      </c>
      <c r="P226" s="285"/>
    </row>
    <row r="227" spans="1:16" ht="12.75">
      <c r="A227" s="294"/>
      <c r="B227" s="297"/>
      <c r="C227" s="298" t="s">
        <v>346</v>
      </c>
      <c r="D227" s="299"/>
      <c r="E227" s="300">
        <v>1.8</v>
      </c>
      <c r="F227" s="301"/>
      <c r="G227" s="302"/>
      <c r="H227" s="303"/>
      <c r="I227" s="295"/>
      <c r="J227" s="304"/>
      <c r="K227" s="295"/>
      <c r="L227" s="302"/>
      <c r="N227" s="296" t="s">
        <v>346</v>
      </c>
      <c r="P227" s="285"/>
    </row>
    <row r="228" spans="1:16" ht="12.75">
      <c r="A228" s="294"/>
      <c r="B228" s="297"/>
      <c r="C228" s="298" t="s">
        <v>347</v>
      </c>
      <c r="D228" s="299"/>
      <c r="E228" s="300">
        <v>4.296</v>
      </c>
      <c r="F228" s="301"/>
      <c r="G228" s="302"/>
      <c r="H228" s="303"/>
      <c r="I228" s="295"/>
      <c r="J228" s="304"/>
      <c r="K228" s="295"/>
      <c r="L228" s="302"/>
      <c r="N228" s="296" t="s">
        <v>347</v>
      </c>
      <c r="P228" s="285"/>
    </row>
    <row r="229" spans="1:81" ht="12.75">
      <c r="A229" s="286">
        <v>51</v>
      </c>
      <c r="B229" s="287" t="s">
        <v>348</v>
      </c>
      <c r="C229" s="288" t="s">
        <v>349</v>
      </c>
      <c r="D229" s="289" t="s">
        <v>160</v>
      </c>
      <c r="E229" s="290">
        <v>64.185</v>
      </c>
      <c r="F229" s="290">
        <v>0</v>
      </c>
      <c r="G229" s="291">
        <f>E229*F229</f>
        <v>0</v>
      </c>
      <c r="H229" s="292">
        <v>0</v>
      </c>
      <c r="I229" s="293">
        <f>E229*H229</f>
        <v>0</v>
      </c>
      <c r="J229" s="292">
        <v>-0.181</v>
      </c>
      <c r="K229" s="293">
        <f>E229*J229</f>
        <v>-11.617485</v>
      </c>
      <c r="L229" s="291" t="s">
        <v>1787</v>
      </c>
      <c r="P229" s="285">
        <v>2</v>
      </c>
      <c r="AB229" s="254">
        <v>1</v>
      </c>
      <c r="AC229" s="254">
        <v>1</v>
      </c>
      <c r="AD229" s="254">
        <v>1</v>
      </c>
      <c r="BA229" s="254">
        <v>1</v>
      </c>
      <c r="BB229" s="254">
        <f>IF(BA229=1,G229,0)</f>
        <v>0</v>
      </c>
      <c r="BC229" s="254">
        <f>IF(BA229=2,G229,0)</f>
        <v>0</v>
      </c>
      <c r="BD229" s="254">
        <f>IF(BA229=3,G229,0)</f>
        <v>0</v>
      </c>
      <c r="BE229" s="254">
        <f>IF(BA229=4,G229,0)</f>
        <v>0</v>
      </c>
      <c r="BF229" s="254">
        <f>IF(BA229=5,G229,0)</f>
        <v>0</v>
      </c>
      <c r="CB229" s="285">
        <v>1</v>
      </c>
      <c r="CC229" s="285">
        <v>1</v>
      </c>
    </row>
    <row r="230" spans="1:16" ht="12.75">
      <c r="A230" s="294"/>
      <c r="B230" s="297"/>
      <c r="C230" s="298" t="s">
        <v>169</v>
      </c>
      <c r="D230" s="299"/>
      <c r="E230" s="300">
        <v>0</v>
      </c>
      <c r="F230" s="301"/>
      <c r="G230" s="302"/>
      <c r="H230" s="303"/>
      <c r="I230" s="295"/>
      <c r="J230" s="304"/>
      <c r="K230" s="295"/>
      <c r="L230" s="302"/>
      <c r="N230" s="296" t="s">
        <v>169</v>
      </c>
      <c r="P230" s="285"/>
    </row>
    <row r="231" spans="1:16" ht="12.75">
      <c r="A231" s="294"/>
      <c r="B231" s="297"/>
      <c r="C231" s="298" t="s">
        <v>350</v>
      </c>
      <c r="D231" s="299"/>
      <c r="E231" s="300">
        <v>7.9</v>
      </c>
      <c r="F231" s="301"/>
      <c r="G231" s="302"/>
      <c r="H231" s="303"/>
      <c r="I231" s="295"/>
      <c r="J231" s="304"/>
      <c r="K231" s="295"/>
      <c r="L231" s="302"/>
      <c r="N231" s="296" t="s">
        <v>350</v>
      </c>
      <c r="P231" s="285"/>
    </row>
    <row r="232" spans="1:16" ht="12.75">
      <c r="A232" s="294"/>
      <c r="B232" s="297"/>
      <c r="C232" s="298" t="s">
        <v>342</v>
      </c>
      <c r="D232" s="299"/>
      <c r="E232" s="300">
        <v>11.1</v>
      </c>
      <c r="F232" s="301"/>
      <c r="G232" s="302"/>
      <c r="H232" s="303"/>
      <c r="I232" s="295"/>
      <c r="J232" s="304"/>
      <c r="K232" s="295"/>
      <c r="L232" s="302"/>
      <c r="N232" s="296" t="s">
        <v>342</v>
      </c>
      <c r="P232" s="285"/>
    </row>
    <row r="233" spans="1:16" ht="12.75">
      <c r="A233" s="294"/>
      <c r="B233" s="297"/>
      <c r="C233" s="298" t="s">
        <v>169</v>
      </c>
      <c r="D233" s="299"/>
      <c r="E233" s="300">
        <v>0</v>
      </c>
      <c r="F233" s="301"/>
      <c r="G233" s="302"/>
      <c r="H233" s="303"/>
      <c r="I233" s="295"/>
      <c r="J233" s="304"/>
      <c r="K233" s="295"/>
      <c r="L233" s="302"/>
      <c r="N233" s="296" t="s">
        <v>169</v>
      </c>
      <c r="P233" s="285"/>
    </row>
    <row r="234" spans="1:16" ht="12.75">
      <c r="A234" s="294"/>
      <c r="B234" s="297"/>
      <c r="C234" s="298" t="s">
        <v>170</v>
      </c>
      <c r="D234" s="299"/>
      <c r="E234" s="300">
        <v>0</v>
      </c>
      <c r="F234" s="301"/>
      <c r="G234" s="302"/>
      <c r="H234" s="303"/>
      <c r="I234" s="295"/>
      <c r="J234" s="304"/>
      <c r="K234" s="295"/>
      <c r="L234" s="302"/>
      <c r="N234" s="296" t="s">
        <v>170</v>
      </c>
      <c r="P234" s="285"/>
    </row>
    <row r="235" spans="1:16" ht="12.75">
      <c r="A235" s="294"/>
      <c r="B235" s="297"/>
      <c r="C235" s="298" t="s">
        <v>343</v>
      </c>
      <c r="D235" s="299"/>
      <c r="E235" s="300">
        <v>5.004</v>
      </c>
      <c r="F235" s="301"/>
      <c r="G235" s="302"/>
      <c r="H235" s="303"/>
      <c r="I235" s="295"/>
      <c r="J235" s="304"/>
      <c r="K235" s="295"/>
      <c r="L235" s="302"/>
      <c r="N235" s="296" t="s">
        <v>343</v>
      </c>
      <c r="P235" s="285"/>
    </row>
    <row r="236" spans="1:16" ht="12.75">
      <c r="A236" s="294"/>
      <c r="B236" s="297"/>
      <c r="C236" s="298" t="s">
        <v>344</v>
      </c>
      <c r="D236" s="299"/>
      <c r="E236" s="300">
        <v>16.41</v>
      </c>
      <c r="F236" s="301"/>
      <c r="G236" s="302"/>
      <c r="H236" s="303"/>
      <c r="I236" s="295"/>
      <c r="J236" s="304"/>
      <c r="K236" s="295"/>
      <c r="L236" s="302"/>
      <c r="N236" s="296" t="s">
        <v>344</v>
      </c>
      <c r="P236" s="285"/>
    </row>
    <row r="237" spans="1:16" ht="12.75">
      <c r="A237" s="294"/>
      <c r="B237" s="297"/>
      <c r="C237" s="298" t="s">
        <v>345</v>
      </c>
      <c r="D237" s="299"/>
      <c r="E237" s="300">
        <v>17.675</v>
      </c>
      <c r="F237" s="301"/>
      <c r="G237" s="302"/>
      <c r="H237" s="303"/>
      <c r="I237" s="295"/>
      <c r="J237" s="304"/>
      <c r="K237" s="295"/>
      <c r="L237" s="302"/>
      <c r="N237" s="296" t="s">
        <v>345</v>
      </c>
      <c r="P237" s="285"/>
    </row>
    <row r="238" spans="1:16" ht="12.75">
      <c r="A238" s="294"/>
      <c r="B238" s="297"/>
      <c r="C238" s="298" t="s">
        <v>346</v>
      </c>
      <c r="D238" s="299"/>
      <c r="E238" s="300">
        <v>1.8</v>
      </c>
      <c r="F238" s="301"/>
      <c r="G238" s="302"/>
      <c r="H238" s="303"/>
      <c r="I238" s="295"/>
      <c r="J238" s="304"/>
      <c r="K238" s="295"/>
      <c r="L238" s="302"/>
      <c r="N238" s="296" t="s">
        <v>346</v>
      </c>
      <c r="P238" s="285"/>
    </row>
    <row r="239" spans="1:16" ht="12.75">
      <c r="A239" s="294"/>
      <c r="B239" s="297"/>
      <c r="C239" s="298" t="s">
        <v>347</v>
      </c>
      <c r="D239" s="299"/>
      <c r="E239" s="300">
        <v>4.296</v>
      </c>
      <c r="F239" s="301"/>
      <c r="G239" s="302"/>
      <c r="H239" s="303"/>
      <c r="I239" s="295"/>
      <c r="J239" s="304"/>
      <c r="K239" s="295"/>
      <c r="L239" s="302"/>
      <c r="N239" s="296" t="s">
        <v>347</v>
      </c>
      <c r="P239" s="285"/>
    </row>
    <row r="240" spans="1:81" ht="12.75">
      <c r="A240" s="286">
        <v>52</v>
      </c>
      <c r="B240" s="287" t="s">
        <v>351</v>
      </c>
      <c r="C240" s="288" t="s">
        <v>352</v>
      </c>
      <c r="D240" s="289" t="s">
        <v>217</v>
      </c>
      <c r="E240" s="290">
        <v>2.2</v>
      </c>
      <c r="F240" s="290">
        <v>0</v>
      </c>
      <c r="G240" s="291">
        <f>E240*F240</f>
        <v>0</v>
      </c>
      <c r="H240" s="292">
        <v>0</v>
      </c>
      <c r="I240" s="293">
        <f>E240*H240</f>
        <v>0</v>
      </c>
      <c r="J240" s="292">
        <v>-0.145</v>
      </c>
      <c r="K240" s="293">
        <f>E240*J240</f>
        <v>-0.319</v>
      </c>
      <c r="L240" s="291" t="s">
        <v>1787</v>
      </c>
      <c r="P240" s="285">
        <v>2</v>
      </c>
      <c r="AB240" s="254">
        <v>1</v>
      </c>
      <c r="AC240" s="254">
        <v>1</v>
      </c>
      <c r="AD240" s="254">
        <v>1</v>
      </c>
      <c r="BA240" s="254">
        <v>1</v>
      </c>
      <c r="BB240" s="254">
        <f>IF(BA240=1,G240,0)</f>
        <v>0</v>
      </c>
      <c r="BC240" s="254">
        <f>IF(BA240=2,G240,0)</f>
        <v>0</v>
      </c>
      <c r="BD240" s="254">
        <f>IF(BA240=3,G240,0)</f>
        <v>0</v>
      </c>
      <c r="BE240" s="254">
        <f>IF(BA240=4,G240,0)</f>
        <v>0</v>
      </c>
      <c r="BF240" s="254">
        <f>IF(BA240=5,G240,0)</f>
        <v>0</v>
      </c>
      <c r="CB240" s="285">
        <v>1</v>
      </c>
      <c r="CC240" s="285">
        <v>1</v>
      </c>
    </row>
    <row r="241" spans="1:16" ht="12.75">
      <c r="A241" s="294"/>
      <c r="B241" s="297"/>
      <c r="C241" s="298" t="s">
        <v>353</v>
      </c>
      <c r="D241" s="299"/>
      <c r="E241" s="300">
        <v>0</v>
      </c>
      <c r="F241" s="301"/>
      <c r="G241" s="302"/>
      <c r="H241" s="303"/>
      <c r="I241" s="295"/>
      <c r="J241" s="304"/>
      <c r="K241" s="295"/>
      <c r="L241" s="302"/>
      <c r="N241" s="296" t="s">
        <v>353</v>
      </c>
      <c r="P241" s="285"/>
    </row>
    <row r="242" spans="1:16" ht="12.75">
      <c r="A242" s="294"/>
      <c r="B242" s="297"/>
      <c r="C242" s="298" t="s">
        <v>354</v>
      </c>
      <c r="D242" s="299"/>
      <c r="E242" s="300">
        <v>2.2</v>
      </c>
      <c r="F242" s="301"/>
      <c r="G242" s="302"/>
      <c r="H242" s="303"/>
      <c r="I242" s="295"/>
      <c r="J242" s="304"/>
      <c r="K242" s="295"/>
      <c r="L242" s="302"/>
      <c r="N242" s="296" t="s">
        <v>354</v>
      </c>
      <c r="P242" s="285"/>
    </row>
    <row r="243" spans="1:81" ht="12.75">
      <c r="A243" s="286">
        <v>53</v>
      </c>
      <c r="B243" s="287" t="s">
        <v>355</v>
      </c>
      <c r="C243" s="288" t="s">
        <v>356</v>
      </c>
      <c r="D243" s="289" t="s">
        <v>160</v>
      </c>
      <c r="E243" s="290">
        <v>33.3</v>
      </c>
      <c r="F243" s="290">
        <v>0</v>
      </c>
      <c r="G243" s="291">
        <f>E243*F243</f>
        <v>0</v>
      </c>
      <c r="H243" s="292">
        <v>0.2024</v>
      </c>
      <c r="I243" s="293">
        <f>E243*H243</f>
        <v>6.73992</v>
      </c>
      <c r="J243" s="292">
        <v>0</v>
      </c>
      <c r="K243" s="293">
        <f>E243*J243</f>
        <v>0</v>
      </c>
      <c r="L243" s="291" t="s">
        <v>1787</v>
      </c>
      <c r="P243" s="285">
        <v>2</v>
      </c>
      <c r="AB243" s="254">
        <v>1</v>
      </c>
      <c r="AC243" s="254">
        <v>1</v>
      </c>
      <c r="AD243" s="254">
        <v>1</v>
      </c>
      <c r="BA243" s="254">
        <v>1</v>
      </c>
      <c r="BB243" s="254">
        <f>IF(BA243=1,G243,0)</f>
        <v>0</v>
      </c>
      <c r="BC243" s="254">
        <f>IF(BA243=2,G243,0)</f>
        <v>0</v>
      </c>
      <c r="BD243" s="254">
        <f>IF(BA243=3,G243,0)</f>
        <v>0</v>
      </c>
      <c r="BE243" s="254">
        <f>IF(BA243=4,G243,0)</f>
        <v>0</v>
      </c>
      <c r="BF243" s="254">
        <f>IF(BA243=5,G243,0)</f>
        <v>0</v>
      </c>
      <c r="CB243" s="285">
        <v>1</v>
      </c>
      <c r="CC243" s="285">
        <v>1</v>
      </c>
    </row>
    <row r="244" spans="1:16" ht="12.75">
      <c r="A244" s="294"/>
      <c r="B244" s="297"/>
      <c r="C244" s="298" t="s">
        <v>357</v>
      </c>
      <c r="D244" s="299"/>
      <c r="E244" s="300">
        <v>0</v>
      </c>
      <c r="F244" s="301"/>
      <c r="G244" s="302"/>
      <c r="H244" s="303"/>
      <c r="I244" s="295"/>
      <c r="J244" s="304"/>
      <c r="K244" s="295"/>
      <c r="L244" s="302"/>
      <c r="N244" s="296" t="s">
        <v>357</v>
      </c>
      <c r="P244" s="285"/>
    </row>
    <row r="245" spans="1:16" ht="12.75">
      <c r="A245" s="294"/>
      <c r="B245" s="297"/>
      <c r="C245" s="298" t="s">
        <v>358</v>
      </c>
      <c r="D245" s="299"/>
      <c r="E245" s="300">
        <v>33.3</v>
      </c>
      <c r="F245" s="301"/>
      <c r="G245" s="302"/>
      <c r="H245" s="303"/>
      <c r="I245" s="295"/>
      <c r="J245" s="304"/>
      <c r="K245" s="295"/>
      <c r="L245" s="302"/>
      <c r="N245" s="296" t="s">
        <v>358</v>
      </c>
      <c r="P245" s="285"/>
    </row>
    <row r="246" spans="1:81" ht="12.75">
      <c r="A246" s="286">
        <v>54</v>
      </c>
      <c r="B246" s="287" t="s">
        <v>359</v>
      </c>
      <c r="C246" s="288" t="s">
        <v>360</v>
      </c>
      <c r="D246" s="289" t="s">
        <v>160</v>
      </c>
      <c r="E246" s="290">
        <v>65.942</v>
      </c>
      <c r="F246" s="290">
        <v>0</v>
      </c>
      <c r="G246" s="291">
        <f>E246*F246</f>
        <v>0</v>
      </c>
      <c r="H246" s="292">
        <v>0.27994</v>
      </c>
      <c r="I246" s="293">
        <f>E246*H246</f>
        <v>18.459803479999998</v>
      </c>
      <c r="J246" s="292">
        <v>0</v>
      </c>
      <c r="K246" s="293">
        <f>E246*J246</f>
        <v>0</v>
      </c>
      <c r="L246" s="291" t="s">
        <v>1787</v>
      </c>
      <c r="P246" s="285">
        <v>2</v>
      </c>
      <c r="AB246" s="254">
        <v>1</v>
      </c>
      <c r="AC246" s="254">
        <v>1</v>
      </c>
      <c r="AD246" s="254">
        <v>1</v>
      </c>
      <c r="BA246" s="254">
        <v>1</v>
      </c>
      <c r="BB246" s="254">
        <f>IF(BA246=1,G246,0)</f>
        <v>0</v>
      </c>
      <c r="BC246" s="254">
        <f>IF(BA246=2,G246,0)</f>
        <v>0</v>
      </c>
      <c r="BD246" s="254">
        <f>IF(BA246=3,G246,0)</f>
        <v>0</v>
      </c>
      <c r="BE246" s="254">
        <f>IF(BA246=4,G246,0)</f>
        <v>0</v>
      </c>
      <c r="BF246" s="254">
        <f>IF(BA246=5,G246,0)</f>
        <v>0</v>
      </c>
      <c r="CB246" s="285">
        <v>1</v>
      </c>
      <c r="CC246" s="285">
        <v>1</v>
      </c>
    </row>
    <row r="247" spans="1:16" ht="12.75">
      <c r="A247" s="294"/>
      <c r="B247" s="297"/>
      <c r="C247" s="298" t="s">
        <v>161</v>
      </c>
      <c r="D247" s="299"/>
      <c r="E247" s="300">
        <v>65.942</v>
      </c>
      <c r="F247" s="301"/>
      <c r="G247" s="302"/>
      <c r="H247" s="303"/>
      <c r="I247" s="295"/>
      <c r="J247" s="304"/>
      <c r="K247" s="295"/>
      <c r="L247" s="302"/>
      <c r="N247" s="296" t="s">
        <v>161</v>
      </c>
      <c r="P247" s="285"/>
    </row>
    <row r="248" spans="1:81" ht="12.75">
      <c r="A248" s="286">
        <v>55</v>
      </c>
      <c r="B248" s="287" t="s">
        <v>361</v>
      </c>
      <c r="C248" s="288" t="s">
        <v>362</v>
      </c>
      <c r="D248" s="289" t="s">
        <v>108</v>
      </c>
      <c r="E248" s="290">
        <v>9.6278</v>
      </c>
      <c r="F248" s="290">
        <v>0</v>
      </c>
      <c r="G248" s="291">
        <f>E248*F248</f>
        <v>0</v>
      </c>
      <c r="H248" s="292">
        <v>1.6867</v>
      </c>
      <c r="I248" s="293">
        <f>E248*H248</f>
        <v>16.23921026</v>
      </c>
      <c r="J248" s="292">
        <v>0</v>
      </c>
      <c r="K248" s="293">
        <f>E248*J248</f>
        <v>0</v>
      </c>
      <c r="L248" s="291" t="s">
        <v>1787</v>
      </c>
      <c r="P248" s="285">
        <v>2</v>
      </c>
      <c r="AB248" s="254">
        <v>1</v>
      </c>
      <c r="AC248" s="254">
        <v>1</v>
      </c>
      <c r="AD248" s="254">
        <v>1</v>
      </c>
      <c r="BA248" s="254">
        <v>1</v>
      </c>
      <c r="BB248" s="254">
        <f>IF(BA248=1,G248,0)</f>
        <v>0</v>
      </c>
      <c r="BC248" s="254">
        <f>IF(BA248=2,G248,0)</f>
        <v>0</v>
      </c>
      <c r="BD248" s="254">
        <f>IF(BA248=3,G248,0)</f>
        <v>0</v>
      </c>
      <c r="BE248" s="254">
        <f>IF(BA248=4,G248,0)</f>
        <v>0</v>
      </c>
      <c r="BF248" s="254">
        <f>IF(BA248=5,G248,0)</f>
        <v>0</v>
      </c>
      <c r="CB248" s="285">
        <v>1</v>
      </c>
      <c r="CC248" s="285">
        <v>1</v>
      </c>
    </row>
    <row r="249" spans="1:16" ht="12.75">
      <c r="A249" s="294"/>
      <c r="B249" s="297"/>
      <c r="C249" s="298" t="s">
        <v>363</v>
      </c>
      <c r="D249" s="299"/>
      <c r="E249" s="300">
        <v>0</v>
      </c>
      <c r="F249" s="301"/>
      <c r="G249" s="302"/>
      <c r="H249" s="303"/>
      <c r="I249" s="295"/>
      <c r="J249" s="304"/>
      <c r="K249" s="295"/>
      <c r="L249" s="302"/>
      <c r="N249" s="296" t="s">
        <v>363</v>
      </c>
      <c r="P249" s="285"/>
    </row>
    <row r="250" spans="1:16" ht="12.75">
      <c r="A250" s="294"/>
      <c r="B250" s="297"/>
      <c r="C250" s="328" t="s">
        <v>364</v>
      </c>
      <c r="D250" s="299"/>
      <c r="E250" s="327">
        <v>0</v>
      </c>
      <c r="F250" s="301"/>
      <c r="G250" s="302"/>
      <c r="H250" s="303"/>
      <c r="I250" s="295"/>
      <c r="J250" s="304"/>
      <c r="K250" s="295"/>
      <c r="L250" s="302"/>
      <c r="N250" s="296" t="s">
        <v>364</v>
      </c>
      <c r="P250" s="285"/>
    </row>
    <row r="251" spans="1:16" ht="12.75">
      <c r="A251" s="294"/>
      <c r="B251" s="297"/>
      <c r="C251" s="328" t="s">
        <v>350</v>
      </c>
      <c r="D251" s="299"/>
      <c r="E251" s="327">
        <v>7.9</v>
      </c>
      <c r="F251" s="301"/>
      <c r="G251" s="302"/>
      <c r="H251" s="303"/>
      <c r="I251" s="295"/>
      <c r="J251" s="304"/>
      <c r="K251" s="295"/>
      <c r="L251" s="302"/>
      <c r="N251" s="296" t="s">
        <v>350</v>
      </c>
      <c r="P251" s="285"/>
    </row>
    <row r="252" spans="1:16" ht="12.75">
      <c r="A252" s="294"/>
      <c r="B252" s="297"/>
      <c r="C252" s="328" t="s">
        <v>342</v>
      </c>
      <c r="D252" s="299"/>
      <c r="E252" s="327">
        <v>11.1</v>
      </c>
      <c r="F252" s="301"/>
      <c r="G252" s="302"/>
      <c r="H252" s="303"/>
      <c r="I252" s="295"/>
      <c r="J252" s="304"/>
      <c r="K252" s="295"/>
      <c r="L252" s="302"/>
      <c r="N252" s="296" t="s">
        <v>342</v>
      </c>
      <c r="P252" s="285"/>
    </row>
    <row r="253" spans="1:16" ht="12.75">
      <c r="A253" s="294"/>
      <c r="B253" s="297"/>
      <c r="C253" s="328" t="s">
        <v>126</v>
      </c>
      <c r="D253" s="299"/>
      <c r="E253" s="327">
        <v>0</v>
      </c>
      <c r="F253" s="301"/>
      <c r="G253" s="302"/>
      <c r="H253" s="303"/>
      <c r="I253" s="295"/>
      <c r="J253" s="304"/>
      <c r="K253" s="295"/>
      <c r="L253" s="302"/>
      <c r="N253" s="296">
        <v>0</v>
      </c>
      <c r="P253" s="285"/>
    </row>
    <row r="254" spans="1:16" ht="12.75">
      <c r="A254" s="294"/>
      <c r="B254" s="297"/>
      <c r="C254" s="328" t="s">
        <v>365</v>
      </c>
      <c r="D254" s="299"/>
      <c r="E254" s="327">
        <v>0</v>
      </c>
      <c r="F254" s="301"/>
      <c r="G254" s="302"/>
      <c r="H254" s="303"/>
      <c r="I254" s="295"/>
      <c r="J254" s="304"/>
      <c r="K254" s="295"/>
      <c r="L254" s="302"/>
      <c r="N254" s="296" t="s">
        <v>365</v>
      </c>
      <c r="P254" s="285"/>
    </row>
    <row r="255" spans="1:16" ht="12.75">
      <c r="A255" s="294"/>
      <c r="B255" s="297"/>
      <c r="C255" s="328" t="s">
        <v>343</v>
      </c>
      <c r="D255" s="299"/>
      <c r="E255" s="327">
        <v>5.004</v>
      </c>
      <c r="F255" s="301"/>
      <c r="G255" s="302"/>
      <c r="H255" s="303"/>
      <c r="I255" s="295"/>
      <c r="J255" s="304"/>
      <c r="K255" s="295"/>
      <c r="L255" s="302"/>
      <c r="N255" s="296" t="s">
        <v>343</v>
      </c>
      <c r="P255" s="285"/>
    </row>
    <row r="256" spans="1:16" ht="12.75">
      <c r="A256" s="294"/>
      <c r="B256" s="297"/>
      <c r="C256" s="328" t="s">
        <v>344</v>
      </c>
      <c r="D256" s="299"/>
      <c r="E256" s="327">
        <v>16.41</v>
      </c>
      <c r="F256" s="301"/>
      <c r="G256" s="302"/>
      <c r="H256" s="303"/>
      <c r="I256" s="295"/>
      <c r="J256" s="304"/>
      <c r="K256" s="295"/>
      <c r="L256" s="302"/>
      <c r="N256" s="296" t="s">
        <v>344</v>
      </c>
      <c r="P256" s="285"/>
    </row>
    <row r="257" spans="1:16" ht="12.75">
      <c r="A257" s="294"/>
      <c r="B257" s="297"/>
      <c r="C257" s="328" t="s">
        <v>345</v>
      </c>
      <c r="D257" s="299"/>
      <c r="E257" s="327">
        <v>17.675</v>
      </c>
      <c r="F257" s="301"/>
      <c r="G257" s="302"/>
      <c r="H257" s="303"/>
      <c r="I257" s="295"/>
      <c r="J257" s="304"/>
      <c r="K257" s="295"/>
      <c r="L257" s="302"/>
      <c r="N257" s="296" t="s">
        <v>345</v>
      </c>
      <c r="P257" s="285"/>
    </row>
    <row r="258" spans="1:16" ht="12.75">
      <c r="A258" s="294"/>
      <c r="B258" s="297"/>
      <c r="C258" s="328" t="s">
        <v>346</v>
      </c>
      <c r="D258" s="299"/>
      <c r="E258" s="327">
        <v>1.8</v>
      </c>
      <c r="F258" s="301"/>
      <c r="G258" s="302"/>
      <c r="H258" s="303"/>
      <c r="I258" s="295"/>
      <c r="J258" s="304"/>
      <c r="K258" s="295"/>
      <c r="L258" s="302"/>
      <c r="N258" s="296" t="s">
        <v>346</v>
      </c>
      <c r="P258" s="285"/>
    </row>
    <row r="259" spans="1:16" ht="12.75">
      <c r="A259" s="294"/>
      <c r="B259" s="297"/>
      <c r="C259" s="328" t="s">
        <v>347</v>
      </c>
      <c r="D259" s="299"/>
      <c r="E259" s="327">
        <v>4.296</v>
      </c>
      <c r="F259" s="301"/>
      <c r="G259" s="302"/>
      <c r="H259" s="303"/>
      <c r="I259" s="295"/>
      <c r="J259" s="304"/>
      <c r="K259" s="295"/>
      <c r="L259" s="302"/>
      <c r="N259" s="296" t="s">
        <v>347</v>
      </c>
      <c r="P259" s="285"/>
    </row>
    <row r="260" spans="1:16" ht="12.75">
      <c r="A260" s="294"/>
      <c r="B260" s="297"/>
      <c r="C260" s="328" t="s">
        <v>366</v>
      </c>
      <c r="D260" s="299"/>
      <c r="E260" s="327">
        <v>64.185</v>
      </c>
      <c r="F260" s="301"/>
      <c r="G260" s="302"/>
      <c r="H260" s="303"/>
      <c r="I260" s="295"/>
      <c r="J260" s="304"/>
      <c r="K260" s="295"/>
      <c r="L260" s="302"/>
      <c r="N260" s="296" t="s">
        <v>366</v>
      </c>
      <c r="P260" s="285"/>
    </row>
    <row r="261" spans="1:16" ht="12.75">
      <c r="A261" s="294"/>
      <c r="B261" s="297"/>
      <c r="C261" s="298" t="s">
        <v>367</v>
      </c>
      <c r="D261" s="299"/>
      <c r="E261" s="300">
        <v>9.6278</v>
      </c>
      <c r="F261" s="301"/>
      <c r="G261" s="302"/>
      <c r="H261" s="303"/>
      <c r="I261" s="295"/>
      <c r="J261" s="304"/>
      <c r="K261" s="295"/>
      <c r="L261" s="302"/>
      <c r="N261" s="296" t="s">
        <v>367</v>
      </c>
      <c r="P261" s="285"/>
    </row>
    <row r="262" spans="1:81" ht="12.75">
      <c r="A262" s="286">
        <v>56</v>
      </c>
      <c r="B262" s="287" t="s">
        <v>368</v>
      </c>
      <c r="C262" s="288" t="s">
        <v>369</v>
      </c>
      <c r="D262" s="289" t="s">
        <v>108</v>
      </c>
      <c r="E262" s="290">
        <v>6.4185</v>
      </c>
      <c r="F262" s="290">
        <v>0</v>
      </c>
      <c r="G262" s="291">
        <f>E262*F262</f>
        <v>0</v>
      </c>
      <c r="H262" s="292">
        <v>2.492</v>
      </c>
      <c r="I262" s="293">
        <f>E262*H262</f>
        <v>15.994902</v>
      </c>
      <c r="J262" s="292">
        <v>0</v>
      </c>
      <c r="K262" s="293">
        <f>E262*J262</f>
        <v>0</v>
      </c>
      <c r="L262" s="291" t="s">
        <v>1787</v>
      </c>
      <c r="P262" s="285">
        <v>2</v>
      </c>
      <c r="AB262" s="254">
        <v>1</v>
      </c>
      <c r="AC262" s="254">
        <v>1</v>
      </c>
      <c r="AD262" s="254">
        <v>1</v>
      </c>
      <c r="BA262" s="254">
        <v>1</v>
      </c>
      <c r="BB262" s="254">
        <f>IF(BA262=1,G262,0)</f>
        <v>0</v>
      </c>
      <c r="BC262" s="254">
        <f>IF(BA262=2,G262,0)</f>
        <v>0</v>
      </c>
      <c r="BD262" s="254">
        <f>IF(BA262=3,G262,0)</f>
        <v>0</v>
      </c>
      <c r="BE262" s="254">
        <f>IF(BA262=4,G262,0)</f>
        <v>0</v>
      </c>
      <c r="BF262" s="254">
        <f>IF(BA262=5,G262,0)</f>
        <v>0</v>
      </c>
      <c r="CB262" s="285">
        <v>1</v>
      </c>
      <c r="CC262" s="285">
        <v>1</v>
      </c>
    </row>
    <row r="263" spans="1:16" ht="12.75">
      <c r="A263" s="294"/>
      <c r="B263" s="297"/>
      <c r="C263" s="298" t="s">
        <v>363</v>
      </c>
      <c r="D263" s="299"/>
      <c r="E263" s="300">
        <v>0</v>
      </c>
      <c r="F263" s="301"/>
      <c r="G263" s="302"/>
      <c r="H263" s="303"/>
      <c r="I263" s="295"/>
      <c r="J263" s="304"/>
      <c r="K263" s="295"/>
      <c r="L263" s="302"/>
      <c r="N263" s="296" t="s">
        <v>363</v>
      </c>
      <c r="P263" s="285"/>
    </row>
    <row r="264" spans="1:16" ht="12.75">
      <c r="A264" s="294"/>
      <c r="B264" s="297"/>
      <c r="C264" s="328" t="s">
        <v>364</v>
      </c>
      <c r="D264" s="299"/>
      <c r="E264" s="327">
        <v>0</v>
      </c>
      <c r="F264" s="301"/>
      <c r="G264" s="302"/>
      <c r="H264" s="303"/>
      <c r="I264" s="295"/>
      <c r="J264" s="304"/>
      <c r="K264" s="295"/>
      <c r="L264" s="302"/>
      <c r="N264" s="296" t="s">
        <v>364</v>
      </c>
      <c r="P264" s="285"/>
    </row>
    <row r="265" spans="1:16" ht="12.75">
      <c r="A265" s="294"/>
      <c r="B265" s="297"/>
      <c r="C265" s="328" t="s">
        <v>350</v>
      </c>
      <c r="D265" s="299"/>
      <c r="E265" s="327">
        <v>7.9</v>
      </c>
      <c r="F265" s="301"/>
      <c r="G265" s="302"/>
      <c r="H265" s="303"/>
      <c r="I265" s="295"/>
      <c r="J265" s="304"/>
      <c r="K265" s="295"/>
      <c r="L265" s="302"/>
      <c r="N265" s="296" t="s">
        <v>350</v>
      </c>
      <c r="P265" s="285"/>
    </row>
    <row r="266" spans="1:16" ht="12.75">
      <c r="A266" s="294"/>
      <c r="B266" s="297"/>
      <c r="C266" s="328" t="s">
        <v>342</v>
      </c>
      <c r="D266" s="299"/>
      <c r="E266" s="327">
        <v>11.1</v>
      </c>
      <c r="F266" s="301"/>
      <c r="G266" s="302"/>
      <c r="H266" s="303"/>
      <c r="I266" s="295"/>
      <c r="J266" s="304"/>
      <c r="K266" s="295"/>
      <c r="L266" s="302"/>
      <c r="N266" s="296" t="s">
        <v>342</v>
      </c>
      <c r="P266" s="285"/>
    </row>
    <row r="267" spans="1:16" ht="12.75">
      <c r="A267" s="294"/>
      <c r="B267" s="297"/>
      <c r="C267" s="328" t="s">
        <v>126</v>
      </c>
      <c r="D267" s="299"/>
      <c r="E267" s="327">
        <v>0</v>
      </c>
      <c r="F267" s="301"/>
      <c r="G267" s="302"/>
      <c r="H267" s="303"/>
      <c r="I267" s="295"/>
      <c r="J267" s="304"/>
      <c r="K267" s="295"/>
      <c r="L267" s="302"/>
      <c r="N267" s="296">
        <v>0</v>
      </c>
      <c r="P267" s="285"/>
    </row>
    <row r="268" spans="1:16" ht="12.75">
      <c r="A268" s="294"/>
      <c r="B268" s="297"/>
      <c r="C268" s="328" t="s">
        <v>365</v>
      </c>
      <c r="D268" s="299"/>
      <c r="E268" s="327">
        <v>0</v>
      </c>
      <c r="F268" s="301"/>
      <c r="G268" s="302"/>
      <c r="H268" s="303"/>
      <c r="I268" s="295"/>
      <c r="J268" s="304"/>
      <c r="K268" s="295"/>
      <c r="L268" s="302"/>
      <c r="N268" s="296" t="s">
        <v>365</v>
      </c>
      <c r="P268" s="285"/>
    </row>
    <row r="269" spans="1:16" ht="12.75">
      <c r="A269" s="294"/>
      <c r="B269" s="297"/>
      <c r="C269" s="328" t="s">
        <v>343</v>
      </c>
      <c r="D269" s="299"/>
      <c r="E269" s="327">
        <v>5.004</v>
      </c>
      <c r="F269" s="301"/>
      <c r="G269" s="302"/>
      <c r="H269" s="303"/>
      <c r="I269" s="295"/>
      <c r="J269" s="304"/>
      <c r="K269" s="295"/>
      <c r="L269" s="302"/>
      <c r="N269" s="296" t="s">
        <v>343</v>
      </c>
      <c r="P269" s="285"/>
    </row>
    <row r="270" spans="1:16" ht="12.75">
      <c r="A270" s="294"/>
      <c r="B270" s="297"/>
      <c r="C270" s="328" t="s">
        <v>344</v>
      </c>
      <c r="D270" s="299"/>
      <c r="E270" s="327">
        <v>16.41</v>
      </c>
      <c r="F270" s="301"/>
      <c r="G270" s="302"/>
      <c r="H270" s="303"/>
      <c r="I270" s="295"/>
      <c r="J270" s="304"/>
      <c r="K270" s="295"/>
      <c r="L270" s="302"/>
      <c r="N270" s="296" t="s">
        <v>344</v>
      </c>
      <c r="P270" s="285"/>
    </row>
    <row r="271" spans="1:16" ht="12.75">
      <c r="A271" s="294"/>
      <c r="B271" s="297"/>
      <c r="C271" s="328" t="s">
        <v>345</v>
      </c>
      <c r="D271" s="299"/>
      <c r="E271" s="327">
        <v>17.675</v>
      </c>
      <c r="F271" s="301"/>
      <c r="G271" s="302"/>
      <c r="H271" s="303"/>
      <c r="I271" s="295"/>
      <c r="J271" s="304"/>
      <c r="K271" s="295"/>
      <c r="L271" s="302"/>
      <c r="N271" s="296" t="s">
        <v>345</v>
      </c>
      <c r="P271" s="285"/>
    </row>
    <row r="272" spans="1:16" ht="12.75">
      <c r="A272" s="294"/>
      <c r="B272" s="297"/>
      <c r="C272" s="328" t="s">
        <v>346</v>
      </c>
      <c r="D272" s="299"/>
      <c r="E272" s="327">
        <v>1.8</v>
      </c>
      <c r="F272" s="301"/>
      <c r="G272" s="302"/>
      <c r="H272" s="303"/>
      <c r="I272" s="295"/>
      <c r="J272" s="304"/>
      <c r="K272" s="295"/>
      <c r="L272" s="302"/>
      <c r="N272" s="296" t="s">
        <v>346</v>
      </c>
      <c r="P272" s="285"/>
    </row>
    <row r="273" spans="1:16" ht="12.75">
      <c r="A273" s="294"/>
      <c r="B273" s="297"/>
      <c r="C273" s="328" t="s">
        <v>347</v>
      </c>
      <c r="D273" s="299"/>
      <c r="E273" s="327">
        <v>4.296</v>
      </c>
      <c r="F273" s="301"/>
      <c r="G273" s="302"/>
      <c r="H273" s="303"/>
      <c r="I273" s="295"/>
      <c r="J273" s="304"/>
      <c r="K273" s="295"/>
      <c r="L273" s="302"/>
      <c r="N273" s="296" t="s">
        <v>347</v>
      </c>
      <c r="P273" s="285"/>
    </row>
    <row r="274" spans="1:16" ht="12.75">
      <c r="A274" s="294"/>
      <c r="B274" s="297"/>
      <c r="C274" s="328" t="s">
        <v>366</v>
      </c>
      <c r="D274" s="299"/>
      <c r="E274" s="327">
        <v>64.185</v>
      </c>
      <c r="F274" s="301"/>
      <c r="G274" s="302"/>
      <c r="H274" s="303"/>
      <c r="I274" s="295"/>
      <c r="J274" s="304"/>
      <c r="K274" s="295"/>
      <c r="L274" s="302"/>
      <c r="N274" s="296" t="s">
        <v>366</v>
      </c>
      <c r="P274" s="285"/>
    </row>
    <row r="275" spans="1:16" ht="12.75">
      <c r="A275" s="294"/>
      <c r="B275" s="297"/>
      <c r="C275" s="298" t="s">
        <v>370</v>
      </c>
      <c r="D275" s="299"/>
      <c r="E275" s="300">
        <v>6.4185</v>
      </c>
      <c r="F275" s="301"/>
      <c r="G275" s="302"/>
      <c r="H275" s="303"/>
      <c r="I275" s="295"/>
      <c r="J275" s="304"/>
      <c r="K275" s="295"/>
      <c r="L275" s="302"/>
      <c r="N275" s="296" t="s">
        <v>370</v>
      </c>
      <c r="P275" s="285"/>
    </row>
    <row r="276" spans="1:81" ht="12.75">
      <c r="A276" s="286">
        <v>57</v>
      </c>
      <c r="B276" s="287" t="s">
        <v>371</v>
      </c>
      <c r="C276" s="288" t="s">
        <v>372</v>
      </c>
      <c r="D276" s="289" t="s">
        <v>160</v>
      </c>
      <c r="E276" s="290">
        <v>64.185</v>
      </c>
      <c r="F276" s="290">
        <v>0</v>
      </c>
      <c r="G276" s="291">
        <f>E276*F276</f>
        <v>0</v>
      </c>
      <c r="H276" s="292">
        <v>0.1266</v>
      </c>
      <c r="I276" s="293">
        <f>E276*H276</f>
        <v>8.125821</v>
      </c>
      <c r="J276" s="292">
        <v>0</v>
      </c>
      <c r="K276" s="293">
        <f>E276*J276</f>
        <v>0</v>
      </c>
      <c r="L276" s="291" t="s">
        <v>1787</v>
      </c>
      <c r="P276" s="285">
        <v>2</v>
      </c>
      <c r="AB276" s="254">
        <v>1</v>
      </c>
      <c r="AC276" s="254">
        <v>1</v>
      </c>
      <c r="AD276" s="254">
        <v>1</v>
      </c>
      <c r="BA276" s="254">
        <v>1</v>
      </c>
      <c r="BB276" s="254">
        <f>IF(BA276=1,G276,0)</f>
        <v>0</v>
      </c>
      <c r="BC276" s="254">
        <f>IF(BA276=2,G276,0)</f>
        <v>0</v>
      </c>
      <c r="BD276" s="254">
        <f>IF(BA276=3,G276,0)</f>
        <v>0</v>
      </c>
      <c r="BE276" s="254">
        <f>IF(BA276=4,G276,0)</f>
        <v>0</v>
      </c>
      <c r="BF276" s="254">
        <f>IF(BA276=5,G276,0)</f>
        <v>0</v>
      </c>
      <c r="CB276" s="285">
        <v>1</v>
      </c>
      <c r="CC276" s="285">
        <v>1</v>
      </c>
    </row>
    <row r="277" spans="1:16" ht="12.75">
      <c r="A277" s="294"/>
      <c r="B277" s="297"/>
      <c r="C277" s="298" t="s">
        <v>363</v>
      </c>
      <c r="D277" s="299"/>
      <c r="E277" s="300">
        <v>0</v>
      </c>
      <c r="F277" s="301"/>
      <c r="G277" s="302"/>
      <c r="H277" s="303"/>
      <c r="I277" s="295"/>
      <c r="J277" s="304"/>
      <c r="K277" s="295"/>
      <c r="L277" s="302"/>
      <c r="N277" s="296" t="s">
        <v>363</v>
      </c>
      <c r="P277" s="285"/>
    </row>
    <row r="278" spans="1:16" ht="12.75">
      <c r="A278" s="294"/>
      <c r="B278" s="297"/>
      <c r="C278" s="328" t="s">
        <v>364</v>
      </c>
      <c r="D278" s="299"/>
      <c r="E278" s="327">
        <v>0</v>
      </c>
      <c r="F278" s="301"/>
      <c r="G278" s="302"/>
      <c r="H278" s="303"/>
      <c r="I278" s="295"/>
      <c r="J278" s="304"/>
      <c r="K278" s="295"/>
      <c r="L278" s="302"/>
      <c r="N278" s="296" t="s">
        <v>364</v>
      </c>
      <c r="P278" s="285"/>
    </row>
    <row r="279" spans="1:16" ht="12.75">
      <c r="A279" s="294"/>
      <c r="B279" s="297"/>
      <c r="C279" s="328" t="s">
        <v>350</v>
      </c>
      <c r="D279" s="299"/>
      <c r="E279" s="327">
        <v>7.9</v>
      </c>
      <c r="F279" s="301"/>
      <c r="G279" s="302"/>
      <c r="H279" s="303"/>
      <c r="I279" s="295"/>
      <c r="J279" s="304"/>
      <c r="K279" s="295"/>
      <c r="L279" s="302"/>
      <c r="N279" s="296" t="s">
        <v>350</v>
      </c>
      <c r="P279" s="285"/>
    </row>
    <row r="280" spans="1:16" ht="12.75">
      <c r="A280" s="294"/>
      <c r="B280" s="297"/>
      <c r="C280" s="328" t="s">
        <v>342</v>
      </c>
      <c r="D280" s="299"/>
      <c r="E280" s="327">
        <v>11.1</v>
      </c>
      <c r="F280" s="301"/>
      <c r="G280" s="302"/>
      <c r="H280" s="303"/>
      <c r="I280" s="295"/>
      <c r="J280" s="304"/>
      <c r="K280" s="295"/>
      <c r="L280" s="302"/>
      <c r="N280" s="296" t="s">
        <v>342</v>
      </c>
      <c r="P280" s="285"/>
    </row>
    <row r="281" spans="1:16" ht="12.75">
      <c r="A281" s="294"/>
      <c r="B281" s="297"/>
      <c r="C281" s="328" t="s">
        <v>126</v>
      </c>
      <c r="D281" s="299"/>
      <c r="E281" s="327">
        <v>0</v>
      </c>
      <c r="F281" s="301"/>
      <c r="G281" s="302"/>
      <c r="H281" s="303"/>
      <c r="I281" s="295"/>
      <c r="J281" s="304"/>
      <c r="K281" s="295"/>
      <c r="L281" s="302"/>
      <c r="N281" s="296">
        <v>0</v>
      </c>
      <c r="P281" s="285"/>
    </row>
    <row r="282" spans="1:16" ht="12.75">
      <c r="A282" s="294"/>
      <c r="B282" s="297"/>
      <c r="C282" s="328" t="s">
        <v>365</v>
      </c>
      <c r="D282" s="299"/>
      <c r="E282" s="327">
        <v>0</v>
      </c>
      <c r="F282" s="301"/>
      <c r="G282" s="302"/>
      <c r="H282" s="303"/>
      <c r="I282" s="295"/>
      <c r="J282" s="304"/>
      <c r="K282" s="295"/>
      <c r="L282" s="302"/>
      <c r="N282" s="296" t="s">
        <v>365</v>
      </c>
      <c r="P282" s="285"/>
    </row>
    <row r="283" spans="1:16" ht="12.75">
      <c r="A283" s="294"/>
      <c r="B283" s="297"/>
      <c r="C283" s="328" t="s">
        <v>343</v>
      </c>
      <c r="D283" s="299"/>
      <c r="E283" s="327">
        <v>5.004</v>
      </c>
      <c r="F283" s="301"/>
      <c r="G283" s="302"/>
      <c r="H283" s="303"/>
      <c r="I283" s="295"/>
      <c r="J283" s="304"/>
      <c r="K283" s="295"/>
      <c r="L283" s="302"/>
      <c r="N283" s="296" t="s">
        <v>343</v>
      </c>
      <c r="P283" s="285"/>
    </row>
    <row r="284" spans="1:16" ht="12.75">
      <c r="A284" s="294"/>
      <c r="B284" s="297"/>
      <c r="C284" s="328" t="s">
        <v>344</v>
      </c>
      <c r="D284" s="299"/>
      <c r="E284" s="327">
        <v>16.41</v>
      </c>
      <c r="F284" s="301"/>
      <c r="G284" s="302"/>
      <c r="H284" s="303"/>
      <c r="I284" s="295"/>
      <c r="J284" s="304"/>
      <c r="K284" s="295"/>
      <c r="L284" s="302"/>
      <c r="N284" s="296" t="s">
        <v>344</v>
      </c>
      <c r="P284" s="285"/>
    </row>
    <row r="285" spans="1:16" ht="12.75">
      <c r="A285" s="294"/>
      <c r="B285" s="297"/>
      <c r="C285" s="328" t="s">
        <v>345</v>
      </c>
      <c r="D285" s="299"/>
      <c r="E285" s="327">
        <v>17.675</v>
      </c>
      <c r="F285" s="301"/>
      <c r="G285" s="302"/>
      <c r="H285" s="303"/>
      <c r="I285" s="295"/>
      <c r="J285" s="304"/>
      <c r="K285" s="295"/>
      <c r="L285" s="302"/>
      <c r="N285" s="296" t="s">
        <v>345</v>
      </c>
      <c r="P285" s="285"/>
    </row>
    <row r="286" spans="1:16" ht="12.75">
      <c r="A286" s="294"/>
      <c r="B286" s="297"/>
      <c r="C286" s="328" t="s">
        <v>346</v>
      </c>
      <c r="D286" s="299"/>
      <c r="E286" s="327">
        <v>1.8</v>
      </c>
      <c r="F286" s="301"/>
      <c r="G286" s="302"/>
      <c r="H286" s="303"/>
      <c r="I286" s="295"/>
      <c r="J286" s="304"/>
      <c r="K286" s="295"/>
      <c r="L286" s="302"/>
      <c r="N286" s="296" t="s">
        <v>346</v>
      </c>
      <c r="P286" s="285"/>
    </row>
    <row r="287" spans="1:16" ht="12.75">
      <c r="A287" s="294"/>
      <c r="B287" s="297"/>
      <c r="C287" s="328" t="s">
        <v>347</v>
      </c>
      <c r="D287" s="299"/>
      <c r="E287" s="327">
        <v>4.296</v>
      </c>
      <c r="F287" s="301"/>
      <c r="G287" s="302"/>
      <c r="H287" s="303"/>
      <c r="I287" s="295"/>
      <c r="J287" s="304"/>
      <c r="K287" s="295"/>
      <c r="L287" s="302"/>
      <c r="N287" s="296" t="s">
        <v>347</v>
      </c>
      <c r="P287" s="285"/>
    </row>
    <row r="288" spans="1:16" ht="12.75">
      <c r="A288" s="294"/>
      <c r="B288" s="297"/>
      <c r="C288" s="328" t="s">
        <v>366</v>
      </c>
      <c r="D288" s="299"/>
      <c r="E288" s="327">
        <v>64.185</v>
      </c>
      <c r="F288" s="301"/>
      <c r="G288" s="302"/>
      <c r="H288" s="303"/>
      <c r="I288" s="295"/>
      <c r="J288" s="304"/>
      <c r="K288" s="295"/>
      <c r="L288" s="302"/>
      <c r="N288" s="296" t="s">
        <v>366</v>
      </c>
      <c r="P288" s="285"/>
    </row>
    <row r="289" spans="1:16" ht="12.75">
      <c r="A289" s="294"/>
      <c r="B289" s="297"/>
      <c r="C289" s="298" t="s">
        <v>373</v>
      </c>
      <c r="D289" s="299"/>
      <c r="E289" s="300">
        <v>64.185</v>
      </c>
      <c r="F289" s="301"/>
      <c r="G289" s="302"/>
      <c r="H289" s="303"/>
      <c r="I289" s="295"/>
      <c r="J289" s="304"/>
      <c r="K289" s="295"/>
      <c r="L289" s="302"/>
      <c r="N289" s="329">
        <v>64185</v>
      </c>
      <c r="P289" s="285"/>
    </row>
    <row r="290" spans="1:81" ht="12.75">
      <c r="A290" s="286">
        <v>58</v>
      </c>
      <c r="B290" s="287" t="s">
        <v>374</v>
      </c>
      <c r="C290" s="288" t="s">
        <v>375</v>
      </c>
      <c r="D290" s="289" t="s">
        <v>160</v>
      </c>
      <c r="E290" s="290">
        <v>65.942</v>
      </c>
      <c r="F290" s="290">
        <v>0</v>
      </c>
      <c r="G290" s="291">
        <f>E290*F290</f>
        <v>0</v>
      </c>
      <c r="H290" s="292">
        <v>0.24155</v>
      </c>
      <c r="I290" s="293">
        <f>E290*H290</f>
        <v>15.928290099999998</v>
      </c>
      <c r="J290" s="292">
        <v>0</v>
      </c>
      <c r="K290" s="293">
        <f>E290*J290</f>
        <v>0</v>
      </c>
      <c r="L290" s="291" t="s">
        <v>1787</v>
      </c>
      <c r="P290" s="285">
        <v>2</v>
      </c>
      <c r="AB290" s="254">
        <v>1</v>
      </c>
      <c r="AC290" s="254">
        <v>1</v>
      </c>
      <c r="AD290" s="254">
        <v>1</v>
      </c>
      <c r="BA290" s="254">
        <v>1</v>
      </c>
      <c r="BB290" s="254">
        <f>IF(BA290=1,G290,0)</f>
        <v>0</v>
      </c>
      <c r="BC290" s="254">
        <f>IF(BA290=2,G290,0)</f>
        <v>0</v>
      </c>
      <c r="BD290" s="254">
        <f>IF(BA290=3,G290,0)</f>
        <v>0</v>
      </c>
      <c r="BE290" s="254">
        <f>IF(BA290=4,G290,0)</f>
        <v>0</v>
      </c>
      <c r="BF290" s="254">
        <f>IF(BA290=5,G290,0)</f>
        <v>0</v>
      </c>
      <c r="CB290" s="285">
        <v>1</v>
      </c>
      <c r="CC290" s="285">
        <v>1</v>
      </c>
    </row>
    <row r="291" spans="1:16" ht="12.75">
      <c r="A291" s="294"/>
      <c r="B291" s="297"/>
      <c r="C291" s="298" t="s">
        <v>161</v>
      </c>
      <c r="D291" s="299"/>
      <c r="E291" s="300">
        <v>65.942</v>
      </c>
      <c r="F291" s="301"/>
      <c r="G291" s="302"/>
      <c r="H291" s="303"/>
      <c r="I291" s="295"/>
      <c r="J291" s="304"/>
      <c r="K291" s="295"/>
      <c r="L291" s="302"/>
      <c r="N291" s="296" t="s">
        <v>161</v>
      </c>
      <c r="P291" s="285"/>
    </row>
    <row r="292" spans="1:81" ht="22.5">
      <c r="A292" s="286">
        <v>59</v>
      </c>
      <c r="B292" s="287" t="s">
        <v>376</v>
      </c>
      <c r="C292" s="288" t="s">
        <v>377</v>
      </c>
      <c r="D292" s="289" t="s">
        <v>217</v>
      </c>
      <c r="E292" s="290">
        <v>56.6</v>
      </c>
      <c r="F292" s="290">
        <v>0</v>
      </c>
      <c r="G292" s="291">
        <f>E292*F292</f>
        <v>0</v>
      </c>
      <c r="H292" s="292">
        <v>0.11727</v>
      </c>
      <c r="I292" s="293">
        <f>E292*H292</f>
        <v>6.637482</v>
      </c>
      <c r="J292" s="292">
        <v>0</v>
      </c>
      <c r="K292" s="293">
        <f>E292*J292</f>
        <v>0</v>
      </c>
      <c r="L292" s="291" t="s">
        <v>1792</v>
      </c>
      <c r="P292" s="285">
        <v>2</v>
      </c>
      <c r="AB292" s="254">
        <v>1</v>
      </c>
      <c r="AC292" s="254">
        <v>1</v>
      </c>
      <c r="AD292" s="254">
        <v>1</v>
      </c>
      <c r="BA292" s="254">
        <v>1</v>
      </c>
      <c r="BB292" s="254">
        <f>IF(BA292=1,G292,0)</f>
        <v>0</v>
      </c>
      <c r="BC292" s="254">
        <f>IF(BA292=2,G292,0)</f>
        <v>0</v>
      </c>
      <c r="BD292" s="254">
        <f>IF(BA292=3,G292,0)</f>
        <v>0</v>
      </c>
      <c r="BE292" s="254">
        <f>IF(BA292=4,G292,0)</f>
        <v>0</v>
      </c>
      <c r="BF292" s="254">
        <f>IF(BA292=5,G292,0)</f>
        <v>0</v>
      </c>
      <c r="CB292" s="285">
        <v>1</v>
      </c>
      <c r="CC292" s="285">
        <v>1</v>
      </c>
    </row>
    <row r="293" spans="1:16" ht="12.75">
      <c r="A293" s="294"/>
      <c r="B293" s="297"/>
      <c r="C293" s="298" t="s">
        <v>378</v>
      </c>
      <c r="D293" s="299"/>
      <c r="E293" s="300">
        <v>0</v>
      </c>
      <c r="F293" s="301"/>
      <c r="G293" s="302"/>
      <c r="H293" s="303"/>
      <c r="I293" s="295"/>
      <c r="J293" s="304"/>
      <c r="K293" s="295"/>
      <c r="L293" s="302"/>
      <c r="N293" s="296" t="s">
        <v>378</v>
      </c>
      <c r="P293" s="285"/>
    </row>
    <row r="294" spans="1:16" ht="12.75">
      <c r="A294" s="294"/>
      <c r="B294" s="297"/>
      <c r="C294" s="298" t="s">
        <v>379</v>
      </c>
      <c r="D294" s="299"/>
      <c r="E294" s="300">
        <v>56.6</v>
      </c>
      <c r="F294" s="301"/>
      <c r="G294" s="302"/>
      <c r="H294" s="303"/>
      <c r="I294" s="295"/>
      <c r="J294" s="304"/>
      <c r="K294" s="295"/>
      <c r="L294" s="302"/>
      <c r="N294" s="296" t="s">
        <v>379</v>
      </c>
      <c r="P294" s="285"/>
    </row>
    <row r="295" spans="1:81" ht="12.75">
      <c r="A295" s="286">
        <v>60</v>
      </c>
      <c r="B295" s="287" t="s">
        <v>380</v>
      </c>
      <c r="C295" s="288" t="s">
        <v>381</v>
      </c>
      <c r="D295" s="289" t="s">
        <v>217</v>
      </c>
      <c r="E295" s="290">
        <v>63.96</v>
      </c>
      <c r="F295" s="290">
        <v>0</v>
      </c>
      <c r="G295" s="291">
        <f>E295*F295</f>
        <v>0</v>
      </c>
      <c r="H295" s="292">
        <v>0</v>
      </c>
      <c r="I295" s="293">
        <f>E295*H295</f>
        <v>0</v>
      </c>
      <c r="J295" s="292">
        <v>0</v>
      </c>
      <c r="K295" s="293">
        <f>E295*J295</f>
        <v>0</v>
      </c>
      <c r="L295" s="291" t="s">
        <v>1787</v>
      </c>
      <c r="P295" s="285">
        <v>2</v>
      </c>
      <c r="AB295" s="254">
        <v>1</v>
      </c>
      <c r="AC295" s="254">
        <v>1</v>
      </c>
      <c r="AD295" s="254">
        <v>1</v>
      </c>
      <c r="BA295" s="254">
        <v>1</v>
      </c>
      <c r="BB295" s="254">
        <f>IF(BA295=1,G295,0)</f>
        <v>0</v>
      </c>
      <c r="BC295" s="254">
        <f>IF(BA295=2,G295,0)</f>
        <v>0</v>
      </c>
      <c r="BD295" s="254">
        <f>IF(BA295=3,G295,0)</f>
        <v>0</v>
      </c>
      <c r="BE295" s="254">
        <f>IF(BA295=4,G295,0)</f>
        <v>0</v>
      </c>
      <c r="BF295" s="254">
        <f>IF(BA295=5,G295,0)</f>
        <v>0</v>
      </c>
      <c r="CB295" s="285">
        <v>1</v>
      </c>
      <c r="CC295" s="285">
        <v>1</v>
      </c>
    </row>
    <row r="296" spans="1:16" ht="12.75">
      <c r="A296" s="294"/>
      <c r="B296" s="297"/>
      <c r="C296" s="298" t="s">
        <v>169</v>
      </c>
      <c r="D296" s="299"/>
      <c r="E296" s="300">
        <v>0</v>
      </c>
      <c r="F296" s="301"/>
      <c r="G296" s="302"/>
      <c r="H296" s="303"/>
      <c r="I296" s="295"/>
      <c r="J296" s="304"/>
      <c r="K296" s="295"/>
      <c r="L296" s="302"/>
      <c r="N296" s="296" t="s">
        <v>169</v>
      </c>
      <c r="P296" s="285"/>
    </row>
    <row r="297" spans="1:16" ht="12.75">
      <c r="A297" s="294"/>
      <c r="B297" s="297"/>
      <c r="C297" s="298" t="s">
        <v>382</v>
      </c>
      <c r="D297" s="299"/>
      <c r="E297" s="300">
        <v>21.7</v>
      </c>
      <c r="F297" s="301"/>
      <c r="G297" s="302"/>
      <c r="H297" s="303"/>
      <c r="I297" s="295"/>
      <c r="J297" s="304"/>
      <c r="K297" s="295"/>
      <c r="L297" s="302"/>
      <c r="N297" s="296" t="s">
        <v>382</v>
      </c>
      <c r="P297" s="285"/>
    </row>
    <row r="298" spans="1:16" ht="12.75">
      <c r="A298" s="294"/>
      <c r="B298" s="297"/>
      <c r="C298" s="298" t="s">
        <v>169</v>
      </c>
      <c r="D298" s="299"/>
      <c r="E298" s="300">
        <v>0</v>
      </c>
      <c r="F298" s="301"/>
      <c r="G298" s="302"/>
      <c r="H298" s="303"/>
      <c r="I298" s="295"/>
      <c r="J298" s="304"/>
      <c r="K298" s="295"/>
      <c r="L298" s="302"/>
      <c r="N298" s="296" t="s">
        <v>169</v>
      </c>
      <c r="P298" s="285"/>
    </row>
    <row r="299" spans="1:16" ht="12.75">
      <c r="A299" s="294"/>
      <c r="B299" s="297"/>
      <c r="C299" s="298" t="s">
        <v>170</v>
      </c>
      <c r="D299" s="299"/>
      <c r="E299" s="300">
        <v>0</v>
      </c>
      <c r="F299" s="301"/>
      <c r="G299" s="302"/>
      <c r="H299" s="303"/>
      <c r="I299" s="295"/>
      <c r="J299" s="304"/>
      <c r="K299" s="295"/>
      <c r="L299" s="302"/>
      <c r="N299" s="296" t="s">
        <v>170</v>
      </c>
      <c r="P299" s="285"/>
    </row>
    <row r="300" spans="1:16" ht="12.75">
      <c r="A300" s="294"/>
      <c r="B300" s="297"/>
      <c r="C300" s="298" t="s">
        <v>383</v>
      </c>
      <c r="D300" s="299"/>
      <c r="E300" s="300">
        <v>5.37</v>
      </c>
      <c r="F300" s="301"/>
      <c r="G300" s="302"/>
      <c r="H300" s="303"/>
      <c r="I300" s="295"/>
      <c r="J300" s="304"/>
      <c r="K300" s="295"/>
      <c r="L300" s="302"/>
      <c r="N300" s="296" t="s">
        <v>383</v>
      </c>
      <c r="P300" s="285"/>
    </row>
    <row r="301" spans="1:16" ht="12.75">
      <c r="A301" s="294"/>
      <c r="B301" s="297"/>
      <c r="C301" s="298" t="s">
        <v>384</v>
      </c>
      <c r="D301" s="299"/>
      <c r="E301" s="300">
        <v>17.41</v>
      </c>
      <c r="F301" s="301"/>
      <c r="G301" s="302"/>
      <c r="H301" s="303"/>
      <c r="I301" s="295"/>
      <c r="J301" s="304"/>
      <c r="K301" s="295"/>
      <c r="L301" s="302"/>
      <c r="N301" s="296" t="s">
        <v>384</v>
      </c>
      <c r="P301" s="285"/>
    </row>
    <row r="302" spans="1:16" ht="12.75">
      <c r="A302" s="294"/>
      <c r="B302" s="297"/>
      <c r="C302" s="298" t="s">
        <v>385</v>
      </c>
      <c r="D302" s="299"/>
      <c r="E302" s="300">
        <v>19.48</v>
      </c>
      <c r="F302" s="301"/>
      <c r="G302" s="302"/>
      <c r="H302" s="303"/>
      <c r="I302" s="295"/>
      <c r="J302" s="304"/>
      <c r="K302" s="295"/>
      <c r="L302" s="302"/>
      <c r="N302" s="296" t="s">
        <v>385</v>
      </c>
      <c r="P302" s="285"/>
    </row>
    <row r="303" spans="1:81" ht="12.75">
      <c r="A303" s="286">
        <v>61</v>
      </c>
      <c r="B303" s="287" t="s">
        <v>386</v>
      </c>
      <c r="C303" s="288" t="s">
        <v>387</v>
      </c>
      <c r="D303" s="289" t="s">
        <v>160</v>
      </c>
      <c r="E303" s="290">
        <v>33.3</v>
      </c>
      <c r="F303" s="290">
        <v>0</v>
      </c>
      <c r="G303" s="291">
        <f>E303*F303</f>
        <v>0</v>
      </c>
      <c r="H303" s="292">
        <v>0.29438</v>
      </c>
      <c r="I303" s="293">
        <f>E303*H303</f>
        <v>9.802853999999998</v>
      </c>
      <c r="J303" s="292">
        <v>0</v>
      </c>
      <c r="K303" s="293">
        <f>E303*J303</f>
        <v>0</v>
      </c>
      <c r="L303" s="291" t="s">
        <v>1787</v>
      </c>
      <c r="P303" s="285">
        <v>2</v>
      </c>
      <c r="AB303" s="254">
        <v>1</v>
      </c>
      <c r="AC303" s="254">
        <v>1</v>
      </c>
      <c r="AD303" s="254">
        <v>1</v>
      </c>
      <c r="BA303" s="254">
        <v>1</v>
      </c>
      <c r="BB303" s="254">
        <f>IF(BA303=1,G303,0)</f>
        <v>0</v>
      </c>
      <c r="BC303" s="254">
        <f>IF(BA303=2,G303,0)</f>
        <v>0</v>
      </c>
      <c r="BD303" s="254">
        <f>IF(BA303=3,G303,0)</f>
        <v>0</v>
      </c>
      <c r="BE303" s="254">
        <f>IF(BA303=4,G303,0)</f>
        <v>0</v>
      </c>
      <c r="BF303" s="254">
        <f>IF(BA303=5,G303,0)</f>
        <v>0</v>
      </c>
      <c r="CB303" s="285">
        <v>1</v>
      </c>
      <c r="CC303" s="285">
        <v>1</v>
      </c>
    </row>
    <row r="304" spans="1:16" ht="12.75">
      <c r="A304" s="294"/>
      <c r="B304" s="297"/>
      <c r="C304" s="298" t="s">
        <v>357</v>
      </c>
      <c r="D304" s="299"/>
      <c r="E304" s="300">
        <v>0</v>
      </c>
      <c r="F304" s="301"/>
      <c r="G304" s="302"/>
      <c r="H304" s="303"/>
      <c r="I304" s="295"/>
      <c r="J304" s="304"/>
      <c r="K304" s="295"/>
      <c r="L304" s="302"/>
      <c r="N304" s="296" t="s">
        <v>357</v>
      </c>
      <c r="P304" s="285"/>
    </row>
    <row r="305" spans="1:16" ht="12.75">
      <c r="A305" s="294"/>
      <c r="B305" s="297"/>
      <c r="C305" s="298" t="s">
        <v>388</v>
      </c>
      <c r="D305" s="299"/>
      <c r="E305" s="300">
        <v>33.3</v>
      </c>
      <c r="F305" s="301"/>
      <c r="G305" s="302"/>
      <c r="H305" s="303"/>
      <c r="I305" s="295"/>
      <c r="J305" s="304"/>
      <c r="K305" s="295"/>
      <c r="L305" s="302"/>
      <c r="N305" s="296" t="s">
        <v>388</v>
      </c>
      <c r="P305" s="285"/>
    </row>
    <row r="306" spans="1:81" ht="12.75">
      <c r="A306" s="286">
        <v>62</v>
      </c>
      <c r="B306" s="287" t="s">
        <v>389</v>
      </c>
      <c r="C306" s="288" t="s">
        <v>390</v>
      </c>
      <c r="D306" s="289" t="s">
        <v>225</v>
      </c>
      <c r="E306" s="290">
        <v>140</v>
      </c>
      <c r="F306" s="290">
        <v>0</v>
      </c>
      <c r="G306" s="291">
        <f>E306*F306</f>
        <v>0</v>
      </c>
      <c r="H306" s="292">
        <v>0.058</v>
      </c>
      <c r="I306" s="293">
        <f>E306*H306</f>
        <v>8.120000000000001</v>
      </c>
      <c r="J306" s="292"/>
      <c r="K306" s="293">
        <f>E306*J306</f>
        <v>0</v>
      </c>
      <c r="L306" s="291" t="s">
        <v>1787</v>
      </c>
      <c r="P306" s="285">
        <v>2</v>
      </c>
      <c r="AB306" s="254">
        <v>3</v>
      </c>
      <c r="AC306" s="254">
        <v>1</v>
      </c>
      <c r="AD306" s="254">
        <v>59227630</v>
      </c>
      <c r="BA306" s="254">
        <v>1</v>
      </c>
      <c r="BB306" s="254">
        <f>IF(BA306=1,G306,0)</f>
        <v>0</v>
      </c>
      <c r="BC306" s="254">
        <f>IF(BA306=2,G306,0)</f>
        <v>0</v>
      </c>
      <c r="BD306" s="254">
        <f>IF(BA306=3,G306,0)</f>
        <v>0</v>
      </c>
      <c r="BE306" s="254">
        <f>IF(BA306=4,G306,0)</f>
        <v>0</v>
      </c>
      <c r="BF306" s="254">
        <f>IF(BA306=5,G306,0)</f>
        <v>0</v>
      </c>
      <c r="CB306" s="285">
        <v>3</v>
      </c>
      <c r="CC306" s="285">
        <v>1</v>
      </c>
    </row>
    <row r="307" spans="1:16" ht="12.75">
      <c r="A307" s="294"/>
      <c r="B307" s="297"/>
      <c r="C307" s="298" t="s">
        <v>357</v>
      </c>
      <c r="D307" s="299"/>
      <c r="E307" s="300">
        <v>0</v>
      </c>
      <c r="F307" s="301"/>
      <c r="G307" s="302"/>
      <c r="H307" s="303"/>
      <c r="I307" s="295"/>
      <c r="J307" s="304"/>
      <c r="K307" s="295"/>
      <c r="L307" s="302"/>
      <c r="N307" s="296" t="s">
        <v>357</v>
      </c>
      <c r="P307" s="285"/>
    </row>
    <row r="308" spans="1:16" ht="12.75">
      <c r="A308" s="294"/>
      <c r="B308" s="297"/>
      <c r="C308" s="328" t="s">
        <v>364</v>
      </c>
      <c r="D308" s="299"/>
      <c r="E308" s="327">
        <v>0</v>
      </c>
      <c r="F308" s="301"/>
      <c r="G308" s="302"/>
      <c r="H308" s="303"/>
      <c r="I308" s="295"/>
      <c r="J308" s="304"/>
      <c r="K308" s="295"/>
      <c r="L308" s="302"/>
      <c r="N308" s="296" t="s">
        <v>364</v>
      </c>
      <c r="P308" s="285"/>
    </row>
    <row r="309" spans="1:16" ht="12.75">
      <c r="A309" s="294"/>
      <c r="B309" s="297"/>
      <c r="C309" s="328" t="s">
        <v>391</v>
      </c>
      <c r="D309" s="299"/>
      <c r="E309" s="327">
        <v>139.86</v>
      </c>
      <c r="F309" s="301"/>
      <c r="G309" s="302"/>
      <c r="H309" s="303"/>
      <c r="I309" s="295"/>
      <c r="J309" s="304"/>
      <c r="K309" s="295"/>
      <c r="L309" s="302"/>
      <c r="N309" s="296" t="s">
        <v>391</v>
      </c>
      <c r="P309" s="285"/>
    </row>
    <row r="310" spans="1:16" ht="12.75">
      <c r="A310" s="294"/>
      <c r="B310" s="297"/>
      <c r="C310" s="328" t="s">
        <v>366</v>
      </c>
      <c r="D310" s="299"/>
      <c r="E310" s="327">
        <v>139.86</v>
      </c>
      <c r="F310" s="301"/>
      <c r="G310" s="302"/>
      <c r="H310" s="303"/>
      <c r="I310" s="295"/>
      <c r="J310" s="304"/>
      <c r="K310" s="295"/>
      <c r="L310" s="302"/>
      <c r="N310" s="296" t="s">
        <v>366</v>
      </c>
      <c r="P310" s="285"/>
    </row>
    <row r="311" spans="1:16" ht="12.75">
      <c r="A311" s="294"/>
      <c r="B311" s="297"/>
      <c r="C311" s="298" t="s">
        <v>392</v>
      </c>
      <c r="D311" s="299"/>
      <c r="E311" s="300">
        <v>140</v>
      </c>
      <c r="F311" s="301"/>
      <c r="G311" s="302"/>
      <c r="H311" s="303"/>
      <c r="I311" s="295"/>
      <c r="J311" s="304"/>
      <c r="K311" s="295"/>
      <c r="L311" s="302"/>
      <c r="N311" s="296">
        <v>140</v>
      </c>
      <c r="P311" s="285"/>
    </row>
    <row r="312" spans="1:81" ht="12.75">
      <c r="A312" s="286">
        <v>63</v>
      </c>
      <c r="B312" s="287" t="s">
        <v>393</v>
      </c>
      <c r="C312" s="288" t="s">
        <v>394</v>
      </c>
      <c r="D312" s="289" t="s">
        <v>160</v>
      </c>
      <c r="E312" s="290">
        <v>69.2391</v>
      </c>
      <c r="F312" s="290">
        <v>0</v>
      </c>
      <c r="G312" s="291">
        <f>E312*F312</f>
        <v>0</v>
      </c>
      <c r="H312" s="292">
        <v>0.132</v>
      </c>
      <c r="I312" s="293">
        <f>E312*H312</f>
        <v>9.1395612</v>
      </c>
      <c r="J312" s="292"/>
      <c r="K312" s="293">
        <f>E312*J312</f>
        <v>0</v>
      </c>
      <c r="L312" s="291" t="s">
        <v>1787</v>
      </c>
      <c r="P312" s="285">
        <v>2</v>
      </c>
      <c r="AB312" s="254">
        <v>3</v>
      </c>
      <c r="AC312" s="254">
        <v>1</v>
      </c>
      <c r="AD312" s="254">
        <v>59245620</v>
      </c>
      <c r="BA312" s="254">
        <v>1</v>
      </c>
      <c r="BB312" s="254">
        <f>IF(BA312=1,G312,0)</f>
        <v>0</v>
      </c>
      <c r="BC312" s="254">
        <f>IF(BA312=2,G312,0)</f>
        <v>0</v>
      </c>
      <c r="BD312" s="254">
        <f>IF(BA312=3,G312,0)</f>
        <v>0</v>
      </c>
      <c r="BE312" s="254">
        <f>IF(BA312=4,G312,0)</f>
        <v>0</v>
      </c>
      <c r="BF312" s="254">
        <f>IF(BA312=5,G312,0)</f>
        <v>0</v>
      </c>
      <c r="CB312" s="285">
        <v>3</v>
      </c>
      <c r="CC312" s="285">
        <v>1</v>
      </c>
    </row>
    <row r="313" spans="1:16" ht="12.75">
      <c r="A313" s="294"/>
      <c r="B313" s="297"/>
      <c r="C313" s="298" t="s">
        <v>395</v>
      </c>
      <c r="D313" s="299"/>
      <c r="E313" s="300">
        <v>69.2391</v>
      </c>
      <c r="F313" s="301"/>
      <c r="G313" s="302"/>
      <c r="H313" s="303"/>
      <c r="I313" s="295"/>
      <c r="J313" s="304"/>
      <c r="K313" s="295"/>
      <c r="L313" s="302"/>
      <c r="N313" s="296" t="s">
        <v>395</v>
      </c>
      <c r="P313" s="285"/>
    </row>
    <row r="314" spans="1:58" ht="12.75">
      <c r="A314" s="305"/>
      <c r="B314" s="306" t="s">
        <v>98</v>
      </c>
      <c r="C314" s="307" t="s">
        <v>338</v>
      </c>
      <c r="D314" s="308"/>
      <c r="E314" s="309"/>
      <c r="F314" s="310"/>
      <c r="G314" s="311">
        <f>SUM(G217:G313)</f>
        <v>0</v>
      </c>
      <c r="H314" s="312"/>
      <c r="I314" s="313">
        <f>SUM(I217:I313)</f>
        <v>115.18784404</v>
      </c>
      <c r="J314" s="312"/>
      <c r="K314" s="313">
        <f>SUM(K217:K313)</f>
        <v>-27.01996</v>
      </c>
      <c r="L314" s="311">
        <f>SUM(L217:L313)</f>
        <v>0</v>
      </c>
      <c r="P314" s="285">
        <v>4</v>
      </c>
      <c r="BB314" s="314">
        <f>SUM(BB217:BB313)</f>
        <v>0</v>
      </c>
      <c r="BC314" s="314">
        <f>SUM(BC217:BC313)</f>
        <v>0</v>
      </c>
      <c r="BD314" s="314">
        <f>SUM(BD217:BD313)</f>
        <v>0</v>
      </c>
      <c r="BE314" s="314">
        <f>SUM(BE217:BE313)</f>
        <v>0</v>
      </c>
      <c r="BF314" s="314">
        <f>SUM(BF217:BF313)</f>
        <v>0</v>
      </c>
    </row>
    <row r="315" spans="1:16" ht="12.75">
      <c r="A315" s="275" t="s">
        <v>95</v>
      </c>
      <c r="B315" s="276" t="s">
        <v>396</v>
      </c>
      <c r="C315" s="277" t="s">
        <v>397</v>
      </c>
      <c r="D315" s="278"/>
      <c r="E315" s="279"/>
      <c r="F315" s="279"/>
      <c r="G315" s="280"/>
      <c r="H315" s="281"/>
      <c r="I315" s="282"/>
      <c r="J315" s="283"/>
      <c r="K315" s="284"/>
      <c r="L315" s="280"/>
      <c r="P315" s="285">
        <v>1</v>
      </c>
    </row>
    <row r="316" spans="1:81" ht="12.75">
      <c r="A316" s="286">
        <v>64</v>
      </c>
      <c r="B316" s="287" t="s">
        <v>399</v>
      </c>
      <c r="C316" s="288" t="s">
        <v>400</v>
      </c>
      <c r="D316" s="289" t="s">
        <v>160</v>
      </c>
      <c r="E316" s="290">
        <v>298.3471</v>
      </c>
      <c r="F316" s="290">
        <v>0</v>
      </c>
      <c r="G316" s="291">
        <f>E316*F316</f>
        <v>0</v>
      </c>
      <c r="H316" s="292">
        <v>4E-05</v>
      </c>
      <c r="I316" s="293">
        <f>E316*H316</f>
        <v>0.011933884000000002</v>
      </c>
      <c r="J316" s="292">
        <v>0</v>
      </c>
      <c r="K316" s="293">
        <f>E316*J316</f>
        <v>0</v>
      </c>
      <c r="L316" s="291" t="s">
        <v>1787</v>
      </c>
      <c r="P316" s="285">
        <v>2</v>
      </c>
      <c r="AB316" s="254">
        <v>1</v>
      </c>
      <c r="AC316" s="254">
        <v>1</v>
      </c>
      <c r="AD316" s="254">
        <v>1</v>
      </c>
      <c r="BA316" s="254">
        <v>1</v>
      </c>
      <c r="BB316" s="254">
        <f>IF(BA316=1,G316,0)</f>
        <v>0</v>
      </c>
      <c r="BC316" s="254">
        <f>IF(BA316=2,G316,0)</f>
        <v>0</v>
      </c>
      <c r="BD316" s="254">
        <f>IF(BA316=3,G316,0)</f>
        <v>0</v>
      </c>
      <c r="BE316" s="254">
        <f>IF(BA316=4,G316,0)</f>
        <v>0</v>
      </c>
      <c r="BF316" s="254">
        <f>IF(BA316=5,G316,0)</f>
        <v>0</v>
      </c>
      <c r="CB316" s="285">
        <v>1</v>
      </c>
      <c r="CC316" s="285">
        <v>1</v>
      </c>
    </row>
    <row r="317" spans="1:16" ht="12.75">
      <c r="A317" s="294"/>
      <c r="B317" s="297"/>
      <c r="C317" s="298" t="s">
        <v>401</v>
      </c>
      <c r="D317" s="299"/>
      <c r="E317" s="300">
        <v>14.4</v>
      </c>
      <c r="F317" s="301"/>
      <c r="G317" s="302"/>
      <c r="H317" s="303"/>
      <c r="I317" s="295"/>
      <c r="J317" s="304"/>
      <c r="K317" s="295"/>
      <c r="L317" s="302"/>
      <c r="N317" s="296" t="s">
        <v>401</v>
      </c>
      <c r="P317" s="285"/>
    </row>
    <row r="318" spans="1:16" ht="12.75">
      <c r="A318" s="294"/>
      <c r="B318" s="297"/>
      <c r="C318" s="298" t="s">
        <v>402</v>
      </c>
      <c r="D318" s="299"/>
      <c r="E318" s="300">
        <v>5.76</v>
      </c>
      <c r="F318" s="301"/>
      <c r="G318" s="302"/>
      <c r="H318" s="303"/>
      <c r="I318" s="295"/>
      <c r="J318" s="304"/>
      <c r="K318" s="295"/>
      <c r="L318" s="302"/>
      <c r="N318" s="296" t="s">
        <v>402</v>
      </c>
      <c r="P318" s="285"/>
    </row>
    <row r="319" spans="1:16" ht="12.75">
      <c r="A319" s="294"/>
      <c r="B319" s="297"/>
      <c r="C319" s="298" t="s">
        <v>403</v>
      </c>
      <c r="D319" s="299"/>
      <c r="E319" s="300">
        <v>20.16</v>
      </c>
      <c r="F319" s="301"/>
      <c r="G319" s="302"/>
      <c r="H319" s="303"/>
      <c r="I319" s="295"/>
      <c r="J319" s="304"/>
      <c r="K319" s="295"/>
      <c r="L319" s="302"/>
      <c r="N319" s="296" t="s">
        <v>403</v>
      </c>
      <c r="P319" s="285"/>
    </row>
    <row r="320" spans="1:16" ht="12.75">
      <c r="A320" s="294"/>
      <c r="B320" s="297"/>
      <c r="C320" s="298" t="s">
        <v>404</v>
      </c>
      <c r="D320" s="299"/>
      <c r="E320" s="300">
        <v>9</v>
      </c>
      <c r="F320" s="301"/>
      <c r="G320" s="302"/>
      <c r="H320" s="303"/>
      <c r="I320" s="295"/>
      <c r="J320" s="304"/>
      <c r="K320" s="295"/>
      <c r="L320" s="302"/>
      <c r="N320" s="296" t="s">
        <v>404</v>
      </c>
      <c r="P320" s="285"/>
    </row>
    <row r="321" spans="1:16" ht="12.75">
      <c r="A321" s="294"/>
      <c r="B321" s="297"/>
      <c r="C321" s="298" t="s">
        <v>405</v>
      </c>
      <c r="D321" s="299"/>
      <c r="E321" s="300">
        <v>122.88</v>
      </c>
      <c r="F321" s="301"/>
      <c r="G321" s="302"/>
      <c r="H321" s="303"/>
      <c r="I321" s="295"/>
      <c r="J321" s="304"/>
      <c r="K321" s="295"/>
      <c r="L321" s="302"/>
      <c r="N321" s="296" t="s">
        <v>405</v>
      </c>
      <c r="P321" s="285"/>
    </row>
    <row r="322" spans="1:16" ht="12.75">
      <c r="A322" s="294"/>
      <c r="B322" s="297"/>
      <c r="C322" s="298" t="s">
        <v>406</v>
      </c>
      <c r="D322" s="299"/>
      <c r="E322" s="300">
        <v>15.36</v>
      </c>
      <c r="F322" s="301"/>
      <c r="G322" s="302"/>
      <c r="H322" s="303"/>
      <c r="I322" s="295"/>
      <c r="J322" s="304"/>
      <c r="K322" s="295"/>
      <c r="L322" s="302"/>
      <c r="N322" s="296" t="s">
        <v>406</v>
      </c>
      <c r="P322" s="285"/>
    </row>
    <row r="323" spans="1:16" ht="12.75">
      <c r="A323" s="294"/>
      <c r="B323" s="297"/>
      <c r="C323" s="298" t="s">
        <v>407</v>
      </c>
      <c r="D323" s="299"/>
      <c r="E323" s="300">
        <v>15.36</v>
      </c>
      <c r="F323" s="301"/>
      <c r="G323" s="302"/>
      <c r="H323" s="303"/>
      <c r="I323" s="295"/>
      <c r="J323" s="304"/>
      <c r="K323" s="295"/>
      <c r="L323" s="302"/>
      <c r="N323" s="296" t="s">
        <v>407</v>
      </c>
      <c r="P323" s="285"/>
    </row>
    <row r="324" spans="1:16" ht="12.75">
      <c r="A324" s="294"/>
      <c r="B324" s="297"/>
      <c r="C324" s="298" t="s">
        <v>408</v>
      </c>
      <c r="D324" s="299"/>
      <c r="E324" s="300">
        <v>7.68</v>
      </c>
      <c r="F324" s="301"/>
      <c r="G324" s="302"/>
      <c r="H324" s="303"/>
      <c r="I324" s="295"/>
      <c r="J324" s="304"/>
      <c r="K324" s="295"/>
      <c r="L324" s="302"/>
      <c r="N324" s="296" t="s">
        <v>408</v>
      </c>
      <c r="P324" s="285"/>
    </row>
    <row r="325" spans="1:16" ht="12.75">
      <c r="A325" s="294"/>
      <c r="B325" s="297"/>
      <c r="C325" s="298" t="s">
        <v>409</v>
      </c>
      <c r="D325" s="299"/>
      <c r="E325" s="300">
        <v>7.68</v>
      </c>
      <c r="F325" s="301"/>
      <c r="G325" s="302"/>
      <c r="H325" s="303"/>
      <c r="I325" s="295"/>
      <c r="J325" s="304"/>
      <c r="K325" s="295"/>
      <c r="L325" s="302"/>
      <c r="N325" s="296" t="s">
        <v>409</v>
      </c>
      <c r="P325" s="285"/>
    </row>
    <row r="326" spans="1:16" ht="12.75">
      <c r="A326" s="294"/>
      <c r="B326" s="297"/>
      <c r="C326" s="298" t="s">
        <v>410</v>
      </c>
      <c r="D326" s="299"/>
      <c r="E326" s="300">
        <v>10.08</v>
      </c>
      <c r="F326" s="301"/>
      <c r="G326" s="302"/>
      <c r="H326" s="303"/>
      <c r="I326" s="295"/>
      <c r="J326" s="304"/>
      <c r="K326" s="295"/>
      <c r="L326" s="302"/>
      <c r="N326" s="296" t="s">
        <v>410</v>
      </c>
      <c r="P326" s="285"/>
    </row>
    <row r="327" spans="1:16" ht="12.75">
      <c r="A327" s="294"/>
      <c r="B327" s="297"/>
      <c r="C327" s="298" t="s">
        <v>253</v>
      </c>
      <c r="D327" s="299"/>
      <c r="E327" s="300">
        <v>13.398</v>
      </c>
      <c r="F327" s="301"/>
      <c r="G327" s="302"/>
      <c r="H327" s="303"/>
      <c r="I327" s="295"/>
      <c r="J327" s="304"/>
      <c r="K327" s="295"/>
      <c r="L327" s="302"/>
      <c r="N327" s="296" t="s">
        <v>253</v>
      </c>
      <c r="P327" s="285"/>
    </row>
    <row r="328" spans="1:16" ht="12.75">
      <c r="A328" s="294"/>
      <c r="B328" s="297"/>
      <c r="C328" s="298" t="s">
        <v>254</v>
      </c>
      <c r="D328" s="299"/>
      <c r="E328" s="300">
        <v>13.398</v>
      </c>
      <c r="F328" s="301"/>
      <c r="G328" s="302"/>
      <c r="H328" s="303"/>
      <c r="I328" s="295"/>
      <c r="J328" s="304"/>
      <c r="K328" s="295"/>
      <c r="L328" s="302"/>
      <c r="N328" s="296" t="s">
        <v>254</v>
      </c>
      <c r="P328" s="285"/>
    </row>
    <row r="329" spans="1:16" ht="12.75">
      <c r="A329" s="294"/>
      <c r="B329" s="297"/>
      <c r="C329" s="298" t="s">
        <v>255</v>
      </c>
      <c r="D329" s="299"/>
      <c r="E329" s="300">
        <v>13.398</v>
      </c>
      <c r="F329" s="301"/>
      <c r="G329" s="302"/>
      <c r="H329" s="303"/>
      <c r="I329" s="295"/>
      <c r="J329" s="304"/>
      <c r="K329" s="295"/>
      <c r="L329" s="302"/>
      <c r="N329" s="296" t="s">
        <v>255</v>
      </c>
      <c r="P329" s="285"/>
    </row>
    <row r="330" spans="1:16" ht="12.75">
      <c r="A330" s="294"/>
      <c r="B330" s="297"/>
      <c r="C330" s="298" t="s">
        <v>411</v>
      </c>
      <c r="D330" s="299"/>
      <c r="E330" s="300">
        <v>3.2929</v>
      </c>
      <c r="F330" s="301"/>
      <c r="G330" s="302"/>
      <c r="H330" s="303"/>
      <c r="I330" s="295"/>
      <c r="J330" s="304"/>
      <c r="K330" s="295"/>
      <c r="L330" s="302"/>
      <c r="N330" s="296" t="s">
        <v>411</v>
      </c>
      <c r="P330" s="285"/>
    </row>
    <row r="331" spans="1:16" ht="12.75">
      <c r="A331" s="294"/>
      <c r="B331" s="297"/>
      <c r="C331" s="298" t="s">
        <v>412</v>
      </c>
      <c r="D331" s="299"/>
      <c r="E331" s="300">
        <v>2.6378</v>
      </c>
      <c r="F331" s="301"/>
      <c r="G331" s="302"/>
      <c r="H331" s="303"/>
      <c r="I331" s="295"/>
      <c r="J331" s="304"/>
      <c r="K331" s="295"/>
      <c r="L331" s="302"/>
      <c r="N331" s="296" t="s">
        <v>412</v>
      </c>
      <c r="P331" s="285"/>
    </row>
    <row r="332" spans="1:16" ht="12.75">
      <c r="A332" s="294"/>
      <c r="B332" s="297"/>
      <c r="C332" s="298" t="s">
        <v>413</v>
      </c>
      <c r="D332" s="299"/>
      <c r="E332" s="300">
        <v>4.699</v>
      </c>
      <c r="F332" s="301"/>
      <c r="G332" s="302"/>
      <c r="H332" s="303"/>
      <c r="I332" s="295"/>
      <c r="J332" s="304"/>
      <c r="K332" s="295"/>
      <c r="L332" s="302"/>
      <c r="N332" s="296" t="s">
        <v>413</v>
      </c>
      <c r="P332" s="285"/>
    </row>
    <row r="333" spans="1:16" ht="12.75">
      <c r="A333" s="294"/>
      <c r="B333" s="297"/>
      <c r="C333" s="298" t="s">
        <v>414</v>
      </c>
      <c r="D333" s="299"/>
      <c r="E333" s="300">
        <v>1.872</v>
      </c>
      <c r="F333" s="301"/>
      <c r="G333" s="302"/>
      <c r="H333" s="303"/>
      <c r="I333" s="295"/>
      <c r="J333" s="304"/>
      <c r="K333" s="295"/>
      <c r="L333" s="302"/>
      <c r="N333" s="296" t="s">
        <v>414</v>
      </c>
      <c r="P333" s="285"/>
    </row>
    <row r="334" spans="1:16" ht="12.75">
      <c r="A334" s="294"/>
      <c r="B334" s="297"/>
      <c r="C334" s="298" t="s">
        <v>415</v>
      </c>
      <c r="D334" s="299"/>
      <c r="E334" s="300">
        <v>5.4735</v>
      </c>
      <c r="F334" s="301"/>
      <c r="G334" s="302"/>
      <c r="H334" s="303"/>
      <c r="I334" s="295"/>
      <c r="J334" s="304"/>
      <c r="K334" s="295"/>
      <c r="L334" s="302"/>
      <c r="N334" s="296" t="s">
        <v>415</v>
      </c>
      <c r="P334" s="285"/>
    </row>
    <row r="335" spans="1:16" ht="12.75">
      <c r="A335" s="294"/>
      <c r="B335" s="297"/>
      <c r="C335" s="298" t="s">
        <v>416</v>
      </c>
      <c r="D335" s="299"/>
      <c r="E335" s="300">
        <v>4.6686</v>
      </c>
      <c r="F335" s="301"/>
      <c r="G335" s="302"/>
      <c r="H335" s="303"/>
      <c r="I335" s="295"/>
      <c r="J335" s="304"/>
      <c r="K335" s="295"/>
      <c r="L335" s="302"/>
      <c r="N335" s="296" t="s">
        <v>416</v>
      </c>
      <c r="P335" s="285"/>
    </row>
    <row r="336" spans="1:16" ht="12.75">
      <c r="A336" s="294"/>
      <c r="B336" s="297"/>
      <c r="C336" s="298" t="s">
        <v>417</v>
      </c>
      <c r="D336" s="299"/>
      <c r="E336" s="300">
        <v>4.6893</v>
      </c>
      <c r="F336" s="301"/>
      <c r="G336" s="302"/>
      <c r="H336" s="303"/>
      <c r="I336" s="295"/>
      <c r="J336" s="304"/>
      <c r="K336" s="295"/>
      <c r="L336" s="302"/>
      <c r="N336" s="296" t="s">
        <v>417</v>
      </c>
      <c r="P336" s="285"/>
    </row>
    <row r="337" spans="1:16" ht="12.75">
      <c r="A337" s="294"/>
      <c r="B337" s="297"/>
      <c r="C337" s="298" t="s">
        <v>418</v>
      </c>
      <c r="D337" s="299"/>
      <c r="E337" s="300">
        <v>2.46</v>
      </c>
      <c r="F337" s="301"/>
      <c r="G337" s="302"/>
      <c r="H337" s="303"/>
      <c r="I337" s="295"/>
      <c r="J337" s="304"/>
      <c r="K337" s="295"/>
      <c r="L337" s="302"/>
      <c r="N337" s="296" t="s">
        <v>418</v>
      </c>
      <c r="P337" s="285"/>
    </row>
    <row r="338" spans="1:81" ht="22.5">
      <c r="A338" s="286">
        <v>65</v>
      </c>
      <c r="B338" s="287" t="s">
        <v>419</v>
      </c>
      <c r="C338" s="288" t="s">
        <v>420</v>
      </c>
      <c r="D338" s="289" t="s">
        <v>160</v>
      </c>
      <c r="E338" s="290">
        <v>251.09</v>
      </c>
      <c r="F338" s="290">
        <v>0</v>
      </c>
      <c r="G338" s="291">
        <f>E338*F338</f>
        <v>0</v>
      </c>
      <c r="H338" s="292">
        <v>0.03371</v>
      </c>
      <c r="I338" s="293">
        <f>E338*H338</f>
        <v>8.4642439</v>
      </c>
      <c r="J338" s="292">
        <v>0</v>
      </c>
      <c r="K338" s="293">
        <f>E338*J338</f>
        <v>0</v>
      </c>
      <c r="L338" s="291" t="s">
        <v>1792</v>
      </c>
      <c r="P338" s="285">
        <v>2</v>
      </c>
      <c r="AB338" s="254">
        <v>1</v>
      </c>
      <c r="AC338" s="254">
        <v>0</v>
      </c>
      <c r="AD338" s="254">
        <v>0</v>
      </c>
      <c r="BA338" s="254">
        <v>1</v>
      </c>
      <c r="BB338" s="254">
        <f>IF(BA338=1,G338,0)</f>
        <v>0</v>
      </c>
      <c r="BC338" s="254">
        <f>IF(BA338=2,G338,0)</f>
        <v>0</v>
      </c>
      <c r="BD338" s="254">
        <f>IF(BA338=3,G338,0)</f>
        <v>0</v>
      </c>
      <c r="BE338" s="254">
        <f>IF(BA338=4,G338,0)</f>
        <v>0</v>
      </c>
      <c r="BF338" s="254">
        <f>IF(BA338=5,G338,0)</f>
        <v>0</v>
      </c>
      <c r="CB338" s="285">
        <v>1</v>
      </c>
      <c r="CC338" s="285">
        <v>0</v>
      </c>
    </row>
    <row r="339" spans="1:16" ht="12.75">
      <c r="A339" s="294"/>
      <c r="B339" s="297"/>
      <c r="C339" s="298" t="s">
        <v>421</v>
      </c>
      <c r="D339" s="299"/>
      <c r="E339" s="300">
        <v>8.55</v>
      </c>
      <c r="F339" s="301"/>
      <c r="G339" s="302"/>
      <c r="H339" s="303"/>
      <c r="I339" s="295"/>
      <c r="J339" s="304"/>
      <c r="K339" s="295"/>
      <c r="L339" s="302"/>
      <c r="N339" s="296" t="s">
        <v>421</v>
      </c>
      <c r="P339" s="285"/>
    </row>
    <row r="340" spans="1:16" ht="12.75">
      <c r="A340" s="294"/>
      <c r="B340" s="297"/>
      <c r="C340" s="298" t="s">
        <v>422</v>
      </c>
      <c r="D340" s="299"/>
      <c r="E340" s="300">
        <v>0</v>
      </c>
      <c r="F340" s="301"/>
      <c r="G340" s="302"/>
      <c r="H340" s="303"/>
      <c r="I340" s="295"/>
      <c r="J340" s="304"/>
      <c r="K340" s="295"/>
      <c r="L340" s="302"/>
      <c r="N340" s="296" t="s">
        <v>422</v>
      </c>
      <c r="P340" s="285"/>
    </row>
    <row r="341" spans="1:16" ht="12.75">
      <c r="A341" s="294"/>
      <c r="B341" s="297"/>
      <c r="C341" s="298" t="s">
        <v>423</v>
      </c>
      <c r="D341" s="299"/>
      <c r="E341" s="300">
        <v>17.28</v>
      </c>
      <c r="F341" s="301"/>
      <c r="G341" s="302"/>
      <c r="H341" s="303"/>
      <c r="I341" s="295"/>
      <c r="J341" s="304"/>
      <c r="K341" s="295"/>
      <c r="L341" s="302"/>
      <c r="N341" s="296" t="s">
        <v>423</v>
      </c>
      <c r="P341" s="285"/>
    </row>
    <row r="342" spans="1:16" ht="12.75">
      <c r="A342" s="294"/>
      <c r="B342" s="297"/>
      <c r="C342" s="298" t="s">
        <v>424</v>
      </c>
      <c r="D342" s="299"/>
      <c r="E342" s="300">
        <v>7.68</v>
      </c>
      <c r="F342" s="301"/>
      <c r="G342" s="302"/>
      <c r="H342" s="303"/>
      <c r="I342" s="295"/>
      <c r="J342" s="304"/>
      <c r="K342" s="295"/>
      <c r="L342" s="302"/>
      <c r="N342" s="296" t="s">
        <v>424</v>
      </c>
      <c r="P342" s="285"/>
    </row>
    <row r="343" spans="1:16" ht="12.75">
      <c r="A343" s="294"/>
      <c r="B343" s="297"/>
      <c r="C343" s="298" t="s">
        <v>425</v>
      </c>
      <c r="D343" s="299"/>
      <c r="E343" s="300">
        <v>26.88</v>
      </c>
      <c r="F343" s="301"/>
      <c r="G343" s="302"/>
      <c r="H343" s="303"/>
      <c r="I343" s="295"/>
      <c r="J343" s="304"/>
      <c r="K343" s="295"/>
      <c r="L343" s="302"/>
      <c r="N343" s="296" t="s">
        <v>425</v>
      </c>
      <c r="P343" s="285"/>
    </row>
    <row r="344" spans="1:16" ht="12.75">
      <c r="A344" s="294"/>
      <c r="B344" s="297"/>
      <c r="C344" s="298" t="s">
        <v>426</v>
      </c>
      <c r="D344" s="299"/>
      <c r="E344" s="300">
        <v>9.6</v>
      </c>
      <c r="F344" s="301"/>
      <c r="G344" s="302"/>
      <c r="H344" s="303"/>
      <c r="I344" s="295"/>
      <c r="J344" s="304"/>
      <c r="K344" s="295"/>
      <c r="L344" s="302"/>
      <c r="N344" s="296" t="s">
        <v>426</v>
      </c>
      <c r="P344" s="285"/>
    </row>
    <row r="345" spans="1:16" ht="12.75">
      <c r="A345" s="294"/>
      <c r="B345" s="297"/>
      <c r="C345" s="298" t="s">
        <v>427</v>
      </c>
      <c r="D345" s="299"/>
      <c r="E345" s="300">
        <v>97.28</v>
      </c>
      <c r="F345" s="301"/>
      <c r="G345" s="302"/>
      <c r="H345" s="303"/>
      <c r="I345" s="295"/>
      <c r="J345" s="304"/>
      <c r="K345" s="295"/>
      <c r="L345" s="302"/>
      <c r="N345" s="296" t="s">
        <v>427</v>
      </c>
      <c r="P345" s="285"/>
    </row>
    <row r="346" spans="1:16" ht="12.75">
      <c r="A346" s="294"/>
      <c r="B346" s="297"/>
      <c r="C346" s="298" t="s">
        <v>428</v>
      </c>
      <c r="D346" s="299"/>
      <c r="E346" s="300">
        <v>12.16</v>
      </c>
      <c r="F346" s="301"/>
      <c r="G346" s="302"/>
      <c r="H346" s="303"/>
      <c r="I346" s="295"/>
      <c r="J346" s="304"/>
      <c r="K346" s="295"/>
      <c r="L346" s="302"/>
      <c r="N346" s="296" t="s">
        <v>428</v>
      </c>
      <c r="P346" s="285"/>
    </row>
    <row r="347" spans="1:16" ht="12.75">
      <c r="A347" s="294"/>
      <c r="B347" s="297"/>
      <c r="C347" s="298" t="s">
        <v>429</v>
      </c>
      <c r="D347" s="299"/>
      <c r="E347" s="300">
        <v>12.16</v>
      </c>
      <c r="F347" s="301"/>
      <c r="G347" s="302"/>
      <c r="H347" s="303"/>
      <c r="I347" s="295"/>
      <c r="J347" s="304"/>
      <c r="K347" s="295"/>
      <c r="L347" s="302"/>
      <c r="N347" s="296" t="s">
        <v>429</v>
      </c>
      <c r="P347" s="285"/>
    </row>
    <row r="348" spans="1:16" ht="12.75">
      <c r="A348" s="294"/>
      <c r="B348" s="297"/>
      <c r="C348" s="298" t="s">
        <v>430</v>
      </c>
      <c r="D348" s="299"/>
      <c r="E348" s="300">
        <v>6.08</v>
      </c>
      <c r="F348" s="301"/>
      <c r="G348" s="302"/>
      <c r="H348" s="303"/>
      <c r="I348" s="295"/>
      <c r="J348" s="304"/>
      <c r="K348" s="295"/>
      <c r="L348" s="302"/>
      <c r="N348" s="296" t="s">
        <v>430</v>
      </c>
      <c r="P348" s="285"/>
    </row>
    <row r="349" spans="1:16" ht="12.75">
      <c r="A349" s="294"/>
      <c r="B349" s="297"/>
      <c r="C349" s="298" t="s">
        <v>431</v>
      </c>
      <c r="D349" s="299"/>
      <c r="E349" s="300">
        <v>6.08</v>
      </c>
      <c r="F349" s="301"/>
      <c r="G349" s="302"/>
      <c r="H349" s="303"/>
      <c r="I349" s="295"/>
      <c r="J349" s="304"/>
      <c r="K349" s="295"/>
      <c r="L349" s="302"/>
      <c r="N349" s="296" t="s">
        <v>431</v>
      </c>
      <c r="P349" s="285"/>
    </row>
    <row r="350" spans="1:16" ht="12.75">
      <c r="A350" s="294"/>
      <c r="B350" s="297"/>
      <c r="C350" s="298" t="s">
        <v>432</v>
      </c>
      <c r="D350" s="299"/>
      <c r="E350" s="300">
        <v>13.44</v>
      </c>
      <c r="F350" s="301"/>
      <c r="G350" s="302"/>
      <c r="H350" s="303"/>
      <c r="I350" s="295"/>
      <c r="J350" s="304"/>
      <c r="K350" s="295"/>
      <c r="L350" s="302"/>
      <c r="N350" s="296" t="s">
        <v>432</v>
      </c>
      <c r="P350" s="285"/>
    </row>
    <row r="351" spans="1:16" ht="12.75">
      <c r="A351" s="294"/>
      <c r="B351" s="297"/>
      <c r="C351" s="298" t="s">
        <v>433</v>
      </c>
      <c r="D351" s="299"/>
      <c r="E351" s="300">
        <v>4.712</v>
      </c>
      <c r="F351" s="301"/>
      <c r="G351" s="302"/>
      <c r="H351" s="303"/>
      <c r="I351" s="295"/>
      <c r="J351" s="304"/>
      <c r="K351" s="295"/>
      <c r="L351" s="302"/>
      <c r="N351" s="296" t="s">
        <v>433</v>
      </c>
      <c r="P351" s="285"/>
    </row>
    <row r="352" spans="1:16" ht="12.75">
      <c r="A352" s="294"/>
      <c r="B352" s="297"/>
      <c r="C352" s="298" t="s">
        <v>434</v>
      </c>
      <c r="D352" s="299"/>
      <c r="E352" s="300">
        <v>4.712</v>
      </c>
      <c r="F352" s="301"/>
      <c r="G352" s="302"/>
      <c r="H352" s="303"/>
      <c r="I352" s="295"/>
      <c r="J352" s="304"/>
      <c r="K352" s="295"/>
      <c r="L352" s="302"/>
      <c r="N352" s="296" t="s">
        <v>434</v>
      </c>
      <c r="P352" s="285"/>
    </row>
    <row r="353" spans="1:16" ht="12.75">
      <c r="A353" s="294"/>
      <c r="B353" s="297"/>
      <c r="C353" s="298" t="s">
        <v>435</v>
      </c>
      <c r="D353" s="299"/>
      <c r="E353" s="300">
        <v>4.712</v>
      </c>
      <c r="F353" s="301"/>
      <c r="G353" s="302"/>
      <c r="H353" s="303"/>
      <c r="I353" s="295"/>
      <c r="J353" s="304"/>
      <c r="K353" s="295"/>
      <c r="L353" s="302"/>
      <c r="N353" s="296" t="s">
        <v>435</v>
      </c>
      <c r="P353" s="285"/>
    </row>
    <row r="354" spans="1:16" ht="12.75">
      <c r="A354" s="294"/>
      <c r="B354" s="297"/>
      <c r="C354" s="298" t="s">
        <v>436</v>
      </c>
      <c r="D354" s="299"/>
      <c r="E354" s="300">
        <v>2.364</v>
      </c>
      <c r="F354" s="301"/>
      <c r="G354" s="302"/>
      <c r="H354" s="303"/>
      <c r="I354" s="295"/>
      <c r="J354" s="304"/>
      <c r="K354" s="295"/>
      <c r="L354" s="302"/>
      <c r="N354" s="296" t="s">
        <v>436</v>
      </c>
      <c r="P354" s="285"/>
    </row>
    <row r="355" spans="1:16" ht="12.75">
      <c r="A355" s="294"/>
      <c r="B355" s="297"/>
      <c r="C355" s="298" t="s">
        <v>437</v>
      </c>
      <c r="D355" s="299"/>
      <c r="E355" s="300">
        <v>2.228</v>
      </c>
      <c r="F355" s="301"/>
      <c r="G355" s="302"/>
      <c r="H355" s="303"/>
      <c r="I355" s="295"/>
      <c r="J355" s="304"/>
      <c r="K355" s="295"/>
      <c r="L355" s="302"/>
      <c r="N355" s="296" t="s">
        <v>437</v>
      </c>
      <c r="P355" s="285"/>
    </row>
    <row r="356" spans="1:16" ht="12.75">
      <c r="A356" s="294"/>
      <c r="B356" s="297"/>
      <c r="C356" s="298" t="s">
        <v>438</v>
      </c>
      <c r="D356" s="299"/>
      <c r="E356" s="300">
        <v>2.772</v>
      </c>
      <c r="F356" s="301"/>
      <c r="G356" s="302"/>
      <c r="H356" s="303"/>
      <c r="I356" s="295"/>
      <c r="J356" s="304"/>
      <c r="K356" s="295"/>
      <c r="L356" s="302"/>
      <c r="N356" s="296" t="s">
        <v>438</v>
      </c>
      <c r="P356" s="285"/>
    </row>
    <row r="357" spans="1:16" ht="12.75">
      <c r="A357" s="294"/>
      <c r="B357" s="297"/>
      <c r="C357" s="298" t="s">
        <v>439</v>
      </c>
      <c r="D357" s="299"/>
      <c r="E357" s="300">
        <v>2.024</v>
      </c>
      <c r="F357" s="301"/>
      <c r="G357" s="302"/>
      <c r="H357" s="303"/>
      <c r="I357" s="295"/>
      <c r="J357" s="304"/>
      <c r="K357" s="295"/>
      <c r="L357" s="302"/>
      <c r="N357" s="296" t="s">
        <v>439</v>
      </c>
      <c r="P357" s="285"/>
    </row>
    <row r="358" spans="1:16" ht="12.75">
      <c r="A358" s="294"/>
      <c r="B358" s="297"/>
      <c r="C358" s="298" t="s">
        <v>440</v>
      </c>
      <c r="D358" s="299"/>
      <c r="E358" s="300">
        <v>2.956</v>
      </c>
      <c r="F358" s="301"/>
      <c r="G358" s="302"/>
      <c r="H358" s="303"/>
      <c r="I358" s="295"/>
      <c r="J358" s="304"/>
      <c r="K358" s="295"/>
      <c r="L358" s="302"/>
      <c r="N358" s="296" t="s">
        <v>440</v>
      </c>
      <c r="P358" s="285"/>
    </row>
    <row r="359" spans="1:16" ht="12.75">
      <c r="A359" s="294"/>
      <c r="B359" s="297"/>
      <c r="C359" s="298" t="s">
        <v>441</v>
      </c>
      <c r="D359" s="299"/>
      <c r="E359" s="300">
        <v>2.752</v>
      </c>
      <c r="F359" s="301"/>
      <c r="G359" s="302"/>
      <c r="H359" s="303"/>
      <c r="I359" s="295"/>
      <c r="J359" s="304"/>
      <c r="K359" s="295"/>
      <c r="L359" s="302"/>
      <c r="N359" s="296" t="s">
        <v>441</v>
      </c>
      <c r="P359" s="285"/>
    </row>
    <row r="360" spans="1:16" ht="12.75">
      <c r="A360" s="294"/>
      <c r="B360" s="297"/>
      <c r="C360" s="298" t="s">
        <v>442</v>
      </c>
      <c r="D360" s="299"/>
      <c r="E360" s="300">
        <v>2.548</v>
      </c>
      <c r="F360" s="301"/>
      <c r="G360" s="302"/>
      <c r="H360" s="303"/>
      <c r="I360" s="295"/>
      <c r="J360" s="304"/>
      <c r="K360" s="295"/>
      <c r="L360" s="302"/>
      <c r="N360" s="296" t="s">
        <v>442</v>
      </c>
      <c r="P360" s="285"/>
    </row>
    <row r="361" spans="1:16" ht="12.75">
      <c r="A361" s="294"/>
      <c r="B361" s="297"/>
      <c r="C361" s="298" t="s">
        <v>443</v>
      </c>
      <c r="D361" s="299"/>
      <c r="E361" s="300">
        <v>2.12</v>
      </c>
      <c r="F361" s="301"/>
      <c r="G361" s="302"/>
      <c r="H361" s="303"/>
      <c r="I361" s="295"/>
      <c r="J361" s="304"/>
      <c r="K361" s="295"/>
      <c r="L361" s="302"/>
      <c r="N361" s="296" t="s">
        <v>443</v>
      </c>
      <c r="P361" s="285"/>
    </row>
    <row r="362" spans="1:81" ht="12.75">
      <c r="A362" s="286">
        <v>66</v>
      </c>
      <c r="B362" s="287" t="s">
        <v>444</v>
      </c>
      <c r="C362" s="288" t="s">
        <v>445</v>
      </c>
      <c r="D362" s="289" t="s">
        <v>160</v>
      </c>
      <c r="E362" s="290">
        <v>25.2456</v>
      </c>
      <c r="F362" s="290">
        <v>0</v>
      </c>
      <c r="G362" s="291">
        <f>E362*F362</f>
        <v>0</v>
      </c>
      <c r="H362" s="292">
        <v>0.02798</v>
      </c>
      <c r="I362" s="293">
        <f>E362*H362</f>
        <v>0.7063718880000001</v>
      </c>
      <c r="J362" s="292">
        <v>0</v>
      </c>
      <c r="K362" s="293">
        <f>E362*J362</f>
        <v>0</v>
      </c>
      <c r="L362" s="291" t="s">
        <v>1787</v>
      </c>
      <c r="P362" s="285">
        <v>2</v>
      </c>
      <c r="AB362" s="254">
        <v>1</v>
      </c>
      <c r="AC362" s="254">
        <v>1</v>
      </c>
      <c r="AD362" s="254">
        <v>1</v>
      </c>
      <c r="BA362" s="254">
        <v>1</v>
      </c>
      <c r="BB362" s="254">
        <f>IF(BA362=1,G362,0)</f>
        <v>0</v>
      </c>
      <c r="BC362" s="254">
        <f>IF(BA362=2,G362,0)</f>
        <v>0</v>
      </c>
      <c r="BD362" s="254">
        <f>IF(BA362=3,G362,0)</f>
        <v>0</v>
      </c>
      <c r="BE362" s="254">
        <f>IF(BA362=4,G362,0)</f>
        <v>0</v>
      </c>
      <c r="BF362" s="254">
        <f>IF(BA362=5,G362,0)</f>
        <v>0</v>
      </c>
      <c r="CB362" s="285">
        <v>1</v>
      </c>
      <c r="CC362" s="285">
        <v>1</v>
      </c>
    </row>
    <row r="363" spans="1:16" ht="12.75">
      <c r="A363" s="294"/>
      <c r="B363" s="297"/>
      <c r="C363" s="298" t="s">
        <v>446</v>
      </c>
      <c r="D363" s="299"/>
      <c r="E363" s="300">
        <v>0</v>
      </c>
      <c r="F363" s="301"/>
      <c r="G363" s="302"/>
      <c r="H363" s="303"/>
      <c r="I363" s="295"/>
      <c r="J363" s="304"/>
      <c r="K363" s="295"/>
      <c r="L363" s="302"/>
      <c r="N363" s="296" t="s">
        <v>446</v>
      </c>
      <c r="P363" s="285"/>
    </row>
    <row r="364" spans="1:16" ht="12.75">
      <c r="A364" s="294"/>
      <c r="B364" s="297"/>
      <c r="C364" s="298" t="s">
        <v>447</v>
      </c>
      <c r="D364" s="299"/>
      <c r="E364" s="300">
        <v>19.929</v>
      </c>
      <c r="F364" s="301"/>
      <c r="G364" s="302"/>
      <c r="H364" s="303"/>
      <c r="I364" s="295"/>
      <c r="J364" s="304"/>
      <c r="K364" s="295"/>
      <c r="L364" s="302"/>
      <c r="N364" s="296" t="s">
        <v>447</v>
      </c>
      <c r="P364" s="285"/>
    </row>
    <row r="365" spans="1:16" ht="12.75">
      <c r="A365" s="294"/>
      <c r="B365" s="297"/>
      <c r="C365" s="298" t="s">
        <v>448</v>
      </c>
      <c r="D365" s="299"/>
      <c r="E365" s="300">
        <v>0.1567</v>
      </c>
      <c r="F365" s="301"/>
      <c r="G365" s="302"/>
      <c r="H365" s="303"/>
      <c r="I365" s="295"/>
      <c r="J365" s="304"/>
      <c r="K365" s="295"/>
      <c r="L365" s="302"/>
      <c r="N365" s="296" t="s">
        <v>448</v>
      </c>
      <c r="P365" s="285"/>
    </row>
    <row r="366" spans="1:16" ht="12.75">
      <c r="A366" s="294"/>
      <c r="B366" s="297"/>
      <c r="C366" s="298" t="s">
        <v>449</v>
      </c>
      <c r="D366" s="299"/>
      <c r="E366" s="300">
        <v>0.63</v>
      </c>
      <c r="F366" s="301"/>
      <c r="G366" s="302"/>
      <c r="H366" s="303"/>
      <c r="I366" s="295"/>
      <c r="J366" s="304"/>
      <c r="K366" s="295"/>
      <c r="L366" s="302"/>
      <c r="N366" s="296" t="s">
        <v>449</v>
      </c>
      <c r="P366" s="285"/>
    </row>
    <row r="367" spans="1:16" ht="12.75">
      <c r="A367" s="294"/>
      <c r="B367" s="297"/>
      <c r="C367" s="326" t="s">
        <v>127</v>
      </c>
      <c r="D367" s="299"/>
      <c r="E367" s="325">
        <v>20.7157</v>
      </c>
      <c r="F367" s="301"/>
      <c r="G367" s="302"/>
      <c r="H367" s="303"/>
      <c r="I367" s="295"/>
      <c r="J367" s="304"/>
      <c r="K367" s="295"/>
      <c r="L367" s="302"/>
      <c r="N367" s="296" t="s">
        <v>127</v>
      </c>
      <c r="P367" s="285"/>
    </row>
    <row r="368" spans="1:16" ht="12.75">
      <c r="A368" s="294"/>
      <c r="B368" s="297"/>
      <c r="C368" s="298" t="s">
        <v>450</v>
      </c>
      <c r="D368" s="299"/>
      <c r="E368" s="300">
        <v>4.53</v>
      </c>
      <c r="F368" s="301"/>
      <c r="G368" s="302"/>
      <c r="H368" s="303"/>
      <c r="I368" s="295"/>
      <c r="J368" s="304"/>
      <c r="K368" s="295"/>
      <c r="L368" s="302"/>
      <c r="N368" s="296" t="s">
        <v>450</v>
      </c>
      <c r="P368" s="285"/>
    </row>
    <row r="369" spans="1:58" ht="12.75">
      <c r="A369" s="305"/>
      <c r="B369" s="306" t="s">
        <v>98</v>
      </c>
      <c r="C369" s="307" t="s">
        <v>398</v>
      </c>
      <c r="D369" s="308"/>
      <c r="E369" s="309"/>
      <c r="F369" s="310"/>
      <c r="G369" s="311">
        <f>SUM(G315:G368)</f>
        <v>0</v>
      </c>
      <c r="H369" s="312"/>
      <c r="I369" s="313">
        <f>SUM(I315:I368)</f>
        <v>9.182549671999999</v>
      </c>
      <c r="J369" s="312"/>
      <c r="K369" s="313">
        <f>SUM(K315:K368)</f>
        <v>0</v>
      </c>
      <c r="L369" s="311">
        <f>SUM(L315:L368)</f>
        <v>0</v>
      </c>
      <c r="P369" s="285">
        <v>4</v>
      </c>
      <c r="BB369" s="314">
        <f>SUM(BB315:BB368)</f>
        <v>0</v>
      </c>
      <c r="BC369" s="314">
        <f>SUM(BC315:BC368)</f>
        <v>0</v>
      </c>
      <c r="BD369" s="314">
        <f>SUM(BD315:BD368)</f>
        <v>0</v>
      </c>
      <c r="BE369" s="314">
        <f>SUM(BE315:BE368)</f>
        <v>0</v>
      </c>
      <c r="BF369" s="314">
        <f>SUM(BF315:BF368)</f>
        <v>0</v>
      </c>
    </row>
    <row r="370" spans="1:16" ht="12.75">
      <c r="A370" s="275" t="s">
        <v>95</v>
      </c>
      <c r="B370" s="276" t="s">
        <v>451</v>
      </c>
      <c r="C370" s="277" t="s">
        <v>452</v>
      </c>
      <c r="D370" s="278"/>
      <c r="E370" s="279"/>
      <c r="F370" s="279"/>
      <c r="G370" s="280"/>
      <c r="H370" s="281"/>
      <c r="I370" s="282"/>
      <c r="J370" s="283"/>
      <c r="K370" s="284"/>
      <c r="L370" s="280"/>
      <c r="P370" s="285">
        <v>1</v>
      </c>
    </row>
    <row r="371" spans="1:81" ht="22.5">
      <c r="A371" s="286">
        <v>67</v>
      </c>
      <c r="B371" s="287" t="s">
        <v>454</v>
      </c>
      <c r="C371" s="288" t="s">
        <v>455</v>
      </c>
      <c r="D371" s="289" t="s">
        <v>160</v>
      </c>
      <c r="E371" s="290">
        <v>23.64</v>
      </c>
      <c r="F371" s="290">
        <v>0</v>
      </c>
      <c r="G371" s="291">
        <f>E371*F371</f>
        <v>0</v>
      </c>
      <c r="H371" s="292">
        <v>0.00347</v>
      </c>
      <c r="I371" s="293">
        <f>E371*H371</f>
        <v>0.0820308</v>
      </c>
      <c r="J371" s="292">
        <v>0</v>
      </c>
      <c r="K371" s="293">
        <f>E371*J371</f>
        <v>0</v>
      </c>
      <c r="L371" s="291" t="s">
        <v>1787</v>
      </c>
      <c r="P371" s="285">
        <v>2</v>
      </c>
      <c r="AB371" s="254">
        <v>1</v>
      </c>
      <c r="AC371" s="254">
        <v>1</v>
      </c>
      <c r="AD371" s="254">
        <v>1</v>
      </c>
      <c r="BA371" s="254">
        <v>1</v>
      </c>
      <c r="BB371" s="254">
        <f>IF(BA371=1,G371,0)</f>
        <v>0</v>
      </c>
      <c r="BC371" s="254">
        <f>IF(BA371=2,G371,0)</f>
        <v>0</v>
      </c>
      <c r="BD371" s="254">
        <f>IF(BA371=3,G371,0)</f>
        <v>0</v>
      </c>
      <c r="BE371" s="254">
        <f>IF(BA371=4,G371,0)</f>
        <v>0</v>
      </c>
      <c r="BF371" s="254">
        <f>IF(BA371=5,G371,0)</f>
        <v>0</v>
      </c>
      <c r="CB371" s="285">
        <v>1</v>
      </c>
      <c r="CC371" s="285">
        <v>1</v>
      </c>
    </row>
    <row r="372" spans="1:16" ht="22.5">
      <c r="A372" s="294"/>
      <c r="B372" s="297"/>
      <c r="C372" s="298" t="s">
        <v>456</v>
      </c>
      <c r="D372" s="299"/>
      <c r="E372" s="300">
        <v>0</v>
      </c>
      <c r="F372" s="301"/>
      <c r="G372" s="302"/>
      <c r="H372" s="303"/>
      <c r="I372" s="295"/>
      <c r="J372" s="304"/>
      <c r="K372" s="295"/>
      <c r="L372" s="302"/>
      <c r="N372" s="296" t="s">
        <v>456</v>
      </c>
      <c r="P372" s="285"/>
    </row>
    <row r="373" spans="1:16" ht="12.75">
      <c r="A373" s="294"/>
      <c r="B373" s="297"/>
      <c r="C373" s="298" t="s">
        <v>271</v>
      </c>
      <c r="D373" s="299"/>
      <c r="E373" s="300">
        <v>23.64</v>
      </c>
      <c r="F373" s="301"/>
      <c r="G373" s="302"/>
      <c r="H373" s="303"/>
      <c r="I373" s="295"/>
      <c r="J373" s="304"/>
      <c r="K373" s="295"/>
      <c r="L373" s="302"/>
      <c r="N373" s="296" t="s">
        <v>271</v>
      </c>
      <c r="P373" s="285"/>
    </row>
    <row r="374" spans="1:81" ht="12.75">
      <c r="A374" s="286">
        <v>68</v>
      </c>
      <c r="B374" s="287" t="s">
        <v>457</v>
      </c>
      <c r="C374" s="288" t="s">
        <v>458</v>
      </c>
      <c r="D374" s="289" t="s">
        <v>160</v>
      </c>
      <c r="E374" s="290">
        <v>298.35</v>
      </c>
      <c r="F374" s="290">
        <v>0</v>
      </c>
      <c r="G374" s="291">
        <f>E374*F374</f>
        <v>0</v>
      </c>
      <c r="H374" s="292">
        <v>4E-05</v>
      </c>
      <c r="I374" s="293">
        <f>E374*H374</f>
        <v>0.011934000000000002</v>
      </c>
      <c r="J374" s="292">
        <v>0</v>
      </c>
      <c r="K374" s="293">
        <f>E374*J374</f>
        <v>0</v>
      </c>
      <c r="L374" s="291" t="s">
        <v>1787</v>
      </c>
      <c r="P374" s="285">
        <v>2</v>
      </c>
      <c r="AB374" s="254">
        <v>1</v>
      </c>
      <c r="AC374" s="254">
        <v>1</v>
      </c>
      <c r="AD374" s="254">
        <v>1</v>
      </c>
      <c r="BA374" s="254">
        <v>1</v>
      </c>
      <c r="BB374" s="254">
        <f>IF(BA374=1,G374,0)</f>
        <v>0</v>
      </c>
      <c r="BC374" s="254">
        <f>IF(BA374=2,G374,0)</f>
        <v>0</v>
      </c>
      <c r="BD374" s="254">
        <f>IF(BA374=3,G374,0)</f>
        <v>0</v>
      </c>
      <c r="BE374" s="254">
        <f>IF(BA374=4,G374,0)</f>
        <v>0</v>
      </c>
      <c r="BF374" s="254">
        <f>IF(BA374=5,G374,0)</f>
        <v>0</v>
      </c>
      <c r="CB374" s="285">
        <v>1</v>
      </c>
      <c r="CC374" s="285">
        <v>1</v>
      </c>
    </row>
    <row r="375" spans="1:16" ht="12.75">
      <c r="A375" s="294"/>
      <c r="B375" s="297"/>
      <c r="C375" s="298" t="s">
        <v>459</v>
      </c>
      <c r="D375" s="299"/>
      <c r="E375" s="300">
        <v>298.35</v>
      </c>
      <c r="F375" s="301"/>
      <c r="G375" s="302"/>
      <c r="H375" s="303"/>
      <c r="I375" s="295"/>
      <c r="J375" s="304"/>
      <c r="K375" s="295"/>
      <c r="L375" s="302"/>
      <c r="N375" s="296" t="s">
        <v>459</v>
      </c>
      <c r="P375" s="285"/>
    </row>
    <row r="376" spans="1:81" ht="22.5">
      <c r="A376" s="286">
        <v>69</v>
      </c>
      <c r="B376" s="287" t="s">
        <v>460</v>
      </c>
      <c r="C376" s="288" t="s">
        <v>461</v>
      </c>
      <c r="D376" s="289" t="s">
        <v>160</v>
      </c>
      <c r="E376" s="290">
        <v>54.71</v>
      </c>
      <c r="F376" s="290">
        <v>0</v>
      </c>
      <c r="G376" s="291">
        <f>E376*F376</f>
        <v>0</v>
      </c>
      <c r="H376" s="292">
        <v>0.01253</v>
      </c>
      <c r="I376" s="293">
        <f>E376*H376</f>
        <v>0.6855163</v>
      </c>
      <c r="J376" s="292">
        <v>0</v>
      </c>
      <c r="K376" s="293">
        <f>E376*J376</f>
        <v>0</v>
      </c>
      <c r="L376" s="291" t="s">
        <v>1787</v>
      </c>
      <c r="P376" s="285">
        <v>2</v>
      </c>
      <c r="AB376" s="254">
        <v>1</v>
      </c>
      <c r="AC376" s="254">
        <v>0</v>
      </c>
      <c r="AD376" s="254">
        <v>0</v>
      </c>
      <c r="BA376" s="254">
        <v>1</v>
      </c>
      <c r="BB376" s="254">
        <f>IF(BA376=1,G376,0)</f>
        <v>0</v>
      </c>
      <c r="BC376" s="254">
        <f>IF(BA376=2,G376,0)</f>
        <v>0</v>
      </c>
      <c r="BD376" s="254">
        <f>IF(BA376=3,G376,0)</f>
        <v>0</v>
      </c>
      <c r="BE376" s="254">
        <f>IF(BA376=4,G376,0)</f>
        <v>0</v>
      </c>
      <c r="BF376" s="254">
        <f>IF(BA376=5,G376,0)</f>
        <v>0</v>
      </c>
      <c r="CB376" s="285">
        <v>1</v>
      </c>
      <c r="CC376" s="285">
        <v>0</v>
      </c>
    </row>
    <row r="377" spans="1:16" ht="22.5">
      <c r="A377" s="294"/>
      <c r="B377" s="297"/>
      <c r="C377" s="298" t="s">
        <v>462</v>
      </c>
      <c r="D377" s="299"/>
      <c r="E377" s="300">
        <v>0</v>
      </c>
      <c r="F377" s="301"/>
      <c r="G377" s="302"/>
      <c r="H377" s="303"/>
      <c r="I377" s="295"/>
      <c r="J377" s="304"/>
      <c r="K377" s="295"/>
      <c r="L377" s="302"/>
      <c r="N377" s="296" t="s">
        <v>462</v>
      </c>
      <c r="P377" s="285"/>
    </row>
    <row r="378" spans="1:16" ht="22.5">
      <c r="A378" s="294"/>
      <c r="B378" s="297"/>
      <c r="C378" s="298" t="s">
        <v>463</v>
      </c>
      <c r="D378" s="299"/>
      <c r="E378" s="300">
        <v>0</v>
      </c>
      <c r="F378" s="301"/>
      <c r="G378" s="302"/>
      <c r="H378" s="303"/>
      <c r="I378" s="295"/>
      <c r="J378" s="304"/>
      <c r="K378" s="295"/>
      <c r="L378" s="302"/>
      <c r="N378" s="296" t="s">
        <v>463</v>
      </c>
      <c r="P378" s="285"/>
    </row>
    <row r="379" spans="1:16" ht="12.75">
      <c r="A379" s="294"/>
      <c r="B379" s="297"/>
      <c r="C379" s="298" t="s">
        <v>464</v>
      </c>
      <c r="D379" s="299"/>
      <c r="E379" s="300">
        <v>0</v>
      </c>
      <c r="F379" s="301"/>
      <c r="G379" s="302"/>
      <c r="H379" s="303"/>
      <c r="I379" s="295"/>
      <c r="J379" s="304"/>
      <c r="K379" s="295"/>
      <c r="L379" s="302"/>
      <c r="N379" s="296" t="s">
        <v>464</v>
      </c>
      <c r="P379" s="285"/>
    </row>
    <row r="380" spans="1:16" ht="12.75">
      <c r="A380" s="294"/>
      <c r="B380" s="297"/>
      <c r="C380" s="298" t="s">
        <v>465</v>
      </c>
      <c r="D380" s="299"/>
      <c r="E380" s="300">
        <v>4.52</v>
      </c>
      <c r="F380" s="301"/>
      <c r="G380" s="302"/>
      <c r="H380" s="303"/>
      <c r="I380" s="295"/>
      <c r="J380" s="304"/>
      <c r="K380" s="295"/>
      <c r="L380" s="302"/>
      <c r="N380" s="296" t="s">
        <v>465</v>
      </c>
      <c r="P380" s="285"/>
    </row>
    <row r="381" spans="1:16" ht="12.75">
      <c r="A381" s="294"/>
      <c r="B381" s="297"/>
      <c r="C381" s="298" t="s">
        <v>466</v>
      </c>
      <c r="D381" s="299"/>
      <c r="E381" s="300">
        <v>47.53</v>
      </c>
      <c r="F381" s="301"/>
      <c r="G381" s="302"/>
      <c r="H381" s="303"/>
      <c r="I381" s="295"/>
      <c r="J381" s="304"/>
      <c r="K381" s="295"/>
      <c r="L381" s="302"/>
      <c r="N381" s="296" t="s">
        <v>466</v>
      </c>
      <c r="P381" s="285"/>
    </row>
    <row r="382" spans="1:16" ht="12.75">
      <c r="A382" s="294"/>
      <c r="B382" s="297"/>
      <c r="C382" s="298" t="s">
        <v>467</v>
      </c>
      <c r="D382" s="299"/>
      <c r="E382" s="300">
        <v>2.66</v>
      </c>
      <c r="F382" s="301"/>
      <c r="G382" s="302"/>
      <c r="H382" s="303"/>
      <c r="I382" s="295"/>
      <c r="J382" s="304"/>
      <c r="K382" s="295"/>
      <c r="L382" s="302"/>
      <c r="N382" s="296" t="s">
        <v>467</v>
      </c>
      <c r="P382" s="285"/>
    </row>
    <row r="383" spans="1:81" ht="22.5">
      <c r="A383" s="286">
        <v>70</v>
      </c>
      <c r="B383" s="287" t="s">
        <v>468</v>
      </c>
      <c r="C383" s="288" t="s">
        <v>469</v>
      </c>
      <c r="D383" s="289" t="s">
        <v>160</v>
      </c>
      <c r="E383" s="290">
        <v>39.33</v>
      </c>
      <c r="F383" s="290">
        <v>0</v>
      </c>
      <c r="G383" s="291">
        <f>E383*F383</f>
        <v>0</v>
      </c>
      <c r="H383" s="292">
        <v>0.00898</v>
      </c>
      <c r="I383" s="293">
        <f>E383*H383</f>
        <v>0.3531834</v>
      </c>
      <c r="J383" s="292">
        <v>0</v>
      </c>
      <c r="K383" s="293">
        <f>E383*J383</f>
        <v>0</v>
      </c>
      <c r="L383" s="291" t="s">
        <v>1787</v>
      </c>
      <c r="P383" s="285">
        <v>2</v>
      </c>
      <c r="AB383" s="254">
        <v>1</v>
      </c>
      <c r="AC383" s="254">
        <v>1</v>
      </c>
      <c r="AD383" s="254">
        <v>1</v>
      </c>
      <c r="BA383" s="254">
        <v>1</v>
      </c>
      <c r="BB383" s="254">
        <f>IF(BA383=1,G383,0)</f>
        <v>0</v>
      </c>
      <c r="BC383" s="254">
        <f>IF(BA383=2,G383,0)</f>
        <v>0</v>
      </c>
      <c r="BD383" s="254">
        <f>IF(BA383=3,G383,0)</f>
        <v>0</v>
      </c>
      <c r="BE383" s="254">
        <f>IF(BA383=4,G383,0)</f>
        <v>0</v>
      </c>
      <c r="BF383" s="254">
        <f>IF(BA383=5,G383,0)</f>
        <v>0</v>
      </c>
      <c r="CB383" s="285">
        <v>1</v>
      </c>
      <c r="CC383" s="285">
        <v>1</v>
      </c>
    </row>
    <row r="384" spans="1:16" ht="22.5">
      <c r="A384" s="294"/>
      <c r="B384" s="297"/>
      <c r="C384" s="298" t="s">
        <v>462</v>
      </c>
      <c r="D384" s="299"/>
      <c r="E384" s="300">
        <v>0</v>
      </c>
      <c r="F384" s="301"/>
      <c r="G384" s="302"/>
      <c r="H384" s="303"/>
      <c r="I384" s="295"/>
      <c r="J384" s="304"/>
      <c r="K384" s="295"/>
      <c r="L384" s="302"/>
      <c r="N384" s="296" t="s">
        <v>462</v>
      </c>
      <c r="P384" s="285"/>
    </row>
    <row r="385" spans="1:16" ht="22.5">
      <c r="A385" s="294"/>
      <c r="B385" s="297"/>
      <c r="C385" s="298" t="s">
        <v>463</v>
      </c>
      <c r="D385" s="299"/>
      <c r="E385" s="300">
        <v>0</v>
      </c>
      <c r="F385" s="301"/>
      <c r="G385" s="302"/>
      <c r="H385" s="303"/>
      <c r="I385" s="295"/>
      <c r="J385" s="304"/>
      <c r="K385" s="295"/>
      <c r="L385" s="302"/>
      <c r="N385" s="296" t="s">
        <v>463</v>
      </c>
      <c r="P385" s="285"/>
    </row>
    <row r="386" spans="1:16" ht="12.75">
      <c r="A386" s="294"/>
      <c r="B386" s="297"/>
      <c r="C386" s="298" t="s">
        <v>464</v>
      </c>
      <c r="D386" s="299"/>
      <c r="E386" s="300">
        <v>0</v>
      </c>
      <c r="F386" s="301"/>
      <c r="G386" s="302"/>
      <c r="H386" s="303"/>
      <c r="I386" s="295"/>
      <c r="J386" s="304"/>
      <c r="K386" s="295"/>
      <c r="L386" s="302"/>
      <c r="N386" s="296" t="s">
        <v>464</v>
      </c>
      <c r="P386" s="285"/>
    </row>
    <row r="387" spans="1:16" ht="12.75">
      <c r="A387" s="294"/>
      <c r="B387" s="297"/>
      <c r="C387" s="298" t="s">
        <v>126</v>
      </c>
      <c r="D387" s="299"/>
      <c r="E387" s="300">
        <v>0</v>
      </c>
      <c r="F387" s="301"/>
      <c r="G387" s="302"/>
      <c r="H387" s="303"/>
      <c r="I387" s="295"/>
      <c r="J387" s="304"/>
      <c r="K387" s="295"/>
      <c r="L387" s="302"/>
      <c r="N387" s="296">
        <v>0</v>
      </c>
      <c r="P387" s="285"/>
    </row>
    <row r="388" spans="1:16" ht="22.5">
      <c r="A388" s="294"/>
      <c r="B388" s="297"/>
      <c r="C388" s="298" t="s">
        <v>470</v>
      </c>
      <c r="D388" s="299"/>
      <c r="E388" s="300">
        <v>13.8</v>
      </c>
      <c r="F388" s="301"/>
      <c r="G388" s="302"/>
      <c r="H388" s="303"/>
      <c r="I388" s="295"/>
      <c r="J388" s="304"/>
      <c r="K388" s="295"/>
      <c r="L388" s="302"/>
      <c r="N388" s="296" t="s">
        <v>470</v>
      </c>
      <c r="P388" s="285"/>
    </row>
    <row r="389" spans="1:16" ht="22.5">
      <c r="A389" s="294"/>
      <c r="B389" s="297"/>
      <c r="C389" s="298" t="s">
        <v>471</v>
      </c>
      <c r="D389" s="299"/>
      <c r="E389" s="300">
        <v>18.53</v>
      </c>
      <c r="F389" s="301"/>
      <c r="G389" s="302"/>
      <c r="H389" s="303"/>
      <c r="I389" s="295"/>
      <c r="J389" s="304"/>
      <c r="K389" s="295"/>
      <c r="L389" s="302"/>
      <c r="N389" s="296" t="s">
        <v>471</v>
      </c>
      <c r="P389" s="285"/>
    </row>
    <row r="390" spans="1:16" ht="22.5">
      <c r="A390" s="294"/>
      <c r="B390" s="297"/>
      <c r="C390" s="298" t="s">
        <v>472</v>
      </c>
      <c r="D390" s="299"/>
      <c r="E390" s="300">
        <v>7</v>
      </c>
      <c r="F390" s="301"/>
      <c r="G390" s="302"/>
      <c r="H390" s="303"/>
      <c r="I390" s="295"/>
      <c r="J390" s="304"/>
      <c r="K390" s="295"/>
      <c r="L390" s="302"/>
      <c r="N390" s="296" t="s">
        <v>472</v>
      </c>
      <c r="P390" s="285"/>
    </row>
    <row r="391" spans="1:81" ht="22.5">
      <c r="A391" s="286">
        <v>71</v>
      </c>
      <c r="B391" s="287" t="s">
        <v>473</v>
      </c>
      <c r="C391" s="288" t="s">
        <v>474</v>
      </c>
      <c r="D391" s="289" t="s">
        <v>160</v>
      </c>
      <c r="E391" s="290">
        <v>31.1</v>
      </c>
      <c r="F391" s="290">
        <v>0</v>
      </c>
      <c r="G391" s="291">
        <f>E391*F391</f>
        <v>0</v>
      </c>
      <c r="H391" s="292">
        <v>0.00934</v>
      </c>
      <c r="I391" s="293">
        <f>E391*H391</f>
        <v>0.290474</v>
      </c>
      <c r="J391" s="292">
        <v>0</v>
      </c>
      <c r="K391" s="293">
        <f>E391*J391</f>
        <v>0</v>
      </c>
      <c r="L391" s="291" t="s">
        <v>1787</v>
      </c>
      <c r="P391" s="285">
        <v>2</v>
      </c>
      <c r="AB391" s="254">
        <v>1</v>
      </c>
      <c r="AC391" s="254">
        <v>1</v>
      </c>
      <c r="AD391" s="254">
        <v>1</v>
      </c>
      <c r="BA391" s="254">
        <v>1</v>
      </c>
      <c r="BB391" s="254">
        <f>IF(BA391=1,G391,0)</f>
        <v>0</v>
      </c>
      <c r="BC391" s="254">
        <f>IF(BA391=2,G391,0)</f>
        <v>0</v>
      </c>
      <c r="BD391" s="254">
        <f>IF(BA391=3,G391,0)</f>
        <v>0</v>
      </c>
      <c r="BE391" s="254">
        <f>IF(BA391=4,G391,0)</f>
        <v>0</v>
      </c>
      <c r="BF391" s="254">
        <f>IF(BA391=5,G391,0)</f>
        <v>0</v>
      </c>
      <c r="CB391" s="285">
        <v>1</v>
      </c>
      <c r="CC391" s="285">
        <v>1</v>
      </c>
    </row>
    <row r="392" spans="1:16" ht="22.5">
      <c r="A392" s="294"/>
      <c r="B392" s="297"/>
      <c r="C392" s="298" t="s">
        <v>462</v>
      </c>
      <c r="D392" s="299"/>
      <c r="E392" s="300">
        <v>0</v>
      </c>
      <c r="F392" s="301"/>
      <c r="G392" s="302"/>
      <c r="H392" s="303"/>
      <c r="I392" s="295"/>
      <c r="J392" s="304"/>
      <c r="K392" s="295"/>
      <c r="L392" s="302"/>
      <c r="N392" s="296" t="s">
        <v>462</v>
      </c>
      <c r="P392" s="285"/>
    </row>
    <row r="393" spans="1:16" ht="22.5">
      <c r="A393" s="294"/>
      <c r="B393" s="297"/>
      <c r="C393" s="298" t="s">
        <v>463</v>
      </c>
      <c r="D393" s="299"/>
      <c r="E393" s="300">
        <v>0</v>
      </c>
      <c r="F393" s="301"/>
      <c r="G393" s="302"/>
      <c r="H393" s="303"/>
      <c r="I393" s="295"/>
      <c r="J393" s="304"/>
      <c r="K393" s="295"/>
      <c r="L393" s="302"/>
      <c r="N393" s="296" t="s">
        <v>463</v>
      </c>
      <c r="P393" s="285"/>
    </row>
    <row r="394" spans="1:16" ht="12.75">
      <c r="A394" s="294"/>
      <c r="B394" s="297"/>
      <c r="C394" s="298" t="s">
        <v>464</v>
      </c>
      <c r="D394" s="299"/>
      <c r="E394" s="300">
        <v>0</v>
      </c>
      <c r="F394" s="301"/>
      <c r="G394" s="302"/>
      <c r="H394" s="303"/>
      <c r="I394" s="295"/>
      <c r="J394" s="304"/>
      <c r="K394" s="295"/>
      <c r="L394" s="302"/>
      <c r="N394" s="296" t="s">
        <v>464</v>
      </c>
      <c r="P394" s="285"/>
    </row>
    <row r="395" spans="1:16" ht="12.75">
      <c r="A395" s="294"/>
      <c r="B395" s="297"/>
      <c r="C395" s="298" t="s">
        <v>126</v>
      </c>
      <c r="D395" s="299"/>
      <c r="E395" s="300">
        <v>0</v>
      </c>
      <c r="F395" s="301"/>
      <c r="G395" s="302"/>
      <c r="H395" s="303"/>
      <c r="I395" s="295"/>
      <c r="J395" s="304"/>
      <c r="K395" s="295"/>
      <c r="L395" s="302"/>
      <c r="N395" s="296">
        <v>0</v>
      </c>
      <c r="P395" s="285"/>
    </row>
    <row r="396" spans="1:16" ht="22.5">
      <c r="A396" s="294"/>
      <c r="B396" s="297"/>
      <c r="C396" s="298" t="s">
        <v>475</v>
      </c>
      <c r="D396" s="299"/>
      <c r="E396" s="300">
        <v>28.12</v>
      </c>
      <c r="F396" s="301"/>
      <c r="G396" s="302"/>
      <c r="H396" s="303"/>
      <c r="I396" s="295"/>
      <c r="J396" s="304"/>
      <c r="K396" s="295"/>
      <c r="L396" s="302"/>
      <c r="N396" s="296" t="s">
        <v>475</v>
      </c>
      <c r="P396" s="285"/>
    </row>
    <row r="397" spans="1:16" ht="22.5">
      <c r="A397" s="294"/>
      <c r="B397" s="297"/>
      <c r="C397" s="298" t="s">
        <v>476</v>
      </c>
      <c r="D397" s="299"/>
      <c r="E397" s="300">
        <v>2.98</v>
      </c>
      <c r="F397" s="301"/>
      <c r="G397" s="302"/>
      <c r="H397" s="303"/>
      <c r="I397" s="295"/>
      <c r="J397" s="304"/>
      <c r="K397" s="295"/>
      <c r="L397" s="302"/>
      <c r="N397" s="296" t="s">
        <v>476</v>
      </c>
      <c r="P397" s="285"/>
    </row>
    <row r="398" spans="1:81" ht="22.5">
      <c r="A398" s="286">
        <v>72</v>
      </c>
      <c r="B398" s="287" t="s">
        <v>477</v>
      </c>
      <c r="C398" s="288" t="s">
        <v>478</v>
      </c>
      <c r="D398" s="289" t="s">
        <v>160</v>
      </c>
      <c r="E398" s="290">
        <v>235</v>
      </c>
      <c r="F398" s="290">
        <v>0</v>
      </c>
      <c r="G398" s="291">
        <f>E398*F398</f>
        <v>0</v>
      </c>
      <c r="H398" s="292">
        <v>0.01005</v>
      </c>
      <c r="I398" s="293">
        <f>E398*H398</f>
        <v>2.36175</v>
      </c>
      <c r="J398" s="292">
        <v>0</v>
      </c>
      <c r="K398" s="293">
        <f>E398*J398</f>
        <v>0</v>
      </c>
      <c r="L398" s="291" t="s">
        <v>1787</v>
      </c>
      <c r="P398" s="285">
        <v>2</v>
      </c>
      <c r="AB398" s="254">
        <v>1</v>
      </c>
      <c r="AC398" s="254">
        <v>1</v>
      </c>
      <c r="AD398" s="254">
        <v>1</v>
      </c>
      <c r="BA398" s="254">
        <v>1</v>
      </c>
      <c r="BB398" s="254">
        <f>IF(BA398=1,G398,0)</f>
        <v>0</v>
      </c>
      <c r="BC398" s="254">
        <f>IF(BA398=2,G398,0)</f>
        <v>0</v>
      </c>
      <c r="BD398" s="254">
        <f>IF(BA398=3,G398,0)</f>
        <v>0</v>
      </c>
      <c r="BE398" s="254">
        <f>IF(BA398=4,G398,0)</f>
        <v>0</v>
      </c>
      <c r="BF398" s="254">
        <f>IF(BA398=5,G398,0)</f>
        <v>0</v>
      </c>
      <c r="CB398" s="285">
        <v>1</v>
      </c>
      <c r="CC398" s="285">
        <v>1</v>
      </c>
    </row>
    <row r="399" spans="1:16" ht="22.5">
      <c r="A399" s="294"/>
      <c r="B399" s="297"/>
      <c r="C399" s="298" t="s">
        <v>462</v>
      </c>
      <c r="D399" s="299"/>
      <c r="E399" s="300">
        <v>0</v>
      </c>
      <c r="F399" s="301"/>
      <c r="G399" s="302"/>
      <c r="H399" s="303"/>
      <c r="I399" s="295"/>
      <c r="J399" s="304"/>
      <c r="K399" s="295"/>
      <c r="L399" s="302"/>
      <c r="N399" s="296" t="s">
        <v>462</v>
      </c>
      <c r="P399" s="285"/>
    </row>
    <row r="400" spans="1:16" ht="22.5">
      <c r="A400" s="294"/>
      <c r="B400" s="297"/>
      <c r="C400" s="298" t="s">
        <v>463</v>
      </c>
      <c r="D400" s="299"/>
      <c r="E400" s="300">
        <v>0</v>
      </c>
      <c r="F400" s="301"/>
      <c r="G400" s="302"/>
      <c r="H400" s="303"/>
      <c r="I400" s="295"/>
      <c r="J400" s="304"/>
      <c r="K400" s="295"/>
      <c r="L400" s="302"/>
      <c r="N400" s="296" t="s">
        <v>463</v>
      </c>
      <c r="P400" s="285"/>
    </row>
    <row r="401" spans="1:16" ht="12.75">
      <c r="A401" s="294"/>
      <c r="B401" s="297"/>
      <c r="C401" s="298" t="s">
        <v>464</v>
      </c>
      <c r="D401" s="299"/>
      <c r="E401" s="300">
        <v>0</v>
      </c>
      <c r="F401" s="301"/>
      <c r="G401" s="302"/>
      <c r="H401" s="303"/>
      <c r="I401" s="295"/>
      <c r="J401" s="304"/>
      <c r="K401" s="295"/>
      <c r="L401" s="302"/>
      <c r="N401" s="296" t="s">
        <v>464</v>
      </c>
      <c r="P401" s="285"/>
    </row>
    <row r="402" spans="1:16" ht="12.75">
      <c r="A402" s="294"/>
      <c r="B402" s="297"/>
      <c r="C402" s="298" t="s">
        <v>126</v>
      </c>
      <c r="D402" s="299"/>
      <c r="E402" s="300">
        <v>0</v>
      </c>
      <c r="F402" s="301"/>
      <c r="G402" s="302"/>
      <c r="H402" s="303"/>
      <c r="I402" s="295"/>
      <c r="J402" s="304"/>
      <c r="K402" s="295"/>
      <c r="L402" s="302"/>
      <c r="N402" s="296">
        <v>0</v>
      </c>
      <c r="P402" s="285"/>
    </row>
    <row r="403" spans="1:16" ht="22.5">
      <c r="A403" s="294"/>
      <c r="B403" s="297"/>
      <c r="C403" s="298" t="s">
        <v>479</v>
      </c>
      <c r="D403" s="299"/>
      <c r="E403" s="300">
        <v>88.5</v>
      </c>
      <c r="F403" s="301"/>
      <c r="G403" s="302"/>
      <c r="H403" s="303"/>
      <c r="I403" s="295"/>
      <c r="J403" s="304"/>
      <c r="K403" s="295"/>
      <c r="L403" s="302"/>
      <c r="N403" s="296" t="s">
        <v>479</v>
      </c>
      <c r="P403" s="285"/>
    </row>
    <row r="404" spans="1:16" ht="22.5">
      <c r="A404" s="294"/>
      <c r="B404" s="297"/>
      <c r="C404" s="298" t="s">
        <v>480</v>
      </c>
      <c r="D404" s="299"/>
      <c r="E404" s="300">
        <v>113.1</v>
      </c>
      <c r="F404" s="301"/>
      <c r="G404" s="302"/>
      <c r="H404" s="303"/>
      <c r="I404" s="295"/>
      <c r="J404" s="304"/>
      <c r="K404" s="295"/>
      <c r="L404" s="302"/>
      <c r="N404" s="296" t="s">
        <v>480</v>
      </c>
      <c r="P404" s="285"/>
    </row>
    <row r="405" spans="1:16" ht="12.75">
      <c r="A405" s="294"/>
      <c r="B405" s="297"/>
      <c r="C405" s="298" t="s">
        <v>126</v>
      </c>
      <c r="D405" s="299"/>
      <c r="E405" s="300">
        <v>0</v>
      </c>
      <c r="F405" s="301"/>
      <c r="G405" s="302"/>
      <c r="H405" s="303"/>
      <c r="I405" s="295"/>
      <c r="J405" s="304"/>
      <c r="K405" s="295"/>
      <c r="L405" s="302"/>
      <c r="N405" s="296">
        <v>0</v>
      </c>
      <c r="P405" s="285"/>
    </row>
    <row r="406" spans="1:16" ht="22.5">
      <c r="A406" s="294"/>
      <c r="B406" s="297"/>
      <c r="C406" s="298" t="s">
        <v>481</v>
      </c>
      <c r="D406" s="299"/>
      <c r="E406" s="300">
        <v>33.4</v>
      </c>
      <c r="F406" s="301"/>
      <c r="G406" s="302"/>
      <c r="H406" s="303"/>
      <c r="I406" s="295"/>
      <c r="J406" s="304"/>
      <c r="K406" s="295"/>
      <c r="L406" s="302"/>
      <c r="N406" s="296" t="s">
        <v>481</v>
      </c>
      <c r="P406" s="285"/>
    </row>
    <row r="407" spans="1:81" ht="22.5">
      <c r="A407" s="286">
        <v>73</v>
      </c>
      <c r="B407" s="287" t="s">
        <v>482</v>
      </c>
      <c r="C407" s="288" t="s">
        <v>483</v>
      </c>
      <c r="D407" s="289" t="s">
        <v>160</v>
      </c>
      <c r="E407" s="290">
        <v>562.89</v>
      </c>
      <c r="F407" s="290">
        <v>0</v>
      </c>
      <c r="G407" s="291">
        <f>E407*F407</f>
        <v>0</v>
      </c>
      <c r="H407" s="292">
        <v>0.01406</v>
      </c>
      <c r="I407" s="293">
        <f>E407*H407</f>
        <v>7.9142334</v>
      </c>
      <c r="J407" s="292">
        <v>0</v>
      </c>
      <c r="K407" s="293">
        <f>E407*J407</f>
        <v>0</v>
      </c>
      <c r="L407" s="291" t="s">
        <v>1787</v>
      </c>
      <c r="P407" s="285">
        <v>2</v>
      </c>
      <c r="AB407" s="254">
        <v>1</v>
      </c>
      <c r="AC407" s="254">
        <v>0</v>
      </c>
      <c r="AD407" s="254">
        <v>0</v>
      </c>
      <c r="BA407" s="254">
        <v>1</v>
      </c>
      <c r="BB407" s="254">
        <f>IF(BA407=1,G407,0)</f>
        <v>0</v>
      </c>
      <c r="BC407" s="254">
        <f>IF(BA407=2,G407,0)</f>
        <v>0</v>
      </c>
      <c r="BD407" s="254">
        <f>IF(BA407=3,G407,0)</f>
        <v>0</v>
      </c>
      <c r="BE407" s="254">
        <f>IF(BA407=4,G407,0)</f>
        <v>0</v>
      </c>
      <c r="BF407" s="254">
        <f>IF(BA407=5,G407,0)</f>
        <v>0</v>
      </c>
      <c r="CB407" s="285">
        <v>1</v>
      </c>
      <c r="CC407" s="285">
        <v>0</v>
      </c>
    </row>
    <row r="408" spans="1:16" ht="22.5">
      <c r="A408" s="294"/>
      <c r="B408" s="297"/>
      <c r="C408" s="298" t="s">
        <v>462</v>
      </c>
      <c r="D408" s="299"/>
      <c r="E408" s="300">
        <v>0</v>
      </c>
      <c r="F408" s="301"/>
      <c r="G408" s="302"/>
      <c r="H408" s="303"/>
      <c r="I408" s="295"/>
      <c r="J408" s="304"/>
      <c r="K408" s="295"/>
      <c r="L408" s="302"/>
      <c r="N408" s="296" t="s">
        <v>462</v>
      </c>
      <c r="P408" s="285"/>
    </row>
    <row r="409" spans="1:16" ht="22.5">
      <c r="A409" s="294"/>
      <c r="B409" s="297"/>
      <c r="C409" s="298" t="s">
        <v>463</v>
      </c>
      <c r="D409" s="299"/>
      <c r="E409" s="300">
        <v>0</v>
      </c>
      <c r="F409" s="301"/>
      <c r="G409" s="302"/>
      <c r="H409" s="303"/>
      <c r="I409" s="295"/>
      <c r="J409" s="304"/>
      <c r="K409" s="295"/>
      <c r="L409" s="302"/>
      <c r="N409" s="296" t="s">
        <v>463</v>
      </c>
      <c r="P409" s="285"/>
    </row>
    <row r="410" spans="1:16" ht="12.75">
      <c r="A410" s="294"/>
      <c r="B410" s="297"/>
      <c r="C410" s="298" t="s">
        <v>464</v>
      </c>
      <c r="D410" s="299"/>
      <c r="E410" s="300">
        <v>0</v>
      </c>
      <c r="F410" s="301"/>
      <c r="G410" s="302"/>
      <c r="H410" s="303"/>
      <c r="I410" s="295"/>
      <c r="J410" s="304"/>
      <c r="K410" s="295"/>
      <c r="L410" s="302"/>
      <c r="N410" s="296" t="s">
        <v>464</v>
      </c>
      <c r="P410" s="285"/>
    </row>
    <row r="411" spans="1:16" ht="12.75">
      <c r="A411" s="294"/>
      <c r="B411" s="297"/>
      <c r="C411" s="298" t="s">
        <v>484</v>
      </c>
      <c r="D411" s="299"/>
      <c r="E411" s="300">
        <v>161.96</v>
      </c>
      <c r="F411" s="301"/>
      <c r="G411" s="302"/>
      <c r="H411" s="303"/>
      <c r="I411" s="295"/>
      <c r="J411" s="304"/>
      <c r="K411" s="295"/>
      <c r="L411" s="302"/>
      <c r="N411" s="296" t="s">
        <v>484</v>
      </c>
      <c r="P411" s="285"/>
    </row>
    <row r="412" spans="1:16" ht="22.5">
      <c r="A412" s="294"/>
      <c r="B412" s="297"/>
      <c r="C412" s="298" t="s">
        <v>485</v>
      </c>
      <c r="D412" s="299"/>
      <c r="E412" s="300">
        <v>2.2</v>
      </c>
      <c r="F412" s="301"/>
      <c r="G412" s="302"/>
      <c r="H412" s="303"/>
      <c r="I412" s="295"/>
      <c r="J412" s="304"/>
      <c r="K412" s="295"/>
      <c r="L412" s="302"/>
      <c r="N412" s="296" t="s">
        <v>485</v>
      </c>
      <c r="P412" s="285"/>
    </row>
    <row r="413" spans="1:16" ht="12.75">
      <c r="A413" s="294"/>
      <c r="B413" s="297"/>
      <c r="C413" s="298" t="s">
        <v>126</v>
      </c>
      <c r="D413" s="299"/>
      <c r="E413" s="300">
        <v>0</v>
      </c>
      <c r="F413" s="301"/>
      <c r="G413" s="302"/>
      <c r="H413" s="303"/>
      <c r="I413" s="295"/>
      <c r="J413" s="304"/>
      <c r="K413" s="295"/>
      <c r="L413" s="302"/>
      <c r="N413" s="296">
        <v>0</v>
      </c>
      <c r="P413" s="285"/>
    </row>
    <row r="414" spans="1:16" ht="22.5">
      <c r="A414" s="294"/>
      <c r="B414" s="297"/>
      <c r="C414" s="298" t="s">
        <v>486</v>
      </c>
      <c r="D414" s="299"/>
      <c r="E414" s="300">
        <v>383.4</v>
      </c>
      <c r="F414" s="301"/>
      <c r="G414" s="302"/>
      <c r="H414" s="303"/>
      <c r="I414" s="295"/>
      <c r="J414" s="304"/>
      <c r="K414" s="295"/>
      <c r="L414" s="302"/>
      <c r="N414" s="296" t="s">
        <v>486</v>
      </c>
      <c r="P414" s="285"/>
    </row>
    <row r="415" spans="1:16" ht="22.5">
      <c r="A415" s="294"/>
      <c r="B415" s="297"/>
      <c r="C415" s="298" t="s">
        <v>487</v>
      </c>
      <c r="D415" s="299"/>
      <c r="E415" s="300">
        <v>10.8</v>
      </c>
      <c r="F415" s="301"/>
      <c r="G415" s="302"/>
      <c r="H415" s="303"/>
      <c r="I415" s="295"/>
      <c r="J415" s="304"/>
      <c r="K415" s="295"/>
      <c r="L415" s="302"/>
      <c r="N415" s="296" t="s">
        <v>487</v>
      </c>
      <c r="P415" s="285"/>
    </row>
    <row r="416" spans="1:16" ht="12.75">
      <c r="A416" s="294"/>
      <c r="B416" s="297"/>
      <c r="C416" s="298" t="s">
        <v>126</v>
      </c>
      <c r="D416" s="299"/>
      <c r="E416" s="300">
        <v>0</v>
      </c>
      <c r="F416" s="301"/>
      <c r="G416" s="302"/>
      <c r="H416" s="303"/>
      <c r="I416" s="295"/>
      <c r="J416" s="304"/>
      <c r="K416" s="295"/>
      <c r="L416" s="302"/>
      <c r="N416" s="296">
        <v>0</v>
      </c>
      <c r="P416" s="285"/>
    </row>
    <row r="417" spans="1:16" ht="12.75">
      <c r="A417" s="294"/>
      <c r="B417" s="297"/>
      <c r="C417" s="298" t="s">
        <v>450</v>
      </c>
      <c r="D417" s="299"/>
      <c r="E417" s="300">
        <v>4.53</v>
      </c>
      <c r="F417" s="301"/>
      <c r="G417" s="302"/>
      <c r="H417" s="303"/>
      <c r="I417" s="295"/>
      <c r="J417" s="304"/>
      <c r="K417" s="295"/>
      <c r="L417" s="302"/>
      <c r="N417" s="296" t="s">
        <v>450</v>
      </c>
      <c r="P417" s="285"/>
    </row>
    <row r="418" spans="1:81" ht="22.5">
      <c r="A418" s="286">
        <v>74</v>
      </c>
      <c r="B418" s="287" t="s">
        <v>488</v>
      </c>
      <c r="C418" s="288" t="s">
        <v>489</v>
      </c>
      <c r="D418" s="289" t="s">
        <v>160</v>
      </c>
      <c r="E418" s="290">
        <v>59.9</v>
      </c>
      <c r="F418" s="290">
        <v>0</v>
      </c>
      <c r="G418" s="291">
        <f>E418*F418</f>
        <v>0</v>
      </c>
      <c r="H418" s="292">
        <v>0.03632</v>
      </c>
      <c r="I418" s="293">
        <f>E418*H418</f>
        <v>2.1755679999999997</v>
      </c>
      <c r="J418" s="292">
        <v>0</v>
      </c>
      <c r="K418" s="293">
        <f>E418*J418</f>
        <v>0</v>
      </c>
      <c r="L418" s="291" t="s">
        <v>1787</v>
      </c>
      <c r="P418" s="285">
        <v>2</v>
      </c>
      <c r="AB418" s="254">
        <v>1</v>
      </c>
      <c r="AC418" s="254">
        <v>1</v>
      </c>
      <c r="AD418" s="254">
        <v>1</v>
      </c>
      <c r="BA418" s="254">
        <v>1</v>
      </c>
      <c r="BB418" s="254">
        <f>IF(BA418=1,G418,0)</f>
        <v>0</v>
      </c>
      <c r="BC418" s="254">
        <f>IF(BA418=2,G418,0)</f>
        <v>0</v>
      </c>
      <c r="BD418" s="254">
        <f>IF(BA418=3,G418,0)</f>
        <v>0</v>
      </c>
      <c r="BE418" s="254">
        <f>IF(BA418=4,G418,0)</f>
        <v>0</v>
      </c>
      <c r="BF418" s="254">
        <f>IF(BA418=5,G418,0)</f>
        <v>0</v>
      </c>
      <c r="CB418" s="285">
        <v>1</v>
      </c>
      <c r="CC418" s="285">
        <v>1</v>
      </c>
    </row>
    <row r="419" spans="1:16" ht="22.5">
      <c r="A419" s="294"/>
      <c r="B419" s="297"/>
      <c r="C419" s="298" t="s">
        <v>462</v>
      </c>
      <c r="D419" s="299"/>
      <c r="E419" s="300">
        <v>0</v>
      </c>
      <c r="F419" s="301"/>
      <c r="G419" s="302"/>
      <c r="H419" s="303"/>
      <c r="I419" s="295"/>
      <c r="J419" s="304"/>
      <c r="K419" s="295"/>
      <c r="L419" s="302"/>
      <c r="N419" s="296" t="s">
        <v>462</v>
      </c>
      <c r="P419" s="285"/>
    </row>
    <row r="420" spans="1:16" ht="22.5">
      <c r="A420" s="294"/>
      <c r="B420" s="297"/>
      <c r="C420" s="298" t="s">
        <v>463</v>
      </c>
      <c r="D420" s="299"/>
      <c r="E420" s="300">
        <v>0</v>
      </c>
      <c r="F420" s="301"/>
      <c r="G420" s="302"/>
      <c r="H420" s="303"/>
      <c r="I420" s="295"/>
      <c r="J420" s="304"/>
      <c r="K420" s="295"/>
      <c r="L420" s="302"/>
      <c r="N420" s="296" t="s">
        <v>463</v>
      </c>
      <c r="P420" s="285"/>
    </row>
    <row r="421" spans="1:16" ht="12.75">
      <c r="A421" s="294"/>
      <c r="B421" s="297"/>
      <c r="C421" s="298" t="s">
        <v>464</v>
      </c>
      <c r="D421" s="299"/>
      <c r="E421" s="300">
        <v>0</v>
      </c>
      <c r="F421" s="301"/>
      <c r="G421" s="302"/>
      <c r="H421" s="303"/>
      <c r="I421" s="295"/>
      <c r="J421" s="304"/>
      <c r="K421" s="295"/>
      <c r="L421" s="302"/>
      <c r="N421" s="296" t="s">
        <v>464</v>
      </c>
      <c r="P421" s="285"/>
    </row>
    <row r="422" spans="1:16" ht="12.75">
      <c r="A422" s="294"/>
      <c r="B422" s="297"/>
      <c r="C422" s="298" t="s">
        <v>126</v>
      </c>
      <c r="D422" s="299"/>
      <c r="E422" s="300">
        <v>0</v>
      </c>
      <c r="F422" s="301"/>
      <c r="G422" s="302"/>
      <c r="H422" s="303"/>
      <c r="I422" s="295"/>
      <c r="J422" s="304"/>
      <c r="K422" s="295"/>
      <c r="L422" s="302"/>
      <c r="N422" s="296">
        <v>0</v>
      </c>
      <c r="P422" s="285"/>
    </row>
    <row r="423" spans="1:16" ht="12.75">
      <c r="A423" s="294"/>
      <c r="B423" s="297"/>
      <c r="C423" s="298" t="s">
        <v>490</v>
      </c>
      <c r="D423" s="299"/>
      <c r="E423" s="300">
        <v>0</v>
      </c>
      <c r="F423" s="301"/>
      <c r="G423" s="302"/>
      <c r="H423" s="303"/>
      <c r="I423" s="295"/>
      <c r="J423" s="304"/>
      <c r="K423" s="295"/>
      <c r="L423" s="302"/>
      <c r="N423" s="296" t="s">
        <v>490</v>
      </c>
      <c r="P423" s="285"/>
    </row>
    <row r="424" spans="1:16" ht="12.75">
      <c r="A424" s="294"/>
      <c r="B424" s="297"/>
      <c r="C424" s="298" t="s">
        <v>491</v>
      </c>
      <c r="D424" s="299"/>
      <c r="E424" s="300">
        <v>59.9</v>
      </c>
      <c r="F424" s="301"/>
      <c r="G424" s="302"/>
      <c r="H424" s="303"/>
      <c r="I424" s="295"/>
      <c r="J424" s="304"/>
      <c r="K424" s="295"/>
      <c r="L424" s="302"/>
      <c r="N424" s="296" t="s">
        <v>491</v>
      </c>
      <c r="P424" s="285"/>
    </row>
    <row r="425" spans="1:81" ht="12.75">
      <c r="A425" s="286">
        <v>75</v>
      </c>
      <c r="B425" s="287" t="s">
        <v>492</v>
      </c>
      <c r="C425" s="288" t="s">
        <v>493</v>
      </c>
      <c r="D425" s="289" t="s">
        <v>160</v>
      </c>
      <c r="E425" s="290">
        <v>29</v>
      </c>
      <c r="F425" s="290">
        <v>0</v>
      </c>
      <c r="G425" s="291">
        <f>E425*F425</f>
        <v>0</v>
      </c>
      <c r="H425" s="292">
        <v>0.03289</v>
      </c>
      <c r="I425" s="293">
        <f>E425*H425</f>
        <v>0.95381</v>
      </c>
      <c r="J425" s="292">
        <v>0</v>
      </c>
      <c r="K425" s="293">
        <f>E425*J425</f>
        <v>0</v>
      </c>
      <c r="L425" s="291" t="s">
        <v>1787</v>
      </c>
      <c r="P425" s="285">
        <v>2</v>
      </c>
      <c r="AB425" s="254">
        <v>1</v>
      </c>
      <c r="AC425" s="254">
        <v>1</v>
      </c>
      <c r="AD425" s="254">
        <v>1</v>
      </c>
      <c r="BA425" s="254">
        <v>1</v>
      </c>
      <c r="BB425" s="254">
        <f>IF(BA425=1,G425,0)</f>
        <v>0</v>
      </c>
      <c r="BC425" s="254">
        <f>IF(BA425=2,G425,0)</f>
        <v>0</v>
      </c>
      <c r="BD425" s="254">
        <f>IF(BA425=3,G425,0)</f>
        <v>0</v>
      </c>
      <c r="BE425" s="254">
        <f>IF(BA425=4,G425,0)</f>
        <v>0</v>
      </c>
      <c r="BF425" s="254">
        <f>IF(BA425=5,G425,0)</f>
        <v>0</v>
      </c>
      <c r="CB425" s="285">
        <v>1</v>
      </c>
      <c r="CC425" s="285">
        <v>1</v>
      </c>
    </row>
    <row r="426" spans="1:16" ht="22.5">
      <c r="A426" s="294"/>
      <c r="B426" s="297"/>
      <c r="C426" s="298" t="s">
        <v>456</v>
      </c>
      <c r="D426" s="299"/>
      <c r="E426" s="300">
        <v>0</v>
      </c>
      <c r="F426" s="301"/>
      <c r="G426" s="302"/>
      <c r="H426" s="303"/>
      <c r="I426" s="295"/>
      <c r="J426" s="304"/>
      <c r="K426" s="295"/>
      <c r="L426" s="302"/>
      <c r="N426" s="296" t="s">
        <v>456</v>
      </c>
      <c r="P426" s="285"/>
    </row>
    <row r="427" spans="1:16" ht="12.75">
      <c r="A427" s="294"/>
      <c r="B427" s="297"/>
      <c r="C427" s="298" t="s">
        <v>494</v>
      </c>
      <c r="D427" s="299"/>
      <c r="E427" s="300">
        <v>29</v>
      </c>
      <c r="F427" s="301"/>
      <c r="G427" s="302"/>
      <c r="H427" s="303"/>
      <c r="I427" s="295"/>
      <c r="J427" s="304"/>
      <c r="K427" s="295"/>
      <c r="L427" s="302"/>
      <c r="N427" s="296" t="s">
        <v>494</v>
      </c>
      <c r="P427" s="285"/>
    </row>
    <row r="428" spans="1:81" ht="12.75">
      <c r="A428" s="286">
        <v>76</v>
      </c>
      <c r="B428" s="287" t="s">
        <v>495</v>
      </c>
      <c r="C428" s="288" t="s">
        <v>496</v>
      </c>
      <c r="D428" s="289" t="s">
        <v>160</v>
      </c>
      <c r="E428" s="290">
        <v>141.4</v>
      </c>
      <c r="F428" s="290">
        <v>0</v>
      </c>
      <c r="G428" s="291">
        <f>E428*F428</f>
        <v>0</v>
      </c>
      <c r="H428" s="292">
        <v>0.04593</v>
      </c>
      <c r="I428" s="293">
        <f>E428*H428</f>
        <v>6.494502</v>
      </c>
      <c r="J428" s="292">
        <v>0</v>
      </c>
      <c r="K428" s="293">
        <f>E428*J428</f>
        <v>0</v>
      </c>
      <c r="L428" s="291" t="s">
        <v>1787</v>
      </c>
      <c r="P428" s="285">
        <v>2</v>
      </c>
      <c r="AB428" s="254">
        <v>1</v>
      </c>
      <c r="AC428" s="254">
        <v>1</v>
      </c>
      <c r="AD428" s="254">
        <v>1</v>
      </c>
      <c r="BA428" s="254">
        <v>1</v>
      </c>
      <c r="BB428" s="254">
        <f>IF(BA428=1,G428,0)</f>
        <v>0</v>
      </c>
      <c r="BC428" s="254">
        <f>IF(BA428=2,G428,0)</f>
        <v>0</v>
      </c>
      <c r="BD428" s="254">
        <f>IF(BA428=3,G428,0)</f>
        <v>0</v>
      </c>
      <c r="BE428" s="254">
        <f>IF(BA428=4,G428,0)</f>
        <v>0</v>
      </c>
      <c r="BF428" s="254">
        <f>IF(BA428=5,G428,0)</f>
        <v>0</v>
      </c>
      <c r="CB428" s="285">
        <v>1</v>
      </c>
      <c r="CC428" s="285">
        <v>1</v>
      </c>
    </row>
    <row r="429" spans="1:16" ht="12.75">
      <c r="A429" s="294"/>
      <c r="B429" s="297"/>
      <c r="C429" s="298" t="s">
        <v>497</v>
      </c>
      <c r="D429" s="299"/>
      <c r="E429" s="300">
        <v>141.4</v>
      </c>
      <c r="F429" s="301"/>
      <c r="G429" s="302"/>
      <c r="H429" s="303"/>
      <c r="I429" s="295"/>
      <c r="J429" s="304"/>
      <c r="K429" s="295"/>
      <c r="L429" s="302"/>
      <c r="N429" s="296" t="s">
        <v>497</v>
      </c>
      <c r="P429" s="285"/>
    </row>
    <row r="430" spans="1:81" ht="12.75">
      <c r="A430" s="286">
        <v>77</v>
      </c>
      <c r="B430" s="287" t="s">
        <v>498</v>
      </c>
      <c r="C430" s="288" t="s">
        <v>499</v>
      </c>
      <c r="D430" s="289" t="s">
        <v>160</v>
      </c>
      <c r="E430" s="290">
        <v>1936.99</v>
      </c>
      <c r="F430" s="290">
        <v>0</v>
      </c>
      <c r="G430" s="291">
        <f>E430*F430</f>
        <v>0</v>
      </c>
      <c r="H430" s="292">
        <v>0.0332</v>
      </c>
      <c r="I430" s="293">
        <f>E430*H430</f>
        <v>64.308068</v>
      </c>
      <c r="J430" s="292">
        <v>0</v>
      </c>
      <c r="K430" s="293">
        <f>E430*J430</f>
        <v>0</v>
      </c>
      <c r="L430" s="291" t="s">
        <v>1787</v>
      </c>
      <c r="P430" s="285">
        <v>2</v>
      </c>
      <c r="AB430" s="254">
        <v>1</v>
      </c>
      <c r="AC430" s="254">
        <v>1</v>
      </c>
      <c r="AD430" s="254">
        <v>1</v>
      </c>
      <c r="BA430" s="254">
        <v>1</v>
      </c>
      <c r="BB430" s="254">
        <f>IF(BA430=1,G430,0)</f>
        <v>0</v>
      </c>
      <c r="BC430" s="254">
        <f>IF(BA430=2,G430,0)</f>
        <v>0</v>
      </c>
      <c r="BD430" s="254">
        <f>IF(BA430=3,G430,0)</f>
        <v>0</v>
      </c>
      <c r="BE430" s="254">
        <f>IF(BA430=4,G430,0)</f>
        <v>0</v>
      </c>
      <c r="BF430" s="254">
        <f>IF(BA430=5,G430,0)</f>
        <v>0</v>
      </c>
      <c r="CB430" s="285">
        <v>1</v>
      </c>
      <c r="CC430" s="285">
        <v>1</v>
      </c>
    </row>
    <row r="431" spans="1:16" ht="12.75">
      <c r="A431" s="294"/>
      <c r="B431" s="297"/>
      <c r="C431" s="298" t="s">
        <v>500</v>
      </c>
      <c r="D431" s="299"/>
      <c r="E431" s="300">
        <v>0</v>
      </c>
      <c r="F431" s="301"/>
      <c r="G431" s="302"/>
      <c r="H431" s="303"/>
      <c r="I431" s="295"/>
      <c r="J431" s="304"/>
      <c r="K431" s="295"/>
      <c r="L431" s="302"/>
      <c r="N431" s="296" t="s">
        <v>500</v>
      </c>
      <c r="P431" s="285"/>
    </row>
    <row r="432" spans="1:16" ht="12.75">
      <c r="A432" s="294"/>
      <c r="B432" s="297"/>
      <c r="C432" s="298" t="s">
        <v>501</v>
      </c>
      <c r="D432" s="299"/>
      <c r="E432" s="300">
        <v>69.02</v>
      </c>
      <c r="F432" s="301"/>
      <c r="G432" s="302"/>
      <c r="H432" s="303"/>
      <c r="I432" s="295"/>
      <c r="J432" s="304"/>
      <c r="K432" s="295"/>
      <c r="L432" s="302"/>
      <c r="N432" s="296" t="s">
        <v>501</v>
      </c>
      <c r="P432" s="285"/>
    </row>
    <row r="433" spans="1:16" ht="12.75">
      <c r="A433" s="294"/>
      <c r="B433" s="297"/>
      <c r="C433" s="298" t="s">
        <v>494</v>
      </c>
      <c r="D433" s="299"/>
      <c r="E433" s="300">
        <v>29</v>
      </c>
      <c r="F433" s="301"/>
      <c r="G433" s="302"/>
      <c r="H433" s="303"/>
      <c r="I433" s="295"/>
      <c r="J433" s="304"/>
      <c r="K433" s="295"/>
      <c r="L433" s="302"/>
      <c r="N433" s="296" t="s">
        <v>494</v>
      </c>
      <c r="P433" s="285"/>
    </row>
    <row r="434" spans="1:16" ht="12.75">
      <c r="A434" s="294"/>
      <c r="B434" s="297"/>
      <c r="C434" s="298" t="s">
        <v>502</v>
      </c>
      <c r="D434" s="299"/>
      <c r="E434" s="300">
        <v>25.32</v>
      </c>
      <c r="F434" s="301"/>
      <c r="G434" s="302"/>
      <c r="H434" s="303"/>
      <c r="I434" s="295"/>
      <c r="J434" s="304"/>
      <c r="K434" s="295"/>
      <c r="L434" s="302"/>
      <c r="N434" s="296" t="s">
        <v>502</v>
      </c>
      <c r="P434" s="285"/>
    </row>
    <row r="435" spans="1:16" ht="12.75">
      <c r="A435" s="294"/>
      <c r="B435" s="297"/>
      <c r="C435" s="298" t="s">
        <v>503</v>
      </c>
      <c r="D435" s="299"/>
      <c r="E435" s="300">
        <v>67.85</v>
      </c>
      <c r="F435" s="301"/>
      <c r="G435" s="302"/>
      <c r="H435" s="303"/>
      <c r="I435" s="295"/>
      <c r="J435" s="304"/>
      <c r="K435" s="295"/>
      <c r="L435" s="302"/>
      <c r="N435" s="296" t="s">
        <v>503</v>
      </c>
      <c r="P435" s="285"/>
    </row>
    <row r="436" spans="1:16" ht="12.75">
      <c r="A436" s="294"/>
      <c r="B436" s="297"/>
      <c r="C436" s="326" t="s">
        <v>127</v>
      </c>
      <c r="D436" s="299"/>
      <c r="E436" s="325">
        <v>191.19</v>
      </c>
      <c r="F436" s="301"/>
      <c r="G436" s="302"/>
      <c r="H436" s="303"/>
      <c r="I436" s="295"/>
      <c r="J436" s="304"/>
      <c r="K436" s="295"/>
      <c r="L436" s="302"/>
      <c r="N436" s="296" t="s">
        <v>127</v>
      </c>
      <c r="P436" s="285"/>
    </row>
    <row r="437" spans="1:16" ht="12.75">
      <c r="A437" s="294"/>
      <c r="B437" s="297"/>
      <c r="C437" s="298" t="s">
        <v>484</v>
      </c>
      <c r="D437" s="299"/>
      <c r="E437" s="300">
        <v>161.96</v>
      </c>
      <c r="F437" s="301"/>
      <c r="G437" s="302"/>
      <c r="H437" s="303"/>
      <c r="I437" s="295"/>
      <c r="J437" s="304"/>
      <c r="K437" s="295"/>
      <c r="L437" s="302"/>
      <c r="N437" s="296" t="s">
        <v>484</v>
      </c>
      <c r="P437" s="285"/>
    </row>
    <row r="438" spans="1:16" ht="12.75">
      <c r="A438" s="294"/>
      <c r="B438" s="297"/>
      <c r="C438" s="298" t="s">
        <v>504</v>
      </c>
      <c r="D438" s="299"/>
      <c r="E438" s="300">
        <v>2.2</v>
      </c>
      <c r="F438" s="301"/>
      <c r="G438" s="302"/>
      <c r="H438" s="303"/>
      <c r="I438" s="295"/>
      <c r="J438" s="304"/>
      <c r="K438" s="295"/>
      <c r="L438" s="302"/>
      <c r="N438" s="296" t="s">
        <v>504</v>
      </c>
      <c r="P438" s="285"/>
    </row>
    <row r="439" spans="1:16" ht="12.75">
      <c r="A439" s="294"/>
      <c r="B439" s="297"/>
      <c r="C439" s="298" t="s">
        <v>491</v>
      </c>
      <c r="D439" s="299"/>
      <c r="E439" s="300">
        <v>59.9</v>
      </c>
      <c r="F439" s="301"/>
      <c r="G439" s="302"/>
      <c r="H439" s="303"/>
      <c r="I439" s="295"/>
      <c r="J439" s="304"/>
      <c r="K439" s="295"/>
      <c r="L439" s="302"/>
      <c r="N439" s="296" t="s">
        <v>491</v>
      </c>
      <c r="P439" s="285"/>
    </row>
    <row r="440" spans="1:16" ht="12.75">
      <c r="A440" s="294"/>
      <c r="B440" s="297"/>
      <c r="C440" s="298" t="s">
        <v>505</v>
      </c>
      <c r="D440" s="299"/>
      <c r="E440" s="300">
        <v>88.5</v>
      </c>
      <c r="F440" s="301"/>
      <c r="G440" s="302"/>
      <c r="H440" s="303"/>
      <c r="I440" s="295"/>
      <c r="J440" s="304"/>
      <c r="K440" s="295"/>
      <c r="L440" s="302"/>
      <c r="N440" s="296" t="s">
        <v>505</v>
      </c>
      <c r="P440" s="285"/>
    </row>
    <row r="441" spans="1:16" ht="12.75">
      <c r="A441" s="294"/>
      <c r="B441" s="297"/>
      <c r="C441" s="298" t="s">
        <v>506</v>
      </c>
      <c r="D441" s="299"/>
      <c r="E441" s="300">
        <v>609.8</v>
      </c>
      <c r="F441" s="301"/>
      <c r="G441" s="302"/>
      <c r="H441" s="303"/>
      <c r="I441" s="295"/>
      <c r="J441" s="304"/>
      <c r="K441" s="295"/>
      <c r="L441" s="302"/>
      <c r="N441" s="296" t="s">
        <v>506</v>
      </c>
      <c r="P441" s="285"/>
    </row>
    <row r="442" spans="1:16" ht="12.75">
      <c r="A442" s="294"/>
      <c r="B442" s="297"/>
      <c r="C442" s="298" t="s">
        <v>507</v>
      </c>
      <c r="D442" s="299"/>
      <c r="E442" s="300">
        <v>29.9</v>
      </c>
      <c r="F442" s="301"/>
      <c r="G442" s="302"/>
      <c r="H442" s="303"/>
      <c r="I442" s="295"/>
      <c r="J442" s="304"/>
      <c r="K442" s="295"/>
      <c r="L442" s="302"/>
      <c r="N442" s="296" t="s">
        <v>507</v>
      </c>
      <c r="P442" s="285"/>
    </row>
    <row r="443" spans="1:16" ht="12.75">
      <c r="A443" s="294"/>
      <c r="B443" s="297"/>
      <c r="C443" s="298" t="s">
        <v>508</v>
      </c>
      <c r="D443" s="299"/>
      <c r="E443" s="300">
        <v>13.8</v>
      </c>
      <c r="F443" s="301"/>
      <c r="G443" s="302"/>
      <c r="H443" s="303"/>
      <c r="I443" s="295"/>
      <c r="J443" s="304"/>
      <c r="K443" s="295"/>
      <c r="L443" s="302"/>
      <c r="N443" s="296" t="s">
        <v>508</v>
      </c>
      <c r="P443" s="285"/>
    </row>
    <row r="444" spans="1:16" ht="12.75">
      <c r="A444" s="294"/>
      <c r="B444" s="297"/>
      <c r="C444" s="298" t="s">
        <v>509</v>
      </c>
      <c r="D444" s="299"/>
      <c r="E444" s="300">
        <v>6.44</v>
      </c>
      <c r="F444" s="301"/>
      <c r="G444" s="302"/>
      <c r="H444" s="303"/>
      <c r="I444" s="295"/>
      <c r="J444" s="304"/>
      <c r="K444" s="295"/>
      <c r="L444" s="302"/>
      <c r="N444" s="296" t="s">
        <v>509</v>
      </c>
      <c r="P444" s="285"/>
    </row>
    <row r="445" spans="1:16" ht="12.75">
      <c r="A445" s="294"/>
      <c r="B445" s="297"/>
      <c r="C445" s="298" t="s">
        <v>510</v>
      </c>
      <c r="D445" s="299"/>
      <c r="E445" s="300">
        <v>379.1</v>
      </c>
      <c r="F445" s="301"/>
      <c r="G445" s="302"/>
      <c r="H445" s="303"/>
      <c r="I445" s="295"/>
      <c r="J445" s="304"/>
      <c r="K445" s="295"/>
      <c r="L445" s="302"/>
      <c r="N445" s="296" t="s">
        <v>510</v>
      </c>
      <c r="P445" s="285"/>
    </row>
    <row r="446" spans="1:16" ht="12.75">
      <c r="A446" s="294"/>
      <c r="B446" s="297"/>
      <c r="C446" s="298" t="s">
        <v>511</v>
      </c>
      <c r="D446" s="299"/>
      <c r="E446" s="300">
        <v>383.4</v>
      </c>
      <c r="F446" s="301"/>
      <c r="G446" s="302"/>
      <c r="H446" s="303"/>
      <c r="I446" s="295"/>
      <c r="J446" s="304"/>
      <c r="K446" s="295"/>
      <c r="L446" s="302"/>
      <c r="N446" s="296" t="s">
        <v>511</v>
      </c>
      <c r="P446" s="285"/>
    </row>
    <row r="447" spans="1:16" ht="12.75">
      <c r="A447" s="294"/>
      <c r="B447" s="297"/>
      <c r="C447" s="298" t="s">
        <v>512</v>
      </c>
      <c r="D447" s="299"/>
      <c r="E447" s="300">
        <v>10.8</v>
      </c>
      <c r="F447" s="301"/>
      <c r="G447" s="302"/>
      <c r="H447" s="303"/>
      <c r="I447" s="295"/>
      <c r="J447" s="304"/>
      <c r="K447" s="295"/>
      <c r="L447" s="302"/>
      <c r="N447" s="296" t="s">
        <v>512</v>
      </c>
      <c r="P447" s="285"/>
    </row>
    <row r="448" spans="1:16" ht="12.75">
      <c r="A448" s="294"/>
      <c r="B448" s="297"/>
      <c r="C448" s="326" t="s">
        <v>127</v>
      </c>
      <c r="D448" s="299"/>
      <c r="E448" s="325">
        <v>1745.8</v>
      </c>
      <c r="F448" s="301"/>
      <c r="G448" s="302"/>
      <c r="H448" s="303"/>
      <c r="I448" s="295"/>
      <c r="J448" s="304"/>
      <c r="K448" s="295"/>
      <c r="L448" s="302"/>
      <c r="N448" s="296" t="s">
        <v>127</v>
      </c>
      <c r="P448" s="285"/>
    </row>
    <row r="449" spans="1:81" ht="12.75">
      <c r="A449" s="286">
        <v>78</v>
      </c>
      <c r="B449" s="287" t="s">
        <v>513</v>
      </c>
      <c r="C449" s="288" t="s">
        <v>514</v>
      </c>
      <c r="D449" s="289" t="s">
        <v>160</v>
      </c>
      <c r="E449" s="290">
        <v>35.313</v>
      </c>
      <c r="F449" s="290">
        <v>0</v>
      </c>
      <c r="G449" s="291">
        <f>E449*F449</f>
        <v>0</v>
      </c>
      <c r="H449" s="292">
        <v>0.0398</v>
      </c>
      <c r="I449" s="293">
        <f>E449*H449</f>
        <v>1.4054574000000002</v>
      </c>
      <c r="J449" s="292">
        <v>0</v>
      </c>
      <c r="K449" s="293">
        <f>E449*J449</f>
        <v>0</v>
      </c>
      <c r="L449" s="291" t="s">
        <v>1787</v>
      </c>
      <c r="P449" s="285">
        <v>2</v>
      </c>
      <c r="AB449" s="254">
        <v>1</v>
      </c>
      <c r="AC449" s="254">
        <v>1</v>
      </c>
      <c r="AD449" s="254">
        <v>1</v>
      </c>
      <c r="BA449" s="254">
        <v>1</v>
      </c>
      <c r="BB449" s="254">
        <f>IF(BA449=1,G449,0)</f>
        <v>0</v>
      </c>
      <c r="BC449" s="254">
        <f>IF(BA449=2,G449,0)</f>
        <v>0</v>
      </c>
      <c r="BD449" s="254">
        <f>IF(BA449=3,G449,0)</f>
        <v>0</v>
      </c>
      <c r="BE449" s="254">
        <f>IF(BA449=4,G449,0)</f>
        <v>0</v>
      </c>
      <c r="BF449" s="254">
        <f>IF(BA449=5,G449,0)</f>
        <v>0</v>
      </c>
      <c r="CB449" s="285">
        <v>1</v>
      </c>
      <c r="CC449" s="285">
        <v>1</v>
      </c>
    </row>
    <row r="450" spans="1:16" ht="12.75">
      <c r="A450" s="294"/>
      <c r="B450" s="297"/>
      <c r="C450" s="298" t="s">
        <v>515</v>
      </c>
      <c r="D450" s="299"/>
      <c r="E450" s="300">
        <v>0</v>
      </c>
      <c r="F450" s="301"/>
      <c r="G450" s="302"/>
      <c r="H450" s="303"/>
      <c r="I450" s="295"/>
      <c r="J450" s="304"/>
      <c r="K450" s="295"/>
      <c r="L450" s="302"/>
      <c r="N450" s="296" t="s">
        <v>515</v>
      </c>
      <c r="P450" s="285"/>
    </row>
    <row r="451" spans="1:16" ht="12.75">
      <c r="A451" s="294"/>
      <c r="B451" s="297"/>
      <c r="C451" s="298" t="s">
        <v>516</v>
      </c>
      <c r="D451" s="299"/>
      <c r="E451" s="300">
        <v>0</v>
      </c>
      <c r="F451" s="301"/>
      <c r="G451" s="302"/>
      <c r="H451" s="303"/>
      <c r="I451" s="295"/>
      <c r="J451" s="304"/>
      <c r="K451" s="295"/>
      <c r="L451" s="302"/>
      <c r="N451" s="296" t="s">
        <v>516</v>
      </c>
      <c r="P451" s="285"/>
    </row>
    <row r="452" spans="1:16" ht="12.75">
      <c r="A452" s="294"/>
      <c r="B452" s="297"/>
      <c r="C452" s="298" t="s">
        <v>517</v>
      </c>
      <c r="D452" s="299"/>
      <c r="E452" s="300">
        <v>8.325</v>
      </c>
      <c r="F452" s="301"/>
      <c r="G452" s="302"/>
      <c r="H452" s="303"/>
      <c r="I452" s="295"/>
      <c r="J452" s="304"/>
      <c r="K452" s="295"/>
      <c r="L452" s="302"/>
      <c r="N452" s="296" t="s">
        <v>517</v>
      </c>
      <c r="P452" s="285"/>
    </row>
    <row r="453" spans="1:16" ht="12.75">
      <c r="A453" s="294"/>
      <c r="B453" s="297"/>
      <c r="C453" s="298" t="s">
        <v>518</v>
      </c>
      <c r="D453" s="299"/>
      <c r="E453" s="300">
        <v>26.988</v>
      </c>
      <c r="F453" s="301"/>
      <c r="G453" s="302"/>
      <c r="H453" s="303"/>
      <c r="I453" s="295"/>
      <c r="J453" s="304"/>
      <c r="K453" s="295"/>
      <c r="L453" s="302"/>
      <c r="N453" s="296" t="s">
        <v>518</v>
      </c>
      <c r="P453" s="285"/>
    </row>
    <row r="454" spans="1:81" ht="12.75">
      <c r="A454" s="286">
        <v>79</v>
      </c>
      <c r="B454" s="287" t="s">
        <v>519</v>
      </c>
      <c r="C454" s="288" t="s">
        <v>520</v>
      </c>
      <c r="D454" s="289" t="s">
        <v>160</v>
      </c>
      <c r="E454" s="290">
        <v>620.542</v>
      </c>
      <c r="F454" s="290">
        <v>0</v>
      </c>
      <c r="G454" s="291">
        <f>E454*F454</f>
        <v>0</v>
      </c>
      <c r="H454" s="292">
        <v>0.05629</v>
      </c>
      <c r="I454" s="293">
        <f>E454*H454</f>
        <v>34.93030918</v>
      </c>
      <c r="J454" s="292">
        <v>0</v>
      </c>
      <c r="K454" s="293">
        <f>E454*J454</f>
        <v>0</v>
      </c>
      <c r="L454" s="291" t="s">
        <v>1787</v>
      </c>
      <c r="P454" s="285">
        <v>2</v>
      </c>
      <c r="AB454" s="254">
        <v>1</v>
      </c>
      <c r="AC454" s="254">
        <v>1</v>
      </c>
      <c r="AD454" s="254">
        <v>1</v>
      </c>
      <c r="BA454" s="254">
        <v>1</v>
      </c>
      <c r="BB454" s="254">
        <f>IF(BA454=1,G454,0)</f>
        <v>0</v>
      </c>
      <c r="BC454" s="254">
        <f>IF(BA454=2,G454,0)</f>
        <v>0</v>
      </c>
      <c r="BD454" s="254">
        <f>IF(BA454=3,G454,0)</f>
        <v>0</v>
      </c>
      <c r="BE454" s="254">
        <f>IF(BA454=4,G454,0)</f>
        <v>0</v>
      </c>
      <c r="BF454" s="254">
        <f>IF(BA454=5,G454,0)</f>
        <v>0</v>
      </c>
      <c r="CB454" s="285">
        <v>1</v>
      </c>
      <c r="CC454" s="285">
        <v>1</v>
      </c>
    </row>
    <row r="455" spans="1:16" ht="12.75">
      <c r="A455" s="294"/>
      <c r="B455" s="297"/>
      <c r="C455" s="298" t="s">
        <v>500</v>
      </c>
      <c r="D455" s="299"/>
      <c r="E455" s="300">
        <v>0</v>
      </c>
      <c r="F455" s="301"/>
      <c r="G455" s="302"/>
      <c r="H455" s="303"/>
      <c r="I455" s="295"/>
      <c r="J455" s="304"/>
      <c r="K455" s="295"/>
      <c r="L455" s="302"/>
      <c r="N455" s="296" t="s">
        <v>500</v>
      </c>
      <c r="P455" s="285"/>
    </row>
    <row r="456" spans="1:16" ht="12.75">
      <c r="A456" s="294"/>
      <c r="B456" s="297"/>
      <c r="C456" s="298" t="s">
        <v>521</v>
      </c>
      <c r="D456" s="299"/>
      <c r="E456" s="300">
        <v>106.7</v>
      </c>
      <c r="F456" s="301"/>
      <c r="G456" s="302"/>
      <c r="H456" s="303"/>
      <c r="I456" s="295"/>
      <c r="J456" s="304"/>
      <c r="K456" s="295"/>
      <c r="L456" s="302"/>
      <c r="N456" s="296" t="s">
        <v>521</v>
      </c>
      <c r="P456" s="285"/>
    </row>
    <row r="457" spans="1:16" ht="12.75">
      <c r="A457" s="294"/>
      <c r="B457" s="297"/>
      <c r="C457" s="326" t="s">
        <v>127</v>
      </c>
      <c r="D457" s="299"/>
      <c r="E457" s="325">
        <v>106.7</v>
      </c>
      <c r="F457" s="301"/>
      <c r="G457" s="302"/>
      <c r="H457" s="303"/>
      <c r="I457" s="295"/>
      <c r="J457" s="304"/>
      <c r="K457" s="295"/>
      <c r="L457" s="302"/>
      <c r="N457" s="296" t="s">
        <v>127</v>
      </c>
      <c r="P457" s="285"/>
    </row>
    <row r="458" spans="1:16" ht="12.75">
      <c r="A458" s="294"/>
      <c r="B458" s="297"/>
      <c r="C458" s="298" t="s">
        <v>522</v>
      </c>
      <c r="D458" s="299"/>
      <c r="E458" s="300">
        <v>0</v>
      </c>
      <c r="F458" s="301"/>
      <c r="G458" s="302"/>
      <c r="H458" s="303"/>
      <c r="I458" s="295"/>
      <c r="J458" s="304"/>
      <c r="K458" s="295"/>
      <c r="L458" s="302"/>
      <c r="N458" s="296" t="s">
        <v>522</v>
      </c>
      <c r="P458" s="285"/>
    </row>
    <row r="459" spans="1:16" ht="12.75">
      <c r="A459" s="294"/>
      <c r="B459" s="297"/>
      <c r="C459" s="298" t="s">
        <v>523</v>
      </c>
      <c r="D459" s="299"/>
      <c r="E459" s="300">
        <v>0</v>
      </c>
      <c r="F459" s="301"/>
      <c r="G459" s="302"/>
      <c r="H459" s="303"/>
      <c r="I459" s="295"/>
      <c r="J459" s="304"/>
      <c r="K459" s="295"/>
      <c r="L459" s="302"/>
      <c r="N459" s="296" t="s">
        <v>523</v>
      </c>
      <c r="P459" s="285"/>
    </row>
    <row r="460" spans="1:16" ht="12.75">
      <c r="A460" s="294"/>
      <c r="B460" s="297"/>
      <c r="C460" s="298" t="s">
        <v>524</v>
      </c>
      <c r="D460" s="299"/>
      <c r="E460" s="300">
        <v>7.512</v>
      </c>
      <c r="F460" s="301"/>
      <c r="G460" s="302"/>
      <c r="H460" s="303"/>
      <c r="I460" s="295"/>
      <c r="J460" s="304"/>
      <c r="K460" s="295"/>
      <c r="L460" s="302"/>
      <c r="N460" s="296" t="s">
        <v>524</v>
      </c>
      <c r="P460" s="285"/>
    </row>
    <row r="461" spans="1:16" ht="12.75">
      <c r="A461" s="294"/>
      <c r="B461" s="297"/>
      <c r="C461" s="298" t="s">
        <v>525</v>
      </c>
      <c r="D461" s="299"/>
      <c r="E461" s="300">
        <v>0</v>
      </c>
      <c r="F461" s="301"/>
      <c r="G461" s="302"/>
      <c r="H461" s="303"/>
      <c r="I461" s="295"/>
      <c r="J461" s="304"/>
      <c r="K461" s="295"/>
      <c r="L461" s="302"/>
      <c r="N461" s="296" t="s">
        <v>525</v>
      </c>
      <c r="P461" s="285"/>
    </row>
    <row r="462" spans="1:16" ht="12.75">
      <c r="A462" s="294"/>
      <c r="B462" s="297"/>
      <c r="C462" s="298" t="s">
        <v>526</v>
      </c>
      <c r="D462" s="299"/>
      <c r="E462" s="300">
        <v>186.3</v>
      </c>
      <c r="F462" s="301"/>
      <c r="G462" s="302"/>
      <c r="H462" s="303"/>
      <c r="I462" s="295"/>
      <c r="J462" s="304"/>
      <c r="K462" s="295"/>
      <c r="L462" s="302"/>
      <c r="N462" s="296" t="s">
        <v>526</v>
      </c>
      <c r="P462" s="285"/>
    </row>
    <row r="463" spans="1:16" ht="12.75">
      <c r="A463" s="294"/>
      <c r="B463" s="297"/>
      <c r="C463" s="298" t="s">
        <v>527</v>
      </c>
      <c r="D463" s="299"/>
      <c r="E463" s="300">
        <v>-5.76</v>
      </c>
      <c r="F463" s="301"/>
      <c r="G463" s="302"/>
      <c r="H463" s="303"/>
      <c r="I463" s="295"/>
      <c r="J463" s="304"/>
      <c r="K463" s="295"/>
      <c r="L463" s="302"/>
      <c r="N463" s="296" t="s">
        <v>527</v>
      </c>
      <c r="P463" s="285"/>
    </row>
    <row r="464" spans="1:16" ht="12.75">
      <c r="A464" s="294"/>
      <c r="B464" s="297"/>
      <c r="C464" s="298" t="s">
        <v>528</v>
      </c>
      <c r="D464" s="299"/>
      <c r="E464" s="300">
        <v>-8.64</v>
      </c>
      <c r="F464" s="301"/>
      <c r="G464" s="302"/>
      <c r="H464" s="303"/>
      <c r="I464" s="295"/>
      <c r="J464" s="304"/>
      <c r="K464" s="295"/>
      <c r="L464" s="302"/>
      <c r="N464" s="296" t="s">
        <v>528</v>
      </c>
      <c r="P464" s="285"/>
    </row>
    <row r="465" spans="1:16" ht="12.75">
      <c r="A465" s="294"/>
      <c r="B465" s="297"/>
      <c r="C465" s="298" t="s">
        <v>529</v>
      </c>
      <c r="D465" s="299"/>
      <c r="E465" s="300">
        <v>0</v>
      </c>
      <c r="F465" s="301"/>
      <c r="G465" s="302"/>
      <c r="H465" s="303"/>
      <c r="I465" s="295"/>
      <c r="J465" s="304"/>
      <c r="K465" s="295"/>
      <c r="L465" s="302"/>
      <c r="N465" s="296" t="s">
        <v>529</v>
      </c>
      <c r="P465" s="285"/>
    </row>
    <row r="466" spans="1:16" ht="12.75">
      <c r="A466" s="294"/>
      <c r="B466" s="297"/>
      <c r="C466" s="298" t="s">
        <v>530</v>
      </c>
      <c r="D466" s="299"/>
      <c r="E466" s="300">
        <v>32</v>
      </c>
      <c r="F466" s="301"/>
      <c r="G466" s="302"/>
      <c r="H466" s="303"/>
      <c r="I466" s="295"/>
      <c r="J466" s="304"/>
      <c r="K466" s="295"/>
      <c r="L466" s="302"/>
      <c r="N466" s="296" t="s">
        <v>530</v>
      </c>
      <c r="P466" s="285"/>
    </row>
    <row r="467" spans="1:16" ht="12.75">
      <c r="A467" s="294"/>
      <c r="B467" s="297"/>
      <c r="C467" s="298" t="s">
        <v>531</v>
      </c>
      <c r="D467" s="299"/>
      <c r="E467" s="300">
        <v>0</v>
      </c>
      <c r="F467" s="301"/>
      <c r="G467" s="302"/>
      <c r="H467" s="303"/>
      <c r="I467" s="295"/>
      <c r="J467" s="304"/>
      <c r="K467" s="295"/>
      <c r="L467" s="302"/>
      <c r="N467" s="296" t="s">
        <v>531</v>
      </c>
      <c r="P467" s="285"/>
    </row>
    <row r="468" spans="1:16" ht="12.75">
      <c r="A468" s="294"/>
      <c r="B468" s="297"/>
      <c r="C468" s="298" t="s">
        <v>532</v>
      </c>
      <c r="D468" s="299"/>
      <c r="E468" s="300">
        <v>12.18</v>
      </c>
      <c r="F468" s="301"/>
      <c r="G468" s="302"/>
      <c r="H468" s="303"/>
      <c r="I468" s="295"/>
      <c r="J468" s="304"/>
      <c r="K468" s="295"/>
      <c r="L468" s="302"/>
      <c r="N468" s="296" t="s">
        <v>532</v>
      </c>
      <c r="P468" s="285"/>
    </row>
    <row r="469" spans="1:16" ht="12.75">
      <c r="A469" s="294"/>
      <c r="B469" s="297"/>
      <c r="C469" s="298" t="s">
        <v>533</v>
      </c>
      <c r="D469" s="299"/>
      <c r="E469" s="300">
        <v>25.23</v>
      </c>
      <c r="F469" s="301"/>
      <c r="G469" s="302"/>
      <c r="H469" s="303"/>
      <c r="I469" s="295"/>
      <c r="J469" s="304"/>
      <c r="K469" s="295"/>
      <c r="L469" s="302"/>
      <c r="N469" s="296" t="s">
        <v>533</v>
      </c>
      <c r="P469" s="285"/>
    </row>
    <row r="470" spans="1:16" ht="12.75">
      <c r="A470" s="294"/>
      <c r="B470" s="297"/>
      <c r="C470" s="326" t="s">
        <v>127</v>
      </c>
      <c r="D470" s="299"/>
      <c r="E470" s="325">
        <v>248.82200000000003</v>
      </c>
      <c r="F470" s="301"/>
      <c r="G470" s="302"/>
      <c r="H470" s="303"/>
      <c r="I470" s="295"/>
      <c r="J470" s="304"/>
      <c r="K470" s="295"/>
      <c r="L470" s="302"/>
      <c r="N470" s="296" t="s">
        <v>127</v>
      </c>
      <c r="P470" s="285"/>
    </row>
    <row r="471" spans="1:16" ht="12.75">
      <c r="A471" s="294"/>
      <c r="B471" s="297"/>
      <c r="C471" s="298" t="s">
        <v>534</v>
      </c>
      <c r="D471" s="299"/>
      <c r="E471" s="300">
        <v>113.1</v>
      </c>
      <c r="F471" s="301"/>
      <c r="G471" s="302"/>
      <c r="H471" s="303"/>
      <c r="I471" s="295"/>
      <c r="J471" s="304"/>
      <c r="K471" s="295"/>
      <c r="L471" s="302"/>
      <c r="N471" s="296" t="s">
        <v>534</v>
      </c>
      <c r="P471" s="285"/>
    </row>
    <row r="472" spans="1:16" ht="12.75">
      <c r="A472" s="294"/>
      <c r="B472" s="297"/>
      <c r="C472" s="298" t="s">
        <v>465</v>
      </c>
      <c r="D472" s="299"/>
      <c r="E472" s="300">
        <v>4.52</v>
      </c>
      <c r="F472" s="301"/>
      <c r="G472" s="302"/>
      <c r="H472" s="303"/>
      <c r="I472" s="295"/>
      <c r="J472" s="304"/>
      <c r="K472" s="295"/>
      <c r="L472" s="302"/>
      <c r="N472" s="296" t="s">
        <v>465</v>
      </c>
      <c r="P472" s="285"/>
    </row>
    <row r="473" spans="1:16" ht="12.75">
      <c r="A473" s="294"/>
      <c r="B473" s="297"/>
      <c r="C473" s="298" t="s">
        <v>466</v>
      </c>
      <c r="D473" s="299"/>
      <c r="E473" s="300">
        <v>47.53</v>
      </c>
      <c r="F473" s="301"/>
      <c r="G473" s="302"/>
      <c r="H473" s="303"/>
      <c r="I473" s="295"/>
      <c r="J473" s="304"/>
      <c r="K473" s="295"/>
      <c r="L473" s="302"/>
      <c r="N473" s="296" t="s">
        <v>466</v>
      </c>
      <c r="P473" s="285"/>
    </row>
    <row r="474" spans="1:16" ht="12.75">
      <c r="A474" s="294"/>
      <c r="B474" s="297"/>
      <c r="C474" s="298" t="s">
        <v>535</v>
      </c>
      <c r="D474" s="299"/>
      <c r="E474" s="300">
        <v>16.7</v>
      </c>
      <c r="F474" s="301"/>
      <c r="G474" s="302"/>
      <c r="H474" s="303"/>
      <c r="I474" s="295"/>
      <c r="J474" s="304"/>
      <c r="K474" s="295"/>
      <c r="L474" s="302"/>
      <c r="N474" s="296" t="s">
        <v>535</v>
      </c>
      <c r="P474" s="285"/>
    </row>
    <row r="475" spans="1:16" ht="12.75">
      <c r="A475" s="294"/>
      <c r="B475" s="297"/>
      <c r="C475" s="298" t="s">
        <v>536</v>
      </c>
      <c r="D475" s="299"/>
      <c r="E475" s="300">
        <v>29.82</v>
      </c>
      <c r="F475" s="301"/>
      <c r="G475" s="302"/>
      <c r="H475" s="303"/>
      <c r="I475" s="295"/>
      <c r="J475" s="304"/>
      <c r="K475" s="295"/>
      <c r="L475" s="302"/>
      <c r="N475" s="296" t="s">
        <v>536</v>
      </c>
      <c r="P475" s="285"/>
    </row>
    <row r="476" spans="1:16" ht="12.75">
      <c r="A476" s="294"/>
      <c r="B476" s="297"/>
      <c r="C476" s="298" t="s">
        <v>537</v>
      </c>
      <c r="D476" s="299"/>
      <c r="E476" s="300">
        <v>18.53</v>
      </c>
      <c r="F476" s="301"/>
      <c r="G476" s="302"/>
      <c r="H476" s="303"/>
      <c r="I476" s="295"/>
      <c r="J476" s="304"/>
      <c r="K476" s="295"/>
      <c r="L476" s="302"/>
      <c r="N476" s="296" t="s">
        <v>537</v>
      </c>
      <c r="P476" s="285"/>
    </row>
    <row r="477" spans="1:16" ht="12.75">
      <c r="A477" s="294"/>
      <c r="B477" s="297"/>
      <c r="C477" s="298" t="s">
        <v>538</v>
      </c>
      <c r="D477" s="299"/>
      <c r="E477" s="300">
        <v>3.72</v>
      </c>
      <c r="F477" s="301"/>
      <c r="G477" s="302"/>
      <c r="H477" s="303"/>
      <c r="I477" s="295"/>
      <c r="J477" s="304"/>
      <c r="K477" s="295"/>
      <c r="L477" s="302"/>
      <c r="N477" s="296" t="s">
        <v>538</v>
      </c>
      <c r="P477" s="285"/>
    </row>
    <row r="478" spans="1:16" ht="12.75">
      <c r="A478" s="294"/>
      <c r="B478" s="297"/>
      <c r="C478" s="298" t="s">
        <v>539</v>
      </c>
      <c r="D478" s="299"/>
      <c r="E478" s="300">
        <v>28.12</v>
      </c>
      <c r="F478" s="301"/>
      <c r="G478" s="302"/>
      <c r="H478" s="303"/>
      <c r="I478" s="295"/>
      <c r="J478" s="304"/>
      <c r="K478" s="295"/>
      <c r="L478" s="302"/>
      <c r="N478" s="296" t="s">
        <v>539</v>
      </c>
      <c r="P478" s="285"/>
    </row>
    <row r="479" spans="1:16" ht="12.75">
      <c r="A479" s="294"/>
      <c r="B479" s="297"/>
      <c r="C479" s="298" t="s">
        <v>540</v>
      </c>
      <c r="D479" s="299"/>
      <c r="E479" s="300">
        <v>2.98</v>
      </c>
      <c r="F479" s="301"/>
      <c r="G479" s="302"/>
      <c r="H479" s="303"/>
      <c r="I479" s="295"/>
      <c r="J479" s="304"/>
      <c r="K479" s="295"/>
      <c r="L479" s="302"/>
      <c r="N479" s="296" t="s">
        <v>540</v>
      </c>
      <c r="P479" s="285"/>
    </row>
    <row r="480" spans="1:16" ht="12.75">
      <c r="A480" s="294"/>
      <c r="B480" s="297"/>
      <c r="C480" s="326" t="s">
        <v>127</v>
      </c>
      <c r="D480" s="299"/>
      <c r="E480" s="325">
        <v>265.02</v>
      </c>
      <c r="F480" s="301"/>
      <c r="G480" s="302"/>
      <c r="H480" s="303"/>
      <c r="I480" s="295"/>
      <c r="J480" s="304"/>
      <c r="K480" s="295"/>
      <c r="L480" s="302"/>
      <c r="N480" s="296" t="s">
        <v>127</v>
      </c>
      <c r="P480" s="285"/>
    </row>
    <row r="481" spans="1:81" ht="22.5">
      <c r="A481" s="286">
        <v>80</v>
      </c>
      <c r="B481" s="287" t="s">
        <v>541</v>
      </c>
      <c r="C481" s="288" t="s">
        <v>542</v>
      </c>
      <c r="D481" s="289" t="s">
        <v>160</v>
      </c>
      <c r="E481" s="290">
        <v>407.06</v>
      </c>
      <c r="F481" s="290">
        <v>0</v>
      </c>
      <c r="G481" s="291">
        <f>E481*F481</f>
        <v>0</v>
      </c>
      <c r="H481" s="292">
        <v>0.00367</v>
      </c>
      <c r="I481" s="293">
        <f>E481*H481</f>
        <v>1.4939102</v>
      </c>
      <c r="J481" s="292">
        <v>0</v>
      </c>
      <c r="K481" s="293">
        <f>E481*J481</f>
        <v>0</v>
      </c>
      <c r="L481" s="291" t="s">
        <v>1787</v>
      </c>
      <c r="P481" s="285">
        <v>2</v>
      </c>
      <c r="AB481" s="254">
        <v>1</v>
      </c>
      <c r="AC481" s="254">
        <v>1</v>
      </c>
      <c r="AD481" s="254">
        <v>1</v>
      </c>
      <c r="BA481" s="254">
        <v>1</v>
      </c>
      <c r="BB481" s="254">
        <f>IF(BA481=1,G481,0)</f>
        <v>0</v>
      </c>
      <c r="BC481" s="254">
        <f>IF(BA481=2,G481,0)</f>
        <v>0</v>
      </c>
      <c r="BD481" s="254">
        <f>IF(BA481=3,G481,0)</f>
        <v>0</v>
      </c>
      <c r="BE481" s="254">
        <f>IF(BA481=4,G481,0)</f>
        <v>0</v>
      </c>
      <c r="BF481" s="254">
        <f>IF(BA481=5,G481,0)</f>
        <v>0</v>
      </c>
      <c r="CB481" s="285">
        <v>1</v>
      </c>
      <c r="CC481" s="285">
        <v>1</v>
      </c>
    </row>
    <row r="482" spans="1:16" ht="12.75">
      <c r="A482" s="294"/>
      <c r="B482" s="297"/>
      <c r="C482" s="298" t="s">
        <v>543</v>
      </c>
      <c r="D482" s="299"/>
      <c r="E482" s="300">
        <v>0</v>
      </c>
      <c r="F482" s="301"/>
      <c r="G482" s="302"/>
      <c r="H482" s="303"/>
      <c r="I482" s="295"/>
      <c r="J482" s="304"/>
      <c r="K482" s="295"/>
      <c r="L482" s="302"/>
      <c r="N482" s="296" t="s">
        <v>543</v>
      </c>
      <c r="P482" s="285"/>
    </row>
    <row r="483" spans="1:16" ht="12.75">
      <c r="A483" s="294"/>
      <c r="B483" s="297"/>
      <c r="C483" s="298" t="s">
        <v>491</v>
      </c>
      <c r="D483" s="299"/>
      <c r="E483" s="300">
        <v>59.9</v>
      </c>
      <c r="F483" s="301"/>
      <c r="G483" s="302"/>
      <c r="H483" s="303"/>
      <c r="I483" s="295"/>
      <c r="J483" s="304"/>
      <c r="K483" s="295"/>
      <c r="L483" s="302"/>
      <c r="N483" s="296" t="s">
        <v>491</v>
      </c>
      <c r="P483" s="285"/>
    </row>
    <row r="484" spans="1:16" ht="12.75">
      <c r="A484" s="294"/>
      <c r="B484" s="297"/>
      <c r="C484" s="298" t="s">
        <v>505</v>
      </c>
      <c r="D484" s="299"/>
      <c r="E484" s="300">
        <v>88.5</v>
      </c>
      <c r="F484" s="301"/>
      <c r="G484" s="302"/>
      <c r="H484" s="303"/>
      <c r="I484" s="295"/>
      <c r="J484" s="304"/>
      <c r="K484" s="295"/>
      <c r="L484" s="302"/>
      <c r="N484" s="296" t="s">
        <v>505</v>
      </c>
      <c r="P484" s="285"/>
    </row>
    <row r="485" spans="1:16" ht="12.75">
      <c r="A485" s="294"/>
      <c r="B485" s="297"/>
      <c r="C485" s="298" t="s">
        <v>534</v>
      </c>
      <c r="D485" s="299"/>
      <c r="E485" s="300">
        <v>113.1</v>
      </c>
      <c r="F485" s="301"/>
      <c r="G485" s="302"/>
      <c r="H485" s="303"/>
      <c r="I485" s="295"/>
      <c r="J485" s="304"/>
      <c r="K485" s="295"/>
      <c r="L485" s="302"/>
      <c r="N485" s="296" t="s">
        <v>534</v>
      </c>
      <c r="P485" s="285"/>
    </row>
    <row r="486" spans="1:16" ht="12.75">
      <c r="A486" s="294"/>
      <c r="B486" s="297"/>
      <c r="C486" s="298" t="s">
        <v>465</v>
      </c>
      <c r="D486" s="299"/>
      <c r="E486" s="300">
        <v>4.52</v>
      </c>
      <c r="F486" s="301"/>
      <c r="G486" s="302"/>
      <c r="H486" s="303"/>
      <c r="I486" s="295"/>
      <c r="J486" s="304"/>
      <c r="K486" s="295"/>
      <c r="L486" s="302"/>
      <c r="N486" s="296" t="s">
        <v>465</v>
      </c>
      <c r="P486" s="285"/>
    </row>
    <row r="487" spans="1:16" ht="12.75">
      <c r="A487" s="294"/>
      <c r="B487" s="297"/>
      <c r="C487" s="298" t="s">
        <v>466</v>
      </c>
      <c r="D487" s="299"/>
      <c r="E487" s="300">
        <v>47.53</v>
      </c>
      <c r="F487" s="301"/>
      <c r="G487" s="302"/>
      <c r="H487" s="303"/>
      <c r="I487" s="295"/>
      <c r="J487" s="304"/>
      <c r="K487" s="295"/>
      <c r="L487" s="302"/>
      <c r="N487" s="296" t="s">
        <v>466</v>
      </c>
      <c r="P487" s="285"/>
    </row>
    <row r="488" spans="1:16" ht="12.75">
      <c r="A488" s="294"/>
      <c r="B488" s="297"/>
      <c r="C488" s="298" t="s">
        <v>467</v>
      </c>
      <c r="D488" s="299"/>
      <c r="E488" s="300">
        <v>2.66</v>
      </c>
      <c r="F488" s="301"/>
      <c r="G488" s="302"/>
      <c r="H488" s="303"/>
      <c r="I488" s="295"/>
      <c r="J488" s="304"/>
      <c r="K488" s="295"/>
      <c r="L488" s="302"/>
      <c r="N488" s="296" t="s">
        <v>467</v>
      </c>
      <c r="P488" s="285"/>
    </row>
    <row r="489" spans="1:16" ht="12.75">
      <c r="A489" s="294"/>
      <c r="B489" s="297"/>
      <c r="C489" s="298" t="s">
        <v>535</v>
      </c>
      <c r="D489" s="299"/>
      <c r="E489" s="300">
        <v>16.7</v>
      </c>
      <c r="F489" s="301"/>
      <c r="G489" s="302"/>
      <c r="H489" s="303"/>
      <c r="I489" s="295"/>
      <c r="J489" s="304"/>
      <c r="K489" s="295"/>
      <c r="L489" s="302"/>
      <c r="N489" s="296" t="s">
        <v>535</v>
      </c>
      <c r="P489" s="285"/>
    </row>
    <row r="490" spans="1:16" ht="12.75">
      <c r="A490" s="294"/>
      <c r="B490" s="297"/>
      <c r="C490" s="298" t="s">
        <v>508</v>
      </c>
      <c r="D490" s="299"/>
      <c r="E490" s="300">
        <v>13.8</v>
      </c>
      <c r="F490" s="301"/>
      <c r="G490" s="302"/>
      <c r="H490" s="303"/>
      <c r="I490" s="295"/>
      <c r="J490" s="304"/>
      <c r="K490" s="295"/>
      <c r="L490" s="302"/>
      <c r="N490" s="296" t="s">
        <v>508</v>
      </c>
      <c r="P490" s="285"/>
    </row>
    <row r="491" spans="1:16" ht="12.75">
      <c r="A491" s="294"/>
      <c r="B491" s="297"/>
      <c r="C491" s="298" t="s">
        <v>537</v>
      </c>
      <c r="D491" s="299"/>
      <c r="E491" s="300">
        <v>18.53</v>
      </c>
      <c r="F491" s="301"/>
      <c r="G491" s="302"/>
      <c r="H491" s="303"/>
      <c r="I491" s="295"/>
      <c r="J491" s="304"/>
      <c r="K491" s="295"/>
      <c r="L491" s="302"/>
      <c r="N491" s="296" t="s">
        <v>537</v>
      </c>
      <c r="P491" s="285"/>
    </row>
    <row r="492" spans="1:16" ht="12.75">
      <c r="A492" s="294"/>
      <c r="B492" s="297"/>
      <c r="C492" s="298" t="s">
        <v>538</v>
      </c>
      <c r="D492" s="299"/>
      <c r="E492" s="300">
        <v>3.72</v>
      </c>
      <c r="F492" s="301"/>
      <c r="G492" s="302"/>
      <c r="H492" s="303"/>
      <c r="I492" s="295"/>
      <c r="J492" s="304"/>
      <c r="K492" s="295"/>
      <c r="L492" s="302"/>
      <c r="N492" s="296" t="s">
        <v>538</v>
      </c>
      <c r="P492" s="285"/>
    </row>
    <row r="493" spans="1:16" ht="12.75">
      <c r="A493" s="294"/>
      <c r="B493" s="297"/>
      <c r="C493" s="298" t="s">
        <v>539</v>
      </c>
      <c r="D493" s="299"/>
      <c r="E493" s="300">
        <v>28.12</v>
      </c>
      <c r="F493" s="301"/>
      <c r="G493" s="302"/>
      <c r="H493" s="303"/>
      <c r="I493" s="295"/>
      <c r="J493" s="304"/>
      <c r="K493" s="295"/>
      <c r="L493" s="302"/>
      <c r="N493" s="296" t="s">
        <v>539</v>
      </c>
      <c r="P493" s="285"/>
    </row>
    <row r="494" spans="1:16" ht="12.75">
      <c r="A494" s="294"/>
      <c r="B494" s="297"/>
      <c r="C494" s="298" t="s">
        <v>540</v>
      </c>
      <c r="D494" s="299"/>
      <c r="E494" s="300">
        <v>2.98</v>
      </c>
      <c r="F494" s="301"/>
      <c r="G494" s="302"/>
      <c r="H494" s="303"/>
      <c r="I494" s="295"/>
      <c r="J494" s="304"/>
      <c r="K494" s="295"/>
      <c r="L494" s="302"/>
      <c r="N494" s="296" t="s">
        <v>540</v>
      </c>
      <c r="P494" s="285"/>
    </row>
    <row r="495" spans="1:16" ht="12.75">
      <c r="A495" s="294"/>
      <c r="B495" s="297"/>
      <c r="C495" s="298" t="s">
        <v>544</v>
      </c>
      <c r="D495" s="299"/>
      <c r="E495" s="300">
        <v>7</v>
      </c>
      <c r="F495" s="301"/>
      <c r="G495" s="302"/>
      <c r="H495" s="303"/>
      <c r="I495" s="295"/>
      <c r="J495" s="304"/>
      <c r="K495" s="295"/>
      <c r="L495" s="302"/>
      <c r="N495" s="296" t="s">
        <v>544</v>
      </c>
      <c r="P495" s="285"/>
    </row>
    <row r="496" spans="1:81" ht="12.75">
      <c r="A496" s="286">
        <v>81</v>
      </c>
      <c r="B496" s="287" t="s">
        <v>545</v>
      </c>
      <c r="C496" s="288" t="s">
        <v>546</v>
      </c>
      <c r="D496" s="289" t="s">
        <v>160</v>
      </c>
      <c r="E496" s="290">
        <v>2188.69</v>
      </c>
      <c r="F496" s="290">
        <v>0</v>
      </c>
      <c r="G496" s="291">
        <f>E496*F496</f>
        <v>0</v>
      </c>
      <c r="H496" s="292">
        <v>2E-05</v>
      </c>
      <c r="I496" s="293">
        <f>E496*H496</f>
        <v>0.0437738</v>
      </c>
      <c r="J496" s="292">
        <v>0</v>
      </c>
      <c r="K496" s="293">
        <f>E496*J496</f>
        <v>0</v>
      </c>
      <c r="L496" s="291" t="s">
        <v>1787</v>
      </c>
      <c r="P496" s="285">
        <v>2</v>
      </c>
      <c r="AB496" s="254">
        <v>1</v>
      </c>
      <c r="AC496" s="254">
        <v>1</v>
      </c>
      <c r="AD496" s="254">
        <v>1</v>
      </c>
      <c r="BA496" s="254">
        <v>1</v>
      </c>
      <c r="BB496" s="254">
        <f>IF(BA496=1,G496,0)</f>
        <v>0</v>
      </c>
      <c r="BC496" s="254">
        <f>IF(BA496=2,G496,0)</f>
        <v>0</v>
      </c>
      <c r="BD496" s="254">
        <f>IF(BA496=3,G496,0)</f>
        <v>0</v>
      </c>
      <c r="BE496" s="254">
        <f>IF(BA496=4,G496,0)</f>
        <v>0</v>
      </c>
      <c r="BF496" s="254">
        <f>IF(BA496=5,G496,0)</f>
        <v>0</v>
      </c>
      <c r="CB496" s="285">
        <v>1</v>
      </c>
      <c r="CC496" s="285">
        <v>1</v>
      </c>
    </row>
    <row r="497" spans="1:16" ht="12.75">
      <c r="A497" s="294"/>
      <c r="B497" s="297"/>
      <c r="C497" s="298" t="s">
        <v>494</v>
      </c>
      <c r="D497" s="299"/>
      <c r="E497" s="300">
        <v>29</v>
      </c>
      <c r="F497" s="301"/>
      <c r="G497" s="302"/>
      <c r="H497" s="303"/>
      <c r="I497" s="295"/>
      <c r="J497" s="304"/>
      <c r="K497" s="295"/>
      <c r="L497" s="302"/>
      <c r="N497" s="296" t="s">
        <v>494</v>
      </c>
      <c r="P497" s="285"/>
    </row>
    <row r="498" spans="1:16" ht="12.75">
      <c r="A498" s="294"/>
      <c r="B498" s="297"/>
      <c r="C498" s="298" t="s">
        <v>502</v>
      </c>
      <c r="D498" s="299"/>
      <c r="E498" s="300">
        <v>25.32</v>
      </c>
      <c r="F498" s="301"/>
      <c r="G498" s="302"/>
      <c r="H498" s="303"/>
      <c r="I498" s="295"/>
      <c r="J498" s="304"/>
      <c r="K498" s="295"/>
      <c r="L498" s="302"/>
      <c r="N498" s="296" t="s">
        <v>502</v>
      </c>
      <c r="P498" s="285"/>
    </row>
    <row r="499" spans="1:16" ht="12.75">
      <c r="A499" s="294"/>
      <c r="B499" s="297"/>
      <c r="C499" s="298" t="s">
        <v>271</v>
      </c>
      <c r="D499" s="299"/>
      <c r="E499" s="300">
        <v>23.64</v>
      </c>
      <c r="F499" s="301"/>
      <c r="G499" s="302"/>
      <c r="H499" s="303"/>
      <c r="I499" s="295"/>
      <c r="J499" s="304"/>
      <c r="K499" s="295"/>
      <c r="L499" s="302"/>
      <c r="N499" s="296" t="s">
        <v>271</v>
      </c>
      <c r="P499" s="285"/>
    </row>
    <row r="500" spans="1:16" ht="12.75">
      <c r="A500" s="294"/>
      <c r="B500" s="297"/>
      <c r="C500" s="298" t="s">
        <v>503</v>
      </c>
      <c r="D500" s="299"/>
      <c r="E500" s="300">
        <v>67.85</v>
      </c>
      <c r="F500" s="301"/>
      <c r="G500" s="302"/>
      <c r="H500" s="303"/>
      <c r="I500" s="295"/>
      <c r="J500" s="304"/>
      <c r="K500" s="295"/>
      <c r="L500" s="302"/>
      <c r="N500" s="296" t="s">
        <v>503</v>
      </c>
      <c r="P500" s="285"/>
    </row>
    <row r="501" spans="1:16" ht="12.75">
      <c r="A501" s="294"/>
      <c r="B501" s="297"/>
      <c r="C501" s="326" t="s">
        <v>127</v>
      </c>
      <c r="D501" s="299"/>
      <c r="E501" s="325">
        <v>145.81</v>
      </c>
      <c r="F501" s="301"/>
      <c r="G501" s="302"/>
      <c r="H501" s="303"/>
      <c r="I501" s="295"/>
      <c r="J501" s="304"/>
      <c r="K501" s="295"/>
      <c r="L501" s="302"/>
      <c r="N501" s="296" t="s">
        <v>127</v>
      </c>
      <c r="P501" s="285"/>
    </row>
    <row r="502" spans="1:16" ht="12.75">
      <c r="A502" s="294"/>
      <c r="B502" s="297"/>
      <c r="C502" s="298" t="s">
        <v>484</v>
      </c>
      <c r="D502" s="299"/>
      <c r="E502" s="300">
        <v>161.96</v>
      </c>
      <c r="F502" s="301"/>
      <c r="G502" s="302"/>
      <c r="H502" s="303"/>
      <c r="I502" s="295"/>
      <c r="J502" s="304"/>
      <c r="K502" s="295"/>
      <c r="L502" s="302"/>
      <c r="N502" s="296" t="s">
        <v>484</v>
      </c>
      <c r="P502" s="285"/>
    </row>
    <row r="503" spans="1:16" ht="12.75">
      <c r="A503" s="294"/>
      <c r="B503" s="297"/>
      <c r="C503" s="298" t="s">
        <v>504</v>
      </c>
      <c r="D503" s="299"/>
      <c r="E503" s="300">
        <v>2.2</v>
      </c>
      <c r="F503" s="301"/>
      <c r="G503" s="302"/>
      <c r="H503" s="303"/>
      <c r="I503" s="295"/>
      <c r="J503" s="304"/>
      <c r="K503" s="295"/>
      <c r="L503" s="302"/>
      <c r="N503" s="296" t="s">
        <v>504</v>
      </c>
      <c r="P503" s="285"/>
    </row>
    <row r="504" spans="1:16" ht="12.75">
      <c r="A504" s="294"/>
      <c r="B504" s="297"/>
      <c r="C504" s="298" t="s">
        <v>491</v>
      </c>
      <c r="D504" s="299"/>
      <c r="E504" s="300">
        <v>59.9</v>
      </c>
      <c r="F504" s="301"/>
      <c r="G504" s="302"/>
      <c r="H504" s="303"/>
      <c r="I504" s="295"/>
      <c r="J504" s="304"/>
      <c r="K504" s="295"/>
      <c r="L504" s="302"/>
      <c r="N504" s="296" t="s">
        <v>491</v>
      </c>
      <c r="P504" s="285"/>
    </row>
    <row r="505" spans="1:16" ht="12.75">
      <c r="A505" s="294"/>
      <c r="B505" s="297"/>
      <c r="C505" s="298" t="s">
        <v>505</v>
      </c>
      <c r="D505" s="299"/>
      <c r="E505" s="300">
        <v>88.5</v>
      </c>
      <c r="F505" s="301"/>
      <c r="G505" s="302"/>
      <c r="H505" s="303"/>
      <c r="I505" s="295"/>
      <c r="J505" s="304"/>
      <c r="K505" s="295"/>
      <c r="L505" s="302"/>
      <c r="N505" s="296" t="s">
        <v>505</v>
      </c>
      <c r="P505" s="285"/>
    </row>
    <row r="506" spans="1:16" ht="12.75">
      <c r="A506" s="294"/>
      <c r="B506" s="297"/>
      <c r="C506" s="298" t="s">
        <v>534</v>
      </c>
      <c r="D506" s="299"/>
      <c r="E506" s="300">
        <v>113.1</v>
      </c>
      <c r="F506" s="301"/>
      <c r="G506" s="302"/>
      <c r="H506" s="303"/>
      <c r="I506" s="295"/>
      <c r="J506" s="304"/>
      <c r="K506" s="295"/>
      <c r="L506" s="302"/>
      <c r="N506" s="296" t="s">
        <v>534</v>
      </c>
      <c r="P506" s="285"/>
    </row>
    <row r="507" spans="1:16" ht="12.75">
      <c r="A507" s="294"/>
      <c r="B507" s="297"/>
      <c r="C507" s="298" t="s">
        <v>465</v>
      </c>
      <c r="D507" s="299"/>
      <c r="E507" s="300">
        <v>4.52</v>
      </c>
      <c r="F507" s="301"/>
      <c r="G507" s="302"/>
      <c r="H507" s="303"/>
      <c r="I507" s="295"/>
      <c r="J507" s="304"/>
      <c r="K507" s="295"/>
      <c r="L507" s="302"/>
      <c r="N507" s="296" t="s">
        <v>465</v>
      </c>
      <c r="P507" s="285"/>
    </row>
    <row r="508" spans="1:16" ht="12.75">
      <c r="A508" s="294"/>
      <c r="B508" s="297"/>
      <c r="C508" s="298" t="s">
        <v>466</v>
      </c>
      <c r="D508" s="299"/>
      <c r="E508" s="300">
        <v>47.53</v>
      </c>
      <c r="F508" s="301"/>
      <c r="G508" s="302"/>
      <c r="H508" s="303"/>
      <c r="I508" s="295"/>
      <c r="J508" s="304"/>
      <c r="K508" s="295"/>
      <c r="L508" s="302"/>
      <c r="N508" s="296" t="s">
        <v>466</v>
      </c>
      <c r="P508" s="285"/>
    </row>
    <row r="509" spans="1:16" ht="12.75">
      <c r="A509" s="294"/>
      <c r="B509" s="297"/>
      <c r="C509" s="298" t="s">
        <v>467</v>
      </c>
      <c r="D509" s="299"/>
      <c r="E509" s="300">
        <v>2.66</v>
      </c>
      <c r="F509" s="301"/>
      <c r="G509" s="302"/>
      <c r="H509" s="303"/>
      <c r="I509" s="295"/>
      <c r="J509" s="304"/>
      <c r="K509" s="295"/>
      <c r="L509" s="302"/>
      <c r="N509" s="296" t="s">
        <v>467</v>
      </c>
      <c r="P509" s="285"/>
    </row>
    <row r="510" spans="1:16" ht="12.75">
      <c r="A510" s="294"/>
      <c r="B510" s="297"/>
      <c r="C510" s="298" t="s">
        <v>535</v>
      </c>
      <c r="D510" s="299"/>
      <c r="E510" s="300">
        <v>16.7</v>
      </c>
      <c r="F510" s="301"/>
      <c r="G510" s="302"/>
      <c r="H510" s="303"/>
      <c r="I510" s="295"/>
      <c r="J510" s="304"/>
      <c r="K510" s="295"/>
      <c r="L510" s="302"/>
      <c r="N510" s="296" t="s">
        <v>535</v>
      </c>
      <c r="P510" s="285"/>
    </row>
    <row r="511" spans="1:16" ht="12.75">
      <c r="A511" s="294"/>
      <c r="B511" s="297"/>
      <c r="C511" s="298" t="s">
        <v>506</v>
      </c>
      <c r="D511" s="299"/>
      <c r="E511" s="300">
        <v>609.8</v>
      </c>
      <c r="F511" s="301"/>
      <c r="G511" s="302"/>
      <c r="H511" s="303"/>
      <c r="I511" s="295"/>
      <c r="J511" s="304"/>
      <c r="K511" s="295"/>
      <c r="L511" s="302"/>
      <c r="N511" s="296" t="s">
        <v>506</v>
      </c>
      <c r="P511" s="285"/>
    </row>
    <row r="512" spans="1:16" ht="12.75">
      <c r="A512" s="294"/>
      <c r="B512" s="297"/>
      <c r="C512" s="298" t="s">
        <v>547</v>
      </c>
      <c r="D512" s="299"/>
      <c r="E512" s="300">
        <v>22.4</v>
      </c>
      <c r="F512" s="301"/>
      <c r="G512" s="302"/>
      <c r="H512" s="303"/>
      <c r="I512" s="295"/>
      <c r="J512" s="304"/>
      <c r="K512" s="295"/>
      <c r="L512" s="302"/>
      <c r="N512" s="296" t="s">
        <v>547</v>
      </c>
      <c r="P512" s="285"/>
    </row>
    <row r="513" spans="1:16" ht="12.75">
      <c r="A513" s="294"/>
      <c r="B513" s="297"/>
      <c r="C513" s="298" t="s">
        <v>507</v>
      </c>
      <c r="D513" s="299"/>
      <c r="E513" s="300">
        <v>29.9</v>
      </c>
      <c r="F513" s="301"/>
      <c r="G513" s="302"/>
      <c r="H513" s="303"/>
      <c r="I513" s="295"/>
      <c r="J513" s="304"/>
      <c r="K513" s="295"/>
      <c r="L513" s="302"/>
      <c r="N513" s="296" t="s">
        <v>507</v>
      </c>
      <c r="P513" s="285"/>
    </row>
    <row r="514" spans="1:16" ht="12.75">
      <c r="A514" s="294"/>
      <c r="B514" s="297"/>
      <c r="C514" s="298" t="s">
        <v>536</v>
      </c>
      <c r="D514" s="299"/>
      <c r="E514" s="300">
        <v>29.82</v>
      </c>
      <c r="F514" s="301"/>
      <c r="G514" s="302"/>
      <c r="H514" s="303"/>
      <c r="I514" s="295"/>
      <c r="J514" s="304"/>
      <c r="K514" s="295"/>
      <c r="L514" s="302"/>
      <c r="N514" s="296" t="s">
        <v>536</v>
      </c>
      <c r="P514" s="285"/>
    </row>
    <row r="515" spans="1:16" ht="12.75">
      <c r="A515" s="294"/>
      <c r="B515" s="297"/>
      <c r="C515" s="298" t="s">
        <v>508</v>
      </c>
      <c r="D515" s="299"/>
      <c r="E515" s="300">
        <v>13.8</v>
      </c>
      <c r="F515" s="301"/>
      <c r="G515" s="302"/>
      <c r="H515" s="303"/>
      <c r="I515" s="295"/>
      <c r="J515" s="304"/>
      <c r="K515" s="295"/>
      <c r="L515" s="302"/>
      <c r="N515" s="296" t="s">
        <v>508</v>
      </c>
      <c r="P515" s="285"/>
    </row>
    <row r="516" spans="1:16" ht="12.75">
      <c r="A516" s="294"/>
      <c r="B516" s="297"/>
      <c r="C516" s="298" t="s">
        <v>537</v>
      </c>
      <c r="D516" s="299"/>
      <c r="E516" s="300">
        <v>18.53</v>
      </c>
      <c r="F516" s="301"/>
      <c r="G516" s="302"/>
      <c r="H516" s="303"/>
      <c r="I516" s="295"/>
      <c r="J516" s="304"/>
      <c r="K516" s="295"/>
      <c r="L516" s="302"/>
      <c r="N516" s="296" t="s">
        <v>537</v>
      </c>
      <c r="P516" s="285"/>
    </row>
    <row r="517" spans="1:16" ht="12.75">
      <c r="A517" s="294"/>
      <c r="B517" s="297"/>
      <c r="C517" s="298" t="s">
        <v>538</v>
      </c>
      <c r="D517" s="299"/>
      <c r="E517" s="300">
        <v>3.72</v>
      </c>
      <c r="F517" s="301"/>
      <c r="G517" s="302"/>
      <c r="H517" s="303"/>
      <c r="I517" s="295"/>
      <c r="J517" s="304"/>
      <c r="K517" s="295"/>
      <c r="L517" s="302"/>
      <c r="N517" s="296" t="s">
        <v>538</v>
      </c>
      <c r="P517" s="285"/>
    </row>
    <row r="518" spans="1:16" ht="12.75">
      <c r="A518" s="294"/>
      <c r="B518" s="297"/>
      <c r="C518" s="298" t="s">
        <v>539</v>
      </c>
      <c r="D518" s="299"/>
      <c r="E518" s="300">
        <v>28.12</v>
      </c>
      <c r="F518" s="301"/>
      <c r="G518" s="302"/>
      <c r="H518" s="303"/>
      <c r="I518" s="295"/>
      <c r="J518" s="304"/>
      <c r="K518" s="295"/>
      <c r="L518" s="302"/>
      <c r="N518" s="296" t="s">
        <v>539</v>
      </c>
      <c r="P518" s="285"/>
    </row>
    <row r="519" spans="1:16" ht="12.75">
      <c r="A519" s="294"/>
      <c r="B519" s="297"/>
      <c r="C519" s="298" t="s">
        <v>540</v>
      </c>
      <c r="D519" s="299"/>
      <c r="E519" s="300">
        <v>2.98</v>
      </c>
      <c r="F519" s="301"/>
      <c r="G519" s="302"/>
      <c r="H519" s="303"/>
      <c r="I519" s="295"/>
      <c r="J519" s="304"/>
      <c r="K519" s="295"/>
      <c r="L519" s="302"/>
      <c r="N519" s="296" t="s">
        <v>540</v>
      </c>
      <c r="P519" s="285"/>
    </row>
    <row r="520" spans="1:16" ht="12.75">
      <c r="A520" s="294"/>
      <c r="B520" s="297"/>
      <c r="C520" s="298" t="s">
        <v>509</v>
      </c>
      <c r="D520" s="299"/>
      <c r="E520" s="300">
        <v>6.44</v>
      </c>
      <c r="F520" s="301"/>
      <c r="G520" s="302"/>
      <c r="H520" s="303"/>
      <c r="I520" s="295"/>
      <c r="J520" s="304"/>
      <c r="K520" s="295"/>
      <c r="L520" s="302"/>
      <c r="N520" s="296" t="s">
        <v>509</v>
      </c>
      <c r="P520" s="285"/>
    </row>
    <row r="521" spans="1:16" ht="12.75">
      <c r="A521" s="294"/>
      <c r="B521" s="297"/>
      <c r="C521" s="298" t="s">
        <v>544</v>
      </c>
      <c r="D521" s="299"/>
      <c r="E521" s="300">
        <v>7</v>
      </c>
      <c r="F521" s="301"/>
      <c r="G521" s="302"/>
      <c r="H521" s="303"/>
      <c r="I521" s="295"/>
      <c r="J521" s="304"/>
      <c r="K521" s="295"/>
      <c r="L521" s="302"/>
      <c r="N521" s="296" t="s">
        <v>544</v>
      </c>
      <c r="P521" s="285"/>
    </row>
    <row r="522" spans="1:16" ht="12.75">
      <c r="A522" s="294"/>
      <c r="B522" s="297"/>
      <c r="C522" s="298" t="s">
        <v>510</v>
      </c>
      <c r="D522" s="299"/>
      <c r="E522" s="300">
        <v>379.1</v>
      </c>
      <c r="F522" s="301"/>
      <c r="G522" s="302"/>
      <c r="H522" s="303"/>
      <c r="I522" s="295"/>
      <c r="J522" s="304"/>
      <c r="K522" s="295"/>
      <c r="L522" s="302"/>
      <c r="N522" s="296" t="s">
        <v>510</v>
      </c>
      <c r="P522" s="285"/>
    </row>
    <row r="523" spans="1:16" ht="12.75">
      <c r="A523" s="294"/>
      <c r="B523" s="297"/>
      <c r="C523" s="298" t="s">
        <v>511</v>
      </c>
      <c r="D523" s="299"/>
      <c r="E523" s="300">
        <v>383.4</v>
      </c>
      <c r="F523" s="301"/>
      <c r="G523" s="302"/>
      <c r="H523" s="303"/>
      <c r="I523" s="295"/>
      <c r="J523" s="304"/>
      <c r="K523" s="295"/>
      <c r="L523" s="302"/>
      <c r="N523" s="296" t="s">
        <v>511</v>
      </c>
      <c r="P523" s="285"/>
    </row>
    <row r="524" spans="1:16" ht="12.75">
      <c r="A524" s="294"/>
      <c r="B524" s="297"/>
      <c r="C524" s="298" t="s">
        <v>512</v>
      </c>
      <c r="D524" s="299"/>
      <c r="E524" s="300">
        <v>10.8</v>
      </c>
      <c r="F524" s="301"/>
      <c r="G524" s="302"/>
      <c r="H524" s="303"/>
      <c r="I524" s="295"/>
      <c r="J524" s="304"/>
      <c r="K524" s="295"/>
      <c r="L524" s="302"/>
      <c r="N524" s="296" t="s">
        <v>512</v>
      </c>
      <c r="P524" s="285"/>
    </row>
    <row r="525" spans="1:16" ht="12.75">
      <c r="A525" s="294"/>
      <c r="B525" s="297"/>
      <c r="C525" s="326" t="s">
        <v>127</v>
      </c>
      <c r="D525" s="299"/>
      <c r="E525" s="325">
        <v>2042.8799999999999</v>
      </c>
      <c r="F525" s="301"/>
      <c r="G525" s="302"/>
      <c r="H525" s="303"/>
      <c r="I525" s="295"/>
      <c r="J525" s="304"/>
      <c r="K525" s="295"/>
      <c r="L525" s="302"/>
      <c r="N525" s="296" t="s">
        <v>127</v>
      </c>
      <c r="P525" s="285"/>
    </row>
    <row r="526" spans="1:81" ht="22.5">
      <c r="A526" s="286">
        <v>82</v>
      </c>
      <c r="B526" s="287" t="s">
        <v>548</v>
      </c>
      <c r="C526" s="288" t="s">
        <v>549</v>
      </c>
      <c r="D526" s="289" t="s">
        <v>160</v>
      </c>
      <c r="E526" s="290">
        <v>67.85</v>
      </c>
      <c r="F526" s="290">
        <v>0</v>
      </c>
      <c r="G526" s="291">
        <f>E526*F526</f>
        <v>0</v>
      </c>
      <c r="H526" s="292">
        <v>0.02</v>
      </c>
      <c r="I526" s="293">
        <f>E526*H526</f>
        <v>1.357</v>
      </c>
      <c r="J526" s="292"/>
      <c r="K526" s="293">
        <f>E526*J526</f>
        <v>0</v>
      </c>
      <c r="L526" s="291" t="s">
        <v>1791</v>
      </c>
      <c r="P526" s="285">
        <v>2</v>
      </c>
      <c r="AB526" s="254">
        <v>12</v>
      </c>
      <c r="AC526" s="254">
        <v>0</v>
      </c>
      <c r="AD526" s="254">
        <v>552</v>
      </c>
      <c r="BA526" s="254">
        <v>1</v>
      </c>
      <c r="BB526" s="254">
        <f>IF(BA526=1,G526,0)</f>
        <v>0</v>
      </c>
      <c r="BC526" s="254">
        <f>IF(BA526=2,G526,0)</f>
        <v>0</v>
      </c>
      <c r="BD526" s="254">
        <f>IF(BA526=3,G526,0)</f>
        <v>0</v>
      </c>
      <c r="BE526" s="254">
        <f>IF(BA526=4,G526,0)</f>
        <v>0</v>
      </c>
      <c r="BF526" s="254">
        <f>IF(BA526=5,G526,0)</f>
        <v>0</v>
      </c>
      <c r="CB526" s="285">
        <v>12</v>
      </c>
      <c r="CC526" s="285">
        <v>0</v>
      </c>
    </row>
    <row r="527" spans="1:16" ht="12.75">
      <c r="A527" s="294"/>
      <c r="B527" s="297"/>
      <c r="C527" s="298" t="s">
        <v>503</v>
      </c>
      <c r="D527" s="299"/>
      <c r="E527" s="300">
        <v>67.85</v>
      </c>
      <c r="F527" s="301"/>
      <c r="G527" s="302"/>
      <c r="H527" s="303"/>
      <c r="I527" s="295"/>
      <c r="J527" s="304"/>
      <c r="K527" s="295"/>
      <c r="L527" s="302"/>
      <c r="N527" s="296" t="s">
        <v>503</v>
      </c>
      <c r="P527" s="285"/>
    </row>
    <row r="528" spans="1:81" ht="22.5">
      <c r="A528" s="286">
        <v>83</v>
      </c>
      <c r="B528" s="287" t="s">
        <v>550</v>
      </c>
      <c r="C528" s="288" t="s">
        <v>551</v>
      </c>
      <c r="D528" s="289" t="s">
        <v>160</v>
      </c>
      <c r="E528" s="290">
        <v>988.9</v>
      </c>
      <c r="F528" s="290">
        <v>0</v>
      </c>
      <c r="G528" s="291">
        <f>E528*F528</f>
        <v>0</v>
      </c>
      <c r="H528" s="292">
        <v>0.024</v>
      </c>
      <c r="I528" s="293">
        <f>E528*H528</f>
        <v>23.7336</v>
      </c>
      <c r="J528" s="292"/>
      <c r="K528" s="293">
        <f>E528*J528</f>
        <v>0</v>
      </c>
      <c r="L528" s="291" t="s">
        <v>1791</v>
      </c>
      <c r="P528" s="285">
        <v>2</v>
      </c>
      <c r="AB528" s="254">
        <v>12</v>
      </c>
      <c r="AC528" s="254">
        <v>0</v>
      </c>
      <c r="AD528" s="254">
        <v>668</v>
      </c>
      <c r="BA528" s="254">
        <v>1</v>
      </c>
      <c r="BB528" s="254">
        <f>IF(BA528=1,G528,0)</f>
        <v>0</v>
      </c>
      <c r="BC528" s="254">
        <f>IF(BA528=2,G528,0)</f>
        <v>0</v>
      </c>
      <c r="BD528" s="254">
        <f>IF(BA528=3,G528,0)</f>
        <v>0</v>
      </c>
      <c r="BE528" s="254">
        <f>IF(BA528=4,G528,0)</f>
        <v>0</v>
      </c>
      <c r="BF528" s="254">
        <f>IF(BA528=5,G528,0)</f>
        <v>0</v>
      </c>
      <c r="CB528" s="285">
        <v>12</v>
      </c>
      <c r="CC528" s="285">
        <v>0</v>
      </c>
    </row>
    <row r="529" spans="1:16" ht="12.75">
      <c r="A529" s="294"/>
      <c r="B529" s="297"/>
      <c r="C529" s="298" t="s">
        <v>506</v>
      </c>
      <c r="D529" s="299"/>
      <c r="E529" s="300">
        <v>609.8</v>
      </c>
      <c r="F529" s="301"/>
      <c r="G529" s="302"/>
      <c r="H529" s="303"/>
      <c r="I529" s="295"/>
      <c r="J529" s="304"/>
      <c r="K529" s="295"/>
      <c r="L529" s="302"/>
      <c r="N529" s="296" t="s">
        <v>506</v>
      </c>
      <c r="P529" s="285"/>
    </row>
    <row r="530" spans="1:16" ht="12.75">
      <c r="A530" s="294"/>
      <c r="B530" s="297"/>
      <c r="C530" s="298" t="s">
        <v>510</v>
      </c>
      <c r="D530" s="299"/>
      <c r="E530" s="300">
        <v>379.1</v>
      </c>
      <c r="F530" s="301"/>
      <c r="G530" s="302"/>
      <c r="H530" s="303"/>
      <c r="I530" s="295"/>
      <c r="J530" s="304"/>
      <c r="K530" s="295"/>
      <c r="L530" s="302"/>
      <c r="N530" s="296" t="s">
        <v>510</v>
      </c>
      <c r="P530" s="285"/>
    </row>
    <row r="531" spans="1:81" ht="22.5">
      <c r="A531" s="286">
        <v>84</v>
      </c>
      <c r="B531" s="287" t="s">
        <v>552</v>
      </c>
      <c r="C531" s="288" t="s">
        <v>553</v>
      </c>
      <c r="D531" s="289" t="s">
        <v>160</v>
      </c>
      <c r="E531" s="290">
        <v>22.4</v>
      </c>
      <c r="F531" s="290">
        <v>0</v>
      </c>
      <c r="G531" s="291">
        <f>E531*F531</f>
        <v>0</v>
      </c>
      <c r="H531" s="292">
        <v>0.017</v>
      </c>
      <c r="I531" s="293">
        <f>E531*H531</f>
        <v>0.3808</v>
      </c>
      <c r="J531" s="292"/>
      <c r="K531" s="293">
        <f>E531*J531</f>
        <v>0</v>
      </c>
      <c r="L531" s="291" t="s">
        <v>1791</v>
      </c>
      <c r="P531" s="285">
        <v>2</v>
      </c>
      <c r="AB531" s="254">
        <v>12</v>
      </c>
      <c r="AC531" s="254">
        <v>0</v>
      </c>
      <c r="AD531" s="254">
        <v>669</v>
      </c>
      <c r="BA531" s="254">
        <v>1</v>
      </c>
      <c r="BB531" s="254">
        <f>IF(BA531=1,G531,0)</f>
        <v>0</v>
      </c>
      <c r="BC531" s="254">
        <f>IF(BA531=2,G531,0)</f>
        <v>0</v>
      </c>
      <c r="BD531" s="254">
        <f>IF(BA531=3,G531,0)</f>
        <v>0</v>
      </c>
      <c r="BE531" s="254">
        <f>IF(BA531=4,G531,0)</f>
        <v>0</v>
      </c>
      <c r="BF531" s="254">
        <f>IF(BA531=5,G531,0)</f>
        <v>0</v>
      </c>
      <c r="CB531" s="285">
        <v>12</v>
      </c>
      <c r="CC531" s="285">
        <v>0</v>
      </c>
    </row>
    <row r="532" spans="1:16" ht="12.75">
      <c r="A532" s="294"/>
      <c r="B532" s="297"/>
      <c r="C532" s="298" t="s">
        <v>547</v>
      </c>
      <c r="D532" s="299"/>
      <c r="E532" s="300">
        <v>22.4</v>
      </c>
      <c r="F532" s="301"/>
      <c r="G532" s="302"/>
      <c r="H532" s="303"/>
      <c r="I532" s="295"/>
      <c r="J532" s="304"/>
      <c r="K532" s="295"/>
      <c r="L532" s="302"/>
      <c r="N532" s="296" t="s">
        <v>547</v>
      </c>
      <c r="P532" s="285"/>
    </row>
    <row r="533" spans="1:81" ht="22.5">
      <c r="A533" s="286">
        <v>85</v>
      </c>
      <c r="B533" s="287" t="s">
        <v>554</v>
      </c>
      <c r="C533" s="288" t="s">
        <v>555</v>
      </c>
      <c r="D533" s="289" t="s">
        <v>160</v>
      </c>
      <c r="E533" s="290">
        <v>29.9</v>
      </c>
      <c r="F533" s="290">
        <v>0</v>
      </c>
      <c r="G533" s="291">
        <f>E533*F533</f>
        <v>0</v>
      </c>
      <c r="H533" s="292">
        <v>0.02</v>
      </c>
      <c r="I533" s="293">
        <f>E533*H533</f>
        <v>0.598</v>
      </c>
      <c r="J533" s="292"/>
      <c r="K533" s="293">
        <f>E533*J533</f>
        <v>0</v>
      </c>
      <c r="L533" s="291" t="s">
        <v>1791</v>
      </c>
      <c r="P533" s="285">
        <v>2</v>
      </c>
      <c r="AB533" s="254">
        <v>12</v>
      </c>
      <c r="AC533" s="254">
        <v>0</v>
      </c>
      <c r="AD533" s="254">
        <v>670</v>
      </c>
      <c r="BA533" s="254">
        <v>1</v>
      </c>
      <c r="BB533" s="254">
        <f>IF(BA533=1,G533,0)</f>
        <v>0</v>
      </c>
      <c r="BC533" s="254">
        <f>IF(BA533=2,G533,0)</f>
        <v>0</v>
      </c>
      <c r="BD533" s="254">
        <f>IF(BA533=3,G533,0)</f>
        <v>0</v>
      </c>
      <c r="BE533" s="254">
        <f>IF(BA533=4,G533,0)</f>
        <v>0</v>
      </c>
      <c r="BF533" s="254">
        <f>IF(BA533=5,G533,0)</f>
        <v>0</v>
      </c>
      <c r="CB533" s="285">
        <v>12</v>
      </c>
      <c r="CC533" s="285">
        <v>0</v>
      </c>
    </row>
    <row r="534" spans="1:16" ht="12.75">
      <c r="A534" s="294"/>
      <c r="B534" s="297"/>
      <c r="C534" s="298" t="s">
        <v>507</v>
      </c>
      <c r="D534" s="299"/>
      <c r="E534" s="300">
        <v>29.9</v>
      </c>
      <c r="F534" s="301"/>
      <c r="G534" s="302"/>
      <c r="H534" s="303"/>
      <c r="I534" s="295"/>
      <c r="J534" s="304"/>
      <c r="K534" s="295"/>
      <c r="L534" s="302"/>
      <c r="N534" s="296" t="s">
        <v>507</v>
      </c>
      <c r="P534" s="285"/>
    </row>
    <row r="535" spans="1:81" ht="22.5">
      <c r="A535" s="286">
        <v>86</v>
      </c>
      <c r="B535" s="287" t="s">
        <v>556</v>
      </c>
      <c r="C535" s="288" t="s">
        <v>557</v>
      </c>
      <c r="D535" s="289" t="s">
        <v>160</v>
      </c>
      <c r="E535" s="290">
        <v>29.82</v>
      </c>
      <c r="F535" s="290">
        <v>0</v>
      </c>
      <c r="G535" s="291">
        <f>E535*F535</f>
        <v>0</v>
      </c>
      <c r="H535" s="292">
        <v>0.03</v>
      </c>
      <c r="I535" s="293">
        <f>E535*H535</f>
        <v>0.8946</v>
      </c>
      <c r="J535" s="292"/>
      <c r="K535" s="293">
        <f>E535*J535</f>
        <v>0</v>
      </c>
      <c r="L535" s="291" t="s">
        <v>1791</v>
      </c>
      <c r="P535" s="285">
        <v>2</v>
      </c>
      <c r="AB535" s="254">
        <v>12</v>
      </c>
      <c r="AC535" s="254">
        <v>0</v>
      </c>
      <c r="AD535" s="254">
        <v>671</v>
      </c>
      <c r="BA535" s="254">
        <v>1</v>
      </c>
      <c r="BB535" s="254">
        <f>IF(BA535=1,G535,0)</f>
        <v>0</v>
      </c>
      <c r="BC535" s="254">
        <f>IF(BA535=2,G535,0)</f>
        <v>0</v>
      </c>
      <c r="BD535" s="254">
        <f>IF(BA535=3,G535,0)</f>
        <v>0</v>
      </c>
      <c r="BE535" s="254">
        <f>IF(BA535=4,G535,0)</f>
        <v>0</v>
      </c>
      <c r="BF535" s="254">
        <f>IF(BA535=5,G535,0)</f>
        <v>0</v>
      </c>
      <c r="CB535" s="285">
        <v>12</v>
      </c>
      <c r="CC535" s="285">
        <v>0</v>
      </c>
    </row>
    <row r="536" spans="1:16" ht="12.75">
      <c r="A536" s="294"/>
      <c r="B536" s="297"/>
      <c r="C536" s="298" t="s">
        <v>536</v>
      </c>
      <c r="D536" s="299"/>
      <c r="E536" s="300">
        <v>29.82</v>
      </c>
      <c r="F536" s="301"/>
      <c r="G536" s="302"/>
      <c r="H536" s="303"/>
      <c r="I536" s="295"/>
      <c r="J536" s="304"/>
      <c r="K536" s="295"/>
      <c r="L536" s="302"/>
      <c r="N536" s="296" t="s">
        <v>536</v>
      </c>
      <c r="P536" s="285"/>
    </row>
    <row r="537" spans="1:81" ht="22.5">
      <c r="A537" s="286">
        <v>87</v>
      </c>
      <c r="B537" s="287" t="s">
        <v>558</v>
      </c>
      <c r="C537" s="288" t="s">
        <v>559</v>
      </c>
      <c r="D537" s="289" t="s">
        <v>160</v>
      </c>
      <c r="E537" s="290">
        <v>6.44</v>
      </c>
      <c r="F537" s="290">
        <v>0</v>
      </c>
      <c r="G537" s="291">
        <f>E537*F537</f>
        <v>0</v>
      </c>
      <c r="H537" s="292">
        <v>0.025</v>
      </c>
      <c r="I537" s="293">
        <f>E537*H537</f>
        <v>0.16100000000000003</v>
      </c>
      <c r="J537" s="292"/>
      <c r="K537" s="293">
        <f>E537*J537</f>
        <v>0</v>
      </c>
      <c r="L537" s="291" t="s">
        <v>1791</v>
      </c>
      <c r="P537" s="285">
        <v>2</v>
      </c>
      <c r="AB537" s="254">
        <v>12</v>
      </c>
      <c r="AC537" s="254">
        <v>0</v>
      </c>
      <c r="AD537" s="254">
        <v>672</v>
      </c>
      <c r="BA537" s="254">
        <v>1</v>
      </c>
      <c r="BB537" s="254">
        <f>IF(BA537=1,G537,0)</f>
        <v>0</v>
      </c>
      <c r="BC537" s="254">
        <f>IF(BA537=2,G537,0)</f>
        <v>0</v>
      </c>
      <c r="BD537" s="254">
        <f>IF(BA537=3,G537,0)</f>
        <v>0</v>
      </c>
      <c r="BE537" s="254">
        <f>IF(BA537=4,G537,0)</f>
        <v>0</v>
      </c>
      <c r="BF537" s="254">
        <f>IF(BA537=5,G537,0)</f>
        <v>0</v>
      </c>
      <c r="CB537" s="285">
        <v>12</v>
      </c>
      <c r="CC537" s="285">
        <v>0</v>
      </c>
    </row>
    <row r="538" spans="1:16" ht="12.75">
      <c r="A538" s="294"/>
      <c r="B538" s="297"/>
      <c r="C538" s="298" t="s">
        <v>509</v>
      </c>
      <c r="D538" s="299"/>
      <c r="E538" s="300">
        <v>6.44</v>
      </c>
      <c r="F538" s="301"/>
      <c r="G538" s="302"/>
      <c r="H538" s="303"/>
      <c r="I538" s="295"/>
      <c r="J538" s="304"/>
      <c r="K538" s="295"/>
      <c r="L538" s="302"/>
      <c r="N538" s="296" t="s">
        <v>509</v>
      </c>
      <c r="P538" s="285"/>
    </row>
    <row r="539" spans="1:81" ht="22.5">
      <c r="A539" s="286">
        <v>88</v>
      </c>
      <c r="B539" s="287" t="s">
        <v>560</v>
      </c>
      <c r="C539" s="288" t="s">
        <v>561</v>
      </c>
      <c r="D539" s="289" t="s">
        <v>160</v>
      </c>
      <c r="E539" s="290">
        <v>3.72</v>
      </c>
      <c r="F539" s="290">
        <v>0</v>
      </c>
      <c r="G539" s="291">
        <f>E539*F539</f>
        <v>0</v>
      </c>
      <c r="H539" s="292">
        <v>0.019</v>
      </c>
      <c r="I539" s="293">
        <f>E539*H539</f>
        <v>0.07068</v>
      </c>
      <c r="J539" s="292"/>
      <c r="K539" s="293">
        <f>E539*J539</f>
        <v>0</v>
      </c>
      <c r="L539" s="291" t="s">
        <v>1791</v>
      </c>
      <c r="P539" s="285">
        <v>2</v>
      </c>
      <c r="AB539" s="254">
        <v>12</v>
      </c>
      <c r="AC539" s="254">
        <v>0</v>
      </c>
      <c r="AD539" s="254">
        <v>393</v>
      </c>
      <c r="BA539" s="254">
        <v>1</v>
      </c>
      <c r="BB539" s="254">
        <f>IF(BA539=1,G539,0)</f>
        <v>0</v>
      </c>
      <c r="BC539" s="254">
        <f>IF(BA539=2,G539,0)</f>
        <v>0</v>
      </c>
      <c r="BD539" s="254">
        <f>IF(BA539=3,G539,0)</f>
        <v>0</v>
      </c>
      <c r="BE539" s="254">
        <f>IF(BA539=4,G539,0)</f>
        <v>0</v>
      </c>
      <c r="BF539" s="254">
        <f>IF(BA539=5,G539,0)</f>
        <v>0</v>
      </c>
      <c r="CB539" s="285">
        <v>12</v>
      </c>
      <c r="CC539" s="285">
        <v>0</v>
      </c>
    </row>
    <row r="540" spans="1:16" ht="12.75">
      <c r="A540" s="294"/>
      <c r="B540" s="297"/>
      <c r="C540" s="298" t="s">
        <v>562</v>
      </c>
      <c r="D540" s="299"/>
      <c r="E540" s="300">
        <v>0</v>
      </c>
      <c r="F540" s="301"/>
      <c r="G540" s="302"/>
      <c r="H540" s="303"/>
      <c r="I540" s="295"/>
      <c r="J540" s="304"/>
      <c r="K540" s="295"/>
      <c r="L540" s="302"/>
      <c r="N540" s="296" t="s">
        <v>562</v>
      </c>
      <c r="P540" s="285"/>
    </row>
    <row r="541" spans="1:16" ht="22.5">
      <c r="A541" s="294"/>
      <c r="B541" s="297"/>
      <c r="C541" s="298" t="s">
        <v>463</v>
      </c>
      <c r="D541" s="299"/>
      <c r="E541" s="300">
        <v>0</v>
      </c>
      <c r="F541" s="301"/>
      <c r="G541" s="302"/>
      <c r="H541" s="303"/>
      <c r="I541" s="295"/>
      <c r="J541" s="304"/>
      <c r="K541" s="295"/>
      <c r="L541" s="302"/>
      <c r="N541" s="296" t="s">
        <v>463</v>
      </c>
      <c r="P541" s="285"/>
    </row>
    <row r="542" spans="1:16" ht="12.75">
      <c r="A542" s="294"/>
      <c r="B542" s="297"/>
      <c r="C542" s="298" t="s">
        <v>464</v>
      </c>
      <c r="D542" s="299"/>
      <c r="E542" s="300">
        <v>0</v>
      </c>
      <c r="F542" s="301"/>
      <c r="G542" s="302"/>
      <c r="H542" s="303"/>
      <c r="I542" s="295"/>
      <c r="J542" s="304"/>
      <c r="K542" s="295"/>
      <c r="L542" s="302"/>
      <c r="N542" s="296" t="s">
        <v>464</v>
      </c>
      <c r="P542" s="285"/>
    </row>
    <row r="543" spans="1:16" ht="12.75">
      <c r="A543" s="294"/>
      <c r="B543" s="297"/>
      <c r="C543" s="298" t="s">
        <v>126</v>
      </c>
      <c r="D543" s="299"/>
      <c r="E543" s="300">
        <v>0</v>
      </c>
      <c r="F543" s="301"/>
      <c r="G543" s="302"/>
      <c r="H543" s="303"/>
      <c r="I543" s="295"/>
      <c r="J543" s="304"/>
      <c r="K543" s="295"/>
      <c r="L543" s="302"/>
      <c r="N543" s="296">
        <v>0</v>
      </c>
      <c r="P543" s="285"/>
    </row>
    <row r="544" spans="1:16" ht="12.75">
      <c r="A544" s="294"/>
      <c r="B544" s="297"/>
      <c r="C544" s="298" t="s">
        <v>538</v>
      </c>
      <c r="D544" s="299"/>
      <c r="E544" s="300">
        <v>3.72</v>
      </c>
      <c r="F544" s="301"/>
      <c r="G544" s="302"/>
      <c r="H544" s="303"/>
      <c r="I544" s="295"/>
      <c r="J544" s="304"/>
      <c r="K544" s="295"/>
      <c r="L544" s="302"/>
      <c r="N544" s="296" t="s">
        <v>538</v>
      </c>
      <c r="P544" s="285"/>
    </row>
    <row r="545" spans="1:81" ht="22.5">
      <c r="A545" s="286">
        <v>89</v>
      </c>
      <c r="B545" s="287" t="s">
        <v>502</v>
      </c>
      <c r="C545" s="288" t="s">
        <v>563</v>
      </c>
      <c r="D545" s="289" t="s">
        <v>160</v>
      </c>
      <c r="E545" s="290">
        <v>25.32</v>
      </c>
      <c r="F545" s="290">
        <v>0</v>
      </c>
      <c r="G545" s="291">
        <f>E545*F545</f>
        <v>0</v>
      </c>
      <c r="H545" s="292">
        <v>0.035</v>
      </c>
      <c r="I545" s="293">
        <f>E545*H545</f>
        <v>0.8862000000000001</v>
      </c>
      <c r="J545" s="292"/>
      <c r="K545" s="293">
        <f>E545*J545</f>
        <v>0</v>
      </c>
      <c r="L545" s="291" t="s">
        <v>1791</v>
      </c>
      <c r="P545" s="285">
        <v>2</v>
      </c>
      <c r="AB545" s="254">
        <v>12</v>
      </c>
      <c r="AC545" s="254">
        <v>0</v>
      </c>
      <c r="AD545" s="254">
        <v>3</v>
      </c>
      <c r="BA545" s="254">
        <v>1</v>
      </c>
      <c r="BB545" s="254">
        <f>IF(BA545=1,G545,0)</f>
        <v>0</v>
      </c>
      <c r="BC545" s="254">
        <f>IF(BA545=2,G545,0)</f>
        <v>0</v>
      </c>
      <c r="BD545" s="254">
        <f>IF(BA545=3,G545,0)</f>
        <v>0</v>
      </c>
      <c r="BE545" s="254">
        <f>IF(BA545=4,G545,0)</f>
        <v>0</v>
      </c>
      <c r="BF545" s="254">
        <f>IF(BA545=5,G545,0)</f>
        <v>0</v>
      </c>
      <c r="CB545" s="285">
        <v>12</v>
      </c>
      <c r="CC545" s="285">
        <v>0</v>
      </c>
    </row>
    <row r="546" spans="1:16" ht="22.5">
      <c r="A546" s="294"/>
      <c r="B546" s="297"/>
      <c r="C546" s="298" t="s">
        <v>456</v>
      </c>
      <c r="D546" s="299"/>
      <c r="E546" s="300">
        <v>0</v>
      </c>
      <c r="F546" s="301"/>
      <c r="G546" s="302"/>
      <c r="H546" s="303"/>
      <c r="I546" s="295"/>
      <c r="J546" s="304"/>
      <c r="K546" s="295"/>
      <c r="L546" s="302"/>
      <c r="N546" s="296" t="s">
        <v>456</v>
      </c>
      <c r="P546" s="285"/>
    </row>
    <row r="547" spans="1:16" ht="12.75">
      <c r="A547" s="294"/>
      <c r="B547" s="297"/>
      <c r="C547" s="298" t="s">
        <v>502</v>
      </c>
      <c r="D547" s="299"/>
      <c r="E547" s="300">
        <v>25.32</v>
      </c>
      <c r="F547" s="301"/>
      <c r="G547" s="302"/>
      <c r="H547" s="303"/>
      <c r="I547" s="295"/>
      <c r="J547" s="304"/>
      <c r="K547" s="295"/>
      <c r="L547" s="302"/>
      <c r="N547" s="296" t="s">
        <v>502</v>
      </c>
      <c r="P547" s="285"/>
    </row>
    <row r="548" spans="1:81" ht="22.5">
      <c r="A548" s="286">
        <v>90</v>
      </c>
      <c r="B548" s="287" t="s">
        <v>511</v>
      </c>
      <c r="C548" s="288" t="s">
        <v>564</v>
      </c>
      <c r="D548" s="289" t="s">
        <v>160</v>
      </c>
      <c r="E548" s="290">
        <v>394.2</v>
      </c>
      <c r="F548" s="290">
        <v>0</v>
      </c>
      <c r="G548" s="291">
        <f>E548*F548</f>
        <v>0</v>
      </c>
      <c r="H548" s="292">
        <v>0</v>
      </c>
      <c r="I548" s="293">
        <f>E548*H548</f>
        <v>0</v>
      </c>
      <c r="J548" s="292"/>
      <c r="K548" s="293">
        <f>E548*J548</f>
        <v>0</v>
      </c>
      <c r="L548" s="291" t="s">
        <v>1791</v>
      </c>
      <c r="P548" s="285">
        <v>2</v>
      </c>
      <c r="AB548" s="254">
        <v>12</v>
      </c>
      <c r="AC548" s="254">
        <v>0</v>
      </c>
      <c r="AD548" s="254">
        <v>659</v>
      </c>
      <c r="BA548" s="254">
        <v>1</v>
      </c>
      <c r="BB548" s="254">
        <f>IF(BA548=1,G548,0)</f>
        <v>0</v>
      </c>
      <c r="BC548" s="254">
        <f>IF(BA548=2,G548,0)</f>
        <v>0</v>
      </c>
      <c r="BD548" s="254">
        <f>IF(BA548=3,G548,0)</f>
        <v>0</v>
      </c>
      <c r="BE548" s="254">
        <f>IF(BA548=4,G548,0)</f>
        <v>0</v>
      </c>
      <c r="BF548" s="254">
        <f>IF(BA548=5,G548,0)</f>
        <v>0</v>
      </c>
      <c r="CB548" s="285">
        <v>12</v>
      </c>
      <c r="CC548" s="285">
        <v>0</v>
      </c>
    </row>
    <row r="549" spans="1:16" ht="12.75">
      <c r="A549" s="294"/>
      <c r="B549" s="297"/>
      <c r="C549" s="298" t="s">
        <v>562</v>
      </c>
      <c r="D549" s="299"/>
      <c r="E549" s="300">
        <v>0</v>
      </c>
      <c r="F549" s="301"/>
      <c r="G549" s="302"/>
      <c r="H549" s="303"/>
      <c r="I549" s="295"/>
      <c r="J549" s="304"/>
      <c r="K549" s="295"/>
      <c r="L549" s="302"/>
      <c r="N549" s="296" t="s">
        <v>562</v>
      </c>
      <c r="P549" s="285"/>
    </row>
    <row r="550" spans="1:16" ht="22.5">
      <c r="A550" s="294"/>
      <c r="B550" s="297"/>
      <c r="C550" s="298" t="s">
        <v>463</v>
      </c>
      <c r="D550" s="299"/>
      <c r="E550" s="300">
        <v>0</v>
      </c>
      <c r="F550" s="301"/>
      <c r="G550" s="302"/>
      <c r="H550" s="303"/>
      <c r="I550" s="295"/>
      <c r="J550" s="304"/>
      <c r="K550" s="295"/>
      <c r="L550" s="302"/>
      <c r="N550" s="296" t="s">
        <v>463</v>
      </c>
      <c r="P550" s="285"/>
    </row>
    <row r="551" spans="1:16" ht="12.75">
      <c r="A551" s="294"/>
      <c r="B551" s="297"/>
      <c r="C551" s="298" t="s">
        <v>464</v>
      </c>
      <c r="D551" s="299"/>
      <c r="E551" s="300">
        <v>0</v>
      </c>
      <c r="F551" s="301"/>
      <c r="G551" s="302"/>
      <c r="H551" s="303"/>
      <c r="I551" s="295"/>
      <c r="J551" s="304"/>
      <c r="K551" s="295"/>
      <c r="L551" s="302"/>
      <c r="N551" s="296" t="s">
        <v>464</v>
      </c>
      <c r="P551" s="285"/>
    </row>
    <row r="552" spans="1:16" ht="12.75">
      <c r="A552" s="294"/>
      <c r="B552" s="297"/>
      <c r="C552" s="298" t="s">
        <v>126</v>
      </c>
      <c r="D552" s="299"/>
      <c r="E552" s="300">
        <v>0</v>
      </c>
      <c r="F552" s="301"/>
      <c r="G552" s="302"/>
      <c r="H552" s="303"/>
      <c r="I552" s="295"/>
      <c r="J552" s="304"/>
      <c r="K552" s="295"/>
      <c r="L552" s="302"/>
      <c r="N552" s="296">
        <v>0</v>
      </c>
      <c r="P552" s="285"/>
    </row>
    <row r="553" spans="1:16" ht="12.75">
      <c r="A553" s="294"/>
      <c r="B553" s="297"/>
      <c r="C553" s="298" t="s">
        <v>565</v>
      </c>
      <c r="D553" s="299"/>
      <c r="E553" s="300">
        <v>0</v>
      </c>
      <c r="F553" s="301"/>
      <c r="G553" s="302"/>
      <c r="H553" s="303"/>
      <c r="I553" s="295"/>
      <c r="J553" s="304"/>
      <c r="K553" s="295"/>
      <c r="L553" s="302"/>
      <c r="N553" s="296" t="s">
        <v>565</v>
      </c>
      <c r="P553" s="285"/>
    </row>
    <row r="554" spans="1:16" ht="22.5">
      <c r="A554" s="294"/>
      <c r="B554" s="297"/>
      <c r="C554" s="298" t="s">
        <v>566</v>
      </c>
      <c r="D554" s="299"/>
      <c r="E554" s="300">
        <v>0</v>
      </c>
      <c r="F554" s="301"/>
      <c r="G554" s="302"/>
      <c r="H554" s="303"/>
      <c r="I554" s="295"/>
      <c r="J554" s="304"/>
      <c r="K554" s="295"/>
      <c r="L554" s="302"/>
      <c r="N554" s="296" t="s">
        <v>566</v>
      </c>
      <c r="P554" s="285"/>
    </row>
    <row r="555" spans="1:16" ht="12.75">
      <c r="A555" s="294"/>
      <c r="B555" s="297"/>
      <c r="C555" s="298" t="s">
        <v>511</v>
      </c>
      <c r="D555" s="299"/>
      <c r="E555" s="300">
        <v>383.4</v>
      </c>
      <c r="F555" s="301"/>
      <c r="G555" s="302"/>
      <c r="H555" s="303"/>
      <c r="I555" s="295"/>
      <c r="J555" s="304"/>
      <c r="K555" s="295"/>
      <c r="L555" s="302"/>
      <c r="N555" s="296" t="s">
        <v>511</v>
      </c>
      <c r="P555" s="285"/>
    </row>
    <row r="556" spans="1:16" ht="12.75">
      <c r="A556" s="294"/>
      <c r="B556" s="297"/>
      <c r="C556" s="298" t="s">
        <v>512</v>
      </c>
      <c r="D556" s="299"/>
      <c r="E556" s="300">
        <v>10.8</v>
      </c>
      <c r="F556" s="301"/>
      <c r="G556" s="302"/>
      <c r="H556" s="303"/>
      <c r="I556" s="295"/>
      <c r="J556" s="304"/>
      <c r="K556" s="295"/>
      <c r="L556" s="302"/>
      <c r="N556" s="296" t="s">
        <v>512</v>
      </c>
      <c r="P556" s="285"/>
    </row>
    <row r="557" spans="1:81" ht="12.75">
      <c r="A557" s="286">
        <v>91</v>
      </c>
      <c r="B557" s="287" t="s">
        <v>567</v>
      </c>
      <c r="C557" s="288" t="s">
        <v>568</v>
      </c>
      <c r="D557" s="289" t="s">
        <v>160</v>
      </c>
      <c r="E557" s="290">
        <v>2.98</v>
      </c>
      <c r="F557" s="290">
        <v>0</v>
      </c>
      <c r="G557" s="291">
        <f>E557*F557</f>
        <v>0</v>
      </c>
      <c r="H557" s="292">
        <v>0.0035</v>
      </c>
      <c r="I557" s="293">
        <f>E557*H557</f>
        <v>0.01043</v>
      </c>
      <c r="J557" s="292"/>
      <c r="K557" s="293">
        <f>E557*J557</f>
        <v>0</v>
      </c>
      <c r="L557" s="291" t="s">
        <v>1787</v>
      </c>
      <c r="P557" s="285">
        <v>2</v>
      </c>
      <c r="AB557" s="254">
        <v>3</v>
      </c>
      <c r="AC557" s="254">
        <v>1</v>
      </c>
      <c r="AD557" s="254">
        <v>28375475</v>
      </c>
      <c r="BA557" s="254">
        <v>1</v>
      </c>
      <c r="BB557" s="254">
        <f>IF(BA557=1,G557,0)</f>
        <v>0</v>
      </c>
      <c r="BC557" s="254">
        <f>IF(BA557=2,G557,0)</f>
        <v>0</v>
      </c>
      <c r="BD557" s="254">
        <f>IF(BA557=3,G557,0)</f>
        <v>0</v>
      </c>
      <c r="BE557" s="254">
        <f>IF(BA557=4,G557,0)</f>
        <v>0</v>
      </c>
      <c r="BF557" s="254">
        <f>IF(BA557=5,G557,0)</f>
        <v>0</v>
      </c>
      <c r="CB557" s="285">
        <v>3</v>
      </c>
      <c r="CC557" s="285">
        <v>1</v>
      </c>
    </row>
    <row r="558" spans="1:16" ht="12.75">
      <c r="A558" s="294"/>
      <c r="B558" s="297"/>
      <c r="C558" s="298" t="s">
        <v>540</v>
      </c>
      <c r="D558" s="299"/>
      <c r="E558" s="300">
        <v>2.98</v>
      </c>
      <c r="F558" s="301"/>
      <c r="G558" s="302"/>
      <c r="H558" s="303"/>
      <c r="I558" s="295"/>
      <c r="J558" s="304"/>
      <c r="K558" s="295"/>
      <c r="L558" s="302"/>
      <c r="N558" s="296" t="s">
        <v>540</v>
      </c>
      <c r="P558" s="285"/>
    </row>
    <row r="559" spans="1:81" ht="12.75">
      <c r="A559" s="286">
        <v>92</v>
      </c>
      <c r="B559" s="287" t="s">
        <v>569</v>
      </c>
      <c r="C559" s="288" t="s">
        <v>570</v>
      </c>
      <c r="D559" s="289" t="s">
        <v>160</v>
      </c>
      <c r="E559" s="290">
        <v>13</v>
      </c>
      <c r="F559" s="290">
        <v>0</v>
      </c>
      <c r="G559" s="291">
        <f>E559*F559</f>
        <v>0</v>
      </c>
      <c r="H559" s="292">
        <v>0.0056</v>
      </c>
      <c r="I559" s="293">
        <f>E559*H559</f>
        <v>0.0728</v>
      </c>
      <c r="J559" s="292"/>
      <c r="K559" s="293">
        <f>E559*J559</f>
        <v>0</v>
      </c>
      <c r="L559" s="291" t="s">
        <v>1787</v>
      </c>
      <c r="P559" s="285">
        <v>2</v>
      </c>
      <c r="AB559" s="254">
        <v>3</v>
      </c>
      <c r="AC559" s="254">
        <v>1</v>
      </c>
      <c r="AD559" s="254">
        <v>28375478</v>
      </c>
      <c r="BA559" s="254">
        <v>1</v>
      </c>
      <c r="BB559" s="254">
        <f>IF(BA559=1,G559,0)</f>
        <v>0</v>
      </c>
      <c r="BC559" s="254">
        <f>IF(BA559=2,G559,0)</f>
        <v>0</v>
      </c>
      <c r="BD559" s="254">
        <f>IF(BA559=3,G559,0)</f>
        <v>0</v>
      </c>
      <c r="BE559" s="254">
        <f>IF(BA559=4,G559,0)</f>
        <v>0</v>
      </c>
      <c r="BF559" s="254">
        <f>IF(BA559=5,G559,0)</f>
        <v>0</v>
      </c>
      <c r="CB559" s="285">
        <v>3</v>
      </c>
      <c r="CC559" s="285">
        <v>1</v>
      </c>
    </row>
    <row r="560" spans="1:16" ht="12.75">
      <c r="A560" s="294"/>
      <c r="B560" s="297"/>
      <c r="C560" s="298" t="s">
        <v>504</v>
      </c>
      <c r="D560" s="299"/>
      <c r="E560" s="300">
        <v>2.2</v>
      </c>
      <c r="F560" s="301"/>
      <c r="G560" s="302"/>
      <c r="H560" s="303"/>
      <c r="I560" s="295"/>
      <c r="J560" s="304"/>
      <c r="K560" s="295"/>
      <c r="L560" s="302"/>
      <c r="N560" s="296" t="s">
        <v>504</v>
      </c>
      <c r="P560" s="285"/>
    </row>
    <row r="561" spans="1:16" ht="12.75">
      <c r="A561" s="294"/>
      <c r="B561" s="297"/>
      <c r="C561" s="298" t="s">
        <v>512</v>
      </c>
      <c r="D561" s="299"/>
      <c r="E561" s="300">
        <v>10.8</v>
      </c>
      <c r="F561" s="301"/>
      <c r="G561" s="302"/>
      <c r="H561" s="303"/>
      <c r="I561" s="295"/>
      <c r="J561" s="304"/>
      <c r="K561" s="295"/>
      <c r="L561" s="302"/>
      <c r="N561" s="296" t="s">
        <v>512</v>
      </c>
      <c r="P561" s="285"/>
    </row>
    <row r="562" spans="1:81" ht="12.75">
      <c r="A562" s="286">
        <v>93</v>
      </c>
      <c r="B562" s="287" t="s">
        <v>571</v>
      </c>
      <c r="C562" s="288" t="s">
        <v>572</v>
      </c>
      <c r="D562" s="289" t="s">
        <v>160</v>
      </c>
      <c r="E562" s="290">
        <v>-39.33</v>
      </c>
      <c r="F562" s="290">
        <v>0</v>
      </c>
      <c r="G562" s="291">
        <f>E562*F562</f>
        <v>0</v>
      </c>
      <c r="H562" s="292">
        <v>0.0014</v>
      </c>
      <c r="I562" s="293">
        <f>E562*H562</f>
        <v>-0.055062</v>
      </c>
      <c r="J562" s="292"/>
      <c r="K562" s="293">
        <f>E562*J562</f>
        <v>0</v>
      </c>
      <c r="L562" s="291" t="s">
        <v>1787</v>
      </c>
      <c r="P562" s="285">
        <v>2</v>
      </c>
      <c r="AB562" s="254">
        <v>3</v>
      </c>
      <c r="AC562" s="254">
        <v>1</v>
      </c>
      <c r="AD562" s="254">
        <v>28375936</v>
      </c>
      <c r="BA562" s="254">
        <v>1</v>
      </c>
      <c r="BB562" s="254">
        <f>IF(BA562=1,G562,0)</f>
        <v>0</v>
      </c>
      <c r="BC562" s="254">
        <f>IF(BA562=2,G562,0)</f>
        <v>0</v>
      </c>
      <c r="BD562" s="254">
        <f>IF(BA562=3,G562,0)</f>
        <v>0</v>
      </c>
      <c r="BE562" s="254">
        <f>IF(BA562=4,G562,0)</f>
        <v>0</v>
      </c>
      <c r="BF562" s="254">
        <f>IF(BA562=5,G562,0)</f>
        <v>0</v>
      </c>
      <c r="CB562" s="285">
        <v>3</v>
      </c>
      <c r="CC562" s="285">
        <v>1</v>
      </c>
    </row>
    <row r="563" spans="1:16" ht="12.75">
      <c r="A563" s="294"/>
      <c r="B563" s="297"/>
      <c r="C563" s="298" t="s">
        <v>573</v>
      </c>
      <c r="D563" s="299"/>
      <c r="E563" s="300">
        <v>-13.8</v>
      </c>
      <c r="F563" s="301"/>
      <c r="G563" s="302"/>
      <c r="H563" s="303"/>
      <c r="I563" s="295"/>
      <c r="J563" s="304"/>
      <c r="K563" s="295"/>
      <c r="L563" s="302"/>
      <c r="N563" s="296" t="s">
        <v>573</v>
      </c>
      <c r="P563" s="285"/>
    </row>
    <row r="564" spans="1:16" ht="12.75">
      <c r="A564" s="294"/>
      <c r="B564" s="297"/>
      <c r="C564" s="298" t="s">
        <v>574</v>
      </c>
      <c r="D564" s="299"/>
      <c r="E564" s="300">
        <v>-18.53</v>
      </c>
      <c r="F564" s="301"/>
      <c r="G564" s="302"/>
      <c r="H564" s="303"/>
      <c r="I564" s="295"/>
      <c r="J564" s="304"/>
      <c r="K564" s="295"/>
      <c r="L564" s="302"/>
      <c r="N564" s="296" t="s">
        <v>574</v>
      </c>
      <c r="P564" s="285"/>
    </row>
    <row r="565" spans="1:16" ht="12.75">
      <c r="A565" s="294"/>
      <c r="B565" s="297"/>
      <c r="C565" s="298" t="s">
        <v>575</v>
      </c>
      <c r="D565" s="299"/>
      <c r="E565" s="300">
        <v>-7</v>
      </c>
      <c r="F565" s="301"/>
      <c r="G565" s="302"/>
      <c r="H565" s="303"/>
      <c r="I565" s="295"/>
      <c r="J565" s="304"/>
      <c r="K565" s="295"/>
      <c r="L565" s="302"/>
      <c r="N565" s="296" t="s">
        <v>575</v>
      </c>
      <c r="P565" s="285"/>
    </row>
    <row r="566" spans="1:81" ht="12.75">
      <c r="A566" s="286">
        <v>94</v>
      </c>
      <c r="B566" s="287" t="s">
        <v>576</v>
      </c>
      <c r="C566" s="288" t="s">
        <v>577</v>
      </c>
      <c r="D566" s="289" t="s">
        <v>160</v>
      </c>
      <c r="E566" s="290">
        <v>-31.1</v>
      </c>
      <c r="F566" s="290">
        <v>0</v>
      </c>
      <c r="G566" s="291">
        <f>E566*F566</f>
        <v>0</v>
      </c>
      <c r="H566" s="292">
        <v>0.00175</v>
      </c>
      <c r="I566" s="293">
        <f>E566*H566</f>
        <v>-0.054425</v>
      </c>
      <c r="J566" s="292"/>
      <c r="K566" s="293">
        <f>E566*J566</f>
        <v>0</v>
      </c>
      <c r="L566" s="291" t="s">
        <v>1787</v>
      </c>
      <c r="P566" s="285">
        <v>2</v>
      </c>
      <c r="AB566" s="254">
        <v>3</v>
      </c>
      <c r="AC566" s="254">
        <v>1</v>
      </c>
      <c r="AD566" s="254">
        <v>28375938</v>
      </c>
      <c r="BA566" s="254">
        <v>1</v>
      </c>
      <c r="BB566" s="254">
        <f>IF(BA566=1,G566,0)</f>
        <v>0</v>
      </c>
      <c r="BC566" s="254">
        <f>IF(BA566=2,G566,0)</f>
        <v>0</v>
      </c>
      <c r="BD566" s="254">
        <f>IF(BA566=3,G566,0)</f>
        <v>0</v>
      </c>
      <c r="BE566" s="254">
        <f>IF(BA566=4,G566,0)</f>
        <v>0</v>
      </c>
      <c r="BF566" s="254">
        <f>IF(BA566=5,G566,0)</f>
        <v>0</v>
      </c>
      <c r="CB566" s="285">
        <v>3</v>
      </c>
      <c r="CC566" s="285">
        <v>1</v>
      </c>
    </row>
    <row r="567" spans="1:16" ht="12.75">
      <c r="A567" s="294"/>
      <c r="B567" s="297"/>
      <c r="C567" s="298" t="s">
        <v>578</v>
      </c>
      <c r="D567" s="299"/>
      <c r="E567" s="300">
        <v>-28.12</v>
      </c>
      <c r="F567" s="301"/>
      <c r="G567" s="302"/>
      <c r="H567" s="303"/>
      <c r="I567" s="295"/>
      <c r="J567" s="304"/>
      <c r="K567" s="295"/>
      <c r="L567" s="302"/>
      <c r="N567" s="296" t="s">
        <v>578</v>
      </c>
      <c r="P567" s="285"/>
    </row>
    <row r="568" spans="1:16" ht="12.75">
      <c r="A568" s="294"/>
      <c r="B568" s="297"/>
      <c r="C568" s="298" t="s">
        <v>579</v>
      </c>
      <c r="D568" s="299"/>
      <c r="E568" s="300">
        <v>-2.98</v>
      </c>
      <c r="F568" s="301"/>
      <c r="G568" s="302"/>
      <c r="H568" s="303"/>
      <c r="I568" s="295"/>
      <c r="J568" s="304"/>
      <c r="K568" s="295"/>
      <c r="L568" s="302"/>
      <c r="N568" s="296" t="s">
        <v>579</v>
      </c>
      <c r="P568" s="285"/>
    </row>
    <row r="569" spans="1:81" ht="12.75">
      <c r="A569" s="286">
        <v>95</v>
      </c>
      <c r="B569" s="287" t="s">
        <v>580</v>
      </c>
      <c r="C569" s="288" t="s">
        <v>581</v>
      </c>
      <c r="D569" s="289" t="s">
        <v>160</v>
      </c>
      <c r="E569" s="290">
        <v>-235</v>
      </c>
      <c r="F569" s="290">
        <v>0</v>
      </c>
      <c r="G569" s="291">
        <f>E569*F569</f>
        <v>0</v>
      </c>
      <c r="H569" s="292">
        <v>0.00245</v>
      </c>
      <c r="I569" s="293">
        <f>E569*H569</f>
        <v>-0.57575</v>
      </c>
      <c r="J569" s="292"/>
      <c r="K569" s="293">
        <f>E569*J569</f>
        <v>0</v>
      </c>
      <c r="L569" s="291" t="s">
        <v>1787</v>
      </c>
      <c r="P569" s="285">
        <v>2</v>
      </c>
      <c r="AB569" s="254">
        <v>3</v>
      </c>
      <c r="AC569" s="254">
        <v>1</v>
      </c>
      <c r="AD569" s="254">
        <v>2837593901</v>
      </c>
      <c r="BA569" s="254">
        <v>1</v>
      </c>
      <c r="BB569" s="254">
        <f>IF(BA569=1,G569,0)</f>
        <v>0</v>
      </c>
      <c r="BC569" s="254">
        <f>IF(BA569=2,G569,0)</f>
        <v>0</v>
      </c>
      <c r="BD569" s="254">
        <f>IF(BA569=3,G569,0)</f>
        <v>0</v>
      </c>
      <c r="BE569" s="254">
        <f>IF(BA569=4,G569,0)</f>
        <v>0</v>
      </c>
      <c r="BF569" s="254">
        <f>IF(BA569=5,G569,0)</f>
        <v>0</v>
      </c>
      <c r="CB569" s="285">
        <v>3</v>
      </c>
      <c r="CC569" s="285">
        <v>1</v>
      </c>
    </row>
    <row r="570" spans="1:16" ht="12.75">
      <c r="A570" s="294"/>
      <c r="B570" s="297"/>
      <c r="C570" s="298" t="s">
        <v>582</v>
      </c>
      <c r="D570" s="299"/>
      <c r="E570" s="300">
        <v>-88.5</v>
      </c>
      <c r="F570" s="301"/>
      <c r="G570" s="302"/>
      <c r="H570" s="303"/>
      <c r="I570" s="295"/>
      <c r="J570" s="304"/>
      <c r="K570" s="295"/>
      <c r="L570" s="302"/>
      <c r="N570" s="296" t="s">
        <v>582</v>
      </c>
      <c r="P570" s="285"/>
    </row>
    <row r="571" spans="1:16" ht="12.75">
      <c r="A571" s="294"/>
      <c r="B571" s="297"/>
      <c r="C571" s="298" t="s">
        <v>583</v>
      </c>
      <c r="D571" s="299"/>
      <c r="E571" s="300">
        <v>-113.1</v>
      </c>
      <c r="F571" s="301"/>
      <c r="G571" s="302"/>
      <c r="H571" s="303"/>
      <c r="I571" s="295"/>
      <c r="J571" s="304"/>
      <c r="K571" s="295"/>
      <c r="L571" s="302"/>
      <c r="N571" s="296" t="s">
        <v>583</v>
      </c>
      <c r="P571" s="285"/>
    </row>
    <row r="572" spans="1:16" ht="12.75">
      <c r="A572" s="294"/>
      <c r="B572" s="297"/>
      <c r="C572" s="298" t="s">
        <v>584</v>
      </c>
      <c r="D572" s="299"/>
      <c r="E572" s="300">
        <v>-33.4</v>
      </c>
      <c r="F572" s="301"/>
      <c r="G572" s="302"/>
      <c r="H572" s="303"/>
      <c r="I572" s="295"/>
      <c r="J572" s="304"/>
      <c r="K572" s="295"/>
      <c r="L572" s="302"/>
      <c r="N572" s="296" t="s">
        <v>584</v>
      </c>
      <c r="P572" s="285"/>
    </row>
    <row r="573" spans="1:81" ht="12.75">
      <c r="A573" s="286">
        <v>96</v>
      </c>
      <c r="B573" s="287" t="s">
        <v>585</v>
      </c>
      <c r="C573" s="288" t="s">
        <v>586</v>
      </c>
      <c r="D573" s="289" t="s">
        <v>160</v>
      </c>
      <c r="E573" s="290">
        <v>-13</v>
      </c>
      <c r="F573" s="290">
        <v>0</v>
      </c>
      <c r="G573" s="291">
        <f>E573*F573</f>
        <v>0</v>
      </c>
      <c r="H573" s="292">
        <v>0.0028</v>
      </c>
      <c r="I573" s="293">
        <f>E573*H573</f>
        <v>-0.0364</v>
      </c>
      <c r="J573" s="292"/>
      <c r="K573" s="293">
        <f>E573*J573</f>
        <v>0</v>
      </c>
      <c r="L573" s="291" t="s">
        <v>1787</v>
      </c>
      <c r="P573" s="285">
        <v>2</v>
      </c>
      <c r="AB573" s="254">
        <v>3</v>
      </c>
      <c r="AC573" s="254">
        <v>1</v>
      </c>
      <c r="AD573" s="254">
        <v>2837593902</v>
      </c>
      <c r="BA573" s="254">
        <v>1</v>
      </c>
      <c r="BB573" s="254">
        <f>IF(BA573=1,G573,0)</f>
        <v>0</v>
      </c>
      <c r="BC573" s="254">
        <f>IF(BA573=2,G573,0)</f>
        <v>0</v>
      </c>
      <c r="BD573" s="254">
        <f>IF(BA573=3,G573,0)</f>
        <v>0</v>
      </c>
      <c r="BE573" s="254">
        <f>IF(BA573=4,G573,0)</f>
        <v>0</v>
      </c>
      <c r="BF573" s="254">
        <f>IF(BA573=5,G573,0)</f>
        <v>0</v>
      </c>
      <c r="CB573" s="285">
        <v>3</v>
      </c>
      <c r="CC573" s="285">
        <v>1</v>
      </c>
    </row>
    <row r="574" spans="1:16" ht="12.75">
      <c r="A574" s="294"/>
      <c r="B574" s="297"/>
      <c r="C574" s="298" t="s">
        <v>587</v>
      </c>
      <c r="D574" s="299"/>
      <c r="E574" s="300">
        <v>-2.2</v>
      </c>
      <c r="F574" s="301"/>
      <c r="G574" s="302"/>
      <c r="H574" s="303"/>
      <c r="I574" s="295"/>
      <c r="J574" s="304"/>
      <c r="K574" s="295"/>
      <c r="L574" s="302"/>
      <c r="N574" s="296" t="s">
        <v>587</v>
      </c>
      <c r="P574" s="285"/>
    </row>
    <row r="575" spans="1:16" ht="12.75">
      <c r="A575" s="294"/>
      <c r="B575" s="297"/>
      <c r="C575" s="298" t="s">
        <v>588</v>
      </c>
      <c r="D575" s="299"/>
      <c r="E575" s="300">
        <v>-10.8</v>
      </c>
      <c r="F575" s="301"/>
      <c r="G575" s="302"/>
      <c r="H575" s="303"/>
      <c r="I575" s="295"/>
      <c r="J575" s="304"/>
      <c r="K575" s="295"/>
      <c r="L575" s="302"/>
      <c r="N575" s="296" t="s">
        <v>588</v>
      </c>
      <c r="P575" s="285"/>
    </row>
    <row r="576" spans="1:81" ht="12.75">
      <c r="A576" s="286">
        <v>97</v>
      </c>
      <c r="B576" s="287" t="s">
        <v>589</v>
      </c>
      <c r="C576" s="288" t="s">
        <v>590</v>
      </c>
      <c r="D576" s="289" t="s">
        <v>160</v>
      </c>
      <c r="E576" s="290">
        <v>28.12</v>
      </c>
      <c r="F576" s="290">
        <v>0</v>
      </c>
      <c r="G576" s="291">
        <f>E576*F576</f>
        <v>0</v>
      </c>
      <c r="H576" s="292">
        <v>0.0023</v>
      </c>
      <c r="I576" s="293">
        <f>E576*H576</f>
        <v>0.064676</v>
      </c>
      <c r="J576" s="292"/>
      <c r="K576" s="293">
        <f>E576*J576</f>
        <v>0</v>
      </c>
      <c r="L576" s="291" t="s">
        <v>1787</v>
      </c>
      <c r="P576" s="285">
        <v>2</v>
      </c>
      <c r="AB576" s="254">
        <v>3</v>
      </c>
      <c r="AC576" s="254">
        <v>1</v>
      </c>
      <c r="AD576" s="254">
        <v>28375950</v>
      </c>
      <c r="BA576" s="254">
        <v>1</v>
      </c>
      <c r="BB576" s="254">
        <f>IF(BA576=1,G576,0)</f>
        <v>0</v>
      </c>
      <c r="BC576" s="254">
        <f>IF(BA576=2,G576,0)</f>
        <v>0</v>
      </c>
      <c r="BD576" s="254">
        <f>IF(BA576=3,G576,0)</f>
        <v>0</v>
      </c>
      <c r="BE576" s="254">
        <f>IF(BA576=4,G576,0)</f>
        <v>0</v>
      </c>
      <c r="BF576" s="254">
        <f>IF(BA576=5,G576,0)</f>
        <v>0</v>
      </c>
      <c r="CB576" s="285">
        <v>3</v>
      </c>
      <c r="CC576" s="285">
        <v>1</v>
      </c>
    </row>
    <row r="577" spans="1:16" ht="12.75">
      <c r="A577" s="294"/>
      <c r="B577" s="297"/>
      <c r="C577" s="298" t="s">
        <v>539</v>
      </c>
      <c r="D577" s="299"/>
      <c r="E577" s="300">
        <v>28.12</v>
      </c>
      <c r="F577" s="301"/>
      <c r="G577" s="302"/>
      <c r="H577" s="303"/>
      <c r="I577" s="295"/>
      <c r="J577" s="304"/>
      <c r="K577" s="295"/>
      <c r="L577" s="302"/>
      <c r="N577" s="296" t="s">
        <v>539</v>
      </c>
      <c r="P577" s="285"/>
    </row>
    <row r="578" spans="1:81" ht="12.75">
      <c r="A578" s="286">
        <v>98</v>
      </c>
      <c r="B578" s="287" t="s">
        <v>591</v>
      </c>
      <c r="C578" s="288" t="s">
        <v>592</v>
      </c>
      <c r="D578" s="289" t="s">
        <v>160</v>
      </c>
      <c r="E578" s="290">
        <v>235</v>
      </c>
      <c r="F578" s="290">
        <v>0</v>
      </c>
      <c r="G578" s="291">
        <f>E578*F578</f>
        <v>0</v>
      </c>
      <c r="H578" s="292">
        <v>0.00322</v>
      </c>
      <c r="I578" s="293">
        <f>E578*H578</f>
        <v>0.7567</v>
      </c>
      <c r="J578" s="292"/>
      <c r="K578" s="293">
        <f>E578*J578</f>
        <v>0</v>
      </c>
      <c r="L578" s="291" t="s">
        <v>1787</v>
      </c>
      <c r="P578" s="285">
        <v>2</v>
      </c>
      <c r="AB578" s="254">
        <v>3</v>
      </c>
      <c r="AC578" s="254">
        <v>1</v>
      </c>
      <c r="AD578" s="254">
        <v>28375952</v>
      </c>
      <c r="BA578" s="254">
        <v>1</v>
      </c>
      <c r="BB578" s="254">
        <f>IF(BA578=1,G578,0)</f>
        <v>0</v>
      </c>
      <c r="BC578" s="254">
        <f>IF(BA578=2,G578,0)</f>
        <v>0</v>
      </c>
      <c r="BD578" s="254">
        <f>IF(BA578=3,G578,0)</f>
        <v>0</v>
      </c>
      <c r="BE578" s="254">
        <f>IF(BA578=4,G578,0)</f>
        <v>0</v>
      </c>
      <c r="BF578" s="254">
        <f>IF(BA578=5,G578,0)</f>
        <v>0</v>
      </c>
      <c r="CB578" s="285">
        <v>3</v>
      </c>
      <c r="CC578" s="285">
        <v>1</v>
      </c>
    </row>
    <row r="579" spans="1:16" ht="12.75">
      <c r="A579" s="294"/>
      <c r="B579" s="297"/>
      <c r="C579" s="298" t="s">
        <v>505</v>
      </c>
      <c r="D579" s="299"/>
      <c r="E579" s="300">
        <v>88.5</v>
      </c>
      <c r="F579" s="301"/>
      <c r="G579" s="302"/>
      <c r="H579" s="303"/>
      <c r="I579" s="295"/>
      <c r="J579" s="304"/>
      <c r="K579" s="295"/>
      <c r="L579" s="302"/>
      <c r="N579" s="296" t="s">
        <v>505</v>
      </c>
      <c r="P579" s="285"/>
    </row>
    <row r="580" spans="1:16" ht="12.75">
      <c r="A580" s="294"/>
      <c r="B580" s="297"/>
      <c r="C580" s="298" t="s">
        <v>534</v>
      </c>
      <c r="D580" s="299"/>
      <c r="E580" s="300">
        <v>113.1</v>
      </c>
      <c r="F580" s="301"/>
      <c r="G580" s="302"/>
      <c r="H580" s="303"/>
      <c r="I580" s="295"/>
      <c r="J580" s="304"/>
      <c r="K580" s="295"/>
      <c r="L580" s="302"/>
      <c r="N580" s="296" t="s">
        <v>534</v>
      </c>
      <c r="P580" s="285"/>
    </row>
    <row r="581" spans="1:16" ht="12.75">
      <c r="A581" s="294"/>
      <c r="B581" s="297"/>
      <c r="C581" s="298" t="s">
        <v>593</v>
      </c>
      <c r="D581" s="299"/>
      <c r="E581" s="300">
        <v>33.4</v>
      </c>
      <c r="F581" s="301"/>
      <c r="G581" s="302"/>
      <c r="H581" s="303"/>
      <c r="I581" s="295"/>
      <c r="J581" s="304"/>
      <c r="K581" s="295"/>
      <c r="L581" s="302"/>
      <c r="N581" s="296" t="s">
        <v>593</v>
      </c>
      <c r="P581" s="285"/>
    </row>
    <row r="582" spans="1:81" ht="12.75">
      <c r="A582" s="286">
        <v>99</v>
      </c>
      <c r="B582" s="287" t="s">
        <v>594</v>
      </c>
      <c r="C582" s="288" t="s">
        <v>595</v>
      </c>
      <c r="D582" s="289" t="s">
        <v>160</v>
      </c>
      <c r="E582" s="290">
        <v>7</v>
      </c>
      <c r="F582" s="290">
        <v>0</v>
      </c>
      <c r="G582" s="291">
        <f>E582*F582</f>
        <v>0</v>
      </c>
      <c r="H582" s="292">
        <v>0.0055</v>
      </c>
      <c r="I582" s="293">
        <f>E582*H582</f>
        <v>0.0385</v>
      </c>
      <c r="J582" s="292"/>
      <c r="K582" s="293">
        <f>E582*J582</f>
        <v>0</v>
      </c>
      <c r="L582" s="291" t="s">
        <v>1787</v>
      </c>
      <c r="P582" s="285">
        <v>2</v>
      </c>
      <c r="AB582" s="254">
        <v>3</v>
      </c>
      <c r="AC582" s="254">
        <v>0</v>
      </c>
      <c r="AD582" s="254">
        <v>28376494</v>
      </c>
      <c r="BA582" s="254">
        <v>1</v>
      </c>
      <c r="BB582" s="254">
        <f>IF(BA582=1,G582,0)</f>
        <v>0</v>
      </c>
      <c r="BC582" s="254">
        <f>IF(BA582=2,G582,0)</f>
        <v>0</v>
      </c>
      <c r="BD582" s="254">
        <f>IF(BA582=3,G582,0)</f>
        <v>0</v>
      </c>
      <c r="BE582" s="254">
        <f>IF(BA582=4,G582,0)</f>
        <v>0</v>
      </c>
      <c r="BF582" s="254">
        <f>IF(BA582=5,G582,0)</f>
        <v>0</v>
      </c>
      <c r="CB582" s="285">
        <v>3</v>
      </c>
      <c r="CC582" s="285">
        <v>0</v>
      </c>
    </row>
    <row r="583" spans="1:16" ht="12.75">
      <c r="A583" s="294"/>
      <c r="B583" s="297"/>
      <c r="C583" s="298" t="s">
        <v>544</v>
      </c>
      <c r="D583" s="299"/>
      <c r="E583" s="300">
        <v>7</v>
      </c>
      <c r="F583" s="301"/>
      <c r="G583" s="302"/>
      <c r="H583" s="303"/>
      <c r="I583" s="295"/>
      <c r="J583" s="304"/>
      <c r="K583" s="295"/>
      <c r="L583" s="302"/>
      <c r="N583" s="296" t="s">
        <v>544</v>
      </c>
      <c r="P583" s="285"/>
    </row>
    <row r="584" spans="1:81" ht="12.75">
      <c r="A584" s="286">
        <v>100</v>
      </c>
      <c r="B584" s="287" t="s">
        <v>596</v>
      </c>
      <c r="C584" s="288" t="s">
        <v>597</v>
      </c>
      <c r="D584" s="289" t="s">
        <v>160</v>
      </c>
      <c r="E584" s="290">
        <v>32.33</v>
      </c>
      <c r="F584" s="290">
        <v>0</v>
      </c>
      <c r="G584" s="291">
        <f>E584*F584</f>
        <v>0</v>
      </c>
      <c r="H584" s="292">
        <v>0.0064</v>
      </c>
      <c r="I584" s="293">
        <f>E584*H584</f>
        <v>0.206912</v>
      </c>
      <c r="J584" s="292"/>
      <c r="K584" s="293">
        <f>E584*J584</f>
        <v>0</v>
      </c>
      <c r="L584" s="291" t="s">
        <v>1787</v>
      </c>
      <c r="P584" s="285">
        <v>2</v>
      </c>
      <c r="AB584" s="254">
        <v>3</v>
      </c>
      <c r="AC584" s="254">
        <v>0</v>
      </c>
      <c r="AD584" s="254">
        <v>28376496</v>
      </c>
      <c r="BA584" s="254">
        <v>1</v>
      </c>
      <c r="BB584" s="254">
        <f>IF(BA584=1,G584,0)</f>
        <v>0</v>
      </c>
      <c r="BC584" s="254">
        <f>IF(BA584=2,G584,0)</f>
        <v>0</v>
      </c>
      <c r="BD584" s="254">
        <f>IF(BA584=3,G584,0)</f>
        <v>0</v>
      </c>
      <c r="BE584" s="254">
        <f>IF(BA584=4,G584,0)</f>
        <v>0</v>
      </c>
      <c r="BF584" s="254">
        <f>IF(BA584=5,G584,0)</f>
        <v>0</v>
      </c>
      <c r="CB584" s="285">
        <v>3</v>
      </c>
      <c r="CC584" s="285">
        <v>0</v>
      </c>
    </row>
    <row r="585" spans="1:16" ht="12.75">
      <c r="A585" s="294"/>
      <c r="B585" s="297"/>
      <c r="C585" s="298" t="s">
        <v>508</v>
      </c>
      <c r="D585" s="299"/>
      <c r="E585" s="300">
        <v>13.8</v>
      </c>
      <c r="F585" s="301"/>
      <c r="G585" s="302"/>
      <c r="H585" s="303"/>
      <c r="I585" s="295"/>
      <c r="J585" s="304"/>
      <c r="K585" s="295"/>
      <c r="L585" s="302"/>
      <c r="N585" s="296" t="s">
        <v>508</v>
      </c>
      <c r="P585" s="285"/>
    </row>
    <row r="586" spans="1:16" ht="12.75">
      <c r="A586" s="294"/>
      <c r="B586" s="297"/>
      <c r="C586" s="298" t="s">
        <v>537</v>
      </c>
      <c r="D586" s="299"/>
      <c r="E586" s="300">
        <v>18.53</v>
      </c>
      <c r="F586" s="301"/>
      <c r="G586" s="302"/>
      <c r="H586" s="303"/>
      <c r="I586" s="295"/>
      <c r="J586" s="304"/>
      <c r="K586" s="295"/>
      <c r="L586" s="302"/>
      <c r="N586" s="296" t="s">
        <v>537</v>
      </c>
      <c r="P586" s="285"/>
    </row>
    <row r="587" spans="1:58" ht="12.75">
      <c r="A587" s="305"/>
      <c r="B587" s="306" t="s">
        <v>98</v>
      </c>
      <c r="C587" s="307" t="s">
        <v>453</v>
      </c>
      <c r="D587" s="308"/>
      <c r="E587" s="309"/>
      <c r="F587" s="310"/>
      <c r="G587" s="311">
        <f>SUM(G370:G586)</f>
        <v>0</v>
      </c>
      <c r="H587" s="312"/>
      <c r="I587" s="313">
        <f>SUM(I370:I586)</f>
        <v>152.01478148000004</v>
      </c>
      <c r="J587" s="312"/>
      <c r="K587" s="313">
        <f>SUM(K370:K586)</f>
        <v>0</v>
      </c>
      <c r="L587" s="311">
        <f>SUM(L370:L586)</f>
        <v>0</v>
      </c>
      <c r="P587" s="285">
        <v>4</v>
      </c>
      <c r="BB587" s="314">
        <f>SUM(BB370:BB586)</f>
        <v>0</v>
      </c>
      <c r="BC587" s="314">
        <f>SUM(BC370:BC586)</f>
        <v>0</v>
      </c>
      <c r="BD587" s="314">
        <f>SUM(BD370:BD586)</f>
        <v>0</v>
      </c>
      <c r="BE587" s="314">
        <f>SUM(BE370:BE586)</f>
        <v>0</v>
      </c>
      <c r="BF587" s="314">
        <f>SUM(BF370:BF586)</f>
        <v>0</v>
      </c>
    </row>
    <row r="588" spans="1:16" ht="12.75">
      <c r="A588" s="275" t="s">
        <v>95</v>
      </c>
      <c r="B588" s="276" t="s">
        <v>598</v>
      </c>
      <c r="C588" s="277" t="s">
        <v>599</v>
      </c>
      <c r="D588" s="278"/>
      <c r="E588" s="279"/>
      <c r="F588" s="279"/>
      <c r="G588" s="280"/>
      <c r="H588" s="281"/>
      <c r="I588" s="282"/>
      <c r="J588" s="283"/>
      <c r="K588" s="284"/>
      <c r="L588" s="280"/>
      <c r="P588" s="285">
        <v>1</v>
      </c>
    </row>
    <row r="589" spans="1:81" ht="12.75">
      <c r="A589" s="286">
        <v>101</v>
      </c>
      <c r="B589" s="287" t="s">
        <v>601</v>
      </c>
      <c r="C589" s="288" t="s">
        <v>602</v>
      </c>
      <c r="D589" s="289" t="s">
        <v>108</v>
      </c>
      <c r="E589" s="290">
        <v>0.084</v>
      </c>
      <c r="F589" s="290">
        <v>0</v>
      </c>
      <c r="G589" s="291">
        <f>E589*F589</f>
        <v>0</v>
      </c>
      <c r="H589" s="292">
        <v>2.261</v>
      </c>
      <c r="I589" s="293">
        <f>E589*H589</f>
        <v>0.189924</v>
      </c>
      <c r="J589" s="292">
        <v>0</v>
      </c>
      <c r="K589" s="293">
        <f>E589*J589</f>
        <v>0</v>
      </c>
      <c r="L589" s="291" t="s">
        <v>1787</v>
      </c>
      <c r="P589" s="285">
        <v>2</v>
      </c>
      <c r="AB589" s="254">
        <v>1</v>
      </c>
      <c r="AC589" s="254">
        <v>1</v>
      </c>
      <c r="AD589" s="254">
        <v>1</v>
      </c>
      <c r="BA589" s="254">
        <v>1</v>
      </c>
      <c r="BB589" s="254">
        <f>IF(BA589=1,G589,0)</f>
        <v>0</v>
      </c>
      <c r="BC589" s="254">
        <f>IF(BA589=2,G589,0)</f>
        <v>0</v>
      </c>
      <c r="BD589" s="254">
        <f>IF(BA589=3,G589,0)</f>
        <v>0</v>
      </c>
      <c r="BE589" s="254">
        <f>IF(BA589=4,G589,0)</f>
        <v>0</v>
      </c>
      <c r="BF589" s="254">
        <f>IF(BA589=5,G589,0)</f>
        <v>0</v>
      </c>
      <c r="CB589" s="285">
        <v>1</v>
      </c>
      <c r="CC589" s="285">
        <v>1</v>
      </c>
    </row>
    <row r="590" spans="1:16" ht="12.75">
      <c r="A590" s="294"/>
      <c r="B590" s="297"/>
      <c r="C590" s="298" t="s">
        <v>603</v>
      </c>
      <c r="D590" s="299"/>
      <c r="E590" s="300">
        <v>0</v>
      </c>
      <c r="F590" s="301"/>
      <c r="G590" s="302"/>
      <c r="H590" s="303"/>
      <c r="I590" s="295"/>
      <c r="J590" s="304"/>
      <c r="K590" s="295"/>
      <c r="L590" s="302"/>
      <c r="N590" s="296" t="s">
        <v>603</v>
      </c>
      <c r="P590" s="285"/>
    </row>
    <row r="591" spans="1:16" ht="12.75">
      <c r="A591" s="294"/>
      <c r="B591" s="297"/>
      <c r="C591" s="298" t="s">
        <v>604</v>
      </c>
      <c r="D591" s="299"/>
      <c r="E591" s="300">
        <v>0.084</v>
      </c>
      <c r="F591" s="301"/>
      <c r="G591" s="302"/>
      <c r="H591" s="303"/>
      <c r="I591" s="295"/>
      <c r="J591" s="304"/>
      <c r="K591" s="295"/>
      <c r="L591" s="302"/>
      <c r="N591" s="296" t="s">
        <v>604</v>
      </c>
      <c r="P591" s="285"/>
    </row>
    <row r="592" spans="1:81" ht="22.5">
      <c r="A592" s="286">
        <v>102</v>
      </c>
      <c r="B592" s="287" t="s">
        <v>605</v>
      </c>
      <c r="C592" s="288" t="s">
        <v>606</v>
      </c>
      <c r="D592" s="289" t="s">
        <v>160</v>
      </c>
      <c r="E592" s="290">
        <v>865.9</v>
      </c>
      <c r="F592" s="290">
        <v>0</v>
      </c>
      <c r="G592" s="291">
        <f>E592*F592</f>
        <v>0</v>
      </c>
      <c r="H592" s="292">
        <v>0.095</v>
      </c>
      <c r="I592" s="293">
        <f>E592*H592</f>
        <v>82.2605</v>
      </c>
      <c r="J592" s="292">
        <v>0</v>
      </c>
      <c r="K592" s="293">
        <f>E592*J592</f>
        <v>0</v>
      </c>
      <c r="L592" s="291" t="s">
        <v>1787</v>
      </c>
      <c r="P592" s="285">
        <v>2</v>
      </c>
      <c r="AB592" s="254">
        <v>1</v>
      </c>
      <c r="AC592" s="254">
        <v>1</v>
      </c>
      <c r="AD592" s="254">
        <v>1</v>
      </c>
      <c r="BA592" s="254">
        <v>1</v>
      </c>
      <c r="BB592" s="254">
        <f>IF(BA592=1,G592,0)</f>
        <v>0</v>
      </c>
      <c r="BC592" s="254">
        <f>IF(BA592=2,G592,0)</f>
        <v>0</v>
      </c>
      <c r="BD592" s="254">
        <f>IF(BA592=3,G592,0)</f>
        <v>0</v>
      </c>
      <c r="BE592" s="254">
        <f>IF(BA592=4,G592,0)</f>
        <v>0</v>
      </c>
      <c r="BF592" s="254">
        <f>IF(BA592=5,G592,0)</f>
        <v>0</v>
      </c>
      <c r="CB592" s="285">
        <v>1</v>
      </c>
      <c r="CC592" s="285">
        <v>1</v>
      </c>
    </row>
    <row r="593" spans="1:16" ht="12.75">
      <c r="A593" s="294"/>
      <c r="B593" s="297"/>
      <c r="C593" s="298" t="s">
        <v>607</v>
      </c>
      <c r="D593" s="299"/>
      <c r="E593" s="300">
        <v>701.2</v>
      </c>
      <c r="F593" s="301"/>
      <c r="G593" s="302"/>
      <c r="H593" s="303"/>
      <c r="I593" s="295"/>
      <c r="J593" s="304"/>
      <c r="K593" s="295"/>
      <c r="L593" s="302"/>
      <c r="N593" s="296" t="s">
        <v>607</v>
      </c>
      <c r="P593" s="285"/>
    </row>
    <row r="594" spans="1:16" ht="12.75">
      <c r="A594" s="294"/>
      <c r="B594" s="297"/>
      <c r="C594" s="298" t="s">
        <v>608</v>
      </c>
      <c r="D594" s="299"/>
      <c r="E594" s="300">
        <v>164.7</v>
      </c>
      <c r="F594" s="301"/>
      <c r="G594" s="302"/>
      <c r="H594" s="303"/>
      <c r="I594" s="295"/>
      <c r="J594" s="304"/>
      <c r="K594" s="295"/>
      <c r="L594" s="302"/>
      <c r="N594" s="296" t="s">
        <v>608</v>
      </c>
      <c r="P594" s="285"/>
    </row>
    <row r="595" spans="1:81" ht="12.75">
      <c r="A595" s="286">
        <v>103</v>
      </c>
      <c r="B595" s="287" t="s">
        <v>609</v>
      </c>
      <c r="C595" s="288" t="s">
        <v>610</v>
      </c>
      <c r="D595" s="289" t="s">
        <v>160</v>
      </c>
      <c r="E595" s="290">
        <v>865.9</v>
      </c>
      <c r="F595" s="290">
        <v>0</v>
      </c>
      <c r="G595" s="291">
        <f>E595*F595</f>
        <v>0</v>
      </c>
      <c r="H595" s="292">
        <v>0.00028</v>
      </c>
      <c r="I595" s="293">
        <f>E595*H595</f>
        <v>0.24245199999999997</v>
      </c>
      <c r="J595" s="292">
        <v>0</v>
      </c>
      <c r="K595" s="293">
        <f>E595*J595</f>
        <v>0</v>
      </c>
      <c r="L595" s="291" t="s">
        <v>1787</v>
      </c>
      <c r="P595" s="285">
        <v>2</v>
      </c>
      <c r="AB595" s="254">
        <v>1</v>
      </c>
      <c r="AC595" s="254">
        <v>1</v>
      </c>
      <c r="AD595" s="254">
        <v>1</v>
      </c>
      <c r="BA595" s="254">
        <v>1</v>
      </c>
      <c r="BB595" s="254">
        <f>IF(BA595=1,G595,0)</f>
        <v>0</v>
      </c>
      <c r="BC595" s="254">
        <f>IF(BA595=2,G595,0)</f>
        <v>0</v>
      </c>
      <c r="BD595" s="254">
        <f>IF(BA595=3,G595,0)</f>
        <v>0</v>
      </c>
      <c r="BE595" s="254">
        <f>IF(BA595=4,G595,0)</f>
        <v>0</v>
      </c>
      <c r="BF595" s="254">
        <f>IF(BA595=5,G595,0)</f>
        <v>0</v>
      </c>
      <c r="CB595" s="285">
        <v>1</v>
      </c>
      <c r="CC595" s="285">
        <v>1</v>
      </c>
    </row>
    <row r="596" spans="1:16" ht="12.75">
      <c r="A596" s="294"/>
      <c r="B596" s="297"/>
      <c r="C596" s="298" t="s">
        <v>607</v>
      </c>
      <c r="D596" s="299"/>
      <c r="E596" s="300">
        <v>701.2</v>
      </c>
      <c r="F596" s="301"/>
      <c r="G596" s="302"/>
      <c r="H596" s="303"/>
      <c r="I596" s="295"/>
      <c r="J596" s="304"/>
      <c r="K596" s="295"/>
      <c r="L596" s="302"/>
      <c r="N596" s="296" t="s">
        <v>607</v>
      </c>
      <c r="P596" s="285"/>
    </row>
    <row r="597" spans="1:16" ht="12.75">
      <c r="A597" s="294"/>
      <c r="B597" s="297"/>
      <c r="C597" s="298" t="s">
        <v>608</v>
      </c>
      <c r="D597" s="299"/>
      <c r="E597" s="300">
        <v>164.7</v>
      </c>
      <c r="F597" s="301"/>
      <c r="G597" s="302"/>
      <c r="H597" s="303"/>
      <c r="I597" s="295"/>
      <c r="J597" s="304"/>
      <c r="K597" s="295"/>
      <c r="L597" s="302"/>
      <c r="N597" s="296" t="s">
        <v>608</v>
      </c>
      <c r="P597" s="285"/>
    </row>
    <row r="598" spans="1:81" ht="12.75">
      <c r="A598" s="286">
        <v>104</v>
      </c>
      <c r="B598" s="287" t="s">
        <v>611</v>
      </c>
      <c r="C598" s="288" t="s">
        <v>612</v>
      </c>
      <c r="D598" s="289" t="s">
        <v>160</v>
      </c>
      <c r="E598" s="290">
        <v>11.88</v>
      </c>
      <c r="F598" s="290">
        <v>0</v>
      </c>
      <c r="G598" s="291">
        <f>E598*F598</f>
        <v>0</v>
      </c>
      <c r="H598" s="292">
        <v>0.04984</v>
      </c>
      <c r="I598" s="293">
        <f>E598*H598</f>
        <v>0.5920992</v>
      </c>
      <c r="J598" s="292">
        <v>0</v>
      </c>
      <c r="K598" s="293">
        <f>E598*J598</f>
        <v>0</v>
      </c>
      <c r="L598" s="291" t="s">
        <v>1787</v>
      </c>
      <c r="P598" s="285">
        <v>2</v>
      </c>
      <c r="AB598" s="254">
        <v>1</v>
      </c>
      <c r="AC598" s="254">
        <v>1</v>
      </c>
      <c r="AD598" s="254">
        <v>1</v>
      </c>
      <c r="BA598" s="254">
        <v>1</v>
      </c>
      <c r="BB598" s="254">
        <f>IF(BA598=1,G598,0)</f>
        <v>0</v>
      </c>
      <c r="BC598" s="254">
        <f>IF(BA598=2,G598,0)</f>
        <v>0</v>
      </c>
      <c r="BD598" s="254">
        <f>IF(BA598=3,G598,0)</f>
        <v>0</v>
      </c>
      <c r="BE598" s="254">
        <f>IF(BA598=4,G598,0)</f>
        <v>0</v>
      </c>
      <c r="BF598" s="254">
        <f>IF(BA598=5,G598,0)</f>
        <v>0</v>
      </c>
      <c r="CB598" s="285">
        <v>1</v>
      </c>
      <c r="CC598" s="285">
        <v>1</v>
      </c>
    </row>
    <row r="599" spans="1:16" ht="12.75">
      <c r="A599" s="294"/>
      <c r="B599" s="297"/>
      <c r="C599" s="298" t="s">
        <v>613</v>
      </c>
      <c r="D599" s="299"/>
      <c r="E599" s="300">
        <v>0</v>
      </c>
      <c r="F599" s="301"/>
      <c r="G599" s="302"/>
      <c r="H599" s="303"/>
      <c r="I599" s="295"/>
      <c r="J599" s="304"/>
      <c r="K599" s="295"/>
      <c r="L599" s="302"/>
      <c r="N599" s="296" t="s">
        <v>613</v>
      </c>
      <c r="P599" s="285"/>
    </row>
    <row r="600" spans="1:16" ht="12.75">
      <c r="A600" s="294"/>
      <c r="B600" s="297"/>
      <c r="C600" s="298" t="s">
        <v>614</v>
      </c>
      <c r="D600" s="299"/>
      <c r="E600" s="300">
        <v>0</v>
      </c>
      <c r="F600" s="301"/>
      <c r="G600" s="302"/>
      <c r="H600" s="303"/>
      <c r="I600" s="295"/>
      <c r="J600" s="304"/>
      <c r="K600" s="295"/>
      <c r="L600" s="302"/>
      <c r="N600" s="296" t="s">
        <v>614</v>
      </c>
      <c r="P600" s="285"/>
    </row>
    <row r="601" spans="1:16" ht="12.75">
      <c r="A601" s="294"/>
      <c r="B601" s="297"/>
      <c r="C601" s="298" t="s">
        <v>615</v>
      </c>
      <c r="D601" s="299"/>
      <c r="E601" s="300">
        <v>11.88</v>
      </c>
      <c r="F601" s="301"/>
      <c r="G601" s="302"/>
      <c r="H601" s="303"/>
      <c r="I601" s="295"/>
      <c r="J601" s="304"/>
      <c r="K601" s="295"/>
      <c r="L601" s="302"/>
      <c r="N601" s="296" t="s">
        <v>615</v>
      </c>
      <c r="P601" s="285"/>
    </row>
    <row r="602" spans="1:58" ht="12.75">
      <c r="A602" s="305"/>
      <c r="B602" s="306" t="s">
        <v>98</v>
      </c>
      <c r="C602" s="307" t="s">
        <v>600</v>
      </c>
      <c r="D602" s="308"/>
      <c r="E602" s="309"/>
      <c r="F602" s="310"/>
      <c r="G602" s="311">
        <f>SUM(G588:G601)</f>
        <v>0</v>
      </c>
      <c r="H602" s="312"/>
      <c r="I602" s="313">
        <f>SUM(I588:I601)</f>
        <v>83.2849752</v>
      </c>
      <c r="J602" s="312"/>
      <c r="K602" s="313">
        <f>SUM(K588:K601)</f>
        <v>0</v>
      </c>
      <c r="L602" s="311">
        <f>SUM(L588:L601)</f>
        <v>0</v>
      </c>
      <c r="P602" s="285">
        <v>4</v>
      </c>
      <c r="BB602" s="314">
        <f>SUM(BB588:BB601)</f>
        <v>0</v>
      </c>
      <c r="BC602" s="314">
        <f>SUM(BC588:BC601)</f>
        <v>0</v>
      </c>
      <c r="BD602" s="314">
        <f>SUM(BD588:BD601)</f>
        <v>0</v>
      </c>
      <c r="BE602" s="314">
        <f>SUM(BE588:BE601)</f>
        <v>0</v>
      </c>
      <c r="BF602" s="314">
        <f>SUM(BF588:BF601)</f>
        <v>0</v>
      </c>
    </row>
    <row r="603" spans="1:16" ht="12.75">
      <c r="A603" s="275" t="s">
        <v>95</v>
      </c>
      <c r="B603" s="276" t="s">
        <v>616</v>
      </c>
      <c r="C603" s="277" t="s">
        <v>617</v>
      </c>
      <c r="D603" s="278"/>
      <c r="E603" s="279"/>
      <c r="F603" s="279"/>
      <c r="G603" s="280"/>
      <c r="H603" s="281"/>
      <c r="I603" s="282"/>
      <c r="J603" s="283"/>
      <c r="K603" s="284"/>
      <c r="L603" s="280"/>
      <c r="P603" s="285">
        <v>1</v>
      </c>
    </row>
    <row r="604" spans="1:81" ht="12.75">
      <c r="A604" s="286">
        <v>105</v>
      </c>
      <c r="B604" s="287" t="s">
        <v>619</v>
      </c>
      <c r="C604" s="288" t="s">
        <v>620</v>
      </c>
      <c r="D604" s="289" t="s">
        <v>225</v>
      </c>
      <c r="E604" s="290">
        <v>37</v>
      </c>
      <c r="F604" s="290">
        <v>0</v>
      </c>
      <c r="G604" s="291">
        <f>E604*F604</f>
        <v>0</v>
      </c>
      <c r="H604" s="292">
        <v>0.0441</v>
      </c>
      <c r="I604" s="293">
        <f>E604*H604</f>
        <v>1.6317</v>
      </c>
      <c r="J604" s="292">
        <v>0</v>
      </c>
      <c r="K604" s="293">
        <f>E604*J604</f>
        <v>0</v>
      </c>
      <c r="L604" s="291" t="s">
        <v>1787</v>
      </c>
      <c r="P604" s="285">
        <v>2</v>
      </c>
      <c r="AB604" s="254">
        <v>1</v>
      </c>
      <c r="AC604" s="254">
        <v>1</v>
      </c>
      <c r="AD604" s="254">
        <v>1</v>
      </c>
      <c r="BA604" s="254">
        <v>1</v>
      </c>
      <c r="BB604" s="254">
        <f>IF(BA604=1,G604,0)</f>
        <v>0</v>
      </c>
      <c r="BC604" s="254">
        <f>IF(BA604=2,G604,0)</f>
        <v>0</v>
      </c>
      <c r="BD604" s="254">
        <f>IF(BA604=3,G604,0)</f>
        <v>0</v>
      </c>
      <c r="BE604" s="254">
        <f>IF(BA604=4,G604,0)</f>
        <v>0</v>
      </c>
      <c r="BF604" s="254">
        <f>IF(BA604=5,G604,0)</f>
        <v>0</v>
      </c>
      <c r="CB604" s="285">
        <v>1</v>
      </c>
      <c r="CC604" s="285">
        <v>1</v>
      </c>
    </row>
    <row r="605" spans="1:16" ht="12.75">
      <c r="A605" s="294"/>
      <c r="B605" s="297"/>
      <c r="C605" s="298" t="s">
        <v>621</v>
      </c>
      <c r="D605" s="299"/>
      <c r="E605" s="300">
        <v>8</v>
      </c>
      <c r="F605" s="301"/>
      <c r="G605" s="302"/>
      <c r="H605" s="303"/>
      <c r="I605" s="295"/>
      <c r="J605" s="304"/>
      <c r="K605" s="295"/>
      <c r="L605" s="302"/>
      <c r="N605" s="296" t="s">
        <v>621</v>
      </c>
      <c r="P605" s="285"/>
    </row>
    <row r="606" spans="1:16" ht="12.75">
      <c r="A606" s="294"/>
      <c r="B606" s="297"/>
      <c r="C606" s="298" t="s">
        <v>622</v>
      </c>
      <c r="D606" s="299"/>
      <c r="E606" s="300">
        <v>4</v>
      </c>
      <c r="F606" s="301"/>
      <c r="G606" s="302"/>
      <c r="H606" s="303"/>
      <c r="I606" s="295"/>
      <c r="J606" s="304"/>
      <c r="K606" s="295"/>
      <c r="L606" s="302"/>
      <c r="N606" s="296" t="s">
        <v>622</v>
      </c>
      <c r="P606" s="285"/>
    </row>
    <row r="607" spans="1:16" ht="12.75">
      <c r="A607" s="294"/>
      <c r="B607" s="297"/>
      <c r="C607" s="298" t="s">
        <v>623</v>
      </c>
      <c r="D607" s="299"/>
      <c r="E607" s="300">
        <v>14</v>
      </c>
      <c r="F607" s="301"/>
      <c r="G607" s="302"/>
      <c r="H607" s="303"/>
      <c r="I607" s="295"/>
      <c r="J607" s="304"/>
      <c r="K607" s="295"/>
      <c r="L607" s="302"/>
      <c r="N607" s="296" t="s">
        <v>623</v>
      </c>
      <c r="P607" s="285"/>
    </row>
    <row r="608" spans="1:16" ht="12.75">
      <c r="A608" s="294"/>
      <c r="B608" s="297"/>
      <c r="C608" s="298" t="s">
        <v>624</v>
      </c>
      <c r="D608" s="299"/>
      <c r="E608" s="300">
        <v>4</v>
      </c>
      <c r="F608" s="301"/>
      <c r="G608" s="302"/>
      <c r="H608" s="303"/>
      <c r="I608" s="295"/>
      <c r="J608" s="304"/>
      <c r="K608" s="295"/>
      <c r="L608" s="302"/>
      <c r="N608" s="296" t="s">
        <v>624</v>
      </c>
      <c r="P608" s="285"/>
    </row>
    <row r="609" spans="1:16" ht="12.75">
      <c r="A609" s="294"/>
      <c r="B609" s="297"/>
      <c r="C609" s="298" t="s">
        <v>625</v>
      </c>
      <c r="D609" s="299"/>
      <c r="E609" s="300">
        <v>7</v>
      </c>
      <c r="F609" s="301"/>
      <c r="G609" s="302"/>
      <c r="H609" s="303"/>
      <c r="I609" s="295"/>
      <c r="J609" s="304"/>
      <c r="K609" s="295"/>
      <c r="L609" s="302"/>
      <c r="N609" s="296" t="s">
        <v>625</v>
      </c>
      <c r="P609" s="285"/>
    </row>
    <row r="610" spans="1:81" ht="12.75">
      <c r="A610" s="286">
        <v>106</v>
      </c>
      <c r="B610" s="287" t="s">
        <v>626</v>
      </c>
      <c r="C610" s="288" t="s">
        <v>627</v>
      </c>
      <c r="D610" s="289" t="s">
        <v>225</v>
      </c>
      <c r="E610" s="290">
        <v>22</v>
      </c>
      <c r="F610" s="290">
        <v>0</v>
      </c>
      <c r="G610" s="291">
        <f>E610*F610</f>
        <v>0</v>
      </c>
      <c r="H610" s="292">
        <v>0.0603</v>
      </c>
      <c r="I610" s="293">
        <f>E610*H610</f>
        <v>1.3266</v>
      </c>
      <c r="J610" s="292">
        <v>0</v>
      </c>
      <c r="K610" s="293">
        <f>E610*J610</f>
        <v>0</v>
      </c>
      <c r="L610" s="291" t="s">
        <v>1787</v>
      </c>
      <c r="P610" s="285">
        <v>2</v>
      </c>
      <c r="AB610" s="254">
        <v>1</v>
      </c>
      <c r="AC610" s="254">
        <v>1</v>
      </c>
      <c r="AD610" s="254">
        <v>1</v>
      </c>
      <c r="BA610" s="254">
        <v>1</v>
      </c>
      <c r="BB610" s="254">
        <f>IF(BA610=1,G610,0)</f>
        <v>0</v>
      </c>
      <c r="BC610" s="254">
        <f>IF(BA610=2,G610,0)</f>
        <v>0</v>
      </c>
      <c r="BD610" s="254">
        <f>IF(BA610=3,G610,0)</f>
        <v>0</v>
      </c>
      <c r="BE610" s="254">
        <f>IF(BA610=4,G610,0)</f>
        <v>0</v>
      </c>
      <c r="BF610" s="254">
        <f>IF(BA610=5,G610,0)</f>
        <v>0</v>
      </c>
      <c r="CB610" s="285">
        <v>1</v>
      </c>
      <c r="CC610" s="285">
        <v>1</v>
      </c>
    </row>
    <row r="611" spans="1:16" ht="12.75">
      <c r="A611" s="294"/>
      <c r="B611" s="297"/>
      <c r="C611" s="298" t="s">
        <v>628</v>
      </c>
      <c r="D611" s="299"/>
      <c r="E611" s="300">
        <v>16</v>
      </c>
      <c r="F611" s="301"/>
      <c r="G611" s="302"/>
      <c r="H611" s="303"/>
      <c r="I611" s="295"/>
      <c r="J611" s="304"/>
      <c r="K611" s="295"/>
      <c r="L611" s="302"/>
      <c r="N611" s="296" t="s">
        <v>628</v>
      </c>
      <c r="P611" s="285"/>
    </row>
    <row r="612" spans="1:16" ht="12.75">
      <c r="A612" s="294"/>
      <c r="B612" s="297"/>
      <c r="C612" s="298" t="s">
        <v>629</v>
      </c>
      <c r="D612" s="299"/>
      <c r="E612" s="300">
        <v>2</v>
      </c>
      <c r="F612" s="301"/>
      <c r="G612" s="302"/>
      <c r="H612" s="303"/>
      <c r="I612" s="295"/>
      <c r="J612" s="304"/>
      <c r="K612" s="295"/>
      <c r="L612" s="302"/>
      <c r="N612" s="296" t="s">
        <v>629</v>
      </c>
      <c r="P612" s="285"/>
    </row>
    <row r="613" spans="1:16" ht="12.75">
      <c r="A613" s="294"/>
      <c r="B613" s="297"/>
      <c r="C613" s="298" t="s">
        <v>630</v>
      </c>
      <c r="D613" s="299"/>
      <c r="E613" s="300">
        <v>2</v>
      </c>
      <c r="F613" s="301"/>
      <c r="G613" s="302"/>
      <c r="H613" s="303"/>
      <c r="I613" s="295"/>
      <c r="J613" s="304"/>
      <c r="K613" s="295"/>
      <c r="L613" s="302"/>
      <c r="N613" s="296" t="s">
        <v>630</v>
      </c>
      <c r="P613" s="285"/>
    </row>
    <row r="614" spans="1:16" ht="12.75">
      <c r="A614" s="294"/>
      <c r="B614" s="297"/>
      <c r="C614" s="298" t="s">
        <v>631</v>
      </c>
      <c r="D614" s="299"/>
      <c r="E614" s="300">
        <v>1</v>
      </c>
      <c r="F614" s="301"/>
      <c r="G614" s="302"/>
      <c r="H614" s="303"/>
      <c r="I614" s="295"/>
      <c r="J614" s="304"/>
      <c r="K614" s="295"/>
      <c r="L614" s="302"/>
      <c r="N614" s="296" t="s">
        <v>631</v>
      </c>
      <c r="P614" s="285"/>
    </row>
    <row r="615" spans="1:16" ht="12.75">
      <c r="A615" s="294"/>
      <c r="B615" s="297"/>
      <c r="C615" s="298" t="s">
        <v>632</v>
      </c>
      <c r="D615" s="299"/>
      <c r="E615" s="300">
        <v>1</v>
      </c>
      <c r="F615" s="301"/>
      <c r="G615" s="302"/>
      <c r="H615" s="303"/>
      <c r="I615" s="295"/>
      <c r="J615" s="304"/>
      <c r="K615" s="295"/>
      <c r="L615" s="302"/>
      <c r="N615" s="296" t="s">
        <v>632</v>
      </c>
      <c r="P615" s="285"/>
    </row>
    <row r="616" spans="1:81" ht="12.75">
      <c r="A616" s="286">
        <v>107</v>
      </c>
      <c r="B616" s="287" t="s">
        <v>633</v>
      </c>
      <c r="C616" s="288" t="s">
        <v>634</v>
      </c>
      <c r="D616" s="289" t="s">
        <v>225</v>
      </c>
      <c r="E616" s="290">
        <v>4</v>
      </c>
      <c r="F616" s="290">
        <v>0</v>
      </c>
      <c r="G616" s="291">
        <f>E616*F616</f>
        <v>0</v>
      </c>
      <c r="H616" s="292">
        <v>0.00096</v>
      </c>
      <c r="I616" s="293">
        <f>E616*H616</f>
        <v>0.00384</v>
      </c>
      <c r="J616" s="292">
        <v>0</v>
      </c>
      <c r="K616" s="293">
        <f>E616*J616</f>
        <v>0</v>
      </c>
      <c r="L616" s="291" t="s">
        <v>1793</v>
      </c>
      <c r="P616" s="285">
        <v>2</v>
      </c>
      <c r="AB616" s="254">
        <v>1</v>
      </c>
      <c r="AC616" s="254">
        <v>1</v>
      </c>
      <c r="AD616" s="254">
        <v>1</v>
      </c>
      <c r="BA616" s="254">
        <v>1</v>
      </c>
      <c r="BB616" s="254">
        <f>IF(BA616=1,G616,0)</f>
        <v>0</v>
      </c>
      <c r="BC616" s="254">
        <f>IF(BA616=2,G616,0)</f>
        <v>0</v>
      </c>
      <c r="BD616" s="254">
        <f>IF(BA616=3,G616,0)</f>
        <v>0</v>
      </c>
      <c r="BE616" s="254">
        <f>IF(BA616=4,G616,0)</f>
        <v>0</v>
      </c>
      <c r="BF616" s="254">
        <f>IF(BA616=5,G616,0)</f>
        <v>0</v>
      </c>
      <c r="CB616" s="285">
        <v>1</v>
      </c>
      <c r="CC616" s="285">
        <v>1</v>
      </c>
    </row>
    <row r="617" spans="1:16" ht="12.75">
      <c r="A617" s="294"/>
      <c r="B617" s="297"/>
      <c r="C617" s="298" t="s">
        <v>635</v>
      </c>
      <c r="D617" s="299"/>
      <c r="E617" s="300">
        <v>1</v>
      </c>
      <c r="F617" s="301"/>
      <c r="G617" s="302"/>
      <c r="H617" s="303"/>
      <c r="I617" s="295"/>
      <c r="J617" s="304"/>
      <c r="K617" s="295"/>
      <c r="L617" s="302"/>
      <c r="N617" s="296" t="s">
        <v>635</v>
      </c>
      <c r="P617" s="285"/>
    </row>
    <row r="618" spans="1:16" ht="12.75">
      <c r="A618" s="294"/>
      <c r="B618" s="297"/>
      <c r="C618" s="298" t="s">
        <v>636</v>
      </c>
      <c r="D618" s="299"/>
      <c r="E618" s="300">
        <v>1</v>
      </c>
      <c r="F618" s="301"/>
      <c r="G618" s="302"/>
      <c r="H618" s="303"/>
      <c r="I618" s="295"/>
      <c r="J618" s="304"/>
      <c r="K618" s="295"/>
      <c r="L618" s="302"/>
      <c r="N618" s="296" t="s">
        <v>636</v>
      </c>
      <c r="P618" s="285"/>
    </row>
    <row r="619" spans="1:16" ht="12.75">
      <c r="A619" s="294"/>
      <c r="B619" s="297"/>
      <c r="C619" s="298" t="s">
        <v>637</v>
      </c>
      <c r="D619" s="299"/>
      <c r="E619" s="300">
        <v>1</v>
      </c>
      <c r="F619" s="301"/>
      <c r="G619" s="302"/>
      <c r="H619" s="303"/>
      <c r="I619" s="295"/>
      <c r="J619" s="304"/>
      <c r="K619" s="295"/>
      <c r="L619" s="302"/>
      <c r="N619" s="296" t="s">
        <v>637</v>
      </c>
      <c r="P619" s="285"/>
    </row>
    <row r="620" spans="1:16" ht="12.75">
      <c r="A620" s="294"/>
      <c r="B620" s="297"/>
      <c r="C620" s="298" t="s">
        <v>638</v>
      </c>
      <c r="D620" s="299"/>
      <c r="E620" s="300">
        <v>1</v>
      </c>
      <c r="F620" s="301"/>
      <c r="G620" s="302"/>
      <c r="H620" s="303"/>
      <c r="I620" s="295"/>
      <c r="J620" s="304"/>
      <c r="K620" s="295"/>
      <c r="L620" s="302"/>
      <c r="N620" s="296" t="s">
        <v>638</v>
      </c>
      <c r="P620" s="285"/>
    </row>
    <row r="621" spans="1:81" ht="12.75">
      <c r="A621" s="286">
        <v>108</v>
      </c>
      <c r="B621" s="287" t="s">
        <v>639</v>
      </c>
      <c r="C621" s="288" t="s">
        <v>640</v>
      </c>
      <c r="D621" s="289" t="s">
        <v>225</v>
      </c>
      <c r="E621" s="290">
        <v>4</v>
      </c>
      <c r="F621" s="290">
        <v>0</v>
      </c>
      <c r="G621" s="291">
        <f>E621*F621</f>
        <v>0</v>
      </c>
      <c r="H621" s="292">
        <v>0.00134</v>
      </c>
      <c r="I621" s="293">
        <f>E621*H621</f>
        <v>0.00536</v>
      </c>
      <c r="J621" s="292">
        <v>0</v>
      </c>
      <c r="K621" s="293">
        <f>E621*J621</f>
        <v>0</v>
      </c>
      <c r="L621" s="291" t="s">
        <v>1793</v>
      </c>
      <c r="P621" s="285">
        <v>2</v>
      </c>
      <c r="AB621" s="254">
        <v>1</v>
      </c>
      <c r="AC621" s="254">
        <v>1</v>
      </c>
      <c r="AD621" s="254">
        <v>1</v>
      </c>
      <c r="BA621" s="254">
        <v>1</v>
      </c>
      <c r="BB621" s="254">
        <f>IF(BA621=1,G621,0)</f>
        <v>0</v>
      </c>
      <c r="BC621" s="254">
        <f>IF(BA621=2,G621,0)</f>
        <v>0</v>
      </c>
      <c r="BD621" s="254">
        <f>IF(BA621=3,G621,0)</f>
        <v>0</v>
      </c>
      <c r="BE621" s="254">
        <f>IF(BA621=4,G621,0)</f>
        <v>0</v>
      </c>
      <c r="BF621" s="254">
        <f>IF(BA621=5,G621,0)</f>
        <v>0</v>
      </c>
      <c r="CB621" s="285">
        <v>1</v>
      </c>
      <c r="CC621" s="285">
        <v>1</v>
      </c>
    </row>
    <row r="622" spans="1:16" ht="12.75">
      <c r="A622" s="294"/>
      <c r="B622" s="297"/>
      <c r="C622" s="298" t="s">
        <v>641</v>
      </c>
      <c r="D622" s="299"/>
      <c r="E622" s="300">
        <v>1</v>
      </c>
      <c r="F622" s="301"/>
      <c r="G622" s="302"/>
      <c r="H622" s="303"/>
      <c r="I622" s="295"/>
      <c r="J622" s="304"/>
      <c r="K622" s="295"/>
      <c r="L622" s="302"/>
      <c r="N622" s="296" t="s">
        <v>641</v>
      </c>
      <c r="P622" s="285"/>
    </row>
    <row r="623" spans="1:16" ht="12.75">
      <c r="A623" s="294"/>
      <c r="B623" s="297"/>
      <c r="C623" s="298" t="s">
        <v>642</v>
      </c>
      <c r="D623" s="299"/>
      <c r="E623" s="300">
        <v>1</v>
      </c>
      <c r="F623" s="301"/>
      <c r="G623" s="302"/>
      <c r="H623" s="303"/>
      <c r="I623" s="295"/>
      <c r="J623" s="304"/>
      <c r="K623" s="295"/>
      <c r="L623" s="302"/>
      <c r="N623" s="296" t="s">
        <v>642</v>
      </c>
      <c r="P623" s="285"/>
    </row>
    <row r="624" spans="1:16" ht="12.75">
      <c r="A624" s="294"/>
      <c r="B624" s="297"/>
      <c r="C624" s="298" t="s">
        <v>643</v>
      </c>
      <c r="D624" s="299"/>
      <c r="E624" s="300">
        <v>1</v>
      </c>
      <c r="F624" s="301"/>
      <c r="G624" s="302"/>
      <c r="H624" s="303"/>
      <c r="I624" s="295"/>
      <c r="J624" s="304"/>
      <c r="K624" s="295"/>
      <c r="L624" s="302"/>
      <c r="N624" s="296" t="s">
        <v>643</v>
      </c>
      <c r="P624" s="285"/>
    </row>
    <row r="625" spans="1:16" ht="12.75">
      <c r="A625" s="294"/>
      <c r="B625" s="297"/>
      <c r="C625" s="298" t="s">
        <v>644</v>
      </c>
      <c r="D625" s="299"/>
      <c r="E625" s="300">
        <v>1</v>
      </c>
      <c r="F625" s="301"/>
      <c r="G625" s="302"/>
      <c r="H625" s="303"/>
      <c r="I625" s="295"/>
      <c r="J625" s="304"/>
      <c r="K625" s="295"/>
      <c r="L625" s="302"/>
      <c r="N625" s="296" t="s">
        <v>644</v>
      </c>
      <c r="P625" s="285"/>
    </row>
    <row r="626" spans="1:81" ht="22.5">
      <c r="A626" s="286">
        <v>109</v>
      </c>
      <c r="B626" s="287" t="s">
        <v>645</v>
      </c>
      <c r="C626" s="288" t="s">
        <v>646</v>
      </c>
      <c r="D626" s="289" t="s">
        <v>217</v>
      </c>
      <c r="E626" s="290">
        <v>48</v>
      </c>
      <c r="F626" s="290">
        <v>0</v>
      </c>
      <c r="G626" s="291">
        <f>E626*F626</f>
        <v>0</v>
      </c>
      <c r="H626" s="292">
        <v>0.01026</v>
      </c>
      <c r="I626" s="293">
        <f>E626*H626</f>
        <v>0.49248000000000003</v>
      </c>
      <c r="J626" s="292">
        <v>0</v>
      </c>
      <c r="K626" s="293">
        <f>E626*J626</f>
        <v>0</v>
      </c>
      <c r="L626" s="291" t="s">
        <v>1787</v>
      </c>
      <c r="P626" s="285">
        <v>2</v>
      </c>
      <c r="AB626" s="254">
        <v>1</v>
      </c>
      <c r="AC626" s="254">
        <v>1</v>
      </c>
      <c r="AD626" s="254">
        <v>1</v>
      </c>
      <c r="BA626" s="254">
        <v>1</v>
      </c>
      <c r="BB626" s="254">
        <f>IF(BA626=1,G626,0)</f>
        <v>0</v>
      </c>
      <c r="BC626" s="254">
        <f>IF(BA626=2,G626,0)</f>
        <v>0</v>
      </c>
      <c r="BD626" s="254">
        <f>IF(BA626=3,G626,0)</f>
        <v>0</v>
      </c>
      <c r="BE626" s="254">
        <f>IF(BA626=4,G626,0)</f>
        <v>0</v>
      </c>
      <c r="BF626" s="254">
        <f>IF(BA626=5,G626,0)</f>
        <v>0</v>
      </c>
      <c r="CB626" s="285">
        <v>1</v>
      </c>
      <c r="CC626" s="285">
        <v>1</v>
      </c>
    </row>
    <row r="627" spans="1:16" ht="12.75">
      <c r="A627" s="294"/>
      <c r="B627" s="297"/>
      <c r="C627" s="298" t="s">
        <v>647</v>
      </c>
      <c r="D627" s="299"/>
      <c r="E627" s="300">
        <v>48</v>
      </c>
      <c r="F627" s="301"/>
      <c r="G627" s="302"/>
      <c r="H627" s="303"/>
      <c r="I627" s="295"/>
      <c r="J627" s="304"/>
      <c r="K627" s="295"/>
      <c r="L627" s="302"/>
      <c r="N627" s="296" t="s">
        <v>647</v>
      </c>
      <c r="P627" s="285"/>
    </row>
    <row r="628" spans="1:81" ht="22.5">
      <c r="A628" s="286">
        <v>110</v>
      </c>
      <c r="B628" s="287" t="s">
        <v>648</v>
      </c>
      <c r="C628" s="288" t="s">
        <v>649</v>
      </c>
      <c r="D628" s="289" t="s">
        <v>217</v>
      </c>
      <c r="E628" s="290">
        <v>50.1</v>
      </c>
      <c r="F628" s="290">
        <v>0</v>
      </c>
      <c r="G628" s="291">
        <f>E628*F628</f>
        <v>0</v>
      </c>
      <c r="H628" s="292">
        <v>0.01507</v>
      </c>
      <c r="I628" s="293">
        <f>E628*H628</f>
        <v>0.755007</v>
      </c>
      <c r="J628" s="292">
        <v>0</v>
      </c>
      <c r="K628" s="293">
        <f>E628*J628</f>
        <v>0</v>
      </c>
      <c r="L628" s="291" t="s">
        <v>1787</v>
      </c>
      <c r="P628" s="285">
        <v>2</v>
      </c>
      <c r="AB628" s="254">
        <v>1</v>
      </c>
      <c r="AC628" s="254">
        <v>1</v>
      </c>
      <c r="AD628" s="254">
        <v>1</v>
      </c>
      <c r="BA628" s="254">
        <v>1</v>
      </c>
      <c r="BB628" s="254">
        <f>IF(BA628=1,G628,0)</f>
        <v>0</v>
      </c>
      <c r="BC628" s="254">
        <f>IF(BA628=2,G628,0)</f>
        <v>0</v>
      </c>
      <c r="BD628" s="254">
        <f>IF(BA628=3,G628,0)</f>
        <v>0</v>
      </c>
      <c r="BE628" s="254">
        <f>IF(BA628=4,G628,0)</f>
        <v>0</v>
      </c>
      <c r="BF628" s="254">
        <f>IF(BA628=5,G628,0)</f>
        <v>0</v>
      </c>
      <c r="CB628" s="285">
        <v>1</v>
      </c>
      <c r="CC628" s="285">
        <v>1</v>
      </c>
    </row>
    <row r="629" spans="1:16" ht="12.75">
      <c r="A629" s="294"/>
      <c r="B629" s="297"/>
      <c r="C629" s="298" t="s">
        <v>650</v>
      </c>
      <c r="D629" s="299"/>
      <c r="E629" s="300">
        <v>28.5</v>
      </c>
      <c r="F629" s="301"/>
      <c r="G629" s="302"/>
      <c r="H629" s="303"/>
      <c r="I629" s="295"/>
      <c r="J629" s="304"/>
      <c r="K629" s="295"/>
      <c r="L629" s="302"/>
      <c r="N629" s="296" t="s">
        <v>650</v>
      </c>
      <c r="P629" s="285"/>
    </row>
    <row r="630" spans="1:16" ht="12.75">
      <c r="A630" s="294"/>
      <c r="B630" s="297"/>
      <c r="C630" s="298" t="s">
        <v>651</v>
      </c>
      <c r="D630" s="299"/>
      <c r="E630" s="300">
        <v>21.6</v>
      </c>
      <c r="F630" s="301"/>
      <c r="G630" s="302"/>
      <c r="H630" s="303"/>
      <c r="I630" s="295"/>
      <c r="J630" s="304"/>
      <c r="K630" s="295"/>
      <c r="L630" s="302"/>
      <c r="N630" s="296" t="s">
        <v>651</v>
      </c>
      <c r="P630" s="285"/>
    </row>
    <row r="631" spans="1:58" ht="12.75">
      <c r="A631" s="305"/>
      <c r="B631" s="306" t="s">
        <v>98</v>
      </c>
      <c r="C631" s="307" t="s">
        <v>618</v>
      </c>
      <c r="D631" s="308"/>
      <c r="E631" s="309"/>
      <c r="F631" s="310"/>
      <c r="G631" s="311">
        <f>SUM(G603:G630)</f>
        <v>0</v>
      </c>
      <c r="H631" s="312"/>
      <c r="I631" s="313">
        <f>SUM(I603:I630)</f>
        <v>4.214987</v>
      </c>
      <c r="J631" s="312"/>
      <c r="K631" s="313">
        <f>SUM(K603:K630)</f>
        <v>0</v>
      </c>
      <c r="L631" s="311">
        <f>SUM(L603:L630)</f>
        <v>0</v>
      </c>
      <c r="P631" s="285">
        <v>4</v>
      </c>
      <c r="BB631" s="314">
        <f>SUM(BB603:BB630)</f>
        <v>0</v>
      </c>
      <c r="BC631" s="314">
        <f>SUM(BC603:BC630)</f>
        <v>0</v>
      </c>
      <c r="BD631" s="314">
        <f>SUM(BD603:BD630)</f>
        <v>0</v>
      </c>
      <c r="BE631" s="314">
        <f>SUM(BE603:BE630)</f>
        <v>0</v>
      </c>
      <c r="BF631" s="314">
        <f>SUM(BF603:BF630)</f>
        <v>0</v>
      </c>
    </row>
    <row r="632" spans="1:16" ht="12.75">
      <c r="A632" s="275" t="s">
        <v>95</v>
      </c>
      <c r="B632" s="276" t="s">
        <v>652</v>
      </c>
      <c r="C632" s="277" t="s">
        <v>653</v>
      </c>
      <c r="D632" s="278"/>
      <c r="E632" s="279"/>
      <c r="F632" s="279"/>
      <c r="G632" s="280"/>
      <c r="H632" s="281"/>
      <c r="I632" s="282"/>
      <c r="J632" s="283"/>
      <c r="K632" s="284"/>
      <c r="L632" s="280"/>
      <c r="P632" s="285">
        <v>1</v>
      </c>
    </row>
    <row r="633" spans="1:81" ht="12.75">
      <c r="A633" s="286">
        <v>111</v>
      </c>
      <c r="B633" s="287" t="s">
        <v>655</v>
      </c>
      <c r="C633" s="288" t="s">
        <v>656</v>
      </c>
      <c r="D633" s="289" t="s">
        <v>225</v>
      </c>
      <c r="E633" s="290">
        <v>2</v>
      </c>
      <c r="F633" s="290">
        <v>0</v>
      </c>
      <c r="G633" s="291">
        <f>E633*F633</f>
        <v>0</v>
      </c>
      <c r="H633" s="292">
        <v>0.00936</v>
      </c>
      <c r="I633" s="293">
        <f>E633*H633</f>
        <v>0.01872</v>
      </c>
      <c r="J633" s="292">
        <v>0</v>
      </c>
      <c r="K633" s="293">
        <f>E633*J633</f>
        <v>0</v>
      </c>
      <c r="L633" s="291" t="s">
        <v>1787</v>
      </c>
      <c r="P633" s="285">
        <v>2</v>
      </c>
      <c r="AB633" s="254">
        <v>1</v>
      </c>
      <c r="AC633" s="254">
        <v>1</v>
      </c>
      <c r="AD633" s="254">
        <v>1</v>
      </c>
      <c r="BA633" s="254">
        <v>1</v>
      </c>
      <c r="BB633" s="254">
        <f>IF(BA633=1,G633,0)</f>
        <v>0</v>
      </c>
      <c r="BC633" s="254">
        <f>IF(BA633=2,G633,0)</f>
        <v>0</v>
      </c>
      <c r="BD633" s="254">
        <f>IF(BA633=3,G633,0)</f>
        <v>0</v>
      </c>
      <c r="BE633" s="254">
        <f>IF(BA633=4,G633,0)</f>
        <v>0</v>
      </c>
      <c r="BF633" s="254">
        <f>IF(BA633=5,G633,0)</f>
        <v>0</v>
      </c>
      <c r="CB633" s="285">
        <v>1</v>
      </c>
      <c r="CC633" s="285">
        <v>1</v>
      </c>
    </row>
    <row r="634" spans="1:16" ht="12.75">
      <c r="A634" s="294"/>
      <c r="B634" s="297"/>
      <c r="C634" s="298" t="s">
        <v>657</v>
      </c>
      <c r="D634" s="299"/>
      <c r="E634" s="300">
        <v>0</v>
      </c>
      <c r="F634" s="301"/>
      <c r="G634" s="302"/>
      <c r="H634" s="303"/>
      <c r="I634" s="295"/>
      <c r="J634" s="304"/>
      <c r="K634" s="295"/>
      <c r="L634" s="302"/>
      <c r="N634" s="296" t="s">
        <v>657</v>
      </c>
      <c r="P634" s="285"/>
    </row>
    <row r="635" spans="1:16" ht="12.75">
      <c r="A635" s="294"/>
      <c r="B635" s="297"/>
      <c r="C635" s="298" t="s">
        <v>658</v>
      </c>
      <c r="D635" s="299"/>
      <c r="E635" s="300">
        <v>2</v>
      </c>
      <c r="F635" s="301"/>
      <c r="G635" s="302"/>
      <c r="H635" s="303"/>
      <c r="I635" s="295"/>
      <c r="J635" s="304"/>
      <c r="K635" s="295"/>
      <c r="L635" s="302"/>
      <c r="N635" s="296" t="s">
        <v>658</v>
      </c>
      <c r="P635" s="285"/>
    </row>
    <row r="636" spans="1:81" ht="12.75">
      <c r="A636" s="286">
        <v>112</v>
      </c>
      <c r="B636" s="287" t="s">
        <v>659</v>
      </c>
      <c r="C636" s="288" t="s">
        <v>660</v>
      </c>
      <c r="D636" s="289" t="s">
        <v>225</v>
      </c>
      <c r="E636" s="290">
        <v>2</v>
      </c>
      <c r="F636" s="290">
        <v>0</v>
      </c>
      <c r="G636" s="291">
        <f>E636*F636</f>
        <v>0</v>
      </c>
      <c r="H636" s="292">
        <v>0.1105</v>
      </c>
      <c r="I636" s="293">
        <f>E636*H636</f>
        <v>0.221</v>
      </c>
      <c r="J636" s="292"/>
      <c r="K636" s="293">
        <f>E636*J636</f>
        <v>0</v>
      </c>
      <c r="L636" s="291" t="s">
        <v>1787</v>
      </c>
      <c r="P636" s="285">
        <v>2</v>
      </c>
      <c r="AB636" s="254">
        <v>3</v>
      </c>
      <c r="AC636" s="254">
        <v>1</v>
      </c>
      <c r="AD636" s="254">
        <v>55242310</v>
      </c>
      <c r="BA636" s="254">
        <v>1</v>
      </c>
      <c r="BB636" s="254">
        <f>IF(BA636=1,G636,0)</f>
        <v>0</v>
      </c>
      <c r="BC636" s="254">
        <f>IF(BA636=2,G636,0)</f>
        <v>0</v>
      </c>
      <c r="BD636" s="254">
        <f>IF(BA636=3,G636,0)</f>
        <v>0</v>
      </c>
      <c r="BE636" s="254">
        <f>IF(BA636=4,G636,0)</f>
        <v>0</v>
      </c>
      <c r="BF636" s="254">
        <f>IF(BA636=5,G636,0)</f>
        <v>0</v>
      </c>
      <c r="CB636" s="285">
        <v>3</v>
      </c>
      <c r="CC636" s="285">
        <v>1</v>
      </c>
    </row>
    <row r="637" spans="1:16" ht="12.75">
      <c r="A637" s="294"/>
      <c r="B637" s="297"/>
      <c r="C637" s="298" t="s">
        <v>661</v>
      </c>
      <c r="D637" s="299"/>
      <c r="E637" s="300">
        <v>2</v>
      </c>
      <c r="F637" s="301"/>
      <c r="G637" s="302"/>
      <c r="H637" s="303"/>
      <c r="I637" s="295"/>
      <c r="J637" s="304"/>
      <c r="K637" s="295"/>
      <c r="L637" s="302"/>
      <c r="N637" s="296" t="s">
        <v>661</v>
      </c>
      <c r="P637" s="285"/>
    </row>
    <row r="638" spans="1:58" ht="12.75">
      <c r="A638" s="305"/>
      <c r="B638" s="306" t="s">
        <v>98</v>
      </c>
      <c r="C638" s="307" t="s">
        <v>654</v>
      </c>
      <c r="D638" s="308"/>
      <c r="E638" s="309"/>
      <c r="F638" s="310"/>
      <c r="G638" s="311">
        <f>SUM(G632:G637)</f>
        <v>0</v>
      </c>
      <c r="H638" s="312"/>
      <c r="I638" s="313">
        <f>SUM(I632:I637)</f>
        <v>0.23972</v>
      </c>
      <c r="J638" s="312"/>
      <c r="K638" s="313">
        <f>SUM(K632:K637)</f>
        <v>0</v>
      </c>
      <c r="L638" s="311">
        <f>SUM(L632:L637)</f>
        <v>0</v>
      </c>
      <c r="P638" s="285">
        <v>4</v>
      </c>
      <c r="BB638" s="314">
        <f>SUM(BB632:BB637)</f>
        <v>0</v>
      </c>
      <c r="BC638" s="314">
        <f>SUM(BC632:BC637)</f>
        <v>0</v>
      </c>
      <c r="BD638" s="314">
        <f>SUM(BD632:BD637)</f>
        <v>0</v>
      </c>
      <c r="BE638" s="314">
        <f>SUM(BE632:BE637)</f>
        <v>0</v>
      </c>
      <c r="BF638" s="314">
        <f>SUM(BF632:BF637)</f>
        <v>0</v>
      </c>
    </row>
    <row r="639" spans="1:16" ht="12.75">
      <c r="A639" s="275" t="s">
        <v>95</v>
      </c>
      <c r="B639" s="276" t="s">
        <v>662</v>
      </c>
      <c r="C639" s="277" t="s">
        <v>663</v>
      </c>
      <c r="D639" s="278"/>
      <c r="E639" s="279"/>
      <c r="F639" s="279"/>
      <c r="G639" s="280"/>
      <c r="H639" s="281"/>
      <c r="I639" s="282"/>
      <c r="J639" s="283"/>
      <c r="K639" s="284"/>
      <c r="L639" s="280"/>
      <c r="P639" s="285">
        <v>1</v>
      </c>
    </row>
    <row r="640" spans="1:81" ht="12.75">
      <c r="A640" s="286">
        <v>113</v>
      </c>
      <c r="B640" s="287" t="s">
        <v>665</v>
      </c>
      <c r="C640" s="288" t="s">
        <v>666</v>
      </c>
      <c r="D640" s="289" t="s">
        <v>160</v>
      </c>
      <c r="E640" s="290">
        <v>2096.647</v>
      </c>
      <c r="F640" s="290">
        <v>0</v>
      </c>
      <c r="G640" s="291">
        <f>E640*F640</f>
        <v>0</v>
      </c>
      <c r="H640" s="292">
        <v>0.02426</v>
      </c>
      <c r="I640" s="293">
        <f>E640*H640</f>
        <v>50.86465622</v>
      </c>
      <c r="J640" s="292">
        <v>0</v>
      </c>
      <c r="K640" s="293">
        <f>E640*J640</f>
        <v>0</v>
      </c>
      <c r="L640" s="291" t="s">
        <v>1787</v>
      </c>
      <c r="P640" s="285">
        <v>2</v>
      </c>
      <c r="AB640" s="254">
        <v>1</v>
      </c>
      <c r="AC640" s="254">
        <v>1</v>
      </c>
      <c r="AD640" s="254">
        <v>1</v>
      </c>
      <c r="BA640" s="254">
        <v>1</v>
      </c>
      <c r="BB640" s="254">
        <f>IF(BA640=1,G640,0)</f>
        <v>0</v>
      </c>
      <c r="BC640" s="254">
        <f>IF(BA640=2,G640,0)</f>
        <v>0</v>
      </c>
      <c r="BD640" s="254">
        <f>IF(BA640=3,G640,0)</f>
        <v>0</v>
      </c>
      <c r="BE640" s="254">
        <f>IF(BA640=4,G640,0)</f>
        <v>0</v>
      </c>
      <c r="BF640" s="254">
        <f>IF(BA640=5,G640,0)</f>
        <v>0</v>
      </c>
      <c r="CB640" s="285">
        <v>1</v>
      </c>
      <c r="CC640" s="285">
        <v>1</v>
      </c>
    </row>
    <row r="641" spans="1:16" ht="12.75">
      <c r="A641" s="294"/>
      <c r="B641" s="297"/>
      <c r="C641" s="298" t="s">
        <v>667</v>
      </c>
      <c r="D641" s="299"/>
      <c r="E641" s="300">
        <v>0</v>
      </c>
      <c r="F641" s="301"/>
      <c r="G641" s="302"/>
      <c r="H641" s="303"/>
      <c r="I641" s="295"/>
      <c r="J641" s="304"/>
      <c r="K641" s="295"/>
      <c r="L641" s="302"/>
      <c r="N641" s="296" t="s">
        <v>667</v>
      </c>
      <c r="P641" s="285"/>
    </row>
    <row r="642" spans="1:16" ht="12.75">
      <c r="A642" s="294"/>
      <c r="B642" s="297"/>
      <c r="C642" s="298" t="s">
        <v>668</v>
      </c>
      <c r="D642" s="299"/>
      <c r="E642" s="300">
        <v>125.226</v>
      </c>
      <c r="F642" s="301"/>
      <c r="G642" s="302"/>
      <c r="H642" s="303"/>
      <c r="I642" s="295"/>
      <c r="J642" s="304"/>
      <c r="K642" s="295"/>
      <c r="L642" s="302"/>
      <c r="N642" s="296" t="s">
        <v>668</v>
      </c>
      <c r="P642" s="285"/>
    </row>
    <row r="643" spans="1:16" ht="12.75">
      <c r="A643" s="294"/>
      <c r="B643" s="297"/>
      <c r="C643" s="298" t="s">
        <v>669</v>
      </c>
      <c r="D643" s="299"/>
      <c r="E643" s="300">
        <v>224.532</v>
      </c>
      <c r="F643" s="301"/>
      <c r="G643" s="302"/>
      <c r="H643" s="303"/>
      <c r="I643" s="295"/>
      <c r="J643" s="304"/>
      <c r="K643" s="295"/>
      <c r="L643" s="302"/>
      <c r="N643" s="296" t="s">
        <v>669</v>
      </c>
      <c r="P643" s="285"/>
    </row>
    <row r="644" spans="1:16" ht="12.75">
      <c r="A644" s="294"/>
      <c r="B644" s="297"/>
      <c r="C644" s="298" t="s">
        <v>670</v>
      </c>
      <c r="D644" s="299"/>
      <c r="E644" s="300">
        <v>0</v>
      </c>
      <c r="F644" s="301"/>
      <c r="G644" s="302"/>
      <c r="H644" s="303"/>
      <c r="I644" s="295"/>
      <c r="J644" s="304"/>
      <c r="K644" s="295"/>
      <c r="L644" s="302"/>
      <c r="N644" s="296" t="s">
        <v>670</v>
      </c>
      <c r="P644" s="285"/>
    </row>
    <row r="645" spans="1:16" ht="12.75">
      <c r="A645" s="294"/>
      <c r="B645" s="297"/>
      <c r="C645" s="298" t="s">
        <v>671</v>
      </c>
      <c r="D645" s="299"/>
      <c r="E645" s="300">
        <v>378.2</v>
      </c>
      <c r="F645" s="301"/>
      <c r="G645" s="302"/>
      <c r="H645" s="303"/>
      <c r="I645" s="295"/>
      <c r="J645" s="304"/>
      <c r="K645" s="295"/>
      <c r="L645" s="302"/>
      <c r="N645" s="296" t="s">
        <v>671</v>
      </c>
      <c r="P645" s="285"/>
    </row>
    <row r="646" spans="1:16" ht="12.75">
      <c r="A646" s="294"/>
      <c r="B646" s="297"/>
      <c r="C646" s="298" t="s">
        <v>672</v>
      </c>
      <c r="D646" s="299"/>
      <c r="E646" s="300">
        <v>316.476</v>
      </c>
      <c r="F646" s="301"/>
      <c r="G646" s="302"/>
      <c r="H646" s="303"/>
      <c r="I646" s="295"/>
      <c r="J646" s="304"/>
      <c r="K646" s="295"/>
      <c r="L646" s="302"/>
      <c r="N646" s="296" t="s">
        <v>672</v>
      </c>
      <c r="P646" s="285"/>
    </row>
    <row r="647" spans="1:16" ht="12.75">
      <c r="A647" s="294"/>
      <c r="B647" s="297"/>
      <c r="C647" s="298" t="s">
        <v>673</v>
      </c>
      <c r="D647" s="299"/>
      <c r="E647" s="300">
        <v>0</v>
      </c>
      <c r="F647" s="301"/>
      <c r="G647" s="302"/>
      <c r="H647" s="303"/>
      <c r="I647" s="295"/>
      <c r="J647" s="304"/>
      <c r="K647" s="295"/>
      <c r="L647" s="302"/>
      <c r="N647" s="296" t="s">
        <v>673</v>
      </c>
      <c r="P647" s="285"/>
    </row>
    <row r="648" spans="1:16" ht="12.75">
      <c r="A648" s="294"/>
      <c r="B648" s="297"/>
      <c r="C648" s="298" t="s">
        <v>674</v>
      </c>
      <c r="D648" s="299"/>
      <c r="E648" s="300">
        <v>400.14</v>
      </c>
      <c r="F648" s="301"/>
      <c r="G648" s="302"/>
      <c r="H648" s="303"/>
      <c r="I648" s="295"/>
      <c r="J648" s="304"/>
      <c r="K648" s="295"/>
      <c r="L648" s="302"/>
      <c r="N648" s="296" t="s">
        <v>674</v>
      </c>
      <c r="P648" s="285"/>
    </row>
    <row r="649" spans="1:16" ht="12.75">
      <c r="A649" s="294"/>
      <c r="B649" s="297"/>
      <c r="C649" s="298" t="s">
        <v>675</v>
      </c>
      <c r="D649" s="299"/>
      <c r="E649" s="300">
        <v>471.307</v>
      </c>
      <c r="F649" s="301"/>
      <c r="G649" s="302"/>
      <c r="H649" s="303"/>
      <c r="I649" s="295"/>
      <c r="J649" s="304"/>
      <c r="K649" s="295"/>
      <c r="L649" s="302"/>
      <c r="N649" s="296" t="s">
        <v>675</v>
      </c>
      <c r="P649" s="285"/>
    </row>
    <row r="650" spans="1:16" ht="12.75">
      <c r="A650" s="294"/>
      <c r="B650" s="297"/>
      <c r="C650" s="298" t="s">
        <v>676</v>
      </c>
      <c r="D650" s="299"/>
      <c r="E650" s="300">
        <v>0</v>
      </c>
      <c r="F650" s="301"/>
      <c r="G650" s="302"/>
      <c r="H650" s="303"/>
      <c r="I650" s="295"/>
      <c r="J650" s="304"/>
      <c r="K650" s="295"/>
      <c r="L650" s="302"/>
      <c r="N650" s="296" t="s">
        <v>676</v>
      </c>
      <c r="P650" s="285"/>
    </row>
    <row r="651" spans="1:16" ht="12.75">
      <c r="A651" s="294"/>
      <c r="B651" s="297"/>
      <c r="C651" s="298" t="s">
        <v>677</v>
      </c>
      <c r="D651" s="299"/>
      <c r="E651" s="300">
        <v>180.766</v>
      </c>
      <c r="F651" s="301"/>
      <c r="G651" s="302"/>
      <c r="H651" s="303"/>
      <c r="I651" s="295"/>
      <c r="J651" s="304"/>
      <c r="K651" s="295"/>
      <c r="L651" s="302"/>
      <c r="N651" s="296" t="s">
        <v>677</v>
      </c>
      <c r="P651" s="285"/>
    </row>
    <row r="652" spans="1:81" ht="12.75">
      <c r="A652" s="286">
        <v>114</v>
      </c>
      <c r="B652" s="287" t="s">
        <v>678</v>
      </c>
      <c r="C652" s="288" t="s">
        <v>679</v>
      </c>
      <c r="D652" s="289" t="s">
        <v>160</v>
      </c>
      <c r="E652" s="290">
        <v>6289.95</v>
      </c>
      <c r="F652" s="290">
        <v>0</v>
      </c>
      <c r="G652" s="291">
        <f>E652*F652</f>
        <v>0</v>
      </c>
      <c r="H652" s="292">
        <v>0.00102</v>
      </c>
      <c r="I652" s="293">
        <f>E652*H652</f>
        <v>6.415749</v>
      </c>
      <c r="J652" s="292">
        <v>0</v>
      </c>
      <c r="K652" s="293">
        <f>E652*J652</f>
        <v>0</v>
      </c>
      <c r="L652" s="291" t="s">
        <v>1787</v>
      </c>
      <c r="P652" s="285">
        <v>2</v>
      </c>
      <c r="AB652" s="254">
        <v>1</v>
      </c>
      <c r="AC652" s="254">
        <v>1</v>
      </c>
      <c r="AD652" s="254">
        <v>1</v>
      </c>
      <c r="BA652" s="254">
        <v>1</v>
      </c>
      <c r="BB652" s="254">
        <f>IF(BA652=1,G652,0)</f>
        <v>0</v>
      </c>
      <c r="BC652" s="254">
        <f>IF(BA652=2,G652,0)</f>
        <v>0</v>
      </c>
      <c r="BD652" s="254">
        <f>IF(BA652=3,G652,0)</f>
        <v>0</v>
      </c>
      <c r="BE652" s="254">
        <f>IF(BA652=4,G652,0)</f>
        <v>0</v>
      </c>
      <c r="BF652" s="254">
        <f>IF(BA652=5,G652,0)</f>
        <v>0</v>
      </c>
      <c r="CB652" s="285">
        <v>1</v>
      </c>
      <c r="CC652" s="285">
        <v>1</v>
      </c>
    </row>
    <row r="653" spans="1:16" ht="12.75">
      <c r="A653" s="294"/>
      <c r="B653" s="297"/>
      <c r="C653" s="298" t="s">
        <v>680</v>
      </c>
      <c r="D653" s="299"/>
      <c r="E653" s="300">
        <v>6289.95</v>
      </c>
      <c r="F653" s="301"/>
      <c r="G653" s="302"/>
      <c r="H653" s="303"/>
      <c r="I653" s="295"/>
      <c r="J653" s="304"/>
      <c r="K653" s="295"/>
      <c r="L653" s="302"/>
      <c r="N653" s="296" t="s">
        <v>680</v>
      </c>
      <c r="P653" s="285"/>
    </row>
    <row r="654" spans="1:81" ht="12.75">
      <c r="A654" s="286">
        <v>115</v>
      </c>
      <c r="B654" s="287" t="s">
        <v>681</v>
      </c>
      <c r="C654" s="288" t="s">
        <v>682</v>
      </c>
      <c r="D654" s="289" t="s">
        <v>160</v>
      </c>
      <c r="E654" s="290">
        <v>2096.65</v>
      </c>
      <c r="F654" s="290">
        <v>0</v>
      </c>
      <c r="G654" s="291">
        <f>E654*F654</f>
        <v>0</v>
      </c>
      <c r="H654" s="292">
        <v>0</v>
      </c>
      <c r="I654" s="293">
        <f>E654*H654</f>
        <v>0</v>
      </c>
      <c r="J654" s="292">
        <v>0</v>
      </c>
      <c r="K654" s="293">
        <f>E654*J654</f>
        <v>0</v>
      </c>
      <c r="L654" s="291" t="s">
        <v>1787</v>
      </c>
      <c r="P654" s="285">
        <v>2</v>
      </c>
      <c r="AB654" s="254">
        <v>1</v>
      </c>
      <c r="AC654" s="254">
        <v>1</v>
      </c>
      <c r="AD654" s="254">
        <v>1</v>
      </c>
      <c r="BA654" s="254">
        <v>1</v>
      </c>
      <c r="BB654" s="254">
        <f>IF(BA654=1,G654,0)</f>
        <v>0</v>
      </c>
      <c r="BC654" s="254">
        <f>IF(BA654=2,G654,0)</f>
        <v>0</v>
      </c>
      <c r="BD654" s="254">
        <f>IF(BA654=3,G654,0)</f>
        <v>0</v>
      </c>
      <c r="BE654" s="254">
        <f>IF(BA654=4,G654,0)</f>
        <v>0</v>
      </c>
      <c r="BF654" s="254">
        <f>IF(BA654=5,G654,0)</f>
        <v>0</v>
      </c>
      <c r="CB654" s="285">
        <v>1</v>
      </c>
      <c r="CC654" s="285">
        <v>1</v>
      </c>
    </row>
    <row r="655" spans="1:16" ht="12.75">
      <c r="A655" s="294"/>
      <c r="B655" s="297"/>
      <c r="C655" s="298" t="s">
        <v>683</v>
      </c>
      <c r="D655" s="299"/>
      <c r="E655" s="300">
        <v>2096.65</v>
      </c>
      <c r="F655" s="301"/>
      <c r="G655" s="302"/>
      <c r="H655" s="303"/>
      <c r="I655" s="295"/>
      <c r="J655" s="304"/>
      <c r="K655" s="295"/>
      <c r="L655" s="302"/>
      <c r="N655" s="296" t="s">
        <v>683</v>
      </c>
      <c r="P655" s="285"/>
    </row>
    <row r="656" spans="1:81" ht="12.75">
      <c r="A656" s="286">
        <v>116</v>
      </c>
      <c r="B656" s="287" t="s">
        <v>684</v>
      </c>
      <c r="C656" s="288" t="s">
        <v>685</v>
      </c>
      <c r="D656" s="289" t="s">
        <v>160</v>
      </c>
      <c r="E656" s="290">
        <v>92.0867</v>
      </c>
      <c r="F656" s="290">
        <v>0</v>
      </c>
      <c r="G656" s="291">
        <f>E656*F656</f>
        <v>0</v>
      </c>
      <c r="H656" s="292">
        <v>0.00592</v>
      </c>
      <c r="I656" s="293">
        <f>E656*H656</f>
        <v>0.545153264</v>
      </c>
      <c r="J656" s="292">
        <v>0</v>
      </c>
      <c r="K656" s="293">
        <f>E656*J656</f>
        <v>0</v>
      </c>
      <c r="L656" s="291" t="s">
        <v>1787</v>
      </c>
      <c r="P656" s="285">
        <v>2</v>
      </c>
      <c r="AB656" s="254">
        <v>1</v>
      </c>
      <c r="AC656" s="254">
        <v>1</v>
      </c>
      <c r="AD656" s="254">
        <v>1</v>
      </c>
      <c r="BA656" s="254">
        <v>1</v>
      </c>
      <c r="BB656" s="254">
        <f>IF(BA656=1,G656,0)</f>
        <v>0</v>
      </c>
      <c r="BC656" s="254">
        <f>IF(BA656=2,G656,0)</f>
        <v>0</v>
      </c>
      <c r="BD656" s="254">
        <f>IF(BA656=3,G656,0)</f>
        <v>0</v>
      </c>
      <c r="BE656" s="254">
        <f>IF(BA656=4,G656,0)</f>
        <v>0</v>
      </c>
      <c r="BF656" s="254">
        <f>IF(BA656=5,G656,0)</f>
        <v>0</v>
      </c>
      <c r="CB656" s="285">
        <v>1</v>
      </c>
      <c r="CC656" s="285">
        <v>1</v>
      </c>
    </row>
    <row r="657" spans="1:16" ht="12.75">
      <c r="A657" s="294"/>
      <c r="B657" s="297"/>
      <c r="C657" s="298" t="s">
        <v>686</v>
      </c>
      <c r="D657" s="299"/>
      <c r="E657" s="300">
        <v>0</v>
      </c>
      <c r="F657" s="301"/>
      <c r="G657" s="302"/>
      <c r="H657" s="303"/>
      <c r="I657" s="295"/>
      <c r="J657" s="304"/>
      <c r="K657" s="295"/>
      <c r="L657" s="302"/>
      <c r="N657" s="296" t="s">
        <v>686</v>
      </c>
      <c r="P657" s="285"/>
    </row>
    <row r="658" spans="1:16" ht="12.75">
      <c r="A658" s="294"/>
      <c r="B658" s="297"/>
      <c r="C658" s="298" t="s">
        <v>687</v>
      </c>
      <c r="D658" s="299"/>
      <c r="E658" s="300">
        <v>61.77</v>
      </c>
      <c r="F658" s="301"/>
      <c r="G658" s="302"/>
      <c r="H658" s="303"/>
      <c r="I658" s="295"/>
      <c r="J658" s="304"/>
      <c r="K658" s="295"/>
      <c r="L658" s="302"/>
      <c r="N658" s="296" t="s">
        <v>687</v>
      </c>
      <c r="P658" s="285"/>
    </row>
    <row r="659" spans="1:16" ht="12.75">
      <c r="A659" s="294"/>
      <c r="B659" s="297"/>
      <c r="C659" s="298" t="s">
        <v>688</v>
      </c>
      <c r="D659" s="299"/>
      <c r="E659" s="300">
        <v>0</v>
      </c>
      <c r="F659" s="301"/>
      <c r="G659" s="302"/>
      <c r="H659" s="303"/>
      <c r="I659" s="295"/>
      <c r="J659" s="304"/>
      <c r="K659" s="295"/>
      <c r="L659" s="302"/>
      <c r="N659" s="296" t="s">
        <v>688</v>
      </c>
      <c r="P659" s="285"/>
    </row>
    <row r="660" spans="1:16" ht="12.75">
      <c r="A660" s="294"/>
      <c r="B660" s="297"/>
      <c r="C660" s="298" t="s">
        <v>689</v>
      </c>
      <c r="D660" s="299"/>
      <c r="E660" s="300">
        <v>30.3167</v>
      </c>
      <c r="F660" s="301"/>
      <c r="G660" s="302"/>
      <c r="H660" s="303"/>
      <c r="I660" s="295"/>
      <c r="J660" s="304"/>
      <c r="K660" s="295"/>
      <c r="L660" s="302"/>
      <c r="N660" s="296" t="s">
        <v>689</v>
      </c>
      <c r="P660" s="285"/>
    </row>
    <row r="661" spans="1:81" ht="12.75">
      <c r="A661" s="286">
        <v>117</v>
      </c>
      <c r="B661" s="287" t="s">
        <v>690</v>
      </c>
      <c r="C661" s="288" t="s">
        <v>691</v>
      </c>
      <c r="D661" s="289" t="s">
        <v>160</v>
      </c>
      <c r="E661" s="290">
        <v>2096.65</v>
      </c>
      <c r="F661" s="290">
        <v>0</v>
      </c>
      <c r="G661" s="291">
        <f>E661*F661</f>
        <v>0</v>
      </c>
      <c r="H661" s="292">
        <v>0</v>
      </c>
      <c r="I661" s="293">
        <f>E661*H661</f>
        <v>0</v>
      </c>
      <c r="J661" s="292">
        <v>0</v>
      </c>
      <c r="K661" s="293">
        <f>E661*J661</f>
        <v>0</v>
      </c>
      <c r="L661" s="291" t="s">
        <v>1787</v>
      </c>
      <c r="P661" s="285">
        <v>2</v>
      </c>
      <c r="AB661" s="254">
        <v>1</v>
      </c>
      <c r="AC661" s="254">
        <v>1</v>
      </c>
      <c r="AD661" s="254">
        <v>1</v>
      </c>
      <c r="BA661" s="254">
        <v>1</v>
      </c>
      <c r="BB661" s="254">
        <f>IF(BA661=1,G661,0)</f>
        <v>0</v>
      </c>
      <c r="BC661" s="254">
        <f>IF(BA661=2,G661,0)</f>
        <v>0</v>
      </c>
      <c r="BD661" s="254">
        <f>IF(BA661=3,G661,0)</f>
        <v>0</v>
      </c>
      <c r="BE661" s="254">
        <f>IF(BA661=4,G661,0)</f>
        <v>0</v>
      </c>
      <c r="BF661" s="254">
        <f>IF(BA661=5,G661,0)</f>
        <v>0</v>
      </c>
      <c r="CB661" s="285">
        <v>1</v>
      </c>
      <c r="CC661" s="285">
        <v>1</v>
      </c>
    </row>
    <row r="662" spans="1:16" ht="12.75">
      <c r="A662" s="294"/>
      <c r="B662" s="297"/>
      <c r="C662" s="298" t="s">
        <v>692</v>
      </c>
      <c r="D662" s="299"/>
      <c r="E662" s="300">
        <v>2096.65</v>
      </c>
      <c r="F662" s="301"/>
      <c r="G662" s="302"/>
      <c r="H662" s="303"/>
      <c r="I662" s="295"/>
      <c r="J662" s="304"/>
      <c r="K662" s="295"/>
      <c r="L662" s="302"/>
      <c r="N662" s="296" t="s">
        <v>692</v>
      </c>
      <c r="P662" s="285"/>
    </row>
    <row r="663" spans="1:81" ht="12.75">
      <c r="A663" s="286">
        <v>118</v>
      </c>
      <c r="B663" s="287" t="s">
        <v>693</v>
      </c>
      <c r="C663" s="288" t="s">
        <v>694</v>
      </c>
      <c r="D663" s="289" t="s">
        <v>160</v>
      </c>
      <c r="E663" s="290">
        <v>6289.95</v>
      </c>
      <c r="F663" s="290">
        <v>0</v>
      </c>
      <c r="G663" s="291">
        <f>E663*F663</f>
        <v>0</v>
      </c>
      <c r="H663" s="292">
        <v>0</v>
      </c>
      <c r="I663" s="293">
        <f>E663*H663</f>
        <v>0</v>
      </c>
      <c r="J663" s="292">
        <v>0</v>
      </c>
      <c r="K663" s="293">
        <f>E663*J663</f>
        <v>0</v>
      </c>
      <c r="L663" s="291" t="s">
        <v>1787</v>
      </c>
      <c r="P663" s="285">
        <v>2</v>
      </c>
      <c r="AB663" s="254">
        <v>1</v>
      </c>
      <c r="AC663" s="254">
        <v>1</v>
      </c>
      <c r="AD663" s="254">
        <v>1</v>
      </c>
      <c r="BA663" s="254">
        <v>1</v>
      </c>
      <c r="BB663" s="254">
        <f>IF(BA663=1,G663,0)</f>
        <v>0</v>
      </c>
      <c r="BC663" s="254">
        <f>IF(BA663=2,G663,0)</f>
        <v>0</v>
      </c>
      <c r="BD663" s="254">
        <f>IF(BA663=3,G663,0)</f>
        <v>0</v>
      </c>
      <c r="BE663" s="254">
        <f>IF(BA663=4,G663,0)</f>
        <v>0</v>
      </c>
      <c r="BF663" s="254">
        <f>IF(BA663=5,G663,0)</f>
        <v>0</v>
      </c>
      <c r="CB663" s="285">
        <v>1</v>
      </c>
      <c r="CC663" s="285">
        <v>1</v>
      </c>
    </row>
    <row r="664" spans="1:16" ht="12.75">
      <c r="A664" s="294"/>
      <c r="B664" s="297"/>
      <c r="C664" s="298" t="s">
        <v>695</v>
      </c>
      <c r="D664" s="299"/>
      <c r="E664" s="300">
        <v>6289.95</v>
      </c>
      <c r="F664" s="301"/>
      <c r="G664" s="302"/>
      <c r="H664" s="303"/>
      <c r="I664" s="295"/>
      <c r="J664" s="304"/>
      <c r="K664" s="295"/>
      <c r="L664" s="302"/>
      <c r="N664" s="296" t="s">
        <v>695</v>
      </c>
      <c r="P664" s="285"/>
    </row>
    <row r="665" spans="1:81" ht="12.75">
      <c r="A665" s="286">
        <v>119</v>
      </c>
      <c r="B665" s="287" t="s">
        <v>696</v>
      </c>
      <c r="C665" s="288" t="s">
        <v>697</v>
      </c>
      <c r="D665" s="289" t="s">
        <v>160</v>
      </c>
      <c r="E665" s="290">
        <v>2096.65</v>
      </c>
      <c r="F665" s="290">
        <v>0</v>
      </c>
      <c r="G665" s="291">
        <f>E665*F665</f>
        <v>0</v>
      </c>
      <c r="H665" s="292">
        <v>0</v>
      </c>
      <c r="I665" s="293">
        <f>E665*H665</f>
        <v>0</v>
      </c>
      <c r="J665" s="292">
        <v>0</v>
      </c>
      <c r="K665" s="293">
        <f>E665*J665</f>
        <v>0</v>
      </c>
      <c r="L665" s="291" t="s">
        <v>1787</v>
      </c>
      <c r="P665" s="285">
        <v>2</v>
      </c>
      <c r="AB665" s="254">
        <v>1</v>
      </c>
      <c r="AC665" s="254">
        <v>1</v>
      </c>
      <c r="AD665" s="254">
        <v>1</v>
      </c>
      <c r="BA665" s="254">
        <v>1</v>
      </c>
      <c r="BB665" s="254">
        <f>IF(BA665=1,G665,0)</f>
        <v>0</v>
      </c>
      <c r="BC665" s="254">
        <f>IF(BA665=2,G665,0)</f>
        <v>0</v>
      </c>
      <c r="BD665" s="254">
        <f>IF(BA665=3,G665,0)</f>
        <v>0</v>
      </c>
      <c r="BE665" s="254">
        <f>IF(BA665=4,G665,0)</f>
        <v>0</v>
      </c>
      <c r="BF665" s="254">
        <f>IF(BA665=5,G665,0)</f>
        <v>0</v>
      </c>
      <c r="CB665" s="285">
        <v>1</v>
      </c>
      <c r="CC665" s="285">
        <v>1</v>
      </c>
    </row>
    <row r="666" spans="1:16" ht="12.75">
      <c r="A666" s="294"/>
      <c r="B666" s="297"/>
      <c r="C666" s="298" t="s">
        <v>692</v>
      </c>
      <c r="D666" s="299"/>
      <c r="E666" s="300">
        <v>2096.65</v>
      </c>
      <c r="F666" s="301"/>
      <c r="G666" s="302"/>
      <c r="H666" s="303"/>
      <c r="I666" s="295"/>
      <c r="J666" s="304"/>
      <c r="K666" s="295"/>
      <c r="L666" s="302"/>
      <c r="N666" s="296" t="s">
        <v>692</v>
      </c>
      <c r="P666" s="285"/>
    </row>
    <row r="667" spans="1:58" ht="12.75">
      <c r="A667" s="305"/>
      <c r="B667" s="306" t="s">
        <v>98</v>
      </c>
      <c r="C667" s="307" t="s">
        <v>664</v>
      </c>
      <c r="D667" s="308"/>
      <c r="E667" s="309"/>
      <c r="F667" s="310"/>
      <c r="G667" s="311">
        <f>SUM(G639:G666)</f>
        <v>0</v>
      </c>
      <c r="H667" s="312"/>
      <c r="I667" s="313">
        <f>SUM(I639:I666)</f>
        <v>57.825558484</v>
      </c>
      <c r="J667" s="312"/>
      <c r="K667" s="313">
        <f>SUM(K639:K666)</f>
        <v>0</v>
      </c>
      <c r="L667" s="311">
        <f>SUM(L639:L666)</f>
        <v>0</v>
      </c>
      <c r="P667" s="285">
        <v>4</v>
      </c>
      <c r="BB667" s="314">
        <f>SUM(BB639:BB666)</f>
        <v>0</v>
      </c>
      <c r="BC667" s="314">
        <f>SUM(BC639:BC666)</f>
        <v>0</v>
      </c>
      <c r="BD667" s="314">
        <f>SUM(BD639:BD666)</f>
        <v>0</v>
      </c>
      <c r="BE667" s="314">
        <f>SUM(BE639:BE666)</f>
        <v>0</v>
      </c>
      <c r="BF667" s="314">
        <f>SUM(BF639:BF666)</f>
        <v>0</v>
      </c>
    </row>
    <row r="668" spans="1:16" ht="12.75">
      <c r="A668" s="275" t="s">
        <v>95</v>
      </c>
      <c r="B668" s="276" t="s">
        <v>698</v>
      </c>
      <c r="C668" s="277" t="s">
        <v>699</v>
      </c>
      <c r="D668" s="278"/>
      <c r="E668" s="279"/>
      <c r="F668" s="279"/>
      <c r="G668" s="280"/>
      <c r="H668" s="281"/>
      <c r="I668" s="282"/>
      <c r="J668" s="283"/>
      <c r="K668" s="284"/>
      <c r="L668" s="280"/>
      <c r="P668" s="285">
        <v>1</v>
      </c>
    </row>
    <row r="669" spans="1:81" ht="12.75">
      <c r="A669" s="286">
        <v>120</v>
      </c>
      <c r="B669" s="287" t="s">
        <v>701</v>
      </c>
      <c r="C669" s="288" t="s">
        <v>702</v>
      </c>
      <c r="D669" s="289" t="s">
        <v>160</v>
      </c>
      <c r="E669" s="290">
        <v>1878.73</v>
      </c>
      <c r="F669" s="290">
        <v>0</v>
      </c>
      <c r="G669" s="291">
        <f>E669*F669</f>
        <v>0</v>
      </c>
      <c r="H669" s="292">
        <v>4E-05</v>
      </c>
      <c r="I669" s="293">
        <f>E669*H669</f>
        <v>0.07514920000000001</v>
      </c>
      <c r="J669" s="292">
        <v>0</v>
      </c>
      <c r="K669" s="293">
        <f>E669*J669</f>
        <v>0</v>
      </c>
      <c r="L669" s="291" t="s">
        <v>1787</v>
      </c>
      <c r="P669" s="285">
        <v>2</v>
      </c>
      <c r="AB669" s="254">
        <v>1</v>
      </c>
      <c r="AC669" s="254">
        <v>1</v>
      </c>
      <c r="AD669" s="254">
        <v>1</v>
      </c>
      <c r="BA669" s="254">
        <v>1</v>
      </c>
      <c r="BB669" s="254">
        <f>IF(BA669=1,G669,0)</f>
        <v>0</v>
      </c>
      <c r="BC669" s="254">
        <f>IF(BA669=2,G669,0)</f>
        <v>0</v>
      </c>
      <c r="BD669" s="254">
        <f>IF(BA669=3,G669,0)</f>
        <v>0</v>
      </c>
      <c r="BE669" s="254">
        <f>IF(BA669=4,G669,0)</f>
        <v>0</v>
      </c>
      <c r="BF669" s="254">
        <f>IF(BA669=5,G669,0)</f>
        <v>0</v>
      </c>
      <c r="CB669" s="285">
        <v>1</v>
      </c>
      <c r="CC669" s="285">
        <v>1</v>
      </c>
    </row>
    <row r="670" spans="1:16" ht="12.75">
      <c r="A670" s="294"/>
      <c r="B670" s="297"/>
      <c r="C670" s="298" t="s">
        <v>703</v>
      </c>
      <c r="D670" s="299"/>
      <c r="E670" s="300">
        <v>0</v>
      </c>
      <c r="F670" s="301"/>
      <c r="G670" s="302"/>
      <c r="H670" s="303"/>
      <c r="I670" s="295"/>
      <c r="J670" s="304"/>
      <c r="K670" s="295"/>
      <c r="L670" s="302"/>
      <c r="N670" s="296" t="s">
        <v>703</v>
      </c>
      <c r="P670" s="285"/>
    </row>
    <row r="671" spans="1:16" ht="22.5">
      <c r="A671" s="294"/>
      <c r="B671" s="297"/>
      <c r="C671" s="298" t="s">
        <v>704</v>
      </c>
      <c r="D671" s="299"/>
      <c r="E671" s="300">
        <v>344.26</v>
      </c>
      <c r="F671" s="301"/>
      <c r="G671" s="302"/>
      <c r="H671" s="303"/>
      <c r="I671" s="295"/>
      <c r="J671" s="304"/>
      <c r="K671" s="295"/>
      <c r="L671" s="302"/>
      <c r="N671" s="296" t="s">
        <v>704</v>
      </c>
      <c r="P671" s="285"/>
    </row>
    <row r="672" spans="1:16" ht="12.75">
      <c r="A672" s="294"/>
      <c r="B672" s="297"/>
      <c r="C672" s="298" t="s">
        <v>705</v>
      </c>
      <c r="D672" s="299"/>
      <c r="E672" s="300">
        <v>96.59</v>
      </c>
      <c r="F672" s="301"/>
      <c r="G672" s="302"/>
      <c r="H672" s="303"/>
      <c r="I672" s="295"/>
      <c r="J672" s="304"/>
      <c r="K672" s="295"/>
      <c r="L672" s="302"/>
      <c r="N672" s="296" t="s">
        <v>705</v>
      </c>
      <c r="P672" s="285"/>
    </row>
    <row r="673" spans="1:16" ht="22.5">
      <c r="A673" s="294"/>
      <c r="B673" s="297"/>
      <c r="C673" s="298" t="s">
        <v>706</v>
      </c>
      <c r="D673" s="299"/>
      <c r="E673" s="300">
        <v>328.58</v>
      </c>
      <c r="F673" s="301"/>
      <c r="G673" s="302"/>
      <c r="H673" s="303"/>
      <c r="I673" s="295"/>
      <c r="J673" s="304"/>
      <c r="K673" s="295"/>
      <c r="L673" s="302"/>
      <c r="N673" s="296" t="s">
        <v>706</v>
      </c>
      <c r="P673" s="285"/>
    </row>
    <row r="674" spans="1:16" ht="12.75">
      <c r="A674" s="294"/>
      <c r="B674" s="297"/>
      <c r="C674" s="298" t="s">
        <v>707</v>
      </c>
      <c r="D674" s="299"/>
      <c r="E674" s="300">
        <v>74.43</v>
      </c>
      <c r="F674" s="301"/>
      <c r="G674" s="302"/>
      <c r="H674" s="303"/>
      <c r="I674" s="295"/>
      <c r="J674" s="304"/>
      <c r="K674" s="295"/>
      <c r="L674" s="302"/>
      <c r="N674" s="296" t="s">
        <v>707</v>
      </c>
      <c r="P674" s="285"/>
    </row>
    <row r="675" spans="1:16" ht="22.5">
      <c r="A675" s="294"/>
      <c r="B675" s="297"/>
      <c r="C675" s="298" t="s">
        <v>708</v>
      </c>
      <c r="D675" s="299"/>
      <c r="E675" s="300">
        <v>300.73</v>
      </c>
      <c r="F675" s="301"/>
      <c r="G675" s="302"/>
      <c r="H675" s="303"/>
      <c r="I675" s="295"/>
      <c r="J675" s="304"/>
      <c r="K675" s="295"/>
      <c r="L675" s="302"/>
      <c r="N675" s="296" t="s">
        <v>708</v>
      </c>
      <c r="P675" s="285"/>
    </row>
    <row r="676" spans="1:16" ht="12.75">
      <c r="A676" s="294"/>
      <c r="B676" s="297"/>
      <c r="C676" s="298" t="s">
        <v>709</v>
      </c>
      <c r="D676" s="299"/>
      <c r="E676" s="300">
        <v>50.88</v>
      </c>
      <c r="F676" s="301"/>
      <c r="G676" s="302"/>
      <c r="H676" s="303"/>
      <c r="I676" s="295"/>
      <c r="J676" s="304"/>
      <c r="K676" s="295"/>
      <c r="L676" s="302"/>
      <c r="N676" s="296" t="s">
        <v>709</v>
      </c>
      <c r="P676" s="285"/>
    </row>
    <row r="677" spans="1:16" ht="12.75">
      <c r="A677" s="294"/>
      <c r="B677" s="297"/>
      <c r="C677" s="298" t="s">
        <v>710</v>
      </c>
      <c r="D677" s="299"/>
      <c r="E677" s="300">
        <v>183.26</v>
      </c>
      <c r="F677" s="301"/>
      <c r="G677" s="302"/>
      <c r="H677" s="303"/>
      <c r="I677" s="295"/>
      <c r="J677" s="304"/>
      <c r="K677" s="295"/>
      <c r="L677" s="302"/>
      <c r="N677" s="296" t="s">
        <v>710</v>
      </c>
      <c r="P677" s="285"/>
    </row>
    <row r="678" spans="1:16" ht="12.75">
      <c r="A678" s="294"/>
      <c r="B678" s="297"/>
      <c r="C678" s="298" t="s">
        <v>126</v>
      </c>
      <c r="D678" s="299"/>
      <c r="E678" s="300">
        <v>0</v>
      </c>
      <c r="F678" s="301"/>
      <c r="G678" s="302"/>
      <c r="H678" s="303"/>
      <c r="I678" s="295"/>
      <c r="J678" s="304"/>
      <c r="K678" s="295"/>
      <c r="L678" s="302"/>
      <c r="N678" s="296">
        <v>0</v>
      </c>
      <c r="P678" s="285"/>
    </row>
    <row r="679" spans="1:16" ht="12.75">
      <c r="A679" s="294"/>
      <c r="B679" s="297"/>
      <c r="C679" s="298" t="s">
        <v>711</v>
      </c>
      <c r="D679" s="299"/>
      <c r="E679" s="300">
        <v>0</v>
      </c>
      <c r="F679" s="301"/>
      <c r="G679" s="302"/>
      <c r="H679" s="303"/>
      <c r="I679" s="295"/>
      <c r="J679" s="304"/>
      <c r="K679" s="295"/>
      <c r="L679" s="302"/>
      <c r="N679" s="296" t="s">
        <v>711</v>
      </c>
      <c r="P679" s="285"/>
    </row>
    <row r="680" spans="1:16" ht="12.75">
      <c r="A680" s="294"/>
      <c r="B680" s="297"/>
      <c r="C680" s="298" t="s">
        <v>712</v>
      </c>
      <c r="D680" s="299"/>
      <c r="E680" s="300">
        <v>500</v>
      </c>
      <c r="F680" s="301"/>
      <c r="G680" s="302"/>
      <c r="H680" s="303"/>
      <c r="I680" s="295"/>
      <c r="J680" s="304"/>
      <c r="K680" s="295"/>
      <c r="L680" s="302"/>
      <c r="N680" s="296" t="s">
        <v>712</v>
      </c>
      <c r="P680" s="285"/>
    </row>
    <row r="681" spans="1:81" ht="22.5">
      <c r="A681" s="286">
        <v>121</v>
      </c>
      <c r="B681" s="287" t="s">
        <v>713</v>
      </c>
      <c r="C681" s="288" t="s">
        <v>714</v>
      </c>
      <c r="D681" s="289" t="s">
        <v>160</v>
      </c>
      <c r="E681" s="290">
        <v>865.9</v>
      </c>
      <c r="F681" s="290">
        <v>0</v>
      </c>
      <c r="G681" s="291">
        <f>E681*F681</f>
        <v>0</v>
      </c>
      <c r="H681" s="292">
        <v>0</v>
      </c>
      <c r="I681" s="293">
        <f>E681*H681</f>
        <v>0</v>
      </c>
      <c r="J681" s="292">
        <v>0</v>
      </c>
      <c r="K681" s="293">
        <f>E681*J681</f>
        <v>0</v>
      </c>
      <c r="L681" s="291" t="s">
        <v>1787</v>
      </c>
      <c r="P681" s="285">
        <v>2</v>
      </c>
      <c r="AB681" s="254">
        <v>1</v>
      </c>
      <c r="AC681" s="254">
        <v>1</v>
      </c>
      <c r="AD681" s="254">
        <v>1</v>
      </c>
      <c r="BA681" s="254">
        <v>1</v>
      </c>
      <c r="BB681" s="254">
        <f>IF(BA681=1,G681,0)</f>
        <v>0</v>
      </c>
      <c r="BC681" s="254">
        <f>IF(BA681=2,G681,0)</f>
        <v>0</v>
      </c>
      <c r="BD681" s="254">
        <f>IF(BA681=3,G681,0)</f>
        <v>0</v>
      </c>
      <c r="BE681" s="254">
        <f>IF(BA681=4,G681,0)</f>
        <v>0</v>
      </c>
      <c r="BF681" s="254">
        <f>IF(BA681=5,G681,0)</f>
        <v>0</v>
      </c>
      <c r="CB681" s="285">
        <v>1</v>
      </c>
      <c r="CC681" s="285">
        <v>1</v>
      </c>
    </row>
    <row r="682" spans="1:16" ht="12.75">
      <c r="A682" s="294"/>
      <c r="B682" s="297"/>
      <c r="C682" s="298" t="s">
        <v>607</v>
      </c>
      <c r="D682" s="299"/>
      <c r="E682" s="300">
        <v>701.2</v>
      </c>
      <c r="F682" s="301"/>
      <c r="G682" s="302"/>
      <c r="H682" s="303"/>
      <c r="I682" s="295"/>
      <c r="J682" s="304"/>
      <c r="K682" s="295"/>
      <c r="L682" s="302"/>
      <c r="N682" s="296" t="s">
        <v>607</v>
      </c>
      <c r="P682" s="285"/>
    </row>
    <row r="683" spans="1:16" ht="12.75">
      <c r="A683" s="294"/>
      <c r="B683" s="297"/>
      <c r="C683" s="298" t="s">
        <v>608</v>
      </c>
      <c r="D683" s="299"/>
      <c r="E683" s="300">
        <v>164.7</v>
      </c>
      <c r="F683" s="301"/>
      <c r="G683" s="302"/>
      <c r="H683" s="303"/>
      <c r="I683" s="295"/>
      <c r="J683" s="304"/>
      <c r="K683" s="295"/>
      <c r="L683" s="302"/>
      <c r="N683" s="296" t="s">
        <v>608</v>
      </c>
      <c r="P683" s="285"/>
    </row>
    <row r="684" spans="1:81" ht="22.5">
      <c r="A684" s="286">
        <v>122</v>
      </c>
      <c r="B684" s="287" t="s">
        <v>715</v>
      </c>
      <c r="C684" s="288" t="s">
        <v>716</v>
      </c>
      <c r="D684" s="289" t="s">
        <v>225</v>
      </c>
      <c r="E684" s="290">
        <v>1</v>
      </c>
      <c r="F684" s="290">
        <v>0</v>
      </c>
      <c r="G684" s="291">
        <f>E684*F684</f>
        <v>0</v>
      </c>
      <c r="H684" s="292">
        <v>0</v>
      </c>
      <c r="I684" s="293">
        <f>E684*H684</f>
        <v>0</v>
      </c>
      <c r="J684" s="292"/>
      <c r="K684" s="293">
        <f>E684*J684</f>
        <v>0</v>
      </c>
      <c r="L684" s="291" t="s">
        <v>1791</v>
      </c>
      <c r="P684" s="285">
        <v>2</v>
      </c>
      <c r="AB684" s="254">
        <v>12</v>
      </c>
      <c r="AC684" s="254">
        <v>0</v>
      </c>
      <c r="AD684" s="254">
        <v>609</v>
      </c>
      <c r="BA684" s="254">
        <v>1</v>
      </c>
      <c r="BB684" s="254">
        <f>IF(BA684=1,G684,0)</f>
        <v>0</v>
      </c>
      <c r="BC684" s="254">
        <f>IF(BA684=2,G684,0)</f>
        <v>0</v>
      </c>
      <c r="BD684" s="254">
        <f>IF(BA684=3,G684,0)</f>
        <v>0</v>
      </c>
      <c r="BE684" s="254">
        <f>IF(BA684=4,G684,0)</f>
        <v>0</v>
      </c>
      <c r="BF684" s="254">
        <f>IF(BA684=5,G684,0)</f>
        <v>0</v>
      </c>
      <c r="CB684" s="285">
        <v>12</v>
      </c>
      <c r="CC684" s="285">
        <v>0</v>
      </c>
    </row>
    <row r="685" spans="1:16" ht="12.75">
      <c r="A685" s="294"/>
      <c r="B685" s="297"/>
      <c r="C685" s="298" t="s">
        <v>717</v>
      </c>
      <c r="D685" s="299"/>
      <c r="E685" s="300">
        <v>1</v>
      </c>
      <c r="F685" s="301"/>
      <c r="G685" s="302"/>
      <c r="H685" s="303"/>
      <c r="I685" s="295"/>
      <c r="J685" s="304"/>
      <c r="K685" s="295"/>
      <c r="L685" s="302"/>
      <c r="N685" s="296" t="s">
        <v>717</v>
      </c>
      <c r="P685" s="285"/>
    </row>
    <row r="686" spans="1:58" ht="12.75">
      <c r="A686" s="305"/>
      <c r="B686" s="306" t="s">
        <v>98</v>
      </c>
      <c r="C686" s="307" t="s">
        <v>700</v>
      </c>
      <c r="D686" s="308"/>
      <c r="E686" s="309"/>
      <c r="F686" s="310"/>
      <c r="G686" s="311">
        <f>SUM(G668:G685)</f>
        <v>0</v>
      </c>
      <c r="H686" s="312"/>
      <c r="I686" s="313">
        <f>SUM(I668:I685)</f>
        <v>0.07514920000000001</v>
      </c>
      <c r="J686" s="312"/>
      <c r="K686" s="313">
        <f>SUM(K668:K685)</f>
        <v>0</v>
      </c>
      <c r="L686" s="311">
        <f>SUM(L668:L685)</f>
        <v>0</v>
      </c>
      <c r="P686" s="285">
        <v>4</v>
      </c>
      <c r="BB686" s="314">
        <f>SUM(BB668:BB685)</f>
        <v>0</v>
      </c>
      <c r="BC686" s="314">
        <f>SUM(BC668:BC685)</f>
        <v>0</v>
      </c>
      <c r="BD686" s="314">
        <f>SUM(BD668:BD685)</f>
        <v>0</v>
      </c>
      <c r="BE686" s="314">
        <f>SUM(BE668:BE685)</f>
        <v>0</v>
      </c>
      <c r="BF686" s="314">
        <f>SUM(BF668:BF685)</f>
        <v>0</v>
      </c>
    </row>
    <row r="687" spans="1:16" ht="12.75">
      <c r="A687" s="275" t="s">
        <v>95</v>
      </c>
      <c r="B687" s="276" t="s">
        <v>718</v>
      </c>
      <c r="C687" s="277" t="s">
        <v>719</v>
      </c>
      <c r="D687" s="278"/>
      <c r="E687" s="279"/>
      <c r="F687" s="279"/>
      <c r="G687" s="280"/>
      <c r="H687" s="281"/>
      <c r="I687" s="282"/>
      <c r="J687" s="283"/>
      <c r="K687" s="284"/>
      <c r="L687" s="280"/>
      <c r="P687" s="285">
        <v>1</v>
      </c>
    </row>
    <row r="688" spans="1:81" ht="12.75">
      <c r="A688" s="286">
        <v>123</v>
      </c>
      <c r="B688" s="287" t="s">
        <v>721</v>
      </c>
      <c r="C688" s="288" t="s">
        <v>722</v>
      </c>
      <c r="D688" s="289" t="s">
        <v>108</v>
      </c>
      <c r="E688" s="290">
        <v>3.6923</v>
      </c>
      <c r="F688" s="290">
        <v>0</v>
      </c>
      <c r="G688" s="291">
        <f>E688*F688</f>
        <v>0</v>
      </c>
      <c r="H688" s="292">
        <v>0</v>
      </c>
      <c r="I688" s="293">
        <f>E688*H688</f>
        <v>0</v>
      </c>
      <c r="J688" s="292">
        <v>0</v>
      </c>
      <c r="K688" s="293">
        <f>E688*J688</f>
        <v>0</v>
      </c>
      <c r="L688" s="291" t="s">
        <v>1787</v>
      </c>
      <c r="P688" s="285">
        <v>2</v>
      </c>
      <c r="AB688" s="254">
        <v>1</v>
      </c>
      <c r="AC688" s="254">
        <v>1</v>
      </c>
      <c r="AD688" s="254">
        <v>1</v>
      </c>
      <c r="BA688" s="254">
        <v>1</v>
      </c>
      <c r="BB688" s="254">
        <f>IF(BA688=1,G688,0)</f>
        <v>0</v>
      </c>
      <c r="BC688" s="254">
        <f>IF(BA688=2,G688,0)</f>
        <v>0</v>
      </c>
      <c r="BD688" s="254">
        <f>IF(BA688=3,G688,0)</f>
        <v>0</v>
      </c>
      <c r="BE688" s="254">
        <f>IF(BA688=4,G688,0)</f>
        <v>0</v>
      </c>
      <c r="BF688" s="254">
        <f>IF(BA688=5,G688,0)</f>
        <v>0</v>
      </c>
      <c r="CB688" s="285">
        <v>1</v>
      </c>
      <c r="CC688" s="285">
        <v>1</v>
      </c>
    </row>
    <row r="689" spans="1:16" ht="12.75">
      <c r="A689" s="294"/>
      <c r="B689" s="297"/>
      <c r="C689" s="298" t="s">
        <v>723</v>
      </c>
      <c r="D689" s="299"/>
      <c r="E689" s="300">
        <v>0</v>
      </c>
      <c r="F689" s="301"/>
      <c r="G689" s="302"/>
      <c r="H689" s="303"/>
      <c r="I689" s="295"/>
      <c r="J689" s="304"/>
      <c r="K689" s="295"/>
      <c r="L689" s="302"/>
      <c r="N689" s="296" t="s">
        <v>723</v>
      </c>
      <c r="P689" s="285"/>
    </row>
    <row r="690" spans="1:16" ht="12.75">
      <c r="A690" s="294"/>
      <c r="B690" s="297"/>
      <c r="C690" s="298" t="s">
        <v>724</v>
      </c>
      <c r="D690" s="299"/>
      <c r="E690" s="300">
        <v>3.6923</v>
      </c>
      <c r="F690" s="301"/>
      <c r="G690" s="302"/>
      <c r="H690" s="303"/>
      <c r="I690" s="295"/>
      <c r="J690" s="304"/>
      <c r="K690" s="295"/>
      <c r="L690" s="302"/>
      <c r="N690" s="296" t="s">
        <v>724</v>
      </c>
      <c r="P690" s="285"/>
    </row>
    <row r="691" spans="1:81" ht="12.75">
      <c r="A691" s="286">
        <v>124</v>
      </c>
      <c r="B691" s="287" t="s">
        <v>725</v>
      </c>
      <c r="C691" s="288" t="s">
        <v>726</v>
      </c>
      <c r="D691" s="289" t="s">
        <v>160</v>
      </c>
      <c r="E691" s="290">
        <v>1282.6357</v>
      </c>
      <c r="F691" s="290">
        <v>0</v>
      </c>
      <c r="G691" s="291">
        <f>E691*F691</f>
        <v>0</v>
      </c>
      <c r="H691" s="292">
        <v>0</v>
      </c>
      <c r="I691" s="293">
        <f>E691*H691</f>
        <v>0</v>
      </c>
      <c r="J691" s="292">
        <v>0</v>
      </c>
      <c r="K691" s="293">
        <f>E691*J691</f>
        <v>0</v>
      </c>
      <c r="L691" s="291" t="s">
        <v>1787</v>
      </c>
      <c r="P691" s="285">
        <v>2</v>
      </c>
      <c r="AB691" s="254">
        <v>1</v>
      </c>
      <c r="AC691" s="254">
        <v>1</v>
      </c>
      <c r="AD691" s="254">
        <v>1</v>
      </c>
      <c r="BA691" s="254">
        <v>1</v>
      </c>
      <c r="BB691" s="254">
        <f>IF(BA691=1,G691,0)</f>
        <v>0</v>
      </c>
      <c r="BC691" s="254">
        <f>IF(BA691=2,G691,0)</f>
        <v>0</v>
      </c>
      <c r="BD691" s="254">
        <f>IF(BA691=3,G691,0)</f>
        <v>0</v>
      </c>
      <c r="BE691" s="254">
        <f>IF(BA691=4,G691,0)</f>
        <v>0</v>
      </c>
      <c r="BF691" s="254">
        <f>IF(BA691=5,G691,0)</f>
        <v>0</v>
      </c>
      <c r="CB691" s="285">
        <v>1</v>
      </c>
      <c r="CC691" s="285">
        <v>1</v>
      </c>
    </row>
    <row r="692" spans="1:16" ht="12.75">
      <c r="A692" s="294"/>
      <c r="B692" s="297"/>
      <c r="C692" s="298" t="s">
        <v>727</v>
      </c>
      <c r="D692" s="299"/>
      <c r="E692" s="300">
        <v>0</v>
      </c>
      <c r="F692" s="301"/>
      <c r="G692" s="302"/>
      <c r="H692" s="303"/>
      <c r="I692" s="295"/>
      <c r="J692" s="304"/>
      <c r="K692" s="295"/>
      <c r="L692" s="302"/>
      <c r="N692" s="296" t="s">
        <v>727</v>
      </c>
      <c r="P692" s="285"/>
    </row>
    <row r="693" spans="1:16" ht="12.75">
      <c r="A693" s="294"/>
      <c r="B693" s="297"/>
      <c r="C693" s="298" t="s">
        <v>607</v>
      </c>
      <c r="D693" s="299"/>
      <c r="E693" s="300">
        <v>701.2</v>
      </c>
      <c r="F693" s="301"/>
      <c r="G693" s="302"/>
      <c r="H693" s="303"/>
      <c r="I693" s="295"/>
      <c r="J693" s="304"/>
      <c r="K693" s="295"/>
      <c r="L693" s="302"/>
      <c r="N693" s="296" t="s">
        <v>607</v>
      </c>
      <c r="P693" s="285"/>
    </row>
    <row r="694" spans="1:16" ht="12.75">
      <c r="A694" s="294"/>
      <c r="B694" s="297"/>
      <c r="C694" s="298" t="s">
        <v>608</v>
      </c>
      <c r="D694" s="299"/>
      <c r="E694" s="300">
        <v>164.7</v>
      </c>
      <c r="F694" s="301"/>
      <c r="G694" s="302"/>
      <c r="H694" s="303"/>
      <c r="I694" s="295"/>
      <c r="J694" s="304"/>
      <c r="K694" s="295"/>
      <c r="L694" s="302"/>
      <c r="N694" s="296" t="s">
        <v>608</v>
      </c>
      <c r="P694" s="285"/>
    </row>
    <row r="695" spans="1:16" ht="12.75">
      <c r="A695" s="294"/>
      <c r="B695" s="297"/>
      <c r="C695" s="298" t="s">
        <v>728</v>
      </c>
      <c r="D695" s="299"/>
      <c r="E695" s="300">
        <v>128.81</v>
      </c>
      <c r="F695" s="301"/>
      <c r="G695" s="302"/>
      <c r="H695" s="303"/>
      <c r="I695" s="295"/>
      <c r="J695" s="304"/>
      <c r="K695" s="295"/>
      <c r="L695" s="302"/>
      <c r="N695" s="296" t="s">
        <v>728</v>
      </c>
      <c r="P695" s="285"/>
    </row>
    <row r="696" spans="1:16" ht="12.75">
      <c r="A696" s="294"/>
      <c r="B696" s="297"/>
      <c r="C696" s="298" t="s">
        <v>521</v>
      </c>
      <c r="D696" s="299"/>
      <c r="E696" s="300">
        <v>106.7</v>
      </c>
      <c r="F696" s="301"/>
      <c r="G696" s="302"/>
      <c r="H696" s="303"/>
      <c r="I696" s="295"/>
      <c r="J696" s="304"/>
      <c r="K696" s="295"/>
      <c r="L696" s="302"/>
      <c r="N696" s="296" t="s">
        <v>521</v>
      </c>
      <c r="P696" s="285"/>
    </row>
    <row r="697" spans="1:16" ht="12.75">
      <c r="A697" s="294"/>
      <c r="B697" s="297"/>
      <c r="C697" s="298" t="s">
        <v>501</v>
      </c>
      <c r="D697" s="299"/>
      <c r="E697" s="300">
        <v>69.02</v>
      </c>
      <c r="F697" s="301"/>
      <c r="G697" s="302"/>
      <c r="H697" s="303"/>
      <c r="I697" s="295"/>
      <c r="J697" s="304"/>
      <c r="K697" s="295"/>
      <c r="L697" s="302"/>
      <c r="N697" s="296" t="s">
        <v>501</v>
      </c>
      <c r="P697" s="285"/>
    </row>
    <row r="698" spans="1:16" ht="12.75">
      <c r="A698" s="294"/>
      <c r="B698" s="297"/>
      <c r="C698" s="326" t="s">
        <v>127</v>
      </c>
      <c r="D698" s="299"/>
      <c r="E698" s="325">
        <v>1170.43</v>
      </c>
      <c r="F698" s="301"/>
      <c r="G698" s="302"/>
      <c r="H698" s="303"/>
      <c r="I698" s="295"/>
      <c r="J698" s="304"/>
      <c r="K698" s="295"/>
      <c r="L698" s="302"/>
      <c r="N698" s="296" t="s">
        <v>127</v>
      </c>
      <c r="P698" s="285"/>
    </row>
    <row r="699" spans="1:16" ht="12.75">
      <c r="A699" s="294"/>
      <c r="B699" s="297"/>
      <c r="C699" s="298" t="s">
        <v>729</v>
      </c>
      <c r="D699" s="299"/>
      <c r="E699" s="300">
        <v>0</v>
      </c>
      <c r="F699" s="301"/>
      <c r="G699" s="302"/>
      <c r="H699" s="303"/>
      <c r="I699" s="295"/>
      <c r="J699" s="304"/>
      <c r="K699" s="295"/>
      <c r="L699" s="302"/>
      <c r="N699" s="296" t="s">
        <v>729</v>
      </c>
      <c r="P699" s="285"/>
    </row>
    <row r="700" spans="1:16" ht="12.75">
      <c r="A700" s="294"/>
      <c r="B700" s="297"/>
      <c r="C700" s="298" t="s">
        <v>730</v>
      </c>
      <c r="D700" s="299"/>
      <c r="E700" s="300">
        <v>0</v>
      </c>
      <c r="F700" s="301"/>
      <c r="G700" s="302"/>
      <c r="H700" s="303"/>
      <c r="I700" s="295"/>
      <c r="J700" s="304"/>
      <c r="K700" s="295"/>
      <c r="L700" s="302"/>
      <c r="N700" s="296" t="s">
        <v>730</v>
      </c>
      <c r="P700" s="285"/>
    </row>
    <row r="701" spans="1:16" ht="12.75">
      <c r="A701" s="294"/>
      <c r="B701" s="297"/>
      <c r="C701" s="298" t="s">
        <v>447</v>
      </c>
      <c r="D701" s="299"/>
      <c r="E701" s="300">
        <v>19.929</v>
      </c>
      <c r="F701" s="301"/>
      <c r="G701" s="302"/>
      <c r="H701" s="303"/>
      <c r="I701" s="295"/>
      <c r="J701" s="304"/>
      <c r="K701" s="295"/>
      <c r="L701" s="302"/>
      <c r="N701" s="296" t="s">
        <v>447</v>
      </c>
      <c r="P701" s="285"/>
    </row>
    <row r="702" spans="1:16" ht="12.75">
      <c r="A702" s="294"/>
      <c r="B702" s="297"/>
      <c r="C702" s="298" t="s">
        <v>448</v>
      </c>
      <c r="D702" s="299"/>
      <c r="E702" s="300">
        <v>0.1567</v>
      </c>
      <c r="F702" s="301"/>
      <c r="G702" s="302"/>
      <c r="H702" s="303"/>
      <c r="I702" s="295"/>
      <c r="J702" s="304"/>
      <c r="K702" s="295"/>
      <c r="L702" s="302"/>
      <c r="N702" s="296" t="s">
        <v>448</v>
      </c>
      <c r="P702" s="285"/>
    </row>
    <row r="703" spans="1:16" ht="12.75">
      <c r="A703" s="294"/>
      <c r="B703" s="297"/>
      <c r="C703" s="298" t="s">
        <v>449</v>
      </c>
      <c r="D703" s="299"/>
      <c r="E703" s="300">
        <v>0.63</v>
      </c>
      <c r="F703" s="301"/>
      <c r="G703" s="302"/>
      <c r="H703" s="303"/>
      <c r="I703" s="295"/>
      <c r="J703" s="304"/>
      <c r="K703" s="295"/>
      <c r="L703" s="302"/>
      <c r="N703" s="296" t="s">
        <v>449</v>
      </c>
      <c r="P703" s="285"/>
    </row>
    <row r="704" spans="1:16" ht="12.75">
      <c r="A704" s="294"/>
      <c r="B704" s="297"/>
      <c r="C704" s="326" t="s">
        <v>127</v>
      </c>
      <c r="D704" s="299"/>
      <c r="E704" s="325">
        <v>20.7157</v>
      </c>
      <c r="F704" s="301"/>
      <c r="G704" s="302"/>
      <c r="H704" s="303"/>
      <c r="I704" s="295"/>
      <c r="J704" s="304"/>
      <c r="K704" s="295"/>
      <c r="L704" s="302"/>
      <c r="N704" s="296" t="s">
        <v>127</v>
      </c>
      <c r="P704" s="285"/>
    </row>
    <row r="705" spans="1:16" ht="12.75">
      <c r="A705" s="294"/>
      <c r="B705" s="297"/>
      <c r="C705" s="298" t="s">
        <v>731</v>
      </c>
      <c r="D705" s="299"/>
      <c r="E705" s="300">
        <v>0</v>
      </c>
      <c r="F705" s="301"/>
      <c r="G705" s="302"/>
      <c r="H705" s="303"/>
      <c r="I705" s="295"/>
      <c r="J705" s="304"/>
      <c r="K705" s="295"/>
      <c r="L705" s="302"/>
      <c r="N705" s="296" t="s">
        <v>731</v>
      </c>
      <c r="P705" s="285"/>
    </row>
    <row r="706" spans="1:16" ht="12.75">
      <c r="A706" s="294"/>
      <c r="B706" s="297"/>
      <c r="C706" s="298" t="s">
        <v>271</v>
      </c>
      <c r="D706" s="299"/>
      <c r="E706" s="300">
        <v>23.64</v>
      </c>
      <c r="F706" s="301"/>
      <c r="G706" s="302"/>
      <c r="H706" s="303"/>
      <c r="I706" s="295"/>
      <c r="J706" s="304"/>
      <c r="K706" s="295"/>
      <c r="L706" s="302"/>
      <c r="N706" s="296" t="s">
        <v>271</v>
      </c>
      <c r="P706" s="285"/>
    </row>
    <row r="707" spans="1:16" ht="12.75">
      <c r="A707" s="294"/>
      <c r="B707" s="297"/>
      <c r="C707" s="298" t="s">
        <v>503</v>
      </c>
      <c r="D707" s="299"/>
      <c r="E707" s="300">
        <v>67.85</v>
      </c>
      <c r="F707" s="301"/>
      <c r="G707" s="302"/>
      <c r="H707" s="303"/>
      <c r="I707" s="295"/>
      <c r="J707" s="304"/>
      <c r="K707" s="295"/>
      <c r="L707" s="302"/>
      <c r="N707" s="296" t="s">
        <v>503</v>
      </c>
      <c r="P707" s="285"/>
    </row>
    <row r="708" spans="1:16" ht="12.75">
      <c r="A708" s="294"/>
      <c r="B708" s="297"/>
      <c r="C708" s="326" t="s">
        <v>127</v>
      </c>
      <c r="D708" s="299"/>
      <c r="E708" s="325">
        <v>91.49</v>
      </c>
      <c r="F708" s="301"/>
      <c r="G708" s="302"/>
      <c r="H708" s="303"/>
      <c r="I708" s="295"/>
      <c r="J708" s="304"/>
      <c r="K708" s="295"/>
      <c r="L708" s="302"/>
      <c r="N708" s="296" t="s">
        <v>127</v>
      </c>
      <c r="P708" s="285"/>
    </row>
    <row r="709" spans="1:81" ht="12.75">
      <c r="A709" s="286">
        <v>125</v>
      </c>
      <c r="B709" s="287" t="s">
        <v>732</v>
      </c>
      <c r="C709" s="288" t="s">
        <v>733</v>
      </c>
      <c r="D709" s="289" t="s">
        <v>108</v>
      </c>
      <c r="E709" s="290">
        <v>4.696</v>
      </c>
      <c r="F709" s="290">
        <v>0</v>
      </c>
      <c r="G709" s="291">
        <f>E709*F709</f>
        <v>0</v>
      </c>
      <c r="H709" s="292">
        <v>0</v>
      </c>
      <c r="I709" s="293">
        <f>E709*H709</f>
        <v>0</v>
      </c>
      <c r="J709" s="292">
        <v>-2</v>
      </c>
      <c r="K709" s="293">
        <f>E709*J709</f>
        <v>-9.392</v>
      </c>
      <c r="L709" s="291" t="s">
        <v>1787</v>
      </c>
      <c r="P709" s="285">
        <v>2</v>
      </c>
      <c r="AB709" s="254">
        <v>1</v>
      </c>
      <c r="AC709" s="254">
        <v>1</v>
      </c>
      <c r="AD709" s="254">
        <v>1</v>
      </c>
      <c r="BA709" s="254">
        <v>1</v>
      </c>
      <c r="BB709" s="254">
        <f>IF(BA709=1,G709,0)</f>
        <v>0</v>
      </c>
      <c r="BC709" s="254">
        <f>IF(BA709=2,G709,0)</f>
        <v>0</v>
      </c>
      <c r="BD709" s="254">
        <f>IF(BA709=3,G709,0)</f>
        <v>0</v>
      </c>
      <c r="BE709" s="254">
        <f>IF(BA709=4,G709,0)</f>
        <v>0</v>
      </c>
      <c r="BF709" s="254">
        <f>IF(BA709=5,G709,0)</f>
        <v>0</v>
      </c>
      <c r="CB709" s="285">
        <v>1</v>
      </c>
      <c r="CC709" s="285">
        <v>1</v>
      </c>
    </row>
    <row r="710" spans="1:16" ht="12.75">
      <c r="A710" s="294"/>
      <c r="B710" s="297"/>
      <c r="C710" s="298" t="s">
        <v>734</v>
      </c>
      <c r="D710" s="299"/>
      <c r="E710" s="300">
        <v>0</v>
      </c>
      <c r="F710" s="301"/>
      <c r="G710" s="302"/>
      <c r="H710" s="303"/>
      <c r="I710" s="295"/>
      <c r="J710" s="304"/>
      <c r="K710" s="295"/>
      <c r="L710" s="302"/>
      <c r="N710" s="296" t="s">
        <v>734</v>
      </c>
      <c r="P710" s="285"/>
    </row>
    <row r="711" spans="1:16" ht="12.75">
      <c r="A711" s="294"/>
      <c r="B711" s="297"/>
      <c r="C711" s="298" t="s">
        <v>735</v>
      </c>
      <c r="D711" s="299"/>
      <c r="E711" s="300">
        <v>4</v>
      </c>
      <c r="F711" s="301"/>
      <c r="G711" s="302"/>
      <c r="H711" s="303"/>
      <c r="I711" s="295"/>
      <c r="J711" s="304"/>
      <c r="K711" s="295"/>
      <c r="L711" s="302"/>
      <c r="N711" s="296" t="s">
        <v>735</v>
      </c>
      <c r="P711" s="285"/>
    </row>
    <row r="712" spans="1:16" ht="12.75">
      <c r="A712" s="294"/>
      <c r="B712" s="297"/>
      <c r="C712" s="298" t="s">
        <v>736</v>
      </c>
      <c r="D712" s="299"/>
      <c r="E712" s="300">
        <v>0</v>
      </c>
      <c r="F712" s="301"/>
      <c r="G712" s="302"/>
      <c r="H712" s="303"/>
      <c r="I712" s="295"/>
      <c r="J712" s="304"/>
      <c r="K712" s="295"/>
      <c r="L712" s="302"/>
      <c r="N712" s="296" t="s">
        <v>736</v>
      </c>
      <c r="P712" s="285"/>
    </row>
    <row r="713" spans="1:16" ht="12.75">
      <c r="A713" s="294"/>
      <c r="B713" s="297"/>
      <c r="C713" s="298" t="s">
        <v>737</v>
      </c>
      <c r="D713" s="299"/>
      <c r="E713" s="300">
        <v>0.348</v>
      </c>
      <c r="F713" s="301"/>
      <c r="G713" s="302"/>
      <c r="H713" s="303"/>
      <c r="I713" s="295"/>
      <c r="J713" s="304"/>
      <c r="K713" s="295"/>
      <c r="L713" s="302"/>
      <c r="N713" s="296" t="s">
        <v>737</v>
      </c>
      <c r="P713" s="285"/>
    </row>
    <row r="714" spans="1:16" ht="12.75">
      <c r="A714" s="294"/>
      <c r="B714" s="297"/>
      <c r="C714" s="298" t="s">
        <v>738</v>
      </c>
      <c r="D714" s="299"/>
      <c r="E714" s="300">
        <v>0.348</v>
      </c>
      <c r="F714" s="301"/>
      <c r="G714" s="302"/>
      <c r="H714" s="303"/>
      <c r="I714" s="295"/>
      <c r="J714" s="304"/>
      <c r="K714" s="295"/>
      <c r="L714" s="302"/>
      <c r="N714" s="296" t="s">
        <v>738</v>
      </c>
      <c r="P714" s="285"/>
    </row>
    <row r="715" spans="1:81" ht="12.75">
      <c r="A715" s="286">
        <v>126</v>
      </c>
      <c r="B715" s="287" t="s">
        <v>739</v>
      </c>
      <c r="C715" s="288" t="s">
        <v>740</v>
      </c>
      <c r="D715" s="289" t="s">
        <v>160</v>
      </c>
      <c r="E715" s="290">
        <v>119.12</v>
      </c>
      <c r="F715" s="290">
        <v>0</v>
      </c>
      <c r="G715" s="291">
        <f>E715*F715</f>
        <v>0</v>
      </c>
      <c r="H715" s="292">
        <v>0.00067</v>
      </c>
      <c r="I715" s="293">
        <f>E715*H715</f>
        <v>0.0798104</v>
      </c>
      <c r="J715" s="292">
        <v>-0.131</v>
      </c>
      <c r="K715" s="293">
        <f>E715*J715</f>
        <v>-15.60472</v>
      </c>
      <c r="L715" s="291" t="s">
        <v>1787</v>
      </c>
      <c r="P715" s="285">
        <v>2</v>
      </c>
      <c r="AB715" s="254">
        <v>1</v>
      </c>
      <c r="AC715" s="254">
        <v>1</v>
      </c>
      <c r="AD715" s="254">
        <v>1</v>
      </c>
      <c r="BA715" s="254">
        <v>1</v>
      </c>
      <c r="BB715" s="254">
        <f>IF(BA715=1,G715,0)</f>
        <v>0</v>
      </c>
      <c r="BC715" s="254">
        <f>IF(BA715=2,G715,0)</f>
        <v>0</v>
      </c>
      <c r="BD715" s="254">
        <f>IF(BA715=3,G715,0)</f>
        <v>0</v>
      </c>
      <c r="BE715" s="254">
        <f>IF(BA715=4,G715,0)</f>
        <v>0</v>
      </c>
      <c r="BF715" s="254">
        <f>IF(BA715=5,G715,0)</f>
        <v>0</v>
      </c>
      <c r="CB715" s="285">
        <v>1</v>
      </c>
      <c r="CC715" s="285">
        <v>1</v>
      </c>
    </row>
    <row r="716" spans="1:16" ht="12.75">
      <c r="A716" s="294"/>
      <c r="B716" s="297"/>
      <c r="C716" s="298" t="s">
        <v>741</v>
      </c>
      <c r="D716" s="299"/>
      <c r="E716" s="300">
        <v>0</v>
      </c>
      <c r="F716" s="301"/>
      <c r="G716" s="302"/>
      <c r="H716" s="303"/>
      <c r="I716" s="295"/>
      <c r="J716" s="304"/>
      <c r="K716" s="295"/>
      <c r="L716" s="302"/>
      <c r="N716" s="296" t="s">
        <v>741</v>
      </c>
      <c r="P716" s="285"/>
    </row>
    <row r="717" spans="1:16" ht="12.75">
      <c r="A717" s="294"/>
      <c r="B717" s="297"/>
      <c r="C717" s="298" t="s">
        <v>742</v>
      </c>
      <c r="D717" s="299"/>
      <c r="E717" s="300">
        <v>0</v>
      </c>
      <c r="F717" s="301"/>
      <c r="G717" s="302"/>
      <c r="H717" s="303"/>
      <c r="I717" s="295"/>
      <c r="J717" s="304"/>
      <c r="K717" s="295"/>
      <c r="L717" s="302"/>
      <c r="N717" s="296" t="s">
        <v>742</v>
      </c>
      <c r="P717" s="285"/>
    </row>
    <row r="718" spans="1:16" ht="12.75">
      <c r="A718" s="294"/>
      <c r="B718" s="297"/>
      <c r="C718" s="298" t="s">
        <v>743</v>
      </c>
      <c r="D718" s="299"/>
      <c r="E718" s="300">
        <v>64.8</v>
      </c>
      <c r="F718" s="301"/>
      <c r="G718" s="302"/>
      <c r="H718" s="303"/>
      <c r="I718" s="295"/>
      <c r="J718" s="304"/>
      <c r="K718" s="295"/>
      <c r="L718" s="302"/>
      <c r="N718" s="296" t="s">
        <v>743</v>
      </c>
      <c r="P718" s="285"/>
    </row>
    <row r="719" spans="1:16" ht="12.75">
      <c r="A719" s="294"/>
      <c r="B719" s="297"/>
      <c r="C719" s="298" t="s">
        <v>744</v>
      </c>
      <c r="D719" s="299"/>
      <c r="E719" s="300">
        <v>6.48</v>
      </c>
      <c r="F719" s="301"/>
      <c r="G719" s="302"/>
      <c r="H719" s="303"/>
      <c r="I719" s="295"/>
      <c r="J719" s="304"/>
      <c r="K719" s="295"/>
      <c r="L719" s="302"/>
      <c r="N719" s="296" t="s">
        <v>744</v>
      </c>
      <c r="P719" s="285"/>
    </row>
    <row r="720" spans="1:16" ht="12.75">
      <c r="A720" s="294"/>
      <c r="B720" s="297"/>
      <c r="C720" s="298" t="s">
        <v>745</v>
      </c>
      <c r="D720" s="299"/>
      <c r="E720" s="300">
        <v>33.6</v>
      </c>
      <c r="F720" s="301"/>
      <c r="G720" s="302"/>
      <c r="H720" s="303"/>
      <c r="I720" s="295"/>
      <c r="J720" s="304"/>
      <c r="K720" s="295"/>
      <c r="L720" s="302"/>
      <c r="N720" s="296" t="s">
        <v>745</v>
      </c>
      <c r="P720" s="285"/>
    </row>
    <row r="721" spans="1:16" ht="12.75">
      <c r="A721" s="294"/>
      <c r="B721" s="297"/>
      <c r="C721" s="298" t="s">
        <v>746</v>
      </c>
      <c r="D721" s="299"/>
      <c r="E721" s="300">
        <v>14.24</v>
      </c>
      <c r="F721" s="301"/>
      <c r="G721" s="302"/>
      <c r="H721" s="303"/>
      <c r="I721" s="295"/>
      <c r="J721" s="304"/>
      <c r="K721" s="295"/>
      <c r="L721" s="302"/>
      <c r="N721" s="296" t="s">
        <v>746</v>
      </c>
      <c r="P721" s="285"/>
    </row>
    <row r="722" spans="1:81" ht="12.75">
      <c r="A722" s="286">
        <v>127</v>
      </c>
      <c r="B722" s="287" t="s">
        <v>747</v>
      </c>
      <c r="C722" s="288" t="s">
        <v>748</v>
      </c>
      <c r="D722" s="289" t="s">
        <v>108</v>
      </c>
      <c r="E722" s="290">
        <v>0.9</v>
      </c>
      <c r="F722" s="290">
        <v>0</v>
      </c>
      <c r="G722" s="291">
        <f>E722*F722</f>
        <v>0</v>
      </c>
      <c r="H722" s="292">
        <v>0.00128</v>
      </c>
      <c r="I722" s="293">
        <f>E722*H722</f>
        <v>0.001152</v>
      </c>
      <c r="J722" s="292">
        <v>-1.95</v>
      </c>
      <c r="K722" s="293">
        <f>E722*J722</f>
        <v>-1.755</v>
      </c>
      <c r="L722" s="291" t="s">
        <v>1787</v>
      </c>
      <c r="P722" s="285">
        <v>2</v>
      </c>
      <c r="AB722" s="254">
        <v>1</v>
      </c>
      <c r="AC722" s="254">
        <v>1</v>
      </c>
      <c r="AD722" s="254">
        <v>1</v>
      </c>
      <c r="BA722" s="254">
        <v>1</v>
      </c>
      <c r="BB722" s="254">
        <f>IF(BA722=1,G722,0)</f>
        <v>0</v>
      </c>
      <c r="BC722" s="254">
        <f>IF(BA722=2,G722,0)</f>
        <v>0</v>
      </c>
      <c r="BD722" s="254">
        <f>IF(BA722=3,G722,0)</f>
        <v>0</v>
      </c>
      <c r="BE722" s="254">
        <f>IF(BA722=4,G722,0)</f>
        <v>0</v>
      </c>
      <c r="BF722" s="254">
        <f>IF(BA722=5,G722,0)</f>
        <v>0</v>
      </c>
      <c r="CB722" s="285">
        <v>1</v>
      </c>
      <c r="CC722" s="285">
        <v>1</v>
      </c>
    </row>
    <row r="723" spans="1:16" ht="12.75">
      <c r="A723" s="294"/>
      <c r="B723" s="297"/>
      <c r="C723" s="298" t="s">
        <v>242</v>
      </c>
      <c r="D723" s="299"/>
      <c r="E723" s="300">
        <v>0</v>
      </c>
      <c r="F723" s="301"/>
      <c r="G723" s="302"/>
      <c r="H723" s="303"/>
      <c r="I723" s="295"/>
      <c r="J723" s="304"/>
      <c r="K723" s="295"/>
      <c r="L723" s="302"/>
      <c r="N723" s="296" t="s">
        <v>242</v>
      </c>
      <c r="P723" s="285"/>
    </row>
    <row r="724" spans="1:16" ht="12.75">
      <c r="A724" s="294"/>
      <c r="B724" s="297"/>
      <c r="C724" s="298" t="s">
        <v>243</v>
      </c>
      <c r="D724" s="299"/>
      <c r="E724" s="300">
        <v>0.9</v>
      </c>
      <c r="F724" s="301"/>
      <c r="G724" s="302"/>
      <c r="H724" s="303"/>
      <c r="I724" s="295"/>
      <c r="J724" s="304"/>
      <c r="K724" s="295"/>
      <c r="L724" s="302"/>
      <c r="N724" s="296" t="s">
        <v>243</v>
      </c>
      <c r="P724" s="285"/>
    </row>
    <row r="725" spans="1:81" ht="12.75">
      <c r="A725" s="286">
        <v>128</v>
      </c>
      <c r="B725" s="287" t="s">
        <v>749</v>
      </c>
      <c r="C725" s="288" t="s">
        <v>750</v>
      </c>
      <c r="D725" s="289" t="s">
        <v>108</v>
      </c>
      <c r="E725" s="290">
        <v>10.7277</v>
      </c>
      <c r="F725" s="290">
        <v>0</v>
      </c>
      <c r="G725" s="291">
        <f>E725*F725</f>
        <v>0</v>
      </c>
      <c r="H725" s="292">
        <v>0.00147</v>
      </c>
      <c r="I725" s="293">
        <f>E725*H725</f>
        <v>0.015769719</v>
      </c>
      <c r="J725" s="292">
        <v>-2.4</v>
      </c>
      <c r="K725" s="293">
        <f>E725*J725</f>
        <v>-25.746480000000002</v>
      </c>
      <c r="L725" s="291" t="s">
        <v>1787</v>
      </c>
      <c r="P725" s="285">
        <v>2</v>
      </c>
      <c r="AB725" s="254">
        <v>1</v>
      </c>
      <c r="AC725" s="254">
        <v>1</v>
      </c>
      <c r="AD725" s="254">
        <v>1</v>
      </c>
      <c r="BA725" s="254">
        <v>1</v>
      </c>
      <c r="BB725" s="254">
        <f>IF(BA725=1,G725,0)</f>
        <v>0</v>
      </c>
      <c r="BC725" s="254">
        <f>IF(BA725=2,G725,0)</f>
        <v>0</v>
      </c>
      <c r="BD725" s="254">
        <f>IF(BA725=3,G725,0)</f>
        <v>0</v>
      </c>
      <c r="BE725" s="254">
        <f>IF(BA725=4,G725,0)</f>
        <v>0</v>
      </c>
      <c r="BF725" s="254">
        <f>IF(BA725=5,G725,0)</f>
        <v>0</v>
      </c>
      <c r="CB725" s="285">
        <v>1</v>
      </c>
      <c r="CC725" s="285">
        <v>1</v>
      </c>
    </row>
    <row r="726" spans="1:16" ht="12.75">
      <c r="A726" s="294"/>
      <c r="B726" s="297"/>
      <c r="C726" s="298" t="s">
        <v>751</v>
      </c>
      <c r="D726" s="299"/>
      <c r="E726" s="300">
        <v>0</v>
      </c>
      <c r="F726" s="301"/>
      <c r="G726" s="302"/>
      <c r="H726" s="303"/>
      <c r="I726" s="295"/>
      <c r="J726" s="304"/>
      <c r="K726" s="295"/>
      <c r="L726" s="302"/>
      <c r="N726" s="296" t="s">
        <v>751</v>
      </c>
      <c r="P726" s="285"/>
    </row>
    <row r="727" spans="1:16" ht="12.75">
      <c r="A727" s="294"/>
      <c r="B727" s="297"/>
      <c r="C727" s="298" t="s">
        <v>130</v>
      </c>
      <c r="D727" s="299"/>
      <c r="E727" s="300">
        <v>0</v>
      </c>
      <c r="F727" s="301"/>
      <c r="G727" s="302"/>
      <c r="H727" s="303"/>
      <c r="I727" s="295"/>
      <c r="J727" s="304"/>
      <c r="K727" s="295"/>
      <c r="L727" s="302"/>
      <c r="N727" s="296" t="s">
        <v>130</v>
      </c>
      <c r="P727" s="285"/>
    </row>
    <row r="728" spans="1:16" ht="12.75">
      <c r="A728" s="294"/>
      <c r="B728" s="297"/>
      <c r="C728" s="298" t="s">
        <v>752</v>
      </c>
      <c r="D728" s="299"/>
      <c r="E728" s="300">
        <v>4.2012</v>
      </c>
      <c r="F728" s="301"/>
      <c r="G728" s="302"/>
      <c r="H728" s="303"/>
      <c r="I728" s="295"/>
      <c r="J728" s="304"/>
      <c r="K728" s="295"/>
      <c r="L728" s="302"/>
      <c r="N728" s="296" t="s">
        <v>752</v>
      </c>
      <c r="P728" s="285"/>
    </row>
    <row r="729" spans="1:16" ht="12.75">
      <c r="A729" s="294"/>
      <c r="B729" s="297"/>
      <c r="C729" s="298" t="s">
        <v>753</v>
      </c>
      <c r="D729" s="299"/>
      <c r="E729" s="300">
        <v>1.194</v>
      </c>
      <c r="F729" s="301"/>
      <c r="G729" s="302"/>
      <c r="H729" s="303"/>
      <c r="I729" s="295"/>
      <c r="J729" s="304"/>
      <c r="K729" s="295"/>
      <c r="L729" s="302"/>
      <c r="N729" s="296" t="s">
        <v>753</v>
      </c>
      <c r="P729" s="285"/>
    </row>
    <row r="730" spans="1:16" ht="12.75">
      <c r="A730" s="294"/>
      <c r="B730" s="297"/>
      <c r="C730" s="298" t="s">
        <v>754</v>
      </c>
      <c r="D730" s="299"/>
      <c r="E730" s="300">
        <v>0.7245</v>
      </c>
      <c r="F730" s="301"/>
      <c r="G730" s="302"/>
      <c r="H730" s="303"/>
      <c r="I730" s="295"/>
      <c r="J730" s="304"/>
      <c r="K730" s="295"/>
      <c r="L730" s="302"/>
      <c r="N730" s="296" t="s">
        <v>754</v>
      </c>
      <c r="P730" s="285"/>
    </row>
    <row r="731" spans="1:16" ht="12.75">
      <c r="A731" s="294"/>
      <c r="B731" s="297"/>
      <c r="C731" s="326" t="s">
        <v>127</v>
      </c>
      <c r="D731" s="299"/>
      <c r="E731" s="325">
        <v>6.1197</v>
      </c>
      <c r="F731" s="301"/>
      <c r="G731" s="302"/>
      <c r="H731" s="303"/>
      <c r="I731" s="295"/>
      <c r="J731" s="304"/>
      <c r="K731" s="295"/>
      <c r="L731" s="302"/>
      <c r="N731" s="296" t="s">
        <v>127</v>
      </c>
      <c r="P731" s="285"/>
    </row>
    <row r="732" spans="1:16" ht="12.75">
      <c r="A732" s="294"/>
      <c r="B732" s="297"/>
      <c r="C732" s="298" t="s">
        <v>755</v>
      </c>
      <c r="D732" s="299"/>
      <c r="E732" s="300">
        <v>0</v>
      </c>
      <c r="F732" s="301"/>
      <c r="G732" s="302"/>
      <c r="H732" s="303"/>
      <c r="I732" s="295"/>
      <c r="J732" s="304"/>
      <c r="K732" s="295"/>
      <c r="L732" s="302"/>
      <c r="N732" s="296" t="s">
        <v>755</v>
      </c>
      <c r="P732" s="285"/>
    </row>
    <row r="733" spans="1:16" ht="12.75">
      <c r="A733" s="294"/>
      <c r="B733" s="297"/>
      <c r="C733" s="298" t="s">
        <v>130</v>
      </c>
      <c r="D733" s="299"/>
      <c r="E733" s="300">
        <v>0</v>
      </c>
      <c r="F733" s="301"/>
      <c r="G733" s="302"/>
      <c r="H733" s="303"/>
      <c r="I733" s="295"/>
      <c r="J733" s="304"/>
      <c r="K733" s="295"/>
      <c r="L733" s="302"/>
      <c r="N733" s="296" t="s">
        <v>130</v>
      </c>
      <c r="P733" s="285"/>
    </row>
    <row r="734" spans="1:16" ht="12.75">
      <c r="A734" s="294"/>
      <c r="B734" s="297"/>
      <c r="C734" s="298" t="s">
        <v>756</v>
      </c>
      <c r="D734" s="299"/>
      <c r="E734" s="300">
        <v>1.323</v>
      </c>
      <c r="F734" s="301"/>
      <c r="G734" s="302"/>
      <c r="H734" s="303"/>
      <c r="I734" s="295"/>
      <c r="J734" s="304"/>
      <c r="K734" s="295"/>
      <c r="L734" s="302"/>
      <c r="N734" s="296" t="s">
        <v>756</v>
      </c>
      <c r="P734" s="285"/>
    </row>
    <row r="735" spans="1:16" ht="12.75">
      <c r="A735" s="294"/>
      <c r="B735" s="297"/>
      <c r="C735" s="298" t="s">
        <v>757</v>
      </c>
      <c r="D735" s="299"/>
      <c r="E735" s="300">
        <v>0.735</v>
      </c>
      <c r="F735" s="301"/>
      <c r="G735" s="302"/>
      <c r="H735" s="303"/>
      <c r="I735" s="295"/>
      <c r="J735" s="304"/>
      <c r="K735" s="295"/>
      <c r="L735" s="302"/>
      <c r="N735" s="296" t="s">
        <v>757</v>
      </c>
      <c r="P735" s="285"/>
    </row>
    <row r="736" spans="1:16" ht="12.75">
      <c r="A736" s="294"/>
      <c r="B736" s="297"/>
      <c r="C736" s="326" t="s">
        <v>127</v>
      </c>
      <c r="D736" s="299"/>
      <c r="E736" s="325">
        <v>2.058</v>
      </c>
      <c r="F736" s="301"/>
      <c r="G736" s="302"/>
      <c r="H736" s="303"/>
      <c r="I736" s="295"/>
      <c r="J736" s="304"/>
      <c r="K736" s="295"/>
      <c r="L736" s="302"/>
      <c r="N736" s="296" t="s">
        <v>127</v>
      </c>
      <c r="P736" s="285"/>
    </row>
    <row r="737" spans="1:16" ht="12.75">
      <c r="A737" s="294"/>
      <c r="B737" s="297"/>
      <c r="C737" s="298" t="s">
        <v>734</v>
      </c>
      <c r="D737" s="299"/>
      <c r="E737" s="300">
        <v>0</v>
      </c>
      <c r="F737" s="301"/>
      <c r="G737" s="302"/>
      <c r="H737" s="303"/>
      <c r="I737" s="295"/>
      <c r="J737" s="304"/>
      <c r="K737" s="295"/>
      <c r="L737" s="302"/>
      <c r="N737" s="296" t="s">
        <v>734</v>
      </c>
      <c r="P737" s="285"/>
    </row>
    <row r="738" spans="1:16" ht="12.75">
      <c r="A738" s="294"/>
      <c r="B738" s="297"/>
      <c r="C738" s="298" t="s">
        <v>758</v>
      </c>
      <c r="D738" s="299"/>
      <c r="E738" s="300">
        <v>2.5</v>
      </c>
      <c r="F738" s="301"/>
      <c r="G738" s="302"/>
      <c r="H738" s="303"/>
      <c r="I738" s="295"/>
      <c r="J738" s="304"/>
      <c r="K738" s="295"/>
      <c r="L738" s="302"/>
      <c r="N738" s="296" t="s">
        <v>758</v>
      </c>
      <c r="P738" s="285"/>
    </row>
    <row r="739" spans="1:16" ht="12.75">
      <c r="A739" s="294"/>
      <c r="B739" s="297"/>
      <c r="C739" s="326" t="s">
        <v>127</v>
      </c>
      <c r="D739" s="299"/>
      <c r="E739" s="325">
        <v>2.5</v>
      </c>
      <c r="F739" s="301"/>
      <c r="G739" s="302"/>
      <c r="H739" s="303"/>
      <c r="I739" s="295"/>
      <c r="J739" s="304"/>
      <c r="K739" s="295"/>
      <c r="L739" s="302"/>
      <c r="N739" s="296" t="s">
        <v>127</v>
      </c>
      <c r="P739" s="285"/>
    </row>
    <row r="740" spans="1:16" ht="12.75">
      <c r="A740" s="294"/>
      <c r="B740" s="297"/>
      <c r="C740" s="298" t="s">
        <v>759</v>
      </c>
      <c r="D740" s="299"/>
      <c r="E740" s="300">
        <v>0</v>
      </c>
      <c r="F740" s="301"/>
      <c r="G740" s="302"/>
      <c r="H740" s="303"/>
      <c r="I740" s="295"/>
      <c r="J740" s="304"/>
      <c r="K740" s="295"/>
      <c r="L740" s="302"/>
      <c r="N740" s="296" t="s">
        <v>759</v>
      </c>
      <c r="P740" s="285"/>
    </row>
    <row r="741" spans="1:16" ht="12.75">
      <c r="A741" s="294"/>
      <c r="B741" s="297"/>
      <c r="C741" s="298" t="s">
        <v>760</v>
      </c>
      <c r="D741" s="299"/>
      <c r="E741" s="300">
        <v>0.05</v>
      </c>
      <c r="F741" s="301"/>
      <c r="G741" s="302"/>
      <c r="H741" s="303"/>
      <c r="I741" s="295"/>
      <c r="J741" s="304"/>
      <c r="K741" s="295"/>
      <c r="L741" s="302"/>
      <c r="N741" s="296" t="s">
        <v>760</v>
      </c>
      <c r="P741" s="285"/>
    </row>
    <row r="742" spans="1:81" ht="12.75">
      <c r="A742" s="286">
        <v>129</v>
      </c>
      <c r="B742" s="287" t="s">
        <v>761</v>
      </c>
      <c r="C742" s="288" t="s">
        <v>762</v>
      </c>
      <c r="D742" s="289" t="s">
        <v>108</v>
      </c>
      <c r="E742" s="290">
        <v>0.27</v>
      </c>
      <c r="F742" s="290">
        <v>0</v>
      </c>
      <c r="G742" s="291">
        <f>E742*F742</f>
        <v>0</v>
      </c>
      <c r="H742" s="292">
        <v>0.00771</v>
      </c>
      <c r="I742" s="293">
        <f>E742*H742</f>
        <v>0.0020817</v>
      </c>
      <c r="J742" s="292">
        <v>-2.4</v>
      </c>
      <c r="K742" s="293">
        <f>E742*J742</f>
        <v>-0.648</v>
      </c>
      <c r="L742" s="291" t="s">
        <v>1787</v>
      </c>
      <c r="P742" s="285">
        <v>2</v>
      </c>
      <c r="AB742" s="254">
        <v>1</v>
      </c>
      <c r="AC742" s="254">
        <v>1</v>
      </c>
      <c r="AD742" s="254">
        <v>1</v>
      </c>
      <c r="BA742" s="254">
        <v>1</v>
      </c>
      <c r="BB742" s="254">
        <f>IF(BA742=1,G742,0)</f>
        <v>0</v>
      </c>
      <c r="BC742" s="254">
        <f>IF(BA742=2,G742,0)</f>
        <v>0</v>
      </c>
      <c r="BD742" s="254">
        <f>IF(BA742=3,G742,0)</f>
        <v>0</v>
      </c>
      <c r="BE742" s="254">
        <f>IF(BA742=4,G742,0)</f>
        <v>0</v>
      </c>
      <c r="BF742" s="254">
        <f>IF(BA742=5,G742,0)</f>
        <v>0</v>
      </c>
      <c r="CB742" s="285">
        <v>1</v>
      </c>
      <c r="CC742" s="285">
        <v>1</v>
      </c>
    </row>
    <row r="743" spans="1:16" ht="12.75">
      <c r="A743" s="294"/>
      <c r="B743" s="297"/>
      <c r="C743" s="298" t="s">
        <v>242</v>
      </c>
      <c r="D743" s="299"/>
      <c r="E743" s="300">
        <v>0</v>
      </c>
      <c r="F743" s="301"/>
      <c r="G743" s="302"/>
      <c r="H743" s="303"/>
      <c r="I743" s="295"/>
      <c r="J743" s="304"/>
      <c r="K743" s="295"/>
      <c r="L743" s="302"/>
      <c r="N743" s="296" t="s">
        <v>242</v>
      </c>
      <c r="P743" s="285"/>
    </row>
    <row r="744" spans="1:16" ht="12.75">
      <c r="A744" s="294"/>
      <c r="B744" s="297"/>
      <c r="C744" s="298" t="s">
        <v>763</v>
      </c>
      <c r="D744" s="299"/>
      <c r="E744" s="300">
        <v>0.27</v>
      </c>
      <c r="F744" s="301"/>
      <c r="G744" s="302"/>
      <c r="H744" s="303"/>
      <c r="I744" s="295"/>
      <c r="J744" s="304"/>
      <c r="K744" s="295"/>
      <c r="L744" s="302"/>
      <c r="N744" s="296" t="s">
        <v>763</v>
      </c>
      <c r="P744" s="285"/>
    </row>
    <row r="745" spans="1:81" ht="12.75">
      <c r="A745" s="286">
        <v>130</v>
      </c>
      <c r="B745" s="287" t="s">
        <v>764</v>
      </c>
      <c r="C745" s="288" t="s">
        <v>765</v>
      </c>
      <c r="D745" s="289" t="s">
        <v>160</v>
      </c>
      <c r="E745" s="290">
        <v>13.86</v>
      </c>
      <c r="F745" s="290">
        <v>0</v>
      </c>
      <c r="G745" s="291">
        <f>E745*F745</f>
        <v>0</v>
      </c>
      <c r="H745" s="292">
        <v>0</v>
      </c>
      <c r="I745" s="293">
        <f>E745*H745</f>
        <v>0</v>
      </c>
      <c r="J745" s="292">
        <v>-0.192</v>
      </c>
      <c r="K745" s="293">
        <f>E745*J745</f>
        <v>-2.66112</v>
      </c>
      <c r="L745" s="291" t="s">
        <v>1787</v>
      </c>
      <c r="P745" s="285">
        <v>2</v>
      </c>
      <c r="AB745" s="254">
        <v>1</v>
      </c>
      <c r="AC745" s="254">
        <v>1</v>
      </c>
      <c r="AD745" s="254">
        <v>1</v>
      </c>
      <c r="BA745" s="254">
        <v>1</v>
      </c>
      <c r="BB745" s="254">
        <f>IF(BA745=1,G745,0)</f>
        <v>0</v>
      </c>
      <c r="BC745" s="254">
        <f>IF(BA745=2,G745,0)</f>
        <v>0</v>
      </c>
      <c r="BD745" s="254">
        <f>IF(BA745=3,G745,0)</f>
        <v>0</v>
      </c>
      <c r="BE745" s="254">
        <f>IF(BA745=4,G745,0)</f>
        <v>0</v>
      </c>
      <c r="BF745" s="254">
        <f>IF(BA745=5,G745,0)</f>
        <v>0</v>
      </c>
      <c r="CB745" s="285">
        <v>1</v>
      </c>
      <c r="CC745" s="285">
        <v>1</v>
      </c>
    </row>
    <row r="746" spans="1:16" ht="12.75">
      <c r="A746" s="294"/>
      <c r="B746" s="297"/>
      <c r="C746" s="298" t="s">
        <v>766</v>
      </c>
      <c r="D746" s="299"/>
      <c r="E746" s="300">
        <v>0</v>
      </c>
      <c r="F746" s="301"/>
      <c r="G746" s="302"/>
      <c r="H746" s="303"/>
      <c r="I746" s="295"/>
      <c r="J746" s="304"/>
      <c r="K746" s="295"/>
      <c r="L746" s="302"/>
      <c r="N746" s="296" t="s">
        <v>766</v>
      </c>
      <c r="P746" s="285"/>
    </row>
    <row r="747" spans="1:16" ht="12.75">
      <c r="A747" s="294"/>
      <c r="B747" s="297"/>
      <c r="C747" s="298" t="s">
        <v>767</v>
      </c>
      <c r="D747" s="299"/>
      <c r="E747" s="300">
        <v>13.86</v>
      </c>
      <c r="F747" s="301"/>
      <c r="G747" s="302"/>
      <c r="H747" s="303"/>
      <c r="I747" s="295"/>
      <c r="J747" s="304"/>
      <c r="K747" s="295"/>
      <c r="L747" s="302"/>
      <c r="N747" s="296" t="s">
        <v>767</v>
      </c>
      <c r="P747" s="285"/>
    </row>
    <row r="748" spans="1:81" ht="12.75">
      <c r="A748" s="286">
        <v>131</v>
      </c>
      <c r="B748" s="287" t="s">
        <v>768</v>
      </c>
      <c r="C748" s="288" t="s">
        <v>769</v>
      </c>
      <c r="D748" s="289" t="s">
        <v>108</v>
      </c>
      <c r="E748" s="290">
        <v>0.693</v>
      </c>
      <c r="F748" s="290">
        <v>0</v>
      </c>
      <c r="G748" s="291">
        <f>E748*F748</f>
        <v>0</v>
      </c>
      <c r="H748" s="292">
        <v>0</v>
      </c>
      <c r="I748" s="293">
        <f>E748*H748</f>
        <v>0</v>
      </c>
      <c r="J748" s="292">
        <v>-1.6</v>
      </c>
      <c r="K748" s="293">
        <f>E748*J748</f>
        <v>-1.1088</v>
      </c>
      <c r="L748" s="291" t="s">
        <v>1787</v>
      </c>
      <c r="P748" s="285">
        <v>2</v>
      </c>
      <c r="AB748" s="254">
        <v>1</v>
      </c>
      <c r="AC748" s="254">
        <v>1</v>
      </c>
      <c r="AD748" s="254">
        <v>1</v>
      </c>
      <c r="BA748" s="254">
        <v>1</v>
      </c>
      <c r="BB748" s="254">
        <f>IF(BA748=1,G748,0)</f>
        <v>0</v>
      </c>
      <c r="BC748" s="254">
        <f>IF(BA748=2,G748,0)</f>
        <v>0</v>
      </c>
      <c r="BD748" s="254">
        <f>IF(BA748=3,G748,0)</f>
        <v>0</v>
      </c>
      <c r="BE748" s="254">
        <f>IF(BA748=4,G748,0)</f>
        <v>0</v>
      </c>
      <c r="BF748" s="254">
        <f>IF(BA748=5,G748,0)</f>
        <v>0</v>
      </c>
      <c r="CB748" s="285">
        <v>1</v>
      </c>
      <c r="CC748" s="285">
        <v>1</v>
      </c>
    </row>
    <row r="749" spans="1:16" ht="12.75">
      <c r="A749" s="294"/>
      <c r="B749" s="297"/>
      <c r="C749" s="298" t="s">
        <v>766</v>
      </c>
      <c r="D749" s="299"/>
      <c r="E749" s="300">
        <v>0</v>
      </c>
      <c r="F749" s="301"/>
      <c r="G749" s="302"/>
      <c r="H749" s="303"/>
      <c r="I749" s="295"/>
      <c r="J749" s="304"/>
      <c r="K749" s="295"/>
      <c r="L749" s="302"/>
      <c r="N749" s="296" t="s">
        <v>766</v>
      </c>
      <c r="P749" s="285"/>
    </row>
    <row r="750" spans="1:16" ht="12.75">
      <c r="A750" s="294"/>
      <c r="B750" s="297"/>
      <c r="C750" s="298" t="s">
        <v>770</v>
      </c>
      <c r="D750" s="299"/>
      <c r="E750" s="300">
        <v>0.693</v>
      </c>
      <c r="F750" s="301"/>
      <c r="G750" s="302"/>
      <c r="H750" s="303"/>
      <c r="I750" s="295"/>
      <c r="J750" s="304"/>
      <c r="K750" s="295"/>
      <c r="L750" s="302"/>
      <c r="N750" s="296" t="s">
        <v>770</v>
      </c>
      <c r="P750" s="285"/>
    </row>
    <row r="751" spans="1:81" ht="12.75">
      <c r="A751" s="286">
        <v>132</v>
      </c>
      <c r="B751" s="287" t="s">
        <v>771</v>
      </c>
      <c r="C751" s="288" t="s">
        <v>772</v>
      </c>
      <c r="D751" s="289" t="s">
        <v>108</v>
      </c>
      <c r="E751" s="290">
        <v>43.295</v>
      </c>
      <c r="F751" s="290">
        <v>0</v>
      </c>
      <c r="G751" s="291">
        <f>E751*F751</f>
        <v>0</v>
      </c>
      <c r="H751" s="292">
        <v>0</v>
      </c>
      <c r="I751" s="293">
        <f>E751*H751</f>
        <v>0</v>
      </c>
      <c r="J751" s="292">
        <v>-2.2</v>
      </c>
      <c r="K751" s="293">
        <f>E751*J751</f>
        <v>-95.24900000000001</v>
      </c>
      <c r="L751" s="291" t="s">
        <v>1787</v>
      </c>
      <c r="P751" s="285">
        <v>2</v>
      </c>
      <c r="AB751" s="254">
        <v>1</v>
      </c>
      <c r="AC751" s="254">
        <v>1</v>
      </c>
      <c r="AD751" s="254">
        <v>1</v>
      </c>
      <c r="BA751" s="254">
        <v>1</v>
      </c>
      <c r="BB751" s="254">
        <f>IF(BA751=1,G751,0)</f>
        <v>0</v>
      </c>
      <c r="BC751" s="254">
        <f>IF(BA751=2,G751,0)</f>
        <v>0</v>
      </c>
      <c r="BD751" s="254">
        <f>IF(BA751=3,G751,0)</f>
        <v>0</v>
      </c>
      <c r="BE751" s="254">
        <f>IF(BA751=4,G751,0)</f>
        <v>0</v>
      </c>
      <c r="BF751" s="254">
        <f>IF(BA751=5,G751,0)</f>
        <v>0</v>
      </c>
      <c r="CB751" s="285">
        <v>1</v>
      </c>
      <c r="CC751" s="285">
        <v>1</v>
      </c>
    </row>
    <row r="752" spans="1:16" ht="12.75">
      <c r="A752" s="294"/>
      <c r="B752" s="297"/>
      <c r="C752" s="298" t="s">
        <v>773</v>
      </c>
      <c r="D752" s="299"/>
      <c r="E752" s="300">
        <v>35.06</v>
      </c>
      <c r="F752" s="301"/>
      <c r="G752" s="302"/>
      <c r="H752" s="303"/>
      <c r="I752" s="295"/>
      <c r="J752" s="304"/>
      <c r="K752" s="295"/>
      <c r="L752" s="302"/>
      <c r="N752" s="296" t="s">
        <v>773</v>
      </c>
      <c r="P752" s="285"/>
    </row>
    <row r="753" spans="1:16" ht="12.75">
      <c r="A753" s="294"/>
      <c r="B753" s="297"/>
      <c r="C753" s="298" t="s">
        <v>774</v>
      </c>
      <c r="D753" s="299"/>
      <c r="E753" s="300">
        <v>8.235</v>
      </c>
      <c r="F753" s="301"/>
      <c r="G753" s="302"/>
      <c r="H753" s="303"/>
      <c r="I753" s="295"/>
      <c r="J753" s="304"/>
      <c r="K753" s="295"/>
      <c r="L753" s="302"/>
      <c r="N753" s="296" t="s">
        <v>774</v>
      </c>
      <c r="P753" s="285"/>
    </row>
    <row r="754" spans="1:81" ht="22.5">
      <c r="A754" s="286">
        <v>133</v>
      </c>
      <c r="B754" s="287" t="s">
        <v>775</v>
      </c>
      <c r="C754" s="288" t="s">
        <v>776</v>
      </c>
      <c r="D754" s="289" t="s">
        <v>108</v>
      </c>
      <c r="E754" s="290">
        <v>67.53</v>
      </c>
      <c r="F754" s="290">
        <v>0</v>
      </c>
      <c r="G754" s="291">
        <f>E754*F754</f>
        <v>0</v>
      </c>
      <c r="H754" s="292">
        <v>0</v>
      </c>
      <c r="I754" s="293">
        <f>E754*H754</f>
        <v>0</v>
      </c>
      <c r="J754" s="292">
        <v>-2.2</v>
      </c>
      <c r="K754" s="293">
        <f>E754*J754</f>
        <v>-148.566</v>
      </c>
      <c r="L754" s="291" t="s">
        <v>1787</v>
      </c>
      <c r="P754" s="285">
        <v>2</v>
      </c>
      <c r="AB754" s="254">
        <v>1</v>
      </c>
      <c r="AC754" s="254">
        <v>1</v>
      </c>
      <c r="AD754" s="254">
        <v>1</v>
      </c>
      <c r="BA754" s="254">
        <v>1</v>
      </c>
      <c r="BB754" s="254">
        <f>IF(BA754=1,G754,0)</f>
        <v>0</v>
      </c>
      <c r="BC754" s="254">
        <f>IF(BA754=2,G754,0)</f>
        <v>0</v>
      </c>
      <c r="BD754" s="254">
        <f>IF(BA754=3,G754,0)</f>
        <v>0</v>
      </c>
      <c r="BE754" s="254">
        <f>IF(BA754=4,G754,0)</f>
        <v>0</v>
      </c>
      <c r="BF754" s="254">
        <f>IF(BA754=5,G754,0)</f>
        <v>0</v>
      </c>
      <c r="CB754" s="285">
        <v>1</v>
      </c>
      <c r="CC754" s="285">
        <v>1</v>
      </c>
    </row>
    <row r="755" spans="1:16" ht="12.75">
      <c r="A755" s="294"/>
      <c r="B755" s="297"/>
      <c r="C755" s="298" t="s">
        <v>777</v>
      </c>
      <c r="D755" s="299"/>
      <c r="E755" s="300">
        <v>0</v>
      </c>
      <c r="F755" s="301"/>
      <c r="G755" s="302"/>
      <c r="H755" s="303"/>
      <c r="I755" s="295"/>
      <c r="J755" s="304"/>
      <c r="K755" s="295"/>
      <c r="L755" s="302"/>
      <c r="N755" s="296" t="s">
        <v>777</v>
      </c>
      <c r="P755" s="285"/>
    </row>
    <row r="756" spans="1:16" ht="12.75">
      <c r="A756" s="294"/>
      <c r="B756" s="297"/>
      <c r="C756" s="298" t="s">
        <v>130</v>
      </c>
      <c r="D756" s="299"/>
      <c r="E756" s="300">
        <v>0</v>
      </c>
      <c r="F756" s="301"/>
      <c r="G756" s="302"/>
      <c r="H756" s="303"/>
      <c r="I756" s="295"/>
      <c r="J756" s="304"/>
      <c r="K756" s="295"/>
      <c r="L756" s="302"/>
      <c r="N756" s="296" t="s">
        <v>130</v>
      </c>
      <c r="P756" s="285"/>
    </row>
    <row r="757" spans="1:16" ht="12.75">
      <c r="A757" s="294"/>
      <c r="B757" s="297"/>
      <c r="C757" s="298" t="s">
        <v>778</v>
      </c>
      <c r="D757" s="299"/>
      <c r="E757" s="300">
        <v>67.53</v>
      </c>
      <c r="F757" s="301"/>
      <c r="G757" s="302"/>
      <c r="H757" s="303"/>
      <c r="I757" s="295"/>
      <c r="J757" s="304"/>
      <c r="K757" s="295"/>
      <c r="L757" s="302"/>
      <c r="N757" s="296" t="s">
        <v>778</v>
      </c>
      <c r="P757" s="285"/>
    </row>
    <row r="758" spans="1:81" ht="22.5">
      <c r="A758" s="286">
        <v>134</v>
      </c>
      <c r="B758" s="287" t="s">
        <v>779</v>
      </c>
      <c r="C758" s="288" t="s">
        <v>780</v>
      </c>
      <c r="D758" s="289" t="s">
        <v>108</v>
      </c>
      <c r="E758" s="290">
        <v>67.53</v>
      </c>
      <c r="F758" s="290">
        <v>0</v>
      </c>
      <c r="G758" s="291">
        <f>E758*F758</f>
        <v>0</v>
      </c>
      <c r="H758" s="292">
        <v>0</v>
      </c>
      <c r="I758" s="293">
        <f>E758*H758</f>
        <v>0</v>
      </c>
      <c r="J758" s="292">
        <v>0</v>
      </c>
      <c r="K758" s="293">
        <f>E758*J758</f>
        <v>0</v>
      </c>
      <c r="L758" s="291" t="s">
        <v>1787</v>
      </c>
      <c r="P758" s="285">
        <v>2</v>
      </c>
      <c r="AB758" s="254">
        <v>1</v>
      </c>
      <c r="AC758" s="254">
        <v>1</v>
      </c>
      <c r="AD758" s="254">
        <v>1</v>
      </c>
      <c r="BA758" s="254">
        <v>1</v>
      </c>
      <c r="BB758" s="254">
        <f>IF(BA758=1,G758,0)</f>
        <v>0</v>
      </c>
      <c r="BC758" s="254">
        <f>IF(BA758=2,G758,0)</f>
        <v>0</v>
      </c>
      <c r="BD758" s="254">
        <f>IF(BA758=3,G758,0)</f>
        <v>0</v>
      </c>
      <c r="BE758" s="254">
        <f>IF(BA758=4,G758,0)</f>
        <v>0</v>
      </c>
      <c r="BF758" s="254">
        <f>IF(BA758=5,G758,0)</f>
        <v>0</v>
      </c>
      <c r="CB758" s="285">
        <v>1</v>
      </c>
      <c r="CC758" s="285">
        <v>1</v>
      </c>
    </row>
    <row r="759" spans="1:16" ht="12.75">
      <c r="A759" s="294"/>
      <c r="B759" s="297"/>
      <c r="C759" s="298" t="s">
        <v>777</v>
      </c>
      <c r="D759" s="299"/>
      <c r="E759" s="300">
        <v>0</v>
      </c>
      <c r="F759" s="301"/>
      <c r="G759" s="302"/>
      <c r="H759" s="303"/>
      <c r="I759" s="295"/>
      <c r="J759" s="304"/>
      <c r="K759" s="295"/>
      <c r="L759" s="302"/>
      <c r="N759" s="296" t="s">
        <v>777</v>
      </c>
      <c r="P759" s="285"/>
    </row>
    <row r="760" spans="1:16" ht="12.75">
      <c r="A760" s="294"/>
      <c r="B760" s="297"/>
      <c r="C760" s="298" t="s">
        <v>130</v>
      </c>
      <c r="D760" s="299"/>
      <c r="E760" s="300">
        <v>0</v>
      </c>
      <c r="F760" s="301"/>
      <c r="G760" s="302"/>
      <c r="H760" s="303"/>
      <c r="I760" s="295"/>
      <c r="J760" s="304"/>
      <c r="K760" s="295"/>
      <c r="L760" s="302"/>
      <c r="N760" s="296" t="s">
        <v>130</v>
      </c>
      <c r="P760" s="285"/>
    </row>
    <row r="761" spans="1:16" ht="12.75">
      <c r="A761" s="294"/>
      <c r="B761" s="297"/>
      <c r="C761" s="298" t="s">
        <v>778</v>
      </c>
      <c r="D761" s="299"/>
      <c r="E761" s="300">
        <v>67.53</v>
      </c>
      <c r="F761" s="301"/>
      <c r="G761" s="302"/>
      <c r="H761" s="303"/>
      <c r="I761" s="295"/>
      <c r="J761" s="304"/>
      <c r="K761" s="295"/>
      <c r="L761" s="302"/>
      <c r="N761" s="296" t="s">
        <v>778</v>
      </c>
      <c r="P761" s="285"/>
    </row>
    <row r="762" spans="1:81" ht="12.75">
      <c r="A762" s="286">
        <v>135</v>
      </c>
      <c r="B762" s="287" t="s">
        <v>781</v>
      </c>
      <c r="C762" s="288" t="s">
        <v>782</v>
      </c>
      <c r="D762" s="289" t="s">
        <v>108</v>
      </c>
      <c r="E762" s="290">
        <v>70.12</v>
      </c>
      <c r="F762" s="290">
        <v>0</v>
      </c>
      <c r="G762" s="291">
        <f>E762*F762</f>
        <v>0</v>
      </c>
      <c r="H762" s="292">
        <v>0</v>
      </c>
      <c r="I762" s="293">
        <f>E762*H762</f>
        <v>0</v>
      </c>
      <c r="J762" s="292">
        <v>-1.4</v>
      </c>
      <c r="K762" s="293">
        <f>E762*J762</f>
        <v>-98.168</v>
      </c>
      <c r="L762" s="291" t="s">
        <v>1787</v>
      </c>
      <c r="P762" s="285">
        <v>2</v>
      </c>
      <c r="AB762" s="254">
        <v>1</v>
      </c>
      <c r="AC762" s="254">
        <v>1</v>
      </c>
      <c r="AD762" s="254">
        <v>1</v>
      </c>
      <c r="BA762" s="254">
        <v>1</v>
      </c>
      <c r="BB762" s="254">
        <f>IF(BA762=1,G762,0)</f>
        <v>0</v>
      </c>
      <c r="BC762" s="254">
        <f>IF(BA762=2,G762,0)</f>
        <v>0</v>
      </c>
      <c r="BD762" s="254">
        <f>IF(BA762=3,G762,0)</f>
        <v>0</v>
      </c>
      <c r="BE762" s="254">
        <f>IF(BA762=4,G762,0)</f>
        <v>0</v>
      </c>
      <c r="BF762" s="254">
        <f>IF(BA762=5,G762,0)</f>
        <v>0</v>
      </c>
      <c r="CB762" s="285">
        <v>1</v>
      </c>
      <c r="CC762" s="285">
        <v>1</v>
      </c>
    </row>
    <row r="763" spans="1:16" ht="12.75">
      <c r="A763" s="294"/>
      <c r="B763" s="297"/>
      <c r="C763" s="298" t="s">
        <v>783</v>
      </c>
      <c r="D763" s="299"/>
      <c r="E763" s="300">
        <v>70.12</v>
      </c>
      <c r="F763" s="301"/>
      <c r="G763" s="302"/>
      <c r="H763" s="303"/>
      <c r="I763" s="295"/>
      <c r="J763" s="304"/>
      <c r="K763" s="295"/>
      <c r="L763" s="302"/>
      <c r="N763" s="296" t="s">
        <v>783</v>
      </c>
      <c r="P763" s="285"/>
    </row>
    <row r="764" spans="1:81" ht="12.75">
      <c r="A764" s="286">
        <v>136</v>
      </c>
      <c r="B764" s="287" t="s">
        <v>784</v>
      </c>
      <c r="C764" s="288" t="s">
        <v>785</v>
      </c>
      <c r="D764" s="289" t="s">
        <v>108</v>
      </c>
      <c r="E764" s="290">
        <v>178.121</v>
      </c>
      <c r="F764" s="290">
        <v>0</v>
      </c>
      <c r="G764" s="291">
        <f>E764*F764</f>
        <v>0</v>
      </c>
      <c r="H764" s="292">
        <v>0</v>
      </c>
      <c r="I764" s="293">
        <f>E764*H764</f>
        <v>0</v>
      </c>
      <c r="J764" s="292">
        <v>-1.4</v>
      </c>
      <c r="K764" s="293">
        <f>E764*J764</f>
        <v>-249.36939999999998</v>
      </c>
      <c r="L764" s="291" t="s">
        <v>1787</v>
      </c>
      <c r="P764" s="285">
        <v>2</v>
      </c>
      <c r="AB764" s="254">
        <v>1</v>
      </c>
      <c r="AC764" s="254">
        <v>1</v>
      </c>
      <c r="AD764" s="254">
        <v>1</v>
      </c>
      <c r="BA764" s="254">
        <v>1</v>
      </c>
      <c r="BB764" s="254">
        <f>IF(BA764=1,G764,0)</f>
        <v>0</v>
      </c>
      <c r="BC764" s="254">
        <f>IF(BA764=2,G764,0)</f>
        <v>0</v>
      </c>
      <c r="BD764" s="254">
        <f>IF(BA764=3,G764,0)</f>
        <v>0</v>
      </c>
      <c r="BE764" s="254">
        <f>IF(BA764=4,G764,0)</f>
        <v>0</v>
      </c>
      <c r="BF764" s="254">
        <f>IF(BA764=5,G764,0)</f>
        <v>0</v>
      </c>
      <c r="CB764" s="285">
        <v>1</v>
      </c>
      <c r="CC764" s="285">
        <v>1</v>
      </c>
    </row>
    <row r="765" spans="1:16" ht="12.75">
      <c r="A765" s="294"/>
      <c r="B765" s="297"/>
      <c r="C765" s="298" t="s">
        <v>786</v>
      </c>
      <c r="D765" s="299"/>
      <c r="E765" s="300">
        <v>140.24</v>
      </c>
      <c r="F765" s="301"/>
      <c r="G765" s="302"/>
      <c r="H765" s="303"/>
      <c r="I765" s="295"/>
      <c r="J765" s="304"/>
      <c r="K765" s="295"/>
      <c r="L765" s="302"/>
      <c r="N765" s="296" t="s">
        <v>786</v>
      </c>
      <c r="P765" s="285"/>
    </row>
    <row r="766" spans="1:16" ht="12.75">
      <c r="A766" s="294"/>
      <c r="B766" s="297"/>
      <c r="C766" s="298" t="s">
        <v>787</v>
      </c>
      <c r="D766" s="299"/>
      <c r="E766" s="300">
        <v>37.881</v>
      </c>
      <c r="F766" s="301"/>
      <c r="G766" s="302"/>
      <c r="H766" s="303"/>
      <c r="I766" s="295"/>
      <c r="J766" s="304"/>
      <c r="K766" s="295"/>
      <c r="L766" s="302"/>
      <c r="N766" s="296" t="s">
        <v>787</v>
      </c>
      <c r="P766" s="285"/>
    </row>
    <row r="767" spans="1:81" ht="12.75">
      <c r="A767" s="286">
        <v>137</v>
      </c>
      <c r="B767" s="287" t="s">
        <v>788</v>
      </c>
      <c r="C767" s="288" t="s">
        <v>789</v>
      </c>
      <c r="D767" s="289" t="s">
        <v>217</v>
      </c>
      <c r="E767" s="290">
        <v>89.96</v>
      </c>
      <c r="F767" s="290">
        <v>0</v>
      </c>
      <c r="G767" s="291">
        <f>E767*F767</f>
        <v>0</v>
      </c>
      <c r="H767" s="292">
        <v>0</v>
      </c>
      <c r="I767" s="293">
        <f>E767*H767</f>
        <v>0</v>
      </c>
      <c r="J767" s="292">
        <v>-0.058</v>
      </c>
      <c r="K767" s="293">
        <f>E767*J767</f>
        <v>-5.21768</v>
      </c>
      <c r="L767" s="291" t="s">
        <v>1787</v>
      </c>
      <c r="P767" s="285">
        <v>2</v>
      </c>
      <c r="AB767" s="254">
        <v>1</v>
      </c>
      <c r="AC767" s="254">
        <v>1</v>
      </c>
      <c r="AD767" s="254">
        <v>1</v>
      </c>
      <c r="BA767" s="254">
        <v>1</v>
      </c>
      <c r="BB767" s="254">
        <f>IF(BA767=1,G767,0)</f>
        <v>0</v>
      </c>
      <c r="BC767" s="254">
        <f>IF(BA767=2,G767,0)</f>
        <v>0</v>
      </c>
      <c r="BD767" s="254">
        <f>IF(BA767=3,G767,0)</f>
        <v>0</v>
      </c>
      <c r="BE767" s="254">
        <f>IF(BA767=4,G767,0)</f>
        <v>0</v>
      </c>
      <c r="BF767" s="254">
        <f>IF(BA767=5,G767,0)</f>
        <v>0</v>
      </c>
      <c r="CB767" s="285">
        <v>1</v>
      </c>
      <c r="CC767" s="285">
        <v>1</v>
      </c>
    </row>
    <row r="768" spans="1:16" ht="12.75">
      <c r="A768" s="294"/>
      <c r="B768" s="297"/>
      <c r="C768" s="298" t="s">
        <v>790</v>
      </c>
      <c r="D768" s="299"/>
      <c r="E768" s="300">
        <v>0</v>
      </c>
      <c r="F768" s="301"/>
      <c r="G768" s="302"/>
      <c r="H768" s="303"/>
      <c r="I768" s="295"/>
      <c r="J768" s="304"/>
      <c r="K768" s="295"/>
      <c r="L768" s="302"/>
      <c r="N768" s="296" t="s">
        <v>790</v>
      </c>
      <c r="P768" s="285"/>
    </row>
    <row r="769" spans="1:16" ht="12.75">
      <c r="A769" s="294"/>
      <c r="B769" s="297"/>
      <c r="C769" s="298" t="s">
        <v>791</v>
      </c>
      <c r="D769" s="299"/>
      <c r="E769" s="300">
        <v>89.96</v>
      </c>
      <c r="F769" s="301"/>
      <c r="G769" s="302"/>
      <c r="H769" s="303"/>
      <c r="I769" s="295"/>
      <c r="J769" s="304"/>
      <c r="K769" s="295"/>
      <c r="L769" s="302"/>
      <c r="N769" s="296" t="s">
        <v>791</v>
      </c>
      <c r="P769" s="285"/>
    </row>
    <row r="770" spans="1:81" ht="12.75">
      <c r="A770" s="286">
        <v>138</v>
      </c>
      <c r="B770" s="287" t="s">
        <v>792</v>
      </c>
      <c r="C770" s="288" t="s">
        <v>793</v>
      </c>
      <c r="D770" s="289" t="s">
        <v>217</v>
      </c>
      <c r="E770" s="290">
        <v>80.72</v>
      </c>
      <c r="F770" s="290">
        <v>0</v>
      </c>
      <c r="G770" s="291">
        <f>E770*F770</f>
        <v>0</v>
      </c>
      <c r="H770" s="292">
        <v>0</v>
      </c>
      <c r="I770" s="293">
        <f>E770*H770</f>
        <v>0</v>
      </c>
      <c r="J770" s="292">
        <v>-0.108</v>
      </c>
      <c r="K770" s="293">
        <f>E770*J770</f>
        <v>-8.71776</v>
      </c>
      <c r="L770" s="291" t="s">
        <v>1787</v>
      </c>
      <c r="P770" s="285">
        <v>2</v>
      </c>
      <c r="AB770" s="254">
        <v>1</v>
      </c>
      <c r="AC770" s="254">
        <v>1</v>
      </c>
      <c r="AD770" s="254">
        <v>1</v>
      </c>
      <c r="BA770" s="254">
        <v>1</v>
      </c>
      <c r="BB770" s="254">
        <f>IF(BA770=1,G770,0)</f>
        <v>0</v>
      </c>
      <c r="BC770" s="254">
        <f>IF(BA770=2,G770,0)</f>
        <v>0</v>
      </c>
      <c r="BD770" s="254">
        <f>IF(BA770=3,G770,0)</f>
        <v>0</v>
      </c>
      <c r="BE770" s="254">
        <f>IF(BA770=4,G770,0)</f>
        <v>0</v>
      </c>
      <c r="BF770" s="254">
        <f>IF(BA770=5,G770,0)</f>
        <v>0</v>
      </c>
      <c r="CB770" s="285">
        <v>1</v>
      </c>
      <c r="CC770" s="285">
        <v>1</v>
      </c>
    </row>
    <row r="771" spans="1:16" ht="12.75">
      <c r="A771" s="294"/>
      <c r="B771" s="297"/>
      <c r="C771" s="298" t="s">
        <v>790</v>
      </c>
      <c r="D771" s="299"/>
      <c r="E771" s="300">
        <v>0</v>
      </c>
      <c r="F771" s="301"/>
      <c r="G771" s="302"/>
      <c r="H771" s="303"/>
      <c r="I771" s="295"/>
      <c r="J771" s="304"/>
      <c r="K771" s="295"/>
      <c r="L771" s="302"/>
      <c r="N771" s="296" t="s">
        <v>790</v>
      </c>
      <c r="P771" s="285"/>
    </row>
    <row r="772" spans="1:16" ht="12.75">
      <c r="A772" s="294"/>
      <c r="B772" s="297"/>
      <c r="C772" s="298" t="s">
        <v>794</v>
      </c>
      <c r="D772" s="299"/>
      <c r="E772" s="300">
        <v>35.4</v>
      </c>
      <c r="F772" s="301"/>
      <c r="G772" s="302"/>
      <c r="H772" s="303"/>
      <c r="I772" s="295"/>
      <c r="J772" s="304"/>
      <c r="K772" s="295"/>
      <c r="L772" s="302"/>
      <c r="N772" s="296" t="s">
        <v>794</v>
      </c>
      <c r="P772" s="285"/>
    </row>
    <row r="773" spans="1:16" ht="12.75">
      <c r="A773" s="294"/>
      <c r="B773" s="297"/>
      <c r="C773" s="298" t="s">
        <v>795</v>
      </c>
      <c r="D773" s="299"/>
      <c r="E773" s="300">
        <v>45.32</v>
      </c>
      <c r="F773" s="301"/>
      <c r="G773" s="302"/>
      <c r="H773" s="303"/>
      <c r="I773" s="295"/>
      <c r="J773" s="304"/>
      <c r="K773" s="295"/>
      <c r="L773" s="302"/>
      <c r="N773" s="296" t="s">
        <v>795</v>
      </c>
      <c r="P773" s="285"/>
    </row>
    <row r="774" spans="1:81" ht="12.75">
      <c r="A774" s="286">
        <v>139</v>
      </c>
      <c r="B774" s="287" t="s">
        <v>796</v>
      </c>
      <c r="C774" s="288" t="s">
        <v>797</v>
      </c>
      <c r="D774" s="289" t="s">
        <v>225</v>
      </c>
      <c r="E774" s="290">
        <v>26</v>
      </c>
      <c r="F774" s="290">
        <v>0</v>
      </c>
      <c r="G774" s="291">
        <f>E774*F774</f>
        <v>0</v>
      </c>
      <c r="H774" s="292">
        <v>0</v>
      </c>
      <c r="I774" s="293">
        <f>E774*H774</f>
        <v>0</v>
      </c>
      <c r="J774" s="292">
        <v>0</v>
      </c>
      <c r="K774" s="293">
        <f>E774*J774</f>
        <v>0</v>
      </c>
      <c r="L774" s="291" t="s">
        <v>1787</v>
      </c>
      <c r="P774" s="285">
        <v>2</v>
      </c>
      <c r="AB774" s="254">
        <v>1</v>
      </c>
      <c r="AC774" s="254">
        <v>1</v>
      </c>
      <c r="AD774" s="254">
        <v>1</v>
      </c>
      <c r="BA774" s="254">
        <v>1</v>
      </c>
      <c r="BB774" s="254">
        <f>IF(BA774=1,G774,0)</f>
        <v>0</v>
      </c>
      <c r="BC774" s="254">
        <f>IF(BA774=2,G774,0)</f>
        <v>0</v>
      </c>
      <c r="BD774" s="254">
        <f>IF(BA774=3,G774,0)</f>
        <v>0</v>
      </c>
      <c r="BE774" s="254">
        <f>IF(BA774=4,G774,0)</f>
        <v>0</v>
      </c>
      <c r="BF774" s="254">
        <f>IF(BA774=5,G774,0)</f>
        <v>0</v>
      </c>
      <c r="CB774" s="285">
        <v>1</v>
      </c>
      <c r="CC774" s="285">
        <v>1</v>
      </c>
    </row>
    <row r="775" spans="1:16" ht="12.75">
      <c r="A775" s="294"/>
      <c r="B775" s="297"/>
      <c r="C775" s="298" t="s">
        <v>798</v>
      </c>
      <c r="D775" s="299"/>
      <c r="E775" s="300">
        <v>0</v>
      </c>
      <c r="F775" s="301"/>
      <c r="G775" s="302"/>
      <c r="H775" s="303"/>
      <c r="I775" s="295"/>
      <c r="J775" s="304"/>
      <c r="K775" s="295"/>
      <c r="L775" s="302"/>
      <c r="N775" s="296" t="s">
        <v>798</v>
      </c>
      <c r="P775" s="285"/>
    </row>
    <row r="776" spans="1:16" ht="12.75">
      <c r="A776" s="294"/>
      <c r="B776" s="297"/>
      <c r="C776" s="298" t="s">
        <v>799</v>
      </c>
      <c r="D776" s="299"/>
      <c r="E776" s="300">
        <v>19</v>
      </c>
      <c r="F776" s="301"/>
      <c r="G776" s="302"/>
      <c r="H776" s="303"/>
      <c r="I776" s="295"/>
      <c r="J776" s="304"/>
      <c r="K776" s="295"/>
      <c r="L776" s="302"/>
      <c r="N776" s="296" t="s">
        <v>799</v>
      </c>
      <c r="P776" s="285"/>
    </row>
    <row r="777" spans="1:16" ht="12.75">
      <c r="A777" s="294"/>
      <c r="B777" s="297"/>
      <c r="C777" s="298" t="s">
        <v>800</v>
      </c>
      <c r="D777" s="299"/>
      <c r="E777" s="300">
        <v>7</v>
      </c>
      <c r="F777" s="301"/>
      <c r="G777" s="302"/>
      <c r="H777" s="303"/>
      <c r="I777" s="295"/>
      <c r="J777" s="304"/>
      <c r="K777" s="295"/>
      <c r="L777" s="302"/>
      <c r="N777" s="296" t="s">
        <v>800</v>
      </c>
      <c r="P777" s="285"/>
    </row>
    <row r="778" spans="1:81" ht="12.75">
      <c r="A778" s="286">
        <v>140</v>
      </c>
      <c r="B778" s="287" t="s">
        <v>801</v>
      </c>
      <c r="C778" s="288" t="s">
        <v>802</v>
      </c>
      <c r="D778" s="289" t="s">
        <v>225</v>
      </c>
      <c r="E778" s="290">
        <v>12</v>
      </c>
      <c r="F778" s="290">
        <v>0</v>
      </c>
      <c r="G778" s="291">
        <f>E778*F778</f>
        <v>0</v>
      </c>
      <c r="H778" s="292">
        <v>0</v>
      </c>
      <c r="I778" s="293">
        <f>E778*H778</f>
        <v>0</v>
      </c>
      <c r="J778" s="292">
        <v>0</v>
      </c>
      <c r="K778" s="293">
        <f>E778*J778</f>
        <v>0</v>
      </c>
      <c r="L778" s="291" t="s">
        <v>1787</v>
      </c>
      <c r="P778" s="285">
        <v>2</v>
      </c>
      <c r="AB778" s="254">
        <v>1</v>
      </c>
      <c r="AC778" s="254">
        <v>1</v>
      </c>
      <c r="AD778" s="254">
        <v>1</v>
      </c>
      <c r="BA778" s="254">
        <v>1</v>
      </c>
      <c r="BB778" s="254">
        <f>IF(BA778=1,G778,0)</f>
        <v>0</v>
      </c>
      <c r="BC778" s="254">
        <f>IF(BA778=2,G778,0)</f>
        <v>0</v>
      </c>
      <c r="BD778" s="254">
        <f>IF(BA778=3,G778,0)</f>
        <v>0</v>
      </c>
      <c r="BE778" s="254">
        <f>IF(BA778=4,G778,0)</f>
        <v>0</v>
      </c>
      <c r="BF778" s="254">
        <f>IF(BA778=5,G778,0)</f>
        <v>0</v>
      </c>
      <c r="CB778" s="285">
        <v>1</v>
      </c>
      <c r="CC778" s="285">
        <v>1</v>
      </c>
    </row>
    <row r="779" spans="1:16" ht="12.75">
      <c r="A779" s="294"/>
      <c r="B779" s="297"/>
      <c r="C779" s="298" t="s">
        <v>798</v>
      </c>
      <c r="D779" s="299"/>
      <c r="E779" s="300">
        <v>0</v>
      </c>
      <c r="F779" s="301"/>
      <c r="G779" s="302"/>
      <c r="H779" s="303"/>
      <c r="I779" s="295"/>
      <c r="J779" s="304"/>
      <c r="K779" s="295"/>
      <c r="L779" s="302"/>
      <c r="N779" s="296" t="s">
        <v>798</v>
      </c>
      <c r="P779" s="285"/>
    </row>
    <row r="780" spans="1:16" ht="12.75">
      <c r="A780" s="294"/>
      <c r="B780" s="297"/>
      <c r="C780" s="298" t="s">
        <v>803</v>
      </c>
      <c r="D780" s="299"/>
      <c r="E780" s="300">
        <v>8</v>
      </c>
      <c r="F780" s="301"/>
      <c r="G780" s="302"/>
      <c r="H780" s="303"/>
      <c r="I780" s="295"/>
      <c r="J780" s="304"/>
      <c r="K780" s="295"/>
      <c r="L780" s="302"/>
      <c r="N780" s="296" t="s">
        <v>803</v>
      </c>
      <c r="P780" s="285"/>
    </row>
    <row r="781" spans="1:16" ht="12.75">
      <c r="A781" s="294"/>
      <c r="B781" s="297"/>
      <c r="C781" s="298" t="s">
        <v>804</v>
      </c>
      <c r="D781" s="299"/>
      <c r="E781" s="300">
        <v>2</v>
      </c>
      <c r="F781" s="301"/>
      <c r="G781" s="302"/>
      <c r="H781" s="303"/>
      <c r="I781" s="295"/>
      <c r="J781" s="304"/>
      <c r="K781" s="295"/>
      <c r="L781" s="302"/>
      <c r="N781" s="296" t="s">
        <v>804</v>
      </c>
      <c r="P781" s="285"/>
    </row>
    <row r="782" spans="1:16" ht="12.75">
      <c r="A782" s="294"/>
      <c r="B782" s="297"/>
      <c r="C782" s="298" t="s">
        <v>805</v>
      </c>
      <c r="D782" s="299"/>
      <c r="E782" s="300">
        <v>2</v>
      </c>
      <c r="F782" s="301"/>
      <c r="G782" s="302"/>
      <c r="H782" s="303"/>
      <c r="I782" s="295"/>
      <c r="J782" s="304"/>
      <c r="K782" s="295"/>
      <c r="L782" s="302"/>
      <c r="N782" s="296" t="s">
        <v>805</v>
      </c>
      <c r="P782" s="285"/>
    </row>
    <row r="783" spans="1:81" ht="12.75">
      <c r="A783" s="286">
        <v>141</v>
      </c>
      <c r="B783" s="287" t="s">
        <v>806</v>
      </c>
      <c r="C783" s="288" t="s">
        <v>807</v>
      </c>
      <c r="D783" s="289" t="s">
        <v>225</v>
      </c>
      <c r="E783" s="290">
        <v>2</v>
      </c>
      <c r="F783" s="290">
        <v>0</v>
      </c>
      <c r="G783" s="291">
        <f>E783*F783</f>
        <v>0</v>
      </c>
      <c r="H783" s="292">
        <v>0</v>
      </c>
      <c r="I783" s="293">
        <f>E783*H783</f>
        <v>0</v>
      </c>
      <c r="J783" s="292">
        <v>0</v>
      </c>
      <c r="K783" s="293">
        <f>E783*J783</f>
        <v>0</v>
      </c>
      <c r="L783" s="291" t="s">
        <v>1787</v>
      </c>
      <c r="P783" s="285">
        <v>2</v>
      </c>
      <c r="AB783" s="254">
        <v>1</v>
      </c>
      <c r="AC783" s="254">
        <v>1</v>
      </c>
      <c r="AD783" s="254">
        <v>1</v>
      </c>
      <c r="BA783" s="254">
        <v>1</v>
      </c>
      <c r="BB783" s="254">
        <f>IF(BA783=1,G783,0)</f>
        <v>0</v>
      </c>
      <c r="BC783" s="254">
        <f>IF(BA783=2,G783,0)</f>
        <v>0</v>
      </c>
      <c r="BD783" s="254">
        <f>IF(BA783=3,G783,0)</f>
        <v>0</v>
      </c>
      <c r="BE783" s="254">
        <f>IF(BA783=4,G783,0)</f>
        <v>0</v>
      </c>
      <c r="BF783" s="254">
        <f>IF(BA783=5,G783,0)</f>
        <v>0</v>
      </c>
      <c r="CB783" s="285">
        <v>1</v>
      </c>
      <c r="CC783" s="285">
        <v>1</v>
      </c>
    </row>
    <row r="784" spans="1:16" ht="12.75">
      <c r="A784" s="294"/>
      <c r="B784" s="297"/>
      <c r="C784" s="298" t="s">
        <v>808</v>
      </c>
      <c r="D784" s="299"/>
      <c r="E784" s="300">
        <v>0</v>
      </c>
      <c r="F784" s="301"/>
      <c r="G784" s="302"/>
      <c r="H784" s="303"/>
      <c r="I784" s="295"/>
      <c r="J784" s="304"/>
      <c r="K784" s="295"/>
      <c r="L784" s="302"/>
      <c r="N784" s="296" t="s">
        <v>808</v>
      </c>
      <c r="P784" s="285"/>
    </row>
    <row r="785" spans="1:16" ht="12.75">
      <c r="A785" s="294"/>
      <c r="B785" s="297"/>
      <c r="C785" s="298" t="s">
        <v>265</v>
      </c>
      <c r="D785" s="299"/>
      <c r="E785" s="300">
        <v>1</v>
      </c>
      <c r="F785" s="301"/>
      <c r="G785" s="302"/>
      <c r="H785" s="303"/>
      <c r="I785" s="295"/>
      <c r="J785" s="304"/>
      <c r="K785" s="295"/>
      <c r="L785" s="302"/>
      <c r="N785" s="296" t="s">
        <v>265</v>
      </c>
      <c r="P785" s="285"/>
    </row>
    <row r="786" spans="1:16" ht="12.75">
      <c r="A786" s="294"/>
      <c r="B786" s="297"/>
      <c r="C786" s="298" t="s">
        <v>809</v>
      </c>
      <c r="D786" s="299"/>
      <c r="E786" s="300">
        <v>1</v>
      </c>
      <c r="F786" s="301"/>
      <c r="G786" s="302"/>
      <c r="H786" s="303"/>
      <c r="I786" s="295"/>
      <c r="J786" s="304"/>
      <c r="K786" s="295"/>
      <c r="L786" s="302"/>
      <c r="N786" s="296" t="s">
        <v>809</v>
      </c>
      <c r="P786" s="285"/>
    </row>
    <row r="787" spans="1:81" ht="12.75">
      <c r="A787" s="286">
        <v>142</v>
      </c>
      <c r="B787" s="287" t="s">
        <v>810</v>
      </c>
      <c r="C787" s="288" t="s">
        <v>811</v>
      </c>
      <c r="D787" s="289" t="s">
        <v>225</v>
      </c>
      <c r="E787" s="290">
        <v>10</v>
      </c>
      <c r="F787" s="290">
        <v>0</v>
      </c>
      <c r="G787" s="291">
        <f>E787*F787</f>
        <v>0</v>
      </c>
      <c r="H787" s="292">
        <v>0</v>
      </c>
      <c r="I787" s="293">
        <f>E787*H787</f>
        <v>0</v>
      </c>
      <c r="J787" s="292">
        <v>0</v>
      </c>
      <c r="K787" s="293">
        <f>E787*J787</f>
        <v>0</v>
      </c>
      <c r="L787" s="291" t="s">
        <v>1787</v>
      </c>
      <c r="P787" s="285">
        <v>2</v>
      </c>
      <c r="AB787" s="254">
        <v>1</v>
      </c>
      <c r="AC787" s="254">
        <v>1</v>
      </c>
      <c r="AD787" s="254">
        <v>1</v>
      </c>
      <c r="BA787" s="254">
        <v>1</v>
      </c>
      <c r="BB787" s="254">
        <f>IF(BA787=1,G787,0)</f>
        <v>0</v>
      </c>
      <c r="BC787" s="254">
        <f>IF(BA787=2,G787,0)</f>
        <v>0</v>
      </c>
      <c r="BD787" s="254">
        <f>IF(BA787=3,G787,0)</f>
        <v>0</v>
      </c>
      <c r="BE787" s="254">
        <f>IF(BA787=4,G787,0)</f>
        <v>0</v>
      </c>
      <c r="BF787" s="254">
        <f>IF(BA787=5,G787,0)</f>
        <v>0</v>
      </c>
      <c r="CB787" s="285">
        <v>1</v>
      </c>
      <c r="CC787" s="285">
        <v>1</v>
      </c>
    </row>
    <row r="788" spans="1:16" ht="12.75">
      <c r="A788" s="294"/>
      <c r="B788" s="297"/>
      <c r="C788" s="298" t="s">
        <v>808</v>
      </c>
      <c r="D788" s="299"/>
      <c r="E788" s="300">
        <v>0</v>
      </c>
      <c r="F788" s="301"/>
      <c r="G788" s="302"/>
      <c r="H788" s="303"/>
      <c r="I788" s="295"/>
      <c r="J788" s="304"/>
      <c r="K788" s="295"/>
      <c r="L788" s="302"/>
      <c r="N788" s="296" t="s">
        <v>808</v>
      </c>
      <c r="P788" s="285"/>
    </row>
    <row r="789" spans="1:16" ht="12.75">
      <c r="A789" s="294"/>
      <c r="B789" s="297"/>
      <c r="C789" s="298" t="s">
        <v>812</v>
      </c>
      <c r="D789" s="299"/>
      <c r="E789" s="300">
        <v>8</v>
      </c>
      <c r="F789" s="301"/>
      <c r="G789" s="302"/>
      <c r="H789" s="303"/>
      <c r="I789" s="295"/>
      <c r="J789" s="304"/>
      <c r="K789" s="295"/>
      <c r="L789" s="302"/>
      <c r="N789" s="296" t="s">
        <v>812</v>
      </c>
      <c r="P789" s="285"/>
    </row>
    <row r="790" spans="1:16" ht="12.75">
      <c r="A790" s="294"/>
      <c r="B790" s="297"/>
      <c r="C790" s="298" t="s">
        <v>813</v>
      </c>
      <c r="D790" s="299"/>
      <c r="E790" s="300">
        <v>0</v>
      </c>
      <c r="F790" s="301"/>
      <c r="G790" s="302"/>
      <c r="H790" s="303"/>
      <c r="I790" s="295"/>
      <c r="J790" s="304"/>
      <c r="K790" s="295"/>
      <c r="L790" s="302"/>
      <c r="N790" s="296" t="s">
        <v>813</v>
      </c>
      <c r="P790" s="285"/>
    </row>
    <row r="791" spans="1:16" ht="12.75">
      <c r="A791" s="294"/>
      <c r="B791" s="297"/>
      <c r="C791" s="298" t="s">
        <v>804</v>
      </c>
      <c r="D791" s="299"/>
      <c r="E791" s="300">
        <v>2</v>
      </c>
      <c r="F791" s="301"/>
      <c r="G791" s="302"/>
      <c r="H791" s="303"/>
      <c r="I791" s="295"/>
      <c r="J791" s="304"/>
      <c r="K791" s="295"/>
      <c r="L791" s="302"/>
      <c r="N791" s="296" t="s">
        <v>804</v>
      </c>
      <c r="P791" s="285"/>
    </row>
    <row r="792" spans="1:81" ht="12.75">
      <c r="A792" s="286">
        <v>143</v>
      </c>
      <c r="B792" s="287" t="s">
        <v>814</v>
      </c>
      <c r="C792" s="288" t="s">
        <v>815</v>
      </c>
      <c r="D792" s="289" t="s">
        <v>160</v>
      </c>
      <c r="E792" s="290">
        <v>60.1808</v>
      </c>
      <c r="F792" s="290">
        <v>0</v>
      </c>
      <c r="G792" s="291">
        <f>E792*F792</f>
        <v>0</v>
      </c>
      <c r="H792" s="292">
        <v>0.00137</v>
      </c>
      <c r="I792" s="293">
        <f>E792*H792</f>
        <v>0.08244769599999999</v>
      </c>
      <c r="J792" s="292">
        <v>-0.041</v>
      </c>
      <c r="K792" s="293">
        <f>E792*J792</f>
        <v>-2.4674128</v>
      </c>
      <c r="L792" s="291" t="s">
        <v>1787</v>
      </c>
      <c r="P792" s="285">
        <v>2</v>
      </c>
      <c r="AB792" s="254">
        <v>1</v>
      </c>
      <c r="AC792" s="254">
        <v>1</v>
      </c>
      <c r="AD792" s="254">
        <v>1</v>
      </c>
      <c r="BA792" s="254">
        <v>1</v>
      </c>
      <c r="BB792" s="254">
        <f>IF(BA792=1,G792,0)</f>
        <v>0</v>
      </c>
      <c r="BC792" s="254">
        <f>IF(BA792=2,G792,0)</f>
        <v>0</v>
      </c>
      <c r="BD792" s="254">
        <f>IF(BA792=3,G792,0)</f>
        <v>0</v>
      </c>
      <c r="BE792" s="254">
        <f>IF(BA792=4,G792,0)</f>
        <v>0</v>
      </c>
      <c r="BF792" s="254">
        <f>IF(BA792=5,G792,0)</f>
        <v>0</v>
      </c>
      <c r="CB792" s="285">
        <v>1</v>
      </c>
      <c r="CC792" s="285">
        <v>1</v>
      </c>
    </row>
    <row r="793" spans="1:16" ht="12.75">
      <c r="A793" s="294"/>
      <c r="B793" s="297"/>
      <c r="C793" s="298" t="s">
        <v>798</v>
      </c>
      <c r="D793" s="299"/>
      <c r="E793" s="300">
        <v>0</v>
      </c>
      <c r="F793" s="301"/>
      <c r="G793" s="302"/>
      <c r="H793" s="303"/>
      <c r="I793" s="295"/>
      <c r="J793" s="304"/>
      <c r="K793" s="295"/>
      <c r="L793" s="302"/>
      <c r="N793" s="296" t="s">
        <v>798</v>
      </c>
      <c r="P793" s="285"/>
    </row>
    <row r="794" spans="1:16" ht="12.75">
      <c r="A794" s="294"/>
      <c r="B794" s="297"/>
      <c r="C794" s="298" t="s">
        <v>816</v>
      </c>
      <c r="D794" s="299"/>
      <c r="E794" s="300">
        <v>14.4</v>
      </c>
      <c r="F794" s="301"/>
      <c r="G794" s="302"/>
      <c r="H794" s="303"/>
      <c r="I794" s="295"/>
      <c r="J794" s="304"/>
      <c r="K794" s="295"/>
      <c r="L794" s="302"/>
      <c r="N794" s="296" t="s">
        <v>816</v>
      </c>
      <c r="P794" s="285"/>
    </row>
    <row r="795" spans="1:16" ht="12.75">
      <c r="A795" s="294"/>
      <c r="B795" s="297"/>
      <c r="C795" s="298" t="s">
        <v>817</v>
      </c>
      <c r="D795" s="299"/>
      <c r="E795" s="300">
        <v>25.92</v>
      </c>
      <c r="F795" s="301"/>
      <c r="G795" s="302"/>
      <c r="H795" s="303"/>
      <c r="I795" s="295"/>
      <c r="J795" s="304"/>
      <c r="K795" s="295"/>
      <c r="L795" s="302"/>
      <c r="N795" s="296" t="s">
        <v>817</v>
      </c>
      <c r="P795" s="285"/>
    </row>
    <row r="796" spans="1:16" ht="12.75">
      <c r="A796" s="294"/>
      <c r="B796" s="297"/>
      <c r="C796" s="298" t="s">
        <v>818</v>
      </c>
      <c r="D796" s="299"/>
      <c r="E796" s="300">
        <v>0.7808</v>
      </c>
      <c r="F796" s="301"/>
      <c r="G796" s="302"/>
      <c r="H796" s="303"/>
      <c r="I796" s="295"/>
      <c r="J796" s="304"/>
      <c r="K796" s="295"/>
      <c r="L796" s="302"/>
      <c r="N796" s="296" t="s">
        <v>818</v>
      </c>
      <c r="P796" s="285"/>
    </row>
    <row r="797" spans="1:16" ht="12.75">
      <c r="A797" s="294"/>
      <c r="B797" s="297"/>
      <c r="C797" s="298" t="s">
        <v>819</v>
      </c>
      <c r="D797" s="299"/>
      <c r="E797" s="300">
        <v>4.5</v>
      </c>
      <c r="F797" s="301"/>
      <c r="G797" s="302"/>
      <c r="H797" s="303"/>
      <c r="I797" s="295"/>
      <c r="J797" s="304"/>
      <c r="K797" s="295"/>
      <c r="L797" s="302"/>
      <c r="N797" s="296" t="s">
        <v>819</v>
      </c>
      <c r="P797" s="285"/>
    </row>
    <row r="798" spans="1:16" ht="12.75">
      <c r="A798" s="294"/>
      <c r="B798" s="297"/>
      <c r="C798" s="298" t="s">
        <v>820</v>
      </c>
      <c r="D798" s="299"/>
      <c r="E798" s="300">
        <v>4.5</v>
      </c>
      <c r="F798" s="301"/>
      <c r="G798" s="302"/>
      <c r="H798" s="303"/>
      <c r="I798" s="295"/>
      <c r="J798" s="304"/>
      <c r="K798" s="295"/>
      <c r="L798" s="302"/>
      <c r="N798" s="296" t="s">
        <v>820</v>
      </c>
      <c r="P798" s="285"/>
    </row>
    <row r="799" spans="1:16" ht="12.75">
      <c r="A799" s="294"/>
      <c r="B799" s="297"/>
      <c r="C799" s="298" t="s">
        <v>821</v>
      </c>
      <c r="D799" s="299"/>
      <c r="E799" s="300">
        <v>10.08</v>
      </c>
      <c r="F799" s="301"/>
      <c r="G799" s="302"/>
      <c r="H799" s="303"/>
      <c r="I799" s="295"/>
      <c r="J799" s="304"/>
      <c r="K799" s="295"/>
      <c r="L799" s="302"/>
      <c r="N799" s="296" t="s">
        <v>821</v>
      </c>
      <c r="P799" s="285"/>
    </row>
    <row r="800" spans="1:81" ht="12.75">
      <c r="A800" s="286">
        <v>144</v>
      </c>
      <c r="B800" s="287" t="s">
        <v>822</v>
      </c>
      <c r="C800" s="288" t="s">
        <v>823</v>
      </c>
      <c r="D800" s="289" t="s">
        <v>160</v>
      </c>
      <c r="E800" s="290">
        <v>1.872</v>
      </c>
      <c r="F800" s="290">
        <v>0</v>
      </c>
      <c r="G800" s="291">
        <f>E800*F800</f>
        <v>0</v>
      </c>
      <c r="H800" s="292">
        <v>0.00117</v>
      </c>
      <c r="I800" s="293">
        <f>E800*H800</f>
        <v>0.00219024</v>
      </c>
      <c r="J800" s="292">
        <v>-0.076</v>
      </c>
      <c r="K800" s="293">
        <f>E800*J800</f>
        <v>-0.142272</v>
      </c>
      <c r="L800" s="291" t="s">
        <v>1787</v>
      </c>
      <c r="P800" s="285">
        <v>2</v>
      </c>
      <c r="AB800" s="254">
        <v>1</v>
      </c>
      <c r="AC800" s="254">
        <v>1</v>
      </c>
      <c r="AD800" s="254">
        <v>1</v>
      </c>
      <c r="BA800" s="254">
        <v>1</v>
      </c>
      <c r="BB800" s="254">
        <f>IF(BA800=1,G800,0)</f>
        <v>0</v>
      </c>
      <c r="BC800" s="254">
        <f>IF(BA800=2,G800,0)</f>
        <v>0</v>
      </c>
      <c r="BD800" s="254">
        <f>IF(BA800=3,G800,0)</f>
        <v>0</v>
      </c>
      <c r="BE800" s="254">
        <f>IF(BA800=4,G800,0)</f>
        <v>0</v>
      </c>
      <c r="BF800" s="254">
        <f>IF(BA800=5,G800,0)</f>
        <v>0</v>
      </c>
      <c r="CB800" s="285">
        <v>1</v>
      </c>
      <c r="CC800" s="285">
        <v>1</v>
      </c>
    </row>
    <row r="801" spans="1:16" ht="12.75">
      <c r="A801" s="294"/>
      <c r="B801" s="297"/>
      <c r="C801" s="298" t="s">
        <v>808</v>
      </c>
      <c r="D801" s="299"/>
      <c r="E801" s="300">
        <v>0</v>
      </c>
      <c r="F801" s="301"/>
      <c r="G801" s="302"/>
      <c r="H801" s="303"/>
      <c r="I801" s="295"/>
      <c r="J801" s="304"/>
      <c r="K801" s="295"/>
      <c r="L801" s="302"/>
      <c r="N801" s="296" t="s">
        <v>808</v>
      </c>
      <c r="P801" s="285"/>
    </row>
    <row r="802" spans="1:16" ht="12.75">
      <c r="A802" s="294"/>
      <c r="B802" s="297"/>
      <c r="C802" s="298" t="s">
        <v>824</v>
      </c>
      <c r="D802" s="299"/>
      <c r="E802" s="300">
        <v>1.872</v>
      </c>
      <c r="F802" s="301"/>
      <c r="G802" s="302"/>
      <c r="H802" s="303"/>
      <c r="I802" s="295"/>
      <c r="J802" s="304"/>
      <c r="K802" s="295"/>
      <c r="L802" s="302"/>
      <c r="N802" s="296" t="s">
        <v>824</v>
      </c>
      <c r="P802" s="285"/>
    </row>
    <row r="803" spans="1:81" ht="12.75">
      <c r="A803" s="286">
        <v>145</v>
      </c>
      <c r="B803" s="287" t="s">
        <v>825</v>
      </c>
      <c r="C803" s="288" t="s">
        <v>826</v>
      </c>
      <c r="D803" s="289" t="s">
        <v>160</v>
      </c>
      <c r="E803" s="290">
        <v>8.3907</v>
      </c>
      <c r="F803" s="290">
        <v>0</v>
      </c>
      <c r="G803" s="291">
        <f>E803*F803</f>
        <v>0</v>
      </c>
      <c r="H803" s="292">
        <v>0.001</v>
      </c>
      <c r="I803" s="293">
        <f>E803*H803</f>
        <v>0.008390700000000001</v>
      </c>
      <c r="J803" s="292">
        <v>-0.063</v>
      </c>
      <c r="K803" s="293">
        <f>E803*J803</f>
        <v>-0.5286141000000001</v>
      </c>
      <c r="L803" s="291" t="s">
        <v>1787</v>
      </c>
      <c r="P803" s="285">
        <v>2</v>
      </c>
      <c r="AB803" s="254">
        <v>1</v>
      </c>
      <c r="AC803" s="254">
        <v>1</v>
      </c>
      <c r="AD803" s="254">
        <v>1</v>
      </c>
      <c r="BA803" s="254">
        <v>1</v>
      </c>
      <c r="BB803" s="254">
        <f>IF(BA803=1,G803,0)</f>
        <v>0</v>
      </c>
      <c r="BC803" s="254">
        <f>IF(BA803=2,G803,0)</f>
        <v>0</v>
      </c>
      <c r="BD803" s="254">
        <f>IF(BA803=3,G803,0)</f>
        <v>0</v>
      </c>
      <c r="BE803" s="254">
        <f>IF(BA803=4,G803,0)</f>
        <v>0</v>
      </c>
      <c r="BF803" s="254">
        <f>IF(BA803=5,G803,0)</f>
        <v>0</v>
      </c>
      <c r="CB803" s="285">
        <v>1</v>
      </c>
      <c r="CC803" s="285">
        <v>1</v>
      </c>
    </row>
    <row r="804" spans="1:16" ht="12.75">
      <c r="A804" s="294"/>
      <c r="B804" s="297"/>
      <c r="C804" s="298" t="s">
        <v>827</v>
      </c>
      <c r="D804" s="299"/>
      <c r="E804" s="300">
        <v>0</v>
      </c>
      <c r="F804" s="301"/>
      <c r="G804" s="302"/>
      <c r="H804" s="303"/>
      <c r="I804" s="295"/>
      <c r="J804" s="304"/>
      <c r="K804" s="295"/>
      <c r="L804" s="302"/>
      <c r="N804" s="296" t="s">
        <v>827</v>
      </c>
      <c r="P804" s="285"/>
    </row>
    <row r="805" spans="1:16" ht="12.75">
      <c r="A805" s="294"/>
      <c r="B805" s="297"/>
      <c r="C805" s="298" t="s">
        <v>828</v>
      </c>
      <c r="D805" s="299"/>
      <c r="E805" s="300">
        <v>3.2929</v>
      </c>
      <c r="F805" s="301"/>
      <c r="G805" s="302"/>
      <c r="H805" s="303"/>
      <c r="I805" s="295"/>
      <c r="J805" s="304"/>
      <c r="K805" s="295"/>
      <c r="L805" s="302"/>
      <c r="N805" s="296" t="s">
        <v>828</v>
      </c>
      <c r="P805" s="285"/>
    </row>
    <row r="806" spans="1:16" ht="12.75">
      <c r="A806" s="294"/>
      <c r="B806" s="297"/>
      <c r="C806" s="298" t="s">
        <v>829</v>
      </c>
      <c r="D806" s="299"/>
      <c r="E806" s="300">
        <v>2.6378</v>
      </c>
      <c r="F806" s="301"/>
      <c r="G806" s="302"/>
      <c r="H806" s="303"/>
      <c r="I806" s="295"/>
      <c r="J806" s="304"/>
      <c r="K806" s="295"/>
      <c r="L806" s="302"/>
      <c r="N806" s="296" t="s">
        <v>829</v>
      </c>
      <c r="P806" s="285"/>
    </row>
    <row r="807" spans="1:16" ht="12.75">
      <c r="A807" s="294"/>
      <c r="B807" s="297"/>
      <c r="C807" s="298" t="s">
        <v>808</v>
      </c>
      <c r="D807" s="299"/>
      <c r="E807" s="300">
        <v>0</v>
      </c>
      <c r="F807" s="301"/>
      <c r="G807" s="302"/>
      <c r="H807" s="303"/>
      <c r="I807" s="295"/>
      <c r="J807" s="304"/>
      <c r="K807" s="295"/>
      <c r="L807" s="302"/>
      <c r="N807" s="296" t="s">
        <v>808</v>
      </c>
      <c r="P807" s="285"/>
    </row>
    <row r="808" spans="1:16" ht="12.75">
      <c r="A808" s="294"/>
      <c r="B808" s="297"/>
      <c r="C808" s="298" t="s">
        <v>830</v>
      </c>
      <c r="D808" s="299"/>
      <c r="E808" s="300">
        <v>2.46</v>
      </c>
      <c r="F808" s="301"/>
      <c r="G808" s="302"/>
      <c r="H808" s="303"/>
      <c r="I808" s="295"/>
      <c r="J808" s="304"/>
      <c r="K808" s="295"/>
      <c r="L808" s="302"/>
      <c r="N808" s="296" t="s">
        <v>830</v>
      </c>
      <c r="P808" s="285"/>
    </row>
    <row r="809" spans="1:81" ht="12.75">
      <c r="A809" s="286">
        <v>146</v>
      </c>
      <c r="B809" s="287" t="s">
        <v>831</v>
      </c>
      <c r="C809" s="288" t="s">
        <v>832</v>
      </c>
      <c r="D809" s="289" t="s">
        <v>160</v>
      </c>
      <c r="E809" s="290">
        <v>18.5856</v>
      </c>
      <c r="F809" s="290">
        <v>0</v>
      </c>
      <c r="G809" s="291">
        <f>E809*F809</f>
        <v>0</v>
      </c>
      <c r="H809" s="292">
        <v>0.00083</v>
      </c>
      <c r="I809" s="293">
        <f>E809*H809</f>
        <v>0.015426048</v>
      </c>
      <c r="J809" s="292">
        <v>-0.06</v>
      </c>
      <c r="K809" s="293">
        <f>E809*J809</f>
        <v>-1.115136</v>
      </c>
      <c r="L809" s="291" t="s">
        <v>1787</v>
      </c>
      <c r="P809" s="285">
        <v>2</v>
      </c>
      <c r="AB809" s="254">
        <v>1</v>
      </c>
      <c r="AC809" s="254">
        <v>1</v>
      </c>
      <c r="AD809" s="254">
        <v>1</v>
      </c>
      <c r="BA809" s="254">
        <v>1</v>
      </c>
      <c r="BB809" s="254">
        <f>IF(BA809=1,G809,0)</f>
        <v>0</v>
      </c>
      <c r="BC809" s="254">
        <f>IF(BA809=2,G809,0)</f>
        <v>0</v>
      </c>
      <c r="BD809" s="254">
        <f>IF(BA809=3,G809,0)</f>
        <v>0</v>
      </c>
      <c r="BE809" s="254">
        <f>IF(BA809=4,G809,0)</f>
        <v>0</v>
      </c>
      <c r="BF809" s="254">
        <f>IF(BA809=5,G809,0)</f>
        <v>0</v>
      </c>
      <c r="CB809" s="285">
        <v>1</v>
      </c>
      <c r="CC809" s="285">
        <v>1</v>
      </c>
    </row>
    <row r="810" spans="1:16" ht="12.75">
      <c r="A810" s="294"/>
      <c r="B810" s="297"/>
      <c r="C810" s="298" t="s">
        <v>808</v>
      </c>
      <c r="D810" s="299"/>
      <c r="E810" s="300">
        <v>0</v>
      </c>
      <c r="F810" s="301"/>
      <c r="G810" s="302"/>
      <c r="H810" s="303"/>
      <c r="I810" s="295"/>
      <c r="J810" s="304"/>
      <c r="K810" s="295"/>
      <c r="L810" s="302"/>
      <c r="N810" s="296" t="s">
        <v>808</v>
      </c>
      <c r="P810" s="285"/>
    </row>
    <row r="811" spans="1:16" ht="12.75">
      <c r="A811" s="294"/>
      <c r="B811" s="297"/>
      <c r="C811" s="298" t="s">
        <v>130</v>
      </c>
      <c r="D811" s="299"/>
      <c r="E811" s="300">
        <v>0</v>
      </c>
      <c r="F811" s="301"/>
      <c r="G811" s="302"/>
      <c r="H811" s="303"/>
      <c r="I811" s="295"/>
      <c r="J811" s="304"/>
      <c r="K811" s="295"/>
      <c r="L811" s="302"/>
      <c r="N811" s="296" t="s">
        <v>130</v>
      </c>
      <c r="P811" s="285"/>
    </row>
    <row r="812" spans="1:16" ht="12.75">
      <c r="A812" s="294"/>
      <c r="B812" s="297"/>
      <c r="C812" s="298" t="s">
        <v>833</v>
      </c>
      <c r="D812" s="299"/>
      <c r="E812" s="300">
        <v>4.6686</v>
      </c>
      <c r="F812" s="301"/>
      <c r="G812" s="302"/>
      <c r="H812" s="303"/>
      <c r="I812" s="295"/>
      <c r="J812" s="304"/>
      <c r="K812" s="295"/>
      <c r="L812" s="302"/>
      <c r="N812" s="296" t="s">
        <v>833</v>
      </c>
      <c r="P812" s="285"/>
    </row>
    <row r="813" spans="1:16" ht="12.75">
      <c r="A813" s="294"/>
      <c r="B813" s="297"/>
      <c r="C813" s="298" t="s">
        <v>834</v>
      </c>
      <c r="D813" s="299"/>
      <c r="E813" s="300">
        <v>4.6893</v>
      </c>
      <c r="F813" s="301"/>
      <c r="G813" s="302"/>
      <c r="H813" s="303"/>
      <c r="I813" s="295"/>
      <c r="J813" s="304"/>
      <c r="K813" s="295"/>
      <c r="L813" s="302"/>
      <c r="N813" s="296" t="s">
        <v>834</v>
      </c>
      <c r="P813" s="285"/>
    </row>
    <row r="814" spans="1:16" ht="12.75">
      <c r="A814" s="294"/>
      <c r="B814" s="297"/>
      <c r="C814" s="298" t="s">
        <v>835</v>
      </c>
      <c r="D814" s="299"/>
      <c r="E814" s="300">
        <v>4.699</v>
      </c>
      <c r="F814" s="301"/>
      <c r="G814" s="302"/>
      <c r="H814" s="303"/>
      <c r="I814" s="295"/>
      <c r="J814" s="304"/>
      <c r="K814" s="295"/>
      <c r="L814" s="302"/>
      <c r="N814" s="296" t="s">
        <v>835</v>
      </c>
      <c r="P814" s="285"/>
    </row>
    <row r="815" spans="1:16" ht="12.75">
      <c r="A815" s="294"/>
      <c r="B815" s="297"/>
      <c r="C815" s="298" t="s">
        <v>813</v>
      </c>
      <c r="D815" s="299"/>
      <c r="E815" s="300">
        <v>0</v>
      </c>
      <c r="F815" s="301"/>
      <c r="G815" s="302"/>
      <c r="H815" s="303"/>
      <c r="I815" s="295"/>
      <c r="J815" s="304"/>
      <c r="K815" s="295"/>
      <c r="L815" s="302"/>
      <c r="N815" s="296" t="s">
        <v>813</v>
      </c>
      <c r="P815" s="285"/>
    </row>
    <row r="816" spans="1:16" ht="12.75">
      <c r="A816" s="294"/>
      <c r="B816" s="297"/>
      <c r="C816" s="298" t="s">
        <v>836</v>
      </c>
      <c r="D816" s="299"/>
      <c r="E816" s="300">
        <v>4.5287</v>
      </c>
      <c r="F816" s="301"/>
      <c r="G816" s="302"/>
      <c r="H816" s="303"/>
      <c r="I816" s="295"/>
      <c r="J816" s="304"/>
      <c r="K816" s="295"/>
      <c r="L816" s="302"/>
      <c r="N816" s="296" t="s">
        <v>836</v>
      </c>
      <c r="P816" s="285"/>
    </row>
    <row r="817" spans="1:81" ht="12.75">
      <c r="A817" s="286">
        <v>147</v>
      </c>
      <c r="B817" s="287" t="s">
        <v>837</v>
      </c>
      <c r="C817" s="288" t="s">
        <v>838</v>
      </c>
      <c r="D817" s="289" t="s">
        <v>160</v>
      </c>
      <c r="E817" s="290">
        <v>5.986</v>
      </c>
      <c r="F817" s="290">
        <v>0</v>
      </c>
      <c r="G817" s="291">
        <f>E817*F817</f>
        <v>0</v>
      </c>
      <c r="H817" s="292">
        <v>0.00056</v>
      </c>
      <c r="I817" s="293">
        <f>E817*H817</f>
        <v>0.0033521599999999994</v>
      </c>
      <c r="J817" s="292">
        <v>-0.066</v>
      </c>
      <c r="K817" s="293">
        <f>E817*J817</f>
        <v>-0.395076</v>
      </c>
      <c r="L817" s="291" t="s">
        <v>1787</v>
      </c>
      <c r="P817" s="285">
        <v>2</v>
      </c>
      <c r="AB817" s="254">
        <v>1</v>
      </c>
      <c r="AC817" s="254">
        <v>1</v>
      </c>
      <c r="AD817" s="254">
        <v>1</v>
      </c>
      <c r="BA817" s="254">
        <v>1</v>
      </c>
      <c r="BB817" s="254">
        <f>IF(BA817=1,G817,0)</f>
        <v>0</v>
      </c>
      <c r="BC817" s="254">
        <f>IF(BA817=2,G817,0)</f>
        <v>0</v>
      </c>
      <c r="BD817" s="254">
        <f>IF(BA817=3,G817,0)</f>
        <v>0</v>
      </c>
      <c r="BE817" s="254">
        <f>IF(BA817=4,G817,0)</f>
        <v>0</v>
      </c>
      <c r="BF817" s="254">
        <f>IF(BA817=5,G817,0)</f>
        <v>0</v>
      </c>
      <c r="CB817" s="285">
        <v>1</v>
      </c>
      <c r="CC817" s="285">
        <v>1</v>
      </c>
    </row>
    <row r="818" spans="1:16" ht="12.75">
      <c r="A818" s="294"/>
      <c r="B818" s="297"/>
      <c r="C818" s="298" t="s">
        <v>808</v>
      </c>
      <c r="D818" s="299"/>
      <c r="E818" s="300">
        <v>0</v>
      </c>
      <c r="F818" s="301"/>
      <c r="G818" s="302"/>
      <c r="H818" s="303"/>
      <c r="I818" s="295"/>
      <c r="J818" s="304"/>
      <c r="K818" s="295"/>
      <c r="L818" s="302"/>
      <c r="N818" s="296" t="s">
        <v>808</v>
      </c>
      <c r="P818" s="285"/>
    </row>
    <row r="819" spans="1:16" ht="12.75">
      <c r="A819" s="294"/>
      <c r="B819" s="297"/>
      <c r="C819" s="298" t="s">
        <v>839</v>
      </c>
      <c r="D819" s="299"/>
      <c r="E819" s="300">
        <v>5.986</v>
      </c>
      <c r="F819" s="301"/>
      <c r="G819" s="302"/>
      <c r="H819" s="303"/>
      <c r="I819" s="295"/>
      <c r="J819" s="304"/>
      <c r="K819" s="295"/>
      <c r="L819" s="302"/>
      <c r="N819" s="296" t="s">
        <v>839</v>
      </c>
      <c r="P819" s="285"/>
    </row>
    <row r="820" spans="1:81" ht="12.75">
      <c r="A820" s="286">
        <v>148</v>
      </c>
      <c r="B820" s="287" t="s">
        <v>840</v>
      </c>
      <c r="C820" s="288" t="s">
        <v>841</v>
      </c>
      <c r="D820" s="289" t="s">
        <v>160</v>
      </c>
      <c r="E820" s="290">
        <v>5.9307</v>
      </c>
      <c r="F820" s="290">
        <v>0</v>
      </c>
      <c r="G820" s="291">
        <f>E820*F820</f>
        <v>0</v>
      </c>
      <c r="H820" s="292">
        <v>0.001</v>
      </c>
      <c r="I820" s="293">
        <f>E820*H820</f>
        <v>0.0059307</v>
      </c>
      <c r="J820" s="292">
        <v>-0.0412</v>
      </c>
      <c r="K820" s="293">
        <f>E820*J820</f>
        <v>-0.24434484</v>
      </c>
      <c r="L820" s="291" t="s">
        <v>1787</v>
      </c>
      <c r="P820" s="285">
        <v>2</v>
      </c>
      <c r="AB820" s="254">
        <v>1</v>
      </c>
      <c r="AC820" s="254">
        <v>1</v>
      </c>
      <c r="AD820" s="254">
        <v>1</v>
      </c>
      <c r="BA820" s="254">
        <v>1</v>
      </c>
      <c r="BB820" s="254">
        <f>IF(BA820=1,G820,0)</f>
        <v>0</v>
      </c>
      <c r="BC820" s="254">
        <f>IF(BA820=2,G820,0)</f>
        <v>0</v>
      </c>
      <c r="BD820" s="254">
        <f>IF(BA820=3,G820,0)</f>
        <v>0</v>
      </c>
      <c r="BE820" s="254">
        <f>IF(BA820=4,G820,0)</f>
        <v>0</v>
      </c>
      <c r="BF820" s="254">
        <f>IF(BA820=5,G820,0)</f>
        <v>0</v>
      </c>
      <c r="CB820" s="285">
        <v>1</v>
      </c>
      <c r="CC820" s="285">
        <v>1</v>
      </c>
    </row>
    <row r="821" spans="1:16" ht="12.75">
      <c r="A821" s="294"/>
      <c r="B821" s="297"/>
      <c r="C821" s="298" t="s">
        <v>827</v>
      </c>
      <c r="D821" s="299"/>
      <c r="E821" s="300">
        <v>0</v>
      </c>
      <c r="F821" s="301"/>
      <c r="G821" s="302"/>
      <c r="H821" s="303"/>
      <c r="I821" s="295"/>
      <c r="J821" s="304"/>
      <c r="K821" s="295"/>
      <c r="L821" s="302"/>
      <c r="N821" s="296" t="s">
        <v>827</v>
      </c>
      <c r="P821" s="285"/>
    </row>
    <row r="822" spans="1:16" ht="12.75">
      <c r="A822" s="294"/>
      <c r="B822" s="297"/>
      <c r="C822" s="298" t="s">
        <v>828</v>
      </c>
      <c r="D822" s="299"/>
      <c r="E822" s="300">
        <v>3.2929</v>
      </c>
      <c r="F822" s="301"/>
      <c r="G822" s="302"/>
      <c r="H822" s="303"/>
      <c r="I822" s="295"/>
      <c r="J822" s="304"/>
      <c r="K822" s="295"/>
      <c r="L822" s="302"/>
      <c r="N822" s="296" t="s">
        <v>828</v>
      </c>
      <c r="P822" s="285"/>
    </row>
    <row r="823" spans="1:16" ht="12.75">
      <c r="A823" s="294"/>
      <c r="B823" s="297"/>
      <c r="C823" s="298" t="s">
        <v>829</v>
      </c>
      <c r="D823" s="299"/>
      <c r="E823" s="300">
        <v>2.6378</v>
      </c>
      <c r="F823" s="301"/>
      <c r="G823" s="302"/>
      <c r="H823" s="303"/>
      <c r="I823" s="295"/>
      <c r="J823" s="304"/>
      <c r="K823" s="295"/>
      <c r="L823" s="302"/>
      <c r="N823" s="296" t="s">
        <v>829</v>
      </c>
      <c r="P823" s="285"/>
    </row>
    <row r="824" spans="1:81" ht="12.75">
      <c r="A824" s="286">
        <v>149</v>
      </c>
      <c r="B824" s="287" t="s">
        <v>842</v>
      </c>
      <c r="C824" s="288" t="s">
        <v>843</v>
      </c>
      <c r="D824" s="289" t="s">
        <v>217</v>
      </c>
      <c r="E824" s="290">
        <v>49.22</v>
      </c>
      <c r="F824" s="290">
        <v>0</v>
      </c>
      <c r="G824" s="291">
        <f>E824*F824</f>
        <v>0</v>
      </c>
      <c r="H824" s="292">
        <v>0</v>
      </c>
      <c r="I824" s="293">
        <f>E824*H824</f>
        <v>0</v>
      </c>
      <c r="J824" s="292">
        <v>-0.01113</v>
      </c>
      <c r="K824" s="293">
        <f>E824*J824</f>
        <v>-0.5478185999999999</v>
      </c>
      <c r="L824" s="291" t="s">
        <v>1787</v>
      </c>
      <c r="P824" s="285">
        <v>2</v>
      </c>
      <c r="AB824" s="254">
        <v>1</v>
      </c>
      <c r="AC824" s="254">
        <v>1</v>
      </c>
      <c r="AD824" s="254">
        <v>1</v>
      </c>
      <c r="BA824" s="254">
        <v>1</v>
      </c>
      <c r="BB824" s="254">
        <f>IF(BA824=1,G824,0)</f>
        <v>0</v>
      </c>
      <c r="BC824" s="254">
        <f>IF(BA824=2,G824,0)</f>
        <v>0</v>
      </c>
      <c r="BD824" s="254">
        <f>IF(BA824=3,G824,0)</f>
        <v>0</v>
      </c>
      <c r="BE824" s="254">
        <f>IF(BA824=4,G824,0)</f>
        <v>0</v>
      </c>
      <c r="BF824" s="254">
        <f>IF(BA824=5,G824,0)</f>
        <v>0</v>
      </c>
      <c r="CB824" s="285">
        <v>1</v>
      </c>
      <c r="CC824" s="285">
        <v>1</v>
      </c>
    </row>
    <row r="825" spans="1:16" ht="12.75">
      <c r="A825" s="294"/>
      <c r="B825" s="297"/>
      <c r="C825" s="298" t="s">
        <v>844</v>
      </c>
      <c r="D825" s="299"/>
      <c r="E825" s="300">
        <v>0</v>
      </c>
      <c r="F825" s="301"/>
      <c r="G825" s="302"/>
      <c r="H825" s="303"/>
      <c r="I825" s="295"/>
      <c r="J825" s="304"/>
      <c r="K825" s="295"/>
      <c r="L825" s="302"/>
      <c r="N825" s="296" t="s">
        <v>844</v>
      </c>
      <c r="P825" s="285"/>
    </row>
    <row r="826" spans="1:16" ht="12.75">
      <c r="A826" s="294"/>
      <c r="B826" s="297"/>
      <c r="C826" s="298" t="s">
        <v>845</v>
      </c>
      <c r="D826" s="299"/>
      <c r="E826" s="300">
        <v>12</v>
      </c>
      <c r="F826" s="301"/>
      <c r="G826" s="302"/>
      <c r="H826" s="303"/>
      <c r="I826" s="295"/>
      <c r="J826" s="304"/>
      <c r="K826" s="295"/>
      <c r="L826" s="302"/>
      <c r="N826" s="296" t="s">
        <v>845</v>
      </c>
      <c r="P826" s="285"/>
    </row>
    <row r="827" spans="1:16" ht="12.75">
      <c r="A827" s="294"/>
      <c r="B827" s="297"/>
      <c r="C827" s="298" t="s">
        <v>846</v>
      </c>
      <c r="D827" s="299"/>
      <c r="E827" s="300">
        <v>21.6</v>
      </c>
      <c r="F827" s="301"/>
      <c r="G827" s="302"/>
      <c r="H827" s="303"/>
      <c r="I827" s="295"/>
      <c r="J827" s="304"/>
      <c r="K827" s="295"/>
      <c r="L827" s="302"/>
      <c r="N827" s="296" t="s">
        <v>846</v>
      </c>
      <c r="P827" s="285"/>
    </row>
    <row r="828" spans="1:16" ht="12.75">
      <c r="A828" s="294"/>
      <c r="B828" s="297"/>
      <c r="C828" s="298" t="s">
        <v>847</v>
      </c>
      <c r="D828" s="299"/>
      <c r="E828" s="300">
        <v>1.22</v>
      </c>
      <c r="F828" s="301"/>
      <c r="G828" s="302"/>
      <c r="H828" s="303"/>
      <c r="I828" s="295"/>
      <c r="J828" s="304"/>
      <c r="K828" s="295"/>
      <c r="L828" s="302"/>
      <c r="N828" s="296" t="s">
        <v>847</v>
      </c>
      <c r="P828" s="285"/>
    </row>
    <row r="829" spans="1:16" ht="12.75">
      <c r="A829" s="294"/>
      <c r="B829" s="297"/>
      <c r="C829" s="298" t="s">
        <v>848</v>
      </c>
      <c r="D829" s="299"/>
      <c r="E829" s="300">
        <v>3</v>
      </c>
      <c r="F829" s="301"/>
      <c r="G829" s="302"/>
      <c r="H829" s="303"/>
      <c r="I829" s="295"/>
      <c r="J829" s="304"/>
      <c r="K829" s="295"/>
      <c r="L829" s="302"/>
      <c r="N829" s="296" t="s">
        <v>848</v>
      </c>
      <c r="P829" s="285"/>
    </row>
    <row r="830" spans="1:16" ht="12.75">
      <c r="A830" s="294"/>
      <c r="B830" s="297"/>
      <c r="C830" s="298" t="s">
        <v>849</v>
      </c>
      <c r="D830" s="299"/>
      <c r="E830" s="300">
        <v>3</v>
      </c>
      <c r="F830" s="301"/>
      <c r="G830" s="302"/>
      <c r="H830" s="303"/>
      <c r="I830" s="295"/>
      <c r="J830" s="304"/>
      <c r="K830" s="295"/>
      <c r="L830" s="302"/>
      <c r="N830" s="296" t="s">
        <v>849</v>
      </c>
      <c r="P830" s="285"/>
    </row>
    <row r="831" spans="1:16" ht="12.75">
      <c r="A831" s="294"/>
      <c r="B831" s="297"/>
      <c r="C831" s="298" t="s">
        <v>850</v>
      </c>
      <c r="D831" s="299"/>
      <c r="E831" s="300">
        <v>8.4</v>
      </c>
      <c r="F831" s="301"/>
      <c r="G831" s="302"/>
      <c r="H831" s="303"/>
      <c r="I831" s="295"/>
      <c r="J831" s="304"/>
      <c r="K831" s="295"/>
      <c r="L831" s="302"/>
      <c r="N831" s="296" t="s">
        <v>850</v>
      </c>
      <c r="P831" s="285"/>
    </row>
    <row r="832" spans="1:81" ht="12.75">
      <c r="A832" s="286">
        <v>150</v>
      </c>
      <c r="B832" s="287" t="s">
        <v>851</v>
      </c>
      <c r="C832" s="288" t="s">
        <v>852</v>
      </c>
      <c r="D832" s="289" t="s">
        <v>217</v>
      </c>
      <c r="E832" s="290">
        <v>8.4</v>
      </c>
      <c r="F832" s="290">
        <v>0</v>
      </c>
      <c r="G832" s="291">
        <f>E832*F832</f>
        <v>0</v>
      </c>
      <c r="H832" s="292">
        <v>0</v>
      </c>
      <c r="I832" s="293">
        <f>E832*H832</f>
        <v>0</v>
      </c>
      <c r="J832" s="292">
        <v>-0.022</v>
      </c>
      <c r="K832" s="293">
        <f>E832*J832</f>
        <v>-0.1848</v>
      </c>
      <c r="L832" s="291" t="s">
        <v>1787</v>
      </c>
      <c r="P832" s="285">
        <v>2</v>
      </c>
      <c r="AB832" s="254">
        <v>1</v>
      </c>
      <c r="AC832" s="254">
        <v>1</v>
      </c>
      <c r="AD832" s="254">
        <v>1</v>
      </c>
      <c r="BA832" s="254">
        <v>1</v>
      </c>
      <c r="BB832" s="254">
        <f>IF(BA832=1,G832,0)</f>
        <v>0</v>
      </c>
      <c r="BC832" s="254">
        <f>IF(BA832=2,G832,0)</f>
        <v>0</v>
      </c>
      <c r="BD832" s="254">
        <f>IF(BA832=3,G832,0)</f>
        <v>0</v>
      </c>
      <c r="BE832" s="254">
        <f>IF(BA832=4,G832,0)</f>
        <v>0</v>
      </c>
      <c r="BF832" s="254">
        <f>IF(BA832=5,G832,0)</f>
        <v>0</v>
      </c>
      <c r="CB832" s="285">
        <v>1</v>
      </c>
      <c r="CC832" s="285">
        <v>1</v>
      </c>
    </row>
    <row r="833" spans="1:16" ht="12.75">
      <c r="A833" s="294"/>
      <c r="B833" s="297"/>
      <c r="C833" s="298" t="s">
        <v>853</v>
      </c>
      <c r="D833" s="299"/>
      <c r="E833" s="300">
        <v>0</v>
      </c>
      <c r="F833" s="301"/>
      <c r="G833" s="302"/>
      <c r="H833" s="303"/>
      <c r="I833" s="295"/>
      <c r="J833" s="304"/>
      <c r="K833" s="295"/>
      <c r="L833" s="302"/>
      <c r="N833" s="296" t="s">
        <v>853</v>
      </c>
      <c r="P833" s="285"/>
    </row>
    <row r="834" spans="1:16" ht="12.75">
      <c r="A834" s="294"/>
      <c r="B834" s="297"/>
      <c r="C834" s="298" t="s">
        <v>854</v>
      </c>
      <c r="D834" s="299"/>
      <c r="E834" s="300">
        <v>8.4</v>
      </c>
      <c r="F834" s="301"/>
      <c r="G834" s="302"/>
      <c r="H834" s="303"/>
      <c r="I834" s="295"/>
      <c r="J834" s="304"/>
      <c r="K834" s="295"/>
      <c r="L834" s="302"/>
      <c r="N834" s="296" t="s">
        <v>854</v>
      </c>
      <c r="P834" s="285"/>
    </row>
    <row r="835" spans="1:81" ht="12.75">
      <c r="A835" s="286">
        <v>151</v>
      </c>
      <c r="B835" s="287" t="s">
        <v>855</v>
      </c>
      <c r="C835" s="288" t="s">
        <v>856</v>
      </c>
      <c r="D835" s="289" t="s">
        <v>225</v>
      </c>
      <c r="E835" s="290">
        <v>2</v>
      </c>
      <c r="F835" s="290">
        <v>0</v>
      </c>
      <c r="G835" s="291">
        <f>E835*F835</f>
        <v>0</v>
      </c>
      <c r="H835" s="292">
        <v>0</v>
      </c>
      <c r="I835" s="293">
        <f>E835*H835</f>
        <v>0</v>
      </c>
      <c r="J835" s="292">
        <v>-0.045</v>
      </c>
      <c r="K835" s="293">
        <f>E835*J835</f>
        <v>-0.09</v>
      </c>
      <c r="L835" s="291" t="s">
        <v>1787</v>
      </c>
      <c r="P835" s="285">
        <v>2</v>
      </c>
      <c r="AB835" s="254">
        <v>1</v>
      </c>
      <c r="AC835" s="254">
        <v>1</v>
      </c>
      <c r="AD835" s="254">
        <v>1</v>
      </c>
      <c r="BA835" s="254">
        <v>1</v>
      </c>
      <c r="BB835" s="254">
        <f>IF(BA835=1,G835,0)</f>
        <v>0</v>
      </c>
      <c r="BC835" s="254">
        <f>IF(BA835=2,G835,0)</f>
        <v>0</v>
      </c>
      <c r="BD835" s="254">
        <f>IF(BA835=3,G835,0)</f>
        <v>0</v>
      </c>
      <c r="BE835" s="254">
        <f>IF(BA835=4,G835,0)</f>
        <v>0</v>
      </c>
      <c r="BF835" s="254">
        <f>IF(BA835=5,G835,0)</f>
        <v>0</v>
      </c>
      <c r="CB835" s="285">
        <v>1</v>
      </c>
      <c r="CC835" s="285">
        <v>1</v>
      </c>
    </row>
    <row r="836" spans="1:16" ht="12.75">
      <c r="A836" s="294"/>
      <c r="B836" s="297"/>
      <c r="C836" s="298" t="s">
        <v>857</v>
      </c>
      <c r="D836" s="299"/>
      <c r="E836" s="300">
        <v>0</v>
      </c>
      <c r="F836" s="301"/>
      <c r="G836" s="302"/>
      <c r="H836" s="303"/>
      <c r="I836" s="295"/>
      <c r="J836" s="304"/>
      <c r="K836" s="295"/>
      <c r="L836" s="302"/>
      <c r="N836" s="296" t="s">
        <v>857</v>
      </c>
      <c r="P836" s="285"/>
    </row>
    <row r="837" spans="1:16" ht="12.75">
      <c r="A837" s="294"/>
      <c r="B837" s="297"/>
      <c r="C837" s="298" t="s">
        <v>658</v>
      </c>
      <c r="D837" s="299"/>
      <c r="E837" s="300">
        <v>2</v>
      </c>
      <c r="F837" s="301"/>
      <c r="G837" s="302"/>
      <c r="H837" s="303"/>
      <c r="I837" s="295"/>
      <c r="J837" s="304"/>
      <c r="K837" s="295"/>
      <c r="L837" s="302"/>
      <c r="N837" s="296" t="s">
        <v>658</v>
      </c>
      <c r="P837" s="285"/>
    </row>
    <row r="838" spans="1:81" ht="12.75">
      <c r="A838" s="286">
        <v>152</v>
      </c>
      <c r="B838" s="287" t="s">
        <v>858</v>
      </c>
      <c r="C838" s="288" t="s">
        <v>859</v>
      </c>
      <c r="D838" s="289" t="s">
        <v>217</v>
      </c>
      <c r="E838" s="290">
        <v>25.75</v>
      </c>
      <c r="F838" s="290">
        <v>0</v>
      </c>
      <c r="G838" s="291">
        <f>E838*F838</f>
        <v>0</v>
      </c>
      <c r="H838" s="292">
        <v>1E-05</v>
      </c>
      <c r="I838" s="293">
        <f>E838*H838</f>
        <v>0.0002575</v>
      </c>
      <c r="J838" s="292">
        <v>0</v>
      </c>
      <c r="K838" s="293">
        <f>E838*J838</f>
        <v>0</v>
      </c>
      <c r="L838" s="291" t="s">
        <v>1793</v>
      </c>
      <c r="P838" s="285">
        <v>2</v>
      </c>
      <c r="AB838" s="254">
        <v>1</v>
      </c>
      <c r="AC838" s="254">
        <v>1</v>
      </c>
      <c r="AD838" s="254">
        <v>1</v>
      </c>
      <c r="BA838" s="254">
        <v>1</v>
      </c>
      <c r="BB838" s="254">
        <f>IF(BA838=1,G838,0)</f>
        <v>0</v>
      </c>
      <c r="BC838" s="254">
        <f>IF(BA838=2,G838,0)</f>
        <v>0</v>
      </c>
      <c r="BD838" s="254">
        <f>IF(BA838=3,G838,0)</f>
        <v>0</v>
      </c>
      <c r="BE838" s="254">
        <f>IF(BA838=4,G838,0)</f>
        <v>0</v>
      </c>
      <c r="BF838" s="254">
        <f>IF(BA838=5,G838,0)</f>
        <v>0</v>
      </c>
      <c r="CB838" s="285">
        <v>1</v>
      </c>
      <c r="CC838" s="285">
        <v>1</v>
      </c>
    </row>
    <row r="839" spans="1:16" ht="12.75">
      <c r="A839" s="294"/>
      <c r="B839" s="297"/>
      <c r="C839" s="298" t="s">
        <v>766</v>
      </c>
      <c r="D839" s="299"/>
      <c r="E839" s="300">
        <v>0</v>
      </c>
      <c r="F839" s="301"/>
      <c r="G839" s="302"/>
      <c r="H839" s="303"/>
      <c r="I839" s="295"/>
      <c r="J839" s="304"/>
      <c r="K839" s="295"/>
      <c r="L839" s="302"/>
      <c r="N839" s="296" t="s">
        <v>766</v>
      </c>
      <c r="P839" s="285"/>
    </row>
    <row r="840" spans="1:16" ht="12.75">
      <c r="A840" s="294"/>
      <c r="B840" s="297"/>
      <c r="C840" s="298" t="s">
        <v>860</v>
      </c>
      <c r="D840" s="299"/>
      <c r="E840" s="300">
        <v>9.9</v>
      </c>
      <c r="F840" s="301"/>
      <c r="G840" s="302"/>
      <c r="H840" s="303"/>
      <c r="I840" s="295"/>
      <c r="J840" s="304"/>
      <c r="K840" s="295"/>
      <c r="L840" s="302"/>
      <c r="N840" s="296" t="s">
        <v>860</v>
      </c>
      <c r="P840" s="285"/>
    </row>
    <row r="841" spans="1:16" ht="12.75">
      <c r="A841" s="294"/>
      <c r="B841" s="297"/>
      <c r="C841" s="298" t="s">
        <v>853</v>
      </c>
      <c r="D841" s="299"/>
      <c r="E841" s="300">
        <v>0</v>
      </c>
      <c r="F841" s="301"/>
      <c r="G841" s="302"/>
      <c r="H841" s="303"/>
      <c r="I841" s="295"/>
      <c r="J841" s="304"/>
      <c r="K841" s="295"/>
      <c r="L841" s="302"/>
      <c r="N841" s="296" t="s">
        <v>853</v>
      </c>
      <c r="P841" s="285"/>
    </row>
    <row r="842" spans="1:16" ht="12.75">
      <c r="A842" s="294"/>
      <c r="B842" s="297"/>
      <c r="C842" s="298" t="s">
        <v>861</v>
      </c>
      <c r="D842" s="299"/>
      <c r="E842" s="300">
        <v>13</v>
      </c>
      <c r="F842" s="301"/>
      <c r="G842" s="302"/>
      <c r="H842" s="303"/>
      <c r="I842" s="295"/>
      <c r="J842" s="304"/>
      <c r="K842" s="295"/>
      <c r="L842" s="302"/>
      <c r="N842" s="296" t="s">
        <v>861</v>
      </c>
      <c r="P842" s="285"/>
    </row>
    <row r="843" spans="1:16" ht="12.75">
      <c r="A843" s="294"/>
      <c r="B843" s="297"/>
      <c r="C843" s="298" t="s">
        <v>862</v>
      </c>
      <c r="D843" s="299"/>
      <c r="E843" s="300">
        <v>2.85</v>
      </c>
      <c r="F843" s="301"/>
      <c r="G843" s="302"/>
      <c r="H843" s="303"/>
      <c r="I843" s="295"/>
      <c r="J843" s="304"/>
      <c r="K843" s="295"/>
      <c r="L843" s="302"/>
      <c r="N843" s="296" t="s">
        <v>862</v>
      </c>
      <c r="P843" s="285"/>
    </row>
    <row r="844" spans="1:81" ht="12.75">
      <c r="A844" s="286">
        <v>153</v>
      </c>
      <c r="B844" s="287" t="s">
        <v>863</v>
      </c>
      <c r="C844" s="288" t="s">
        <v>864</v>
      </c>
      <c r="D844" s="289" t="s">
        <v>217</v>
      </c>
      <c r="E844" s="290">
        <v>2.8</v>
      </c>
      <c r="F844" s="290">
        <v>0</v>
      </c>
      <c r="G844" s="291">
        <f>E844*F844</f>
        <v>0</v>
      </c>
      <c r="H844" s="292">
        <v>4E-05</v>
      </c>
      <c r="I844" s="293">
        <f>E844*H844</f>
        <v>0.000112</v>
      </c>
      <c r="J844" s="292">
        <v>0</v>
      </c>
      <c r="K844" s="293">
        <f>E844*J844</f>
        <v>0</v>
      </c>
      <c r="L844" s="291" t="s">
        <v>1793</v>
      </c>
      <c r="P844" s="285">
        <v>2</v>
      </c>
      <c r="AB844" s="254">
        <v>1</v>
      </c>
      <c r="AC844" s="254">
        <v>1</v>
      </c>
      <c r="AD844" s="254">
        <v>1</v>
      </c>
      <c r="BA844" s="254">
        <v>1</v>
      </c>
      <c r="BB844" s="254">
        <f>IF(BA844=1,G844,0)</f>
        <v>0</v>
      </c>
      <c r="BC844" s="254">
        <f>IF(BA844=2,G844,0)</f>
        <v>0</v>
      </c>
      <c r="BD844" s="254">
        <f>IF(BA844=3,G844,0)</f>
        <v>0</v>
      </c>
      <c r="BE844" s="254">
        <f>IF(BA844=4,G844,0)</f>
        <v>0</v>
      </c>
      <c r="BF844" s="254">
        <f>IF(BA844=5,G844,0)</f>
        <v>0</v>
      </c>
      <c r="CB844" s="285">
        <v>1</v>
      </c>
      <c r="CC844" s="285">
        <v>1</v>
      </c>
    </row>
    <row r="845" spans="1:16" ht="12.75">
      <c r="A845" s="294"/>
      <c r="B845" s="297"/>
      <c r="C845" s="298" t="s">
        <v>759</v>
      </c>
      <c r="D845" s="299"/>
      <c r="E845" s="300">
        <v>0</v>
      </c>
      <c r="F845" s="301"/>
      <c r="G845" s="302"/>
      <c r="H845" s="303"/>
      <c r="I845" s="295"/>
      <c r="J845" s="304"/>
      <c r="K845" s="295"/>
      <c r="L845" s="302"/>
      <c r="N845" s="296" t="s">
        <v>759</v>
      </c>
      <c r="P845" s="285"/>
    </row>
    <row r="846" spans="1:16" ht="12.75">
      <c r="A846" s="294"/>
      <c r="B846" s="297"/>
      <c r="C846" s="298" t="s">
        <v>865</v>
      </c>
      <c r="D846" s="299"/>
      <c r="E846" s="300">
        <v>1</v>
      </c>
      <c r="F846" s="301"/>
      <c r="G846" s="302"/>
      <c r="H846" s="303"/>
      <c r="I846" s="295"/>
      <c r="J846" s="304"/>
      <c r="K846" s="295"/>
      <c r="L846" s="302"/>
      <c r="N846" s="296" t="s">
        <v>865</v>
      </c>
      <c r="P846" s="285"/>
    </row>
    <row r="847" spans="1:16" ht="12.75">
      <c r="A847" s="294"/>
      <c r="B847" s="297"/>
      <c r="C847" s="298" t="s">
        <v>866</v>
      </c>
      <c r="D847" s="299"/>
      <c r="E847" s="300">
        <v>1.8</v>
      </c>
      <c r="F847" s="301"/>
      <c r="G847" s="302"/>
      <c r="H847" s="303"/>
      <c r="I847" s="295"/>
      <c r="J847" s="304"/>
      <c r="K847" s="295"/>
      <c r="L847" s="302"/>
      <c r="N847" s="296" t="s">
        <v>866</v>
      </c>
      <c r="P847" s="285"/>
    </row>
    <row r="848" spans="1:81" ht="12.75">
      <c r="A848" s="286">
        <v>154</v>
      </c>
      <c r="B848" s="287" t="s">
        <v>867</v>
      </c>
      <c r="C848" s="288" t="s">
        <v>868</v>
      </c>
      <c r="D848" s="289" t="s">
        <v>160</v>
      </c>
      <c r="E848" s="290">
        <v>20.7156</v>
      </c>
      <c r="F848" s="290">
        <v>0</v>
      </c>
      <c r="G848" s="291">
        <f>E848*F848</f>
        <v>0</v>
      </c>
      <c r="H848" s="292">
        <v>0</v>
      </c>
      <c r="I848" s="293">
        <f>E848*H848</f>
        <v>0</v>
      </c>
      <c r="J848" s="292">
        <v>-0.046</v>
      </c>
      <c r="K848" s="293">
        <f>E848*J848</f>
        <v>-0.9529175999999999</v>
      </c>
      <c r="L848" s="291" t="s">
        <v>1787</v>
      </c>
      <c r="P848" s="285">
        <v>2</v>
      </c>
      <c r="AB848" s="254">
        <v>1</v>
      </c>
      <c r="AC848" s="254">
        <v>1</v>
      </c>
      <c r="AD848" s="254">
        <v>1</v>
      </c>
      <c r="BA848" s="254">
        <v>1</v>
      </c>
      <c r="BB848" s="254">
        <f>IF(BA848=1,G848,0)</f>
        <v>0</v>
      </c>
      <c r="BC848" s="254">
        <f>IF(BA848=2,G848,0)</f>
        <v>0</v>
      </c>
      <c r="BD848" s="254">
        <f>IF(BA848=3,G848,0)</f>
        <v>0</v>
      </c>
      <c r="BE848" s="254">
        <f>IF(BA848=4,G848,0)</f>
        <v>0</v>
      </c>
      <c r="BF848" s="254">
        <f>IF(BA848=5,G848,0)</f>
        <v>0</v>
      </c>
      <c r="CB848" s="285">
        <v>1</v>
      </c>
      <c r="CC848" s="285">
        <v>1</v>
      </c>
    </row>
    <row r="849" spans="1:16" ht="12.75">
      <c r="A849" s="294"/>
      <c r="B849" s="297"/>
      <c r="C849" s="298" t="s">
        <v>730</v>
      </c>
      <c r="D849" s="299"/>
      <c r="E849" s="300">
        <v>0</v>
      </c>
      <c r="F849" s="301"/>
      <c r="G849" s="302"/>
      <c r="H849" s="303"/>
      <c r="I849" s="295"/>
      <c r="J849" s="304"/>
      <c r="K849" s="295"/>
      <c r="L849" s="302"/>
      <c r="N849" s="296" t="s">
        <v>730</v>
      </c>
      <c r="P849" s="285"/>
    </row>
    <row r="850" spans="1:16" ht="12.75">
      <c r="A850" s="294"/>
      <c r="B850" s="297"/>
      <c r="C850" s="298" t="s">
        <v>447</v>
      </c>
      <c r="D850" s="299"/>
      <c r="E850" s="300">
        <v>19.929</v>
      </c>
      <c r="F850" s="301"/>
      <c r="G850" s="302"/>
      <c r="H850" s="303"/>
      <c r="I850" s="295"/>
      <c r="J850" s="304"/>
      <c r="K850" s="295"/>
      <c r="L850" s="302"/>
      <c r="N850" s="296" t="s">
        <v>447</v>
      </c>
      <c r="P850" s="285"/>
    </row>
    <row r="851" spans="1:16" ht="12.75">
      <c r="A851" s="294"/>
      <c r="B851" s="297"/>
      <c r="C851" s="298" t="s">
        <v>448</v>
      </c>
      <c r="D851" s="299"/>
      <c r="E851" s="300">
        <v>0.1567</v>
      </c>
      <c r="F851" s="301"/>
      <c r="G851" s="302"/>
      <c r="H851" s="303"/>
      <c r="I851" s="295"/>
      <c r="J851" s="304"/>
      <c r="K851" s="295"/>
      <c r="L851" s="302"/>
      <c r="N851" s="296" t="s">
        <v>448</v>
      </c>
      <c r="P851" s="285"/>
    </row>
    <row r="852" spans="1:16" ht="12.75">
      <c r="A852" s="294"/>
      <c r="B852" s="297"/>
      <c r="C852" s="298" t="s">
        <v>449</v>
      </c>
      <c r="D852" s="299"/>
      <c r="E852" s="300">
        <v>0.63</v>
      </c>
      <c r="F852" s="301"/>
      <c r="G852" s="302"/>
      <c r="H852" s="303"/>
      <c r="I852" s="295"/>
      <c r="J852" s="304"/>
      <c r="K852" s="295"/>
      <c r="L852" s="302"/>
      <c r="N852" s="296" t="s">
        <v>449</v>
      </c>
      <c r="P852" s="285"/>
    </row>
    <row r="853" spans="1:81" ht="12.75">
      <c r="A853" s="286">
        <v>155</v>
      </c>
      <c r="B853" s="287" t="s">
        <v>869</v>
      </c>
      <c r="C853" s="288" t="s">
        <v>870</v>
      </c>
      <c r="D853" s="289" t="s">
        <v>160</v>
      </c>
      <c r="E853" s="290">
        <v>1936.99</v>
      </c>
      <c r="F853" s="290">
        <v>0</v>
      </c>
      <c r="G853" s="291">
        <f>E853*F853</f>
        <v>0</v>
      </c>
      <c r="H853" s="292">
        <v>0</v>
      </c>
      <c r="I853" s="293">
        <f>E853*H853</f>
        <v>0</v>
      </c>
      <c r="J853" s="292">
        <v>-0.016</v>
      </c>
      <c r="K853" s="293">
        <f>E853*J853</f>
        <v>-30.99184</v>
      </c>
      <c r="L853" s="291" t="s">
        <v>1787</v>
      </c>
      <c r="P853" s="285">
        <v>2</v>
      </c>
      <c r="AB853" s="254">
        <v>1</v>
      </c>
      <c r="AC853" s="254">
        <v>1</v>
      </c>
      <c r="AD853" s="254">
        <v>1</v>
      </c>
      <c r="BA853" s="254">
        <v>1</v>
      </c>
      <c r="BB853" s="254">
        <f>IF(BA853=1,G853,0)</f>
        <v>0</v>
      </c>
      <c r="BC853" s="254">
        <f>IF(BA853=2,G853,0)</f>
        <v>0</v>
      </c>
      <c r="BD853" s="254">
        <f>IF(BA853=3,G853,0)</f>
        <v>0</v>
      </c>
      <c r="BE853" s="254">
        <f>IF(BA853=4,G853,0)</f>
        <v>0</v>
      </c>
      <c r="BF853" s="254">
        <f>IF(BA853=5,G853,0)</f>
        <v>0</v>
      </c>
      <c r="CB853" s="285">
        <v>1</v>
      </c>
      <c r="CC853" s="285">
        <v>1</v>
      </c>
    </row>
    <row r="854" spans="1:16" ht="12.75">
      <c r="A854" s="294"/>
      <c r="B854" s="297"/>
      <c r="C854" s="298" t="s">
        <v>501</v>
      </c>
      <c r="D854" s="299"/>
      <c r="E854" s="300">
        <v>69.02</v>
      </c>
      <c r="F854" s="301"/>
      <c r="G854" s="302"/>
      <c r="H854" s="303"/>
      <c r="I854" s="295"/>
      <c r="J854" s="304"/>
      <c r="K854" s="295"/>
      <c r="L854" s="302"/>
      <c r="N854" s="296" t="s">
        <v>501</v>
      </c>
      <c r="P854" s="285"/>
    </row>
    <row r="855" spans="1:16" ht="12.75">
      <c r="A855" s="294"/>
      <c r="B855" s="297"/>
      <c r="C855" s="298" t="s">
        <v>494</v>
      </c>
      <c r="D855" s="299"/>
      <c r="E855" s="300">
        <v>29</v>
      </c>
      <c r="F855" s="301"/>
      <c r="G855" s="302"/>
      <c r="H855" s="303"/>
      <c r="I855" s="295"/>
      <c r="J855" s="304"/>
      <c r="K855" s="295"/>
      <c r="L855" s="302"/>
      <c r="N855" s="296" t="s">
        <v>494</v>
      </c>
      <c r="P855" s="285"/>
    </row>
    <row r="856" spans="1:16" ht="12.75">
      <c r="A856" s="294"/>
      <c r="B856" s="297"/>
      <c r="C856" s="298" t="s">
        <v>502</v>
      </c>
      <c r="D856" s="299"/>
      <c r="E856" s="300">
        <v>25.32</v>
      </c>
      <c r="F856" s="301"/>
      <c r="G856" s="302"/>
      <c r="H856" s="303"/>
      <c r="I856" s="295"/>
      <c r="J856" s="304"/>
      <c r="K856" s="295"/>
      <c r="L856" s="302"/>
      <c r="N856" s="296" t="s">
        <v>502</v>
      </c>
      <c r="P856" s="285"/>
    </row>
    <row r="857" spans="1:16" ht="12.75">
      <c r="A857" s="294"/>
      <c r="B857" s="297"/>
      <c r="C857" s="298" t="s">
        <v>503</v>
      </c>
      <c r="D857" s="299"/>
      <c r="E857" s="300">
        <v>67.85</v>
      </c>
      <c r="F857" s="301"/>
      <c r="G857" s="302"/>
      <c r="H857" s="303"/>
      <c r="I857" s="295"/>
      <c r="J857" s="304"/>
      <c r="K857" s="295"/>
      <c r="L857" s="302"/>
      <c r="N857" s="296" t="s">
        <v>503</v>
      </c>
      <c r="P857" s="285"/>
    </row>
    <row r="858" spans="1:16" ht="12.75">
      <c r="A858" s="294"/>
      <c r="B858" s="297"/>
      <c r="C858" s="326" t="s">
        <v>127</v>
      </c>
      <c r="D858" s="299"/>
      <c r="E858" s="325">
        <v>191.19</v>
      </c>
      <c r="F858" s="301"/>
      <c r="G858" s="302"/>
      <c r="H858" s="303"/>
      <c r="I858" s="295"/>
      <c r="J858" s="304"/>
      <c r="K858" s="295"/>
      <c r="L858" s="302"/>
      <c r="N858" s="296" t="s">
        <v>127</v>
      </c>
      <c r="P858" s="285"/>
    </row>
    <row r="859" spans="1:16" ht="12.75">
      <c r="A859" s="294"/>
      <c r="B859" s="297"/>
      <c r="C859" s="298" t="s">
        <v>484</v>
      </c>
      <c r="D859" s="299"/>
      <c r="E859" s="300">
        <v>161.96</v>
      </c>
      <c r="F859" s="301"/>
      <c r="G859" s="302"/>
      <c r="H859" s="303"/>
      <c r="I859" s="295"/>
      <c r="J859" s="304"/>
      <c r="K859" s="295"/>
      <c r="L859" s="302"/>
      <c r="N859" s="296" t="s">
        <v>484</v>
      </c>
      <c r="P859" s="285"/>
    </row>
    <row r="860" spans="1:16" ht="12.75">
      <c r="A860" s="294"/>
      <c r="B860" s="297"/>
      <c r="C860" s="298" t="s">
        <v>504</v>
      </c>
      <c r="D860" s="299"/>
      <c r="E860" s="300">
        <v>2.2</v>
      </c>
      <c r="F860" s="301"/>
      <c r="G860" s="302"/>
      <c r="H860" s="303"/>
      <c r="I860" s="295"/>
      <c r="J860" s="304"/>
      <c r="K860" s="295"/>
      <c r="L860" s="302"/>
      <c r="N860" s="296" t="s">
        <v>504</v>
      </c>
      <c r="P860" s="285"/>
    </row>
    <row r="861" spans="1:16" ht="12.75">
      <c r="A861" s="294"/>
      <c r="B861" s="297"/>
      <c r="C861" s="298" t="s">
        <v>491</v>
      </c>
      <c r="D861" s="299"/>
      <c r="E861" s="300">
        <v>59.9</v>
      </c>
      <c r="F861" s="301"/>
      <c r="G861" s="302"/>
      <c r="H861" s="303"/>
      <c r="I861" s="295"/>
      <c r="J861" s="304"/>
      <c r="K861" s="295"/>
      <c r="L861" s="302"/>
      <c r="N861" s="296" t="s">
        <v>491</v>
      </c>
      <c r="P861" s="285"/>
    </row>
    <row r="862" spans="1:16" ht="12.75">
      <c r="A862" s="294"/>
      <c r="B862" s="297"/>
      <c r="C862" s="298" t="s">
        <v>505</v>
      </c>
      <c r="D862" s="299"/>
      <c r="E862" s="300">
        <v>88.5</v>
      </c>
      <c r="F862" s="301"/>
      <c r="G862" s="302"/>
      <c r="H862" s="303"/>
      <c r="I862" s="295"/>
      <c r="J862" s="304"/>
      <c r="K862" s="295"/>
      <c r="L862" s="302"/>
      <c r="N862" s="296" t="s">
        <v>505</v>
      </c>
      <c r="P862" s="285"/>
    </row>
    <row r="863" spans="1:16" ht="12.75">
      <c r="A863" s="294"/>
      <c r="B863" s="297"/>
      <c r="C863" s="298" t="s">
        <v>506</v>
      </c>
      <c r="D863" s="299"/>
      <c r="E863" s="300">
        <v>609.8</v>
      </c>
      <c r="F863" s="301"/>
      <c r="G863" s="302"/>
      <c r="H863" s="303"/>
      <c r="I863" s="295"/>
      <c r="J863" s="304"/>
      <c r="K863" s="295"/>
      <c r="L863" s="302"/>
      <c r="N863" s="296" t="s">
        <v>506</v>
      </c>
      <c r="P863" s="285"/>
    </row>
    <row r="864" spans="1:16" ht="12.75">
      <c r="A864" s="294"/>
      <c r="B864" s="297"/>
      <c r="C864" s="298" t="s">
        <v>507</v>
      </c>
      <c r="D864" s="299"/>
      <c r="E864" s="300">
        <v>29.9</v>
      </c>
      <c r="F864" s="301"/>
      <c r="G864" s="302"/>
      <c r="H864" s="303"/>
      <c r="I864" s="295"/>
      <c r="J864" s="304"/>
      <c r="K864" s="295"/>
      <c r="L864" s="302"/>
      <c r="N864" s="296" t="s">
        <v>507</v>
      </c>
      <c r="P864" s="285"/>
    </row>
    <row r="865" spans="1:16" ht="12.75">
      <c r="A865" s="294"/>
      <c r="B865" s="297"/>
      <c r="C865" s="298" t="s">
        <v>508</v>
      </c>
      <c r="D865" s="299"/>
      <c r="E865" s="300">
        <v>13.8</v>
      </c>
      <c r="F865" s="301"/>
      <c r="G865" s="302"/>
      <c r="H865" s="303"/>
      <c r="I865" s="295"/>
      <c r="J865" s="304"/>
      <c r="K865" s="295"/>
      <c r="L865" s="302"/>
      <c r="N865" s="296" t="s">
        <v>508</v>
      </c>
      <c r="P865" s="285"/>
    </row>
    <row r="866" spans="1:16" ht="12.75">
      <c r="A866" s="294"/>
      <c r="B866" s="297"/>
      <c r="C866" s="298" t="s">
        <v>509</v>
      </c>
      <c r="D866" s="299"/>
      <c r="E866" s="300">
        <v>6.44</v>
      </c>
      <c r="F866" s="301"/>
      <c r="G866" s="302"/>
      <c r="H866" s="303"/>
      <c r="I866" s="295"/>
      <c r="J866" s="304"/>
      <c r="K866" s="295"/>
      <c r="L866" s="302"/>
      <c r="N866" s="296" t="s">
        <v>509</v>
      </c>
      <c r="P866" s="285"/>
    </row>
    <row r="867" spans="1:16" ht="12.75">
      <c r="A867" s="294"/>
      <c r="B867" s="297"/>
      <c r="C867" s="298" t="s">
        <v>510</v>
      </c>
      <c r="D867" s="299"/>
      <c r="E867" s="300">
        <v>379.1</v>
      </c>
      <c r="F867" s="301"/>
      <c r="G867" s="302"/>
      <c r="H867" s="303"/>
      <c r="I867" s="295"/>
      <c r="J867" s="304"/>
      <c r="K867" s="295"/>
      <c r="L867" s="302"/>
      <c r="N867" s="296" t="s">
        <v>510</v>
      </c>
      <c r="P867" s="285"/>
    </row>
    <row r="868" spans="1:16" ht="12.75">
      <c r="A868" s="294"/>
      <c r="B868" s="297"/>
      <c r="C868" s="298" t="s">
        <v>511</v>
      </c>
      <c r="D868" s="299"/>
      <c r="E868" s="300">
        <v>383.4</v>
      </c>
      <c r="F868" s="301"/>
      <c r="G868" s="302"/>
      <c r="H868" s="303"/>
      <c r="I868" s="295"/>
      <c r="J868" s="304"/>
      <c r="K868" s="295"/>
      <c r="L868" s="302"/>
      <c r="N868" s="296" t="s">
        <v>511</v>
      </c>
      <c r="P868" s="285"/>
    </row>
    <row r="869" spans="1:16" ht="12.75">
      <c r="A869" s="294"/>
      <c r="B869" s="297"/>
      <c r="C869" s="298" t="s">
        <v>512</v>
      </c>
      <c r="D869" s="299"/>
      <c r="E869" s="300">
        <v>10.8</v>
      </c>
      <c r="F869" s="301"/>
      <c r="G869" s="302"/>
      <c r="H869" s="303"/>
      <c r="I869" s="295"/>
      <c r="J869" s="304"/>
      <c r="K869" s="295"/>
      <c r="L869" s="302"/>
      <c r="N869" s="296" t="s">
        <v>512</v>
      </c>
      <c r="P869" s="285"/>
    </row>
    <row r="870" spans="1:16" ht="12.75">
      <c r="A870" s="294"/>
      <c r="B870" s="297"/>
      <c r="C870" s="326" t="s">
        <v>127</v>
      </c>
      <c r="D870" s="299"/>
      <c r="E870" s="325">
        <v>1745.8</v>
      </c>
      <c r="F870" s="301"/>
      <c r="G870" s="302"/>
      <c r="H870" s="303"/>
      <c r="I870" s="295"/>
      <c r="J870" s="304"/>
      <c r="K870" s="295"/>
      <c r="L870" s="302"/>
      <c r="N870" s="296" t="s">
        <v>127</v>
      </c>
      <c r="P870" s="285"/>
    </row>
    <row r="871" spans="1:81" ht="12.75">
      <c r="A871" s="286">
        <v>156</v>
      </c>
      <c r="B871" s="287" t="s">
        <v>871</v>
      </c>
      <c r="C871" s="288" t="s">
        <v>872</v>
      </c>
      <c r="D871" s="289" t="s">
        <v>160</v>
      </c>
      <c r="E871" s="290">
        <v>35.313</v>
      </c>
      <c r="F871" s="290">
        <v>0</v>
      </c>
      <c r="G871" s="291">
        <f>E871*F871</f>
        <v>0</v>
      </c>
      <c r="H871" s="292">
        <v>0</v>
      </c>
      <c r="I871" s="293">
        <f>E871*H871</f>
        <v>0</v>
      </c>
      <c r="J871" s="292">
        <v>-0.023</v>
      </c>
      <c r="K871" s="293">
        <f>E871*J871</f>
        <v>-0.812199</v>
      </c>
      <c r="L871" s="291" t="s">
        <v>1787</v>
      </c>
      <c r="P871" s="285">
        <v>2</v>
      </c>
      <c r="AB871" s="254">
        <v>1</v>
      </c>
      <c r="AC871" s="254">
        <v>1</v>
      </c>
      <c r="AD871" s="254">
        <v>1</v>
      </c>
      <c r="BA871" s="254">
        <v>1</v>
      </c>
      <c r="BB871" s="254">
        <f>IF(BA871=1,G871,0)</f>
        <v>0</v>
      </c>
      <c r="BC871" s="254">
        <f>IF(BA871=2,G871,0)</f>
        <v>0</v>
      </c>
      <c r="BD871" s="254">
        <f>IF(BA871=3,G871,0)</f>
        <v>0</v>
      </c>
      <c r="BE871" s="254">
        <f>IF(BA871=4,G871,0)</f>
        <v>0</v>
      </c>
      <c r="BF871" s="254">
        <f>IF(BA871=5,G871,0)</f>
        <v>0</v>
      </c>
      <c r="CB871" s="285">
        <v>1</v>
      </c>
      <c r="CC871" s="285">
        <v>1</v>
      </c>
    </row>
    <row r="872" spans="1:16" ht="12.75">
      <c r="A872" s="294"/>
      <c r="B872" s="297"/>
      <c r="C872" s="298" t="s">
        <v>515</v>
      </c>
      <c r="D872" s="299"/>
      <c r="E872" s="300">
        <v>0</v>
      </c>
      <c r="F872" s="301"/>
      <c r="G872" s="302"/>
      <c r="H872" s="303"/>
      <c r="I872" s="295"/>
      <c r="J872" s="304"/>
      <c r="K872" s="295"/>
      <c r="L872" s="302"/>
      <c r="N872" s="296" t="s">
        <v>515</v>
      </c>
      <c r="P872" s="285"/>
    </row>
    <row r="873" spans="1:16" ht="12.75">
      <c r="A873" s="294"/>
      <c r="B873" s="297"/>
      <c r="C873" s="298" t="s">
        <v>516</v>
      </c>
      <c r="D873" s="299"/>
      <c r="E873" s="300">
        <v>0</v>
      </c>
      <c r="F873" s="301"/>
      <c r="G873" s="302"/>
      <c r="H873" s="303"/>
      <c r="I873" s="295"/>
      <c r="J873" s="304"/>
      <c r="K873" s="295"/>
      <c r="L873" s="302"/>
      <c r="N873" s="296" t="s">
        <v>516</v>
      </c>
      <c r="P873" s="285"/>
    </row>
    <row r="874" spans="1:16" ht="12.75">
      <c r="A874" s="294"/>
      <c r="B874" s="297"/>
      <c r="C874" s="298" t="s">
        <v>517</v>
      </c>
      <c r="D874" s="299"/>
      <c r="E874" s="300">
        <v>8.325</v>
      </c>
      <c r="F874" s="301"/>
      <c r="G874" s="302"/>
      <c r="H874" s="303"/>
      <c r="I874" s="295"/>
      <c r="J874" s="304"/>
      <c r="K874" s="295"/>
      <c r="L874" s="302"/>
      <c r="N874" s="296" t="s">
        <v>517</v>
      </c>
      <c r="P874" s="285"/>
    </row>
    <row r="875" spans="1:16" ht="12.75">
      <c r="A875" s="294"/>
      <c r="B875" s="297"/>
      <c r="C875" s="298" t="s">
        <v>518</v>
      </c>
      <c r="D875" s="299"/>
      <c r="E875" s="300">
        <v>26.988</v>
      </c>
      <c r="F875" s="301"/>
      <c r="G875" s="302"/>
      <c r="H875" s="303"/>
      <c r="I875" s="295"/>
      <c r="J875" s="304"/>
      <c r="K875" s="295"/>
      <c r="L875" s="302"/>
      <c r="N875" s="296" t="s">
        <v>518</v>
      </c>
      <c r="P875" s="285"/>
    </row>
    <row r="876" spans="1:81" ht="12.75">
      <c r="A876" s="286">
        <v>157</v>
      </c>
      <c r="B876" s="287" t="s">
        <v>873</v>
      </c>
      <c r="C876" s="288" t="s">
        <v>874</v>
      </c>
      <c r="D876" s="289" t="s">
        <v>160</v>
      </c>
      <c r="E876" s="290">
        <v>620.542</v>
      </c>
      <c r="F876" s="290">
        <v>0</v>
      </c>
      <c r="G876" s="291">
        <f>E876*F876</f>
        <v>0</v>
      </c>
      <c r="H876" s="292">
        <v>0</v>
      </c>
      <c r="I876" s="293">
        <f>E876*H876</f>
        <v>0</v>
      </c>
      <c r="J876" s="292">
        <v>-0.037</v>
      </c>
      <c r="K876" s="293">
        <f>E876*J876</f>
        <v>-22.960054</v>
      </c>
      <c r="L876" s="291" t="s">
        <v>1787</v>
      </c>
      <c r="P876" s="285">
        <v>2</v>
      </c>
      <c r="AB876" s="254">
        <v>1</v>
      </c>
      <c r="AC876" s="254">
        <v>1</v>
      </c>
      <c r="AD876" s="254">
        <v>1</v>
      </c>
      <c r="BA876" s="254">
        <v>1</v>
      </c>
      <c r="BB876" s="254">
        <f>IF(BA876=1,G876,0)</f>
        <v>0</v>
      </c>
      <c r="BC876" s="254">
        <f>IF(BA876=2,G876,0)</f>
        <v>0</v>
      </c>
      <c r="BD876" s="254">
        <f>IF(BA876=3,G876,0)</f>
        <v>0</v>
      </c>
      <c r="BE876" s="254">
        <f>IF(BA876=4,G876,0)</f>
        <v>0</v>
      </c>
      <c r="BF876" s="254">
        <f>IF(BA876=5,G876,0)</f>
        <v>0</v>
      </c>
      <c r="CB876" s="285">
        <v>1</v>
      </c>
      <c r="CC876" s="285">
        <v>1</v>
      </c>
    </row>
    <row r="877" spans="1:16" ht="12.75">
      <c r="A877" s="294"/>
      <c r="B877" s="297"/>
      <c r="C877" s="298" t="s">
        <v>521</v>
      </c>
      <c r="D877" s="299"/>
      <c r="E877" s="300">
        <v>106.7</v>
      </c>
      <c r="F877" s="301"/>
      <c r="G877" s="302"/>
      <c r="H877" s="303"/>
      <c r="I877" s="295"/>
      <c r="J877" s="304"/>
      <c r="K877" s="295"/>
      <c r="L877" s="302"/>
      <c r="N877" s="296" t="s">
        <v>521</v>
      </c>
      <c r="P877" s="285"/>
    </row>
    <row r="878" spans="1:16" ht="12.75">
      <c r="A878" s="294"/>
      <c r="B878" s="297"/>
      <c r="C878" s="326" t="s">
        <v>127</v>
      </c>
      <c r="D878" s="299"/>
      <c r="E878" s="325">
        <v>106.7</v>
      </c>
      <c r="F878" s="301"/>
      <c r="G878" s="302"/>
      <c r="H878" s="303"/>
      <c r="I878" s="295"/>
      <c r="J878" s="304"/>
      <c r="K878" s="295"/>
      <c r="L878" s="302"/>
      <c r="N878" s="296" t="s">
        <v>127</v>
      </c>
      <c r="P878" s="285"/>
    </row>
    <row r="879" spans="1:16" ht="12.75">
      <c r="A879" s="294"/>
      <c r="B879" s="297"/>
      <c r="C879" s="298" t="s">
        <v>522</v>
      </c>
      <c r="D879" s="299"/>
      <c r="E879" s="300">
        <v>0</v>
      </c>
      <c r="F879" s="301"/>
      <c r="G879" s="302"/>
      <c r="H879" s="303"/>
      <c r="I879" s="295"/>
      <c r="J879" s="304"/>
      <c r="K879" s="295"/>
      <c r="L879" s="302"/>
      <c r="N879" s="296" t="s">
        <v>522</v>
      </c>
      <c r="P879" s="285"/>
    </row>
    <row r="880" spans="1:16" ht="12.75">
      <c r="A880" s="294"/>
      <c r="B880" s="297"/>
      <c r="C880" s="298" t="s">
        <v>523</v>
      </c>
      <c r="D880" s="299"/>
      <c r="E880" s="300">
        <v>0</v>
      </c>
      <c r="F880" s="301"/>
      <c r="G880" s="302"/>
      <c r="H880" s="303"/>
      <c r="I880" s="295"/>
      <c r="J880" s="304"/>
      <c r="K880" s="295"/>
      <c r="L880" s="302"/>
      <c r="N880" s="296" t="s">
        <v>523</v>
      </c>
      <c r="P880" s="285"/>
    </row>
    <row r="881" spans="1:16" ht="12.75">
      <c r="A881" s="294"/>
      <c r="B881" s="297"/>
      <c r="C881" s="298" t="s">
        <v>524</v>
      </c>
      <c r="D881" s="299"/>
      <c r="E881" s="300">
        <v>7.512</v>
      </c>
      <c r="F881" s="301"/>
      <c r="G881" s="302"/>
      <c r="H881" s="303"/>
      <c r="I881" s="295"/>
      <c r="J881" s="304"/>
      <c r="K881" s="295"/>
      <c r="L881" s="302"/>
      <c r="N881" s="296" t="s">
        <v>524</v>
      </c>
      <c r="P881" s="285"/>
    </row>
    <row r="882" spans="1:16" ht="12.75">
      <c r="A882" s="294"/>
      <c r="B882" s="297"/>
      <c r="C882" s="298" t="s">
        <v>525</v>
      </c>
      <c r="D882" s="299"/>
      <c r="E882" s="300">
        <v>0</v>
      </c>
      <c r="F882" s="301"/>
      <c r="G882" s="302"/>
      <c r="H882" s="303"/>
      <c r="I882" s="295"/>
      <c r="J882" s="304"/>
      <c r="K882" s="295"/>
      <c r="L882" s="302"/>
      <c r="N882" s="296" t="s">
        <v>525</v>
      </c>
      <c r="P882" s="285"/>
    </row>
    <row r="883" spans="1:16" ht="12.75">
      <c r="A883" s="294"/>
      <c r="B883" s="297"/>
      <c r="C883" s="298" t="s">
        <v>526</v>
      </c>
      <c r="D883" s="299"/>
      <c r="E883" s="300">
        <v>186.3</v>
      </c>
      <c r="F883" s="301"/>
      <c r="G883" s="302"/>
      <c r="H883" s="303"/>
      <c r="I883" s="295"/>
      <c r="J883" s="304"/>
      <c r="K883" s="295"/>
      <c r="L883" s="302"/>
      <c r="N883" s="296" t="s">
        <v>526</v>
      </c>
      <c r="P883" s="285"/>
    </row>
    <row r="884" spans="1:16" ht="12.75">
      <c r="A884" s="294"/>
      <c r="B884" s="297"/>
      <c r="C884" s="298" t="s">
        <v>527</v>
      </c>
      <c r="D884" s="299"/>
      <c r="E884" s="300">
        <v>-5.76</v>
      </c>
      <c r="F884" s="301"/>
      <c r="G884" s="302"/>
      <c r="H884" s="303"/>
      <c r="I884" s="295"/>
      <c r="J884" s="304"/>
      <c r="K884" s="295"/>
      <c r="L884" s="302"/>
      <c r="N884" s="296" t="s">
        <v>527</v>
      </c>
      <c r="P884" s="285"/>
    </row>
    <row r="885" spans="1:16" ht="12.75">
      <c r="A885" s="294"/>
      <c r="B885" s="297"/>
      <c r="C885" s="298" t="s">
        <v>528</v>
      </c>
      <c r="D885" s="299"/>
      <c r="E885" s="300">
        <v>-8.64</v>
      </c>
      <c r="F885" s="301"/>
      <c r="G885" s="302"/>
      <c r="H885" s="303"/>
      <c r="I885" s="295"/>
      <c r="J885" s="304"/>
      <c r="K885" s="295"/>
      <c r="L885" s="302"/>
      <c r="N885" s="296" t="s">
        <v>528</v>
      </c>
      <c r="P885" s="285"/>
    </row>
    <row r="886" spans="1:16" ht="12.75">
      <c r="A886" s="294"/>
      <c r="B886" s="297"/>
      <c r="C886" s="298" t="s">
        <v>529</v>
      </c>
      <c r="D886" s="299"/>
      <c r="E886" s="300">
        <v>0</v>
      </c>
      <c r="F886" s="301"/>
      <c r="G886" s="302"/>
      <c r="H886" s="303"/>
      <c r="I886" s="295"/>
      <c r="J886" s="304"/>
      <c r="K886" s="295"/>
      <c r="L886" s="302"/>
      <c r="N886" s="296" t="s">
        <v>529</v>
      </c>
      <c r="P886" s="285"/>
    </row>
    <row r="887" spans="1:16" ht="12.75">
      <c r="A887" s="294"/>
      <c r="B887" s="297"/>
      <c r="C887" s="298" t="s">
        <v>530</v>
      </c>
      <c r="D887" s="299"/>
      <c r="E887" s="300">
        <v>32</v>
      </c>
      <c r="F887" s="301"/>
      <c r="G887" s="302"/>
      <c r="H887" s="303"/>
      <c r="I887" s="295"/>
      <c r="J887" s="304"/>
      <c r="K887" s="295"/>
      <c r="L887" s="302"/>
      <c r="N887" s="296" t="s">
        <v>530</v>
      </c>
      <c r="P887" s="285"/>
    </row>
    <row r="888" spans="1:16" ht="12.75">
      <c r="A888" s="294"/>
      <c r="B888" s="297"/>
      <c r="C888" s="298" t="s">
        <v>531</v>
      </c>
      <c r="D888" s="299"/>
      <c r="E888" s="300">
        <v>0</v>
      </c>
      <c r="F888" s="301"/>
      <c r="G888" s="302"/>
      <c r="H888" s="303"/>
      <c r="I888" s="295"/>
      <c r="J888" s="304"/>
      <c r="K888" s="295"/>
      <c r="L888" s="302"/>
      <c r="N888" s="296" t="s">
        <v>531</v>
      </c>
      <c r="P888" s="285"/>
    </row>
    <row r="889" spans="1:16" ht="12.75">
      <c r="A889" s="294"/>
      <c r="B889" s="297"/>
      <c r="C889" s="298" t="s">
        <v>532</v>
      </c>
      <c r="D889" s="299"/>
      <c r="E889" s="300">
        <v>12.18</v>
      </c>
      <c r="F889" s="301"/>
      <c r="G889" s="302"/>
      <c r="H889" s="303"/>
      <c r="I889" s="295"/>
      <c r="J889" s="304"/>
      <c r="K889" s="295"/>
      <c r="L889" s="302"/>
      <c r="N889" s="296" t="s">
        <v>532</v>
      </c>
      <c r="P889" s="285"/>
    </row>
    <row r="890" spans="1:16" ht="12.75">
      <c r="A890" s="294"/>
      <c r="B890" s="297"/>
      <c r="C890" s="298" t="s">
        <v>533</v>
      </c>
      <c r="D890" s="299"/>
      <c r="E890" s="300">
        <v>25.23</v>
      </c>
      <c r="F890" s="301"/>
      <c r="G890" s="302"/>
      <c r="H890" s="303"/>
      <c r="I890" s="295"/>
      <c r="J890" s="304"/>
      <c r="K890" s="295"/>
      <c r="L890" s="302"/>
      <c r="N890" s="296" t="s">
        <v>533</v>
      </c>
      <c r="P890" s="285"/>
    </row>
    <row r="891" spans="1:16" ht="12.75">
      <c r="A891" s="294"/>
      <c r="B891" s="297"/>
      <c r="C891" s="326" t="s">
        <v>127</v>
      </c>
      <c r="D891" s="299"/>
      <c r="E891" s="325">
        <v>248.82200000000003</v>
      </c>
      <c r="F891" s="301"/>
      <c r="G891" s="302"/>
      <c r="H891" s="303"/>
      <c r="I891" s="295"/>
      <c r="J891" s="304"/>
      <c r="K891" s="295"/>
      <c r="L891" s="302"/>
      <c r="N891" s="296" t="s">
        <v>127</v>
      </c>
      <c r="P891" s="285"/>
    </row>
    <row r="892" spans="1:16" ht="12.75">
      <c r="A892" s="294"/>
      <c r="B892" s="297"/>
      <c r="C892" s="298" t="s">
        <v>534</v>
      </c>
      <c r="D892" s="299"/>
      <c r="E892" s="300">
        <v>113.1</v>
      </c>
      <c r="F892" s="301"/>
      <c r="G892" s="302"/>
      <c r="H892" s="303"/>
      <c r="I892" s="295"/>
      <c r="J892" s="304"/>
      <c r="K892" s="295"/>
      <c r="L892" s="302"/>
      <c r="N892" s="296" t="s">
        <v>534</v>
      </c>
      <c r="P892" s="285"/>
    </row>
    <row r="893" spans="1:16" ht="12.75">
      <c r="A893" s="294"/>
      <c r="B893" s="297"/>
      <c r="C893" s="298" t="s">
        <v>465</v>
      </c>
      <c r="D893" s="299"/>
      <c r="E893" s="300">
        <v>4.52</v>
      </c>
      <c r="F893" s="301"/>
      <c r="G893" s="302"/>
      <c r="H893" s="303"/>
      <c r="I893" s="295"/>
      <c r="J893" s="304"/>
      <c r="K893" s="295"/>
      <c r="L893" s="302"/>
      <c r="N893" s="296" t="s">
        <v>465</v>
      </c>
      <c r="P893" s="285"/>
    </row>
    <row r="894" spans="1:16" ht="12.75">
      <c r="A894" s="294"/>
      <c r="B894" s="297"/>
      <c r="C894" s="298" t="s">
        <v>466</v>
      </c>
      <c r="D894" s="299"/>
      <c r="E894" s="300">
        <v>47.53</v>
      </c>
      <c r="F894" s="301"/>
      <c r="G894" s="302"/>
      <c r="H894" s="303"/>
      <c r="I894" s="295"/>
      <c r="J894" s="304"/>
      <c r="K894" s="295"/>
      <c r="L894" s="302"/>
      <c r="N894" s="296" t="s">
        <v>466</v>
      </c>
      <c r="P894" s="285"/>
    </row>
    <row r="895" spans="1:16" ht="12.75">
      <c r="A895" s="294"/>
      <c r="B895" s="297"/>
      <c r="C895" s="298" t="s">
        <v>535</v>
      </c>
      <c r="D895" s="299"/>
      <c r="E895" s="300">
        <v>16.7</v>
      </c>
      <c r="F895" s="301"/>
      <c r="G895" s="302"/>
      <c r="H895" s="303"/>
      <c r="I895" s="295"/>
      <c r="J895" s="304"/>
      <c r="K895" s="295"/>
      <c r="L895" s="302"/>
      <c r="N895" s="296" t="s">
        <v>535</v>
      </c>
      <c r="P895" s="285"/>
    </row>
    <row r="896" spans="1:16" ht="12.75">
      <c r="A896" s="294"/>
      <c r="B896" s="297"/>
      <c r="C896" s="298" t="s">
        <v>536</v>
      </c>
      <c r="D896" s="299"/>
      <c r="E896" s="300">
        <v>29.82</v>
      </c>
      <c r="F896" s="301"/>
      <c r="G896" s="302"/>
      <c r="H896" s="303"/>
      <c r="I896" s="295"/>
      <c r="J896" s="304"/>
      <c r="K896" s="295"/>
      <c r="L896" s="302"/>
      <c r="N896" s="296" t="s">
        <v>536</v>
      </c>
      <c r="P896" s="285"/>
    </row>
    <row r="897" spans="1:16" ht="12.75">
      <c r="A897" s="294"/>
      <c r="B897" s="297"/>
      <c r="C897" s="298" t="s">
        <v>537</v>
      </c>
      <c r="D897" s="299"/>
      <c r="E897" s="300">
        <v>18.53</v>
      </c>
      <c r="F897" s="301"/>
      <c r="G897" s="302"/>
      <c r="H897" s="303"/>
      <c r="I897" s="295"/>
      <c r="J897" s="304"/>
      <c r="K897" s="295"/>
      <c r="L897" s="302"/>
      <c r="N897" s="296" t="s">
        <v>537</v>
      </c>
      <c r="P897" s="285"/>
    </row>
    <row r="898" spans="1:16" ht="12.75">
      <c r="A898" s="294"/>
      <c r="B898" s="297"/>
      <c r="C898" s="298" t="s">
        <v>538</v>
      </c>
      <c r="D898" s="299"/>
      <c r="E898" s="300">
        <v>3.72</v>
      </c>
      <c r="F898" s="301"/>
      <c r="G898" s="302"/>
      <c r="H898" s="303"/>
      <c r="I898" s="295"/>
      <c r="J898" s="304"/>
      <c r="K898" s="295"/>
      <c r="L898" s="302"/>
      <c r="N898" s="296" t="s">
        <v>538</v>
      </c>
      <c r="P898" s="285"/>
    </row>
    <row r="899" spans="1:16" ht="12.75">
      <c r="A899" s="294"/>
      <c r="B899" s="297"/>
      <c r="C899" s="298" t="s">
        <v>539</v>
      </c>
      <c r="D899" s="299"/>
      <c r="E899" s="300">
        <v>28.12</v>
      </c>
      <c r="F899" s="301"/>
      <c r="G899" s="302"/>
      <c r="H899" s="303"/>
      <c r="I899" s="295"/>
      <c r="J899" s="304"/>
      <c r="K899" s="295"/>
      <c r="L899" s="302"/>
      <c r="N899" s="296" t="s">
        <v>539</v>
      </c>
      <c r="P899" s="285"/>
    </row>
    <row r="900" spans="1:16" ht="12.75">
      <c r="A900" s="294"/>
      <c r="B900" s="297"/>
      <c r="C900" s="298" t="s">
        <v>540</v>
      </c>
      <c r="D900" s="299"/>
      <c r="E900" s="300">
        <v>2.98</v>
      </c>
      <c r="F900" s="301"/>
      <c r="G900" s="302"/>
      <c r="H900" s="303"/>
      <c r="I900" s="295"/>
      <c r="J900" s="304"/>
      <c r="K900" s="295"/>
      <c r="L900" s="302"/>
      <c r="N900" s="296" t="s">
        <v>540</v>
      </c>
      <c r="P900" s="285"/>
    </row>
    <row r="901" spans="1:16" ht="12.75">
      <c r="A901" s="294"/>
      <c r="B901" s="297"/>
      <c r="C901" s="326" t="s">
        <v>127</v>
      </c>
      <c r="D901" s="299"/>
      <c r="E901" s="325">
        <v>265.02</v>
      </c>
      <c r="F901" s="301"/>
      <c r="G901" s="302"/>
      <c r="H901" s="303"/>
      <c r="I901" s="295"/>
      <c r="J901" s="304"/>
      <c r="K901" s="295"/>
      <c r="L901" s="302"/>
      <c r="N901" s="296" t="s">
        <v>127</v>
      </c>
      <c r="P901" s="285"/>
    </row>
    <row r="902" spans="1:81" ht="12.75">
      <c r="A902" s="286">
        <v>158</v>
      </c>
      <c r="B902" s="287" t="s">
        <v>875</v>
      </c>
      <c r="C902" s="288" t="s">
        <v>876</v>
      </c>
      <c r="D902" s="289" t="s">
        <v>160</v>
      </c>
      <c r="E902" s="290">
        <v>91.49</v>
      </c>
      <c r="F902" s="290">
        <v>0</v>
      </c>
      <c r="G902" s="291">
        <f>E902*F902</f>
        <v>0</v>
      </c>
      <c r="H902" s="292">
        <v>0</v>
      </c>
      <c r="I902" s="293">
        <f>E902*H902</f>
        <v>0</v>
      </c>
      <c r="J902" s="292">
        <v>-0.059</v>
      </c>
      <c r="K902" s="293">
        <f>E902*J902</f>
        <v>-5.3979099999999995</v>
      </c>
      <c r="L902" s="291" t="s">
        <v>1787</v>
      </c>
      <c r="P902" s="285">
        <v>2</v>
      </c>
      <c r="AB902" s="254">
        <v>1</v>
      </c>
      <c r="AC902" s="254">
        <v>1</v>
      </c>
      <c r="AD902" s="254">
        <v>1</v>
      </c>
      <c r="BA902" s="254">
        <v>1</v>
      </c>
      <c r="BB902" s="254">
        <f>IF(BA902=1,G902,0)</f>
        <v>0</v>
      </c>
      <c r="BC902" s="254">
        <f>IF(BA902=2,G902,0)</f>
        <v>0</v>
      </c>
      <c r="BD902" s="254">
        <f>IF(BA902=3,G902,0)</f>
        <v>0</v>
      </c>
      <c r="BE902" s="254">
        <f>IF(BA902=4,G902,0)</f>
        <v>0</v>
      </c>
      <c r="BF902" s="254">
        <f>IF(BA902=5,G902,0)</f>
        <v>0</v>
      </c>
      <c r="CB902" s="285">
        <v>1</v>
      </c>
      <c r="CC902" s="285">
        <v>1</v>
      </c>
    </row>
    <row r="903" spans="1:16" ht="12.75">
      <c r="A903" s="294"/>
      <c r="B903" s="297"/>
      <c r="C903" s="298" t="s">
        <v>271</v>
      </c>
      <c r="D903" s="299"/>
      <c r="E903" s="300">
        <v>23.64</v>
      </c>
      <c r="F903" s="301"/>
      <c r="G903" s="302"/>
      <c r="H903" s="303"/>
      <c r="I903" s="295"/>
      <c r="J903" s="304"/>
      <c r="K903" s="295"/>
      <c r="L903" s="302"/>
      <c r="N903" s="296" t="s">
        <v>271</v>
      </c>
      <c r="P903" s="285"/>
    </row>
    <row r="904" spans="1:16" ht="12.75">
      <c r="A904" s="294"/>
      <c r="B904" s="297"/>
      <c r="C904" s="298" t="s">
        <v>503</v>
      </c>
      <c r="D904" s="299"/>
      <c r="E904" s="300">
        <v>67.85</v>
      </c>
      <c r="F904" s="301"/>
      <c r="G904" s="302"/>
      <c r="H904" s="303"/>
      <c r="I904" s="295"/>
      <c r="J904" s="304"/>
      <c r="K904" s="295"/>
      <c r="L904" s="302"/>
      <c r="N904" s="296" t="s">
        <v>503</v>
      </c>
      <c r="P904" s="285"/>
    </row>
    <row r="905" spans="1:81" ht="12.75">
      <c r="A905" s="286">
        <v>159</v>
      </c>
      <c r="B905" s="287" t="s">
        <v>877</v>
      </c>
      <c r="C905" s="288" t="s">
        <v>878</v>
      </c>
      <c r="D905" s="289" t="s">
        <v>160</v>
      </c>
      <c r="E905" s="290">
        <v>115.455</v>
      </c>
      <c r="F905" s="290">
        <v>0</v>
      </c>
      <c r="G905" s="291">
        <f>E905*F905</f>
        <v>0</v>
      </c>
      <c r="H905" s="292">
        <v>0</v>
      </c>
      <c r="I905" s="293">
        <f>E905*H905</f>
        <v>0</v>
      </c>
      <c r="J905" s="292">
        <v>-0.01293</v>
      </c>
      <c r="K905" s="293">
        <f>E905*J905</f>
        <v>-1.49283315</v>
      </c>
      <c r="L905" s="291" t="s">
        <v>1787</v>
      </c>
      <c r="P905" s="285">
        <v>2</v>
      </c>
      <c r="AB905" s="254">
        <v>1</v>
      </c>
      <c r="AC905" s="254">
        <v>1</v>
      </c>
      <c r="AD905" s="254">
        <v>1</v>
      </c>
      <c r="BA905" s="254">
        <v>1</v>
      </c>
      <c r="BB905" s="254">
        <f>IF(BA905=1,G905,0)</f>
        <v>0</v>
      </c>
      <c r="BC905" s="254">
        <f>IF(BA905=2,G905,0)</f>
        <v>0</v>
      </c>
      <c r="BD905" s="254">
        <f>IF(BA905=3,G905,0)</f>
        <v>0</v>
      </c>
      <c r="BE905" s="254">
        <f>IF(BA905=4,G905,0)</f>
        <v>0</v>
      </c>
      <c r="BF905" s="254">
        <f>IF(BA905=5,G905,0)</f>
        <v>0</v>
      </c>
      <c r="CB905" s="285">
        <v>1</v>
      </c>
      <c r="CC905" s="285">
        <v>1</v>
      </c>
    </row>
    <row r="906" spans="1:16" ht="12.75">
      <c r="A906" s="294"/>
      <c r="B906" s="297"/>
      <c r="C906" s="298" t="s">
        <v>879</v>
      </c>
      <c r="D906" s="299"/>
      <c r="E906" s="300">
        <v>0</v>
      </c>
      <c r="F906" s="301"/>
      <c r="G906" s="302"/>
      <c r="H906" s="303"/>
      <c r="I906" s="295"/>
      <c r="J906" s="304"/>
      <c r="K906" s="295"/>
      <c r="L906" s="302"/>
      <c r="N906" s="296" t="s">
        <v>879</v>
      </c>
      <c r="P906" s="285"/>
    </row>
    <row r="907" spans="1:16" ht="12.75">
      <c r="A907" s="294"/>
      <c r="B907" s="297"/>
      <c r="C907" s="298" t="s">
        <v>880</v>
      </c>
      <c r="D907" s="299"/>
      <c r="E907" s="300">
        <v>0</v>
      </c>
      <c r="F907" s="301"/>
      <c r="G907" s="302"/>
      <c r="H907" s="303"/>
      <c r="I907" s="295"/>
      <c r="J907" s="304"/>
      <c r="K907" s="295"/>
      <c r="L907" s="302"/>
      <c r="N907" s="296" t="s">
        <v>880</v>
      </c>
      <c r="P907" s="285"/>
    </row>
    <row r="908" spans="1:16" ht="12.75">
      <c r="A908" s="294"/>
      <c r="B908" s="297"/>
      <c r="C908" s="298" t="s">
        <v>881</v>
      </c>
      <c r="D908" s="299"/>
      <c r="E908" s="300">
        <v>115.455</v>
      </c>
      <c r="F908" s="301"/>
      <c r="G908" s="302"/>
      <c r="H908" s="303"/>
      <c r="I908" s="295"/>
      <c r="J908" s="304"/>
      <c r="K908" s="295"/>
      <c r="L908" s="302"/>
      <c r="N908" s="296" t="s">
        <v>881</v>
      </c>
      <c r="P908" s="285"/>
    </row>
    <row r="909" spans="1:81" ht="22.5">
      <c r="A909" s="286">
        <v>160</v>
      </c>
      <c r="B909" s="287" t="s">
        <v>882</v>
      </c>
      <c r="C909" s="288" t="s">
        <v>883</v>
      </c>
      <c r="D909" s="289" t="s">
        <v>160</v>
      </c>
      <c r="E909" s="290">
        <v>248.822</v>
      </c>
      <c r="F909" s="290">
        <v>0</v>
      </c>
      <c r="G909" s="291">
        <f>E909*F909</f>
        <v>0</v>
      </c>
      <c r="H909" s="292">
        <v>0</v>
      </c>
      <c r="I909" s="293">
        <f>E909*H909</f>
        <v>0</v>
      </c>
      <c r="J909" s="292">
        <v>0</v>
      </c>
      <c r="K909" s="293">
        <f>E909*J909</f>
        <v>0</v>
      </c>
      <c r="L909" s="291" t="s">
        <v>1787</v>
      </c>
      <c r="P909" s="285">
        <v>2</v>
      </c>
      <c r="AB909" s="254">
        <v>1</v>
      </c>
      <c r="AC909" s="254">
        <v>1</v>
      </c>
      <c r="AD909" s="254">
        <v>1</v>
      </c>
      <c r="BA909" s="254">
        <v>1</v>
      </c>
      <c r="BB909" s="254">
        <f>IF(BA909=1,G909,0)</f>
        <v>0</v>
      </c>
      <c r="BC909" s="254">
        <f>IF(BA909=2,G909,0)</f>
        <v>0</v>
      </c>
      <c r="BD909" s="254">
        <f>IF(BA909=3,G909,0)</f>
        <v>0</v>
      </c>
      <c r="BE909" s="254">
        <f>IF(BA909=4,G909,0)</f>
        <v>0</v>
      </c>
      <c r="BF909" s="254">
        <f>IF(BA909=5,G909,0)</f>
        <v>0</v>
      </c>
      <c r="CB909" s="285">
        <v>1</v>
      </c>
      <c r="CC909" s="285">
        <v>1</v>
      </c>
    </row>
    <row r="910" spans="1:16" ht="12.75">
      <c r="A910" s="294"/>
      <c r="B910" s="297"/>
      <c r="C910" s="298" t="s">
        <v>522</v>
      </c>
      <c r="D910" s="299"/>
      <c r="E910" s="300">
        <v>0</v>
      </c>
      <c r="F910" s="301"/>
      <c r="G910" s="302"/>
      <c r="H910" s="303"/>
      <c r="I910" s="295"/>
      <c r="J910" s="304"/>
      <c r="K910" s="295"/>
      <c r="L910" s="302"/>
      <c r="N910" s="296" t="s">
        <v>522</v>
      </c>
      <c r="P910" s="285"/>
    </row>
    <row r="911" spans="1:16" ht="12.75">
      <c r="A911" s="294"/>
      <c r="B911" s="297"/>
      <c r="C911" s="298" t="s">
        <v>523</v>
      </c>
      <c r="D911" s="299"/>
      <c r="E911" s="300">
        <v>0</v>
      </c>
      <c r="F911" s="301"/>
      <c r="G911" s="302"/>
      <c r="H911" s="303"/>
      <c r="I911" s="295"/>
      <c r="J911" s="304"/>
      <c r="K911" s="295"/>
      <c r="L911" s="302"/>
      <c r="N911" s="296" t="s">
        <v>523</v>
      </c>
      <c r="P911" s="285"/>
    </row>
    <row r="912" spans="1:16" ht="12.75">
      <c r="A912" s="294"/>
      <c r="B912" s="297"/>
      <c r="C912" s="298" t="s">
        <v>524</v>
      </c>
      <c r="D912" s="299"/>
      <c r="E912" s="300">
        <v>7.512</v>
      </c>
      <c r="F912" s="301"/>
      <c r="G912" s="302"/>
      <c r="H912" s="303"/>
      <c r="I912" s="295"/>
      <c r="J912" s="304"/>
      <c r="K912" s="295"/>
      <c r="L912" s="302"/>
      <c r="N912" s="296" t="s">
        <v>524</v>
      </c>
      <c r="P912" s="285"/>
    </row>
    <row r="913" spans="1:16" ht="12.75">
      <c r="A913" s="294"/>
      <c r="B913" s="297"/>
      <c r="C913" s="298" t="s">
        <v>525</v>
      </c>
      <c r="D913" s="299"/>
      <c r="E913" s="300">
        <v>0</v>
      </c>
      <c r="F913" s="301"/>
      <c r="G913" s="302"/>
      <c r="H913" s="303"/>
      <c r="I913" s="295"/>
      <c r="J913" s="304"/>
      <c r="K913" s="295"/>
      <c r="L913" s="302"/>
      <c r="N913" s="296" t="s">
        <v>525</v>
      </c>
      <c r="P913" s="285"/>
    </row>
    <row r="914" spans="1:16" ht="12.75">
      <c r="A914" s="294"/>
      <c r="B914" s="297"/>
      <c r="C914" s="298" t="s">
        <v>526</v>
      </c>
      <c r="D914" s="299"/>
      <c r="E914" s="300">
        <v>186.3</v>
      </c>
      <c r="F914" s="301"/>
      <c r="G914" s="302"/>
      <c r="H914" s="303"/>
      <c r="I914" s="295"/>
      <c r="J914" s="304"/>
      <c r="K914" s="295"/>
      <c r="L914" s="302"/>
      <c r="N914" s="296" t="s">
        <v>526</v>
      </c>
      <c r="P914" s="285"/>
    </row>
    <row r="915" spans="1:16" ht="12.75">
      <c r="A915" s="294"/>
      <c r="B915" s="297"/>
      <c r="C915" s="298" t="s">
        <v>527</v>
      </c>
      <c r="D915" s="299"/>
      <c r="E915" s="300">
        <v>-5.76</v>
      </c>
      <c r="F915" s="301"/>
      <c r="G915" s="302"/>
      <c r="H915" s="303"/>
      <c r="I915" s="295"/>
      <c r="J915" s="304"/>
      <c r="K915" s="295"/>
      <c r="L915" s="302"/>
      <c r="N915" s="296" t="s">
        <v>527</v>
      </c>
      <c r="P915" s="285"/>
    </row>
    <row r="916" spans="1:16" ht="12.75">
      <c r="A916" s="294"/>
      <c r="B916" s="297"/>
      <c r="C916" s="298" t="s">
        <v>528</v>
      </c>
      <c r="D916" s="299"/>
      <c r="E916" s="300">
        <v>-8.64</v>
      </c>
      <c r="F916" s="301"/>
      <c r="G916" s="302"/>
      <c r="H916" s="303"/>
      <c r="I916" s="295"/>
      <c r="J916" s="304"/>
      <c r="K916" s="295"/>
      <c r="L916" s="302"/>
      <c r="N916" s="296" t="s">
        <v>528</v>
      </c>
      <c r="P916" s="285"/>
    </row>
    <row r="917" spans="1:16" ht="12.75">
      <c r="A917" s="294"/>
      <c r="B917" s="297"/>
      <c r="C917" s="298" t="s">
        <v>529</v>
      </c>
      <c r="D917" s="299"/>
      <c r="E917" s="300">
        <v>0</v>
      </c>
      <c r="F917" s="301"/>
      <c r="G917" s="302"/>
      <c r="H917" s="303"/>
      <c r="I917" s="295"/>
      <c r="J917" s="304"/>
      <c r="K917" s="295"/>
      <c r="L917" s="302"/>
      <c r="N917" s="296" t="s">
        <v>529</v>
      </c>
      <c r="P917" s="285"/>
    </row>
    <row r="918" spans="1:16" ht="12.75">
      <c r="A918" s="294"/>
      <c r="B918" s="297"/>
      <c r="C918" s="298" t="s">
        <v>530</v>
      </c>
      <c r="D918" s="299"/>
      <c r="E918" s="300">
        <v>32</v>
      </c>
      <c r="F918" s="301"/>
      <c r="G918" s="302"/>
      <c r="H918" s="303"/>
      <c r="I918" s="295"/>
      <c r="J918" s="304"/>
      <c r="K918" s="295"/>
      <c r="L918" s="302"/>
      <c r="N918" s="296" t="s">
        <v>530</v>
      </c>
      <c r="P918" s="285"/>
    </row>
    <row r="919" spans="1:16" ht="12.75">
      <c r="A919" s="294"/>
      <c r="B919" s="297"/>
      <c r="C919" s="298" t="s">
        <v>531</v>
      </c>
      <c r="D919" s="299"/>
      <c r="E919" s="300">
        <v>0</v>
      </c>
      <c r="F919" s="301"/>
      <c r="G919" s="302"/>
      <c r="H919" s="303"/>
      <c r="I919" s="295"/>
      <c r="J919" s="304"/>
      <c r="K919" s="295"/>
      <c r="L919" s="302"/>
      <c r="N919" s="296" t="s">
        <v>531</v>
      </c>
      <c r="P919" s="285"/>
    </row>
    <row r="920" spans="1:16" ht="12.75">
      <c r="A920" s="294"/>
      <c r="B920" s="297"/>
      <c r="C920" s="298" t="s">
        <v>532</v>
      </c>
      <c r="D920" s="299"/>
      <c r="E920" s="300">
        <v>12.18</v>
      </c>
      <c r="F920" s="301"/>
      <c r="G920" s="302"/>
      <c r="H920" s="303"/>
      <c r="I920" s="295"/>
      <c r="J920" s="304"/>
      <c r="K920" s="295"/>
      <c r="L920" s="302"/>
      <c r="N920" s="296" t="s">
        <v>532</v>
      </c>
      <c r="P920" s="285"/>
    </row>
    <row r="921" spans="1:16" ht="12.75">
      <c r="A921" s="294"/>
      <c r="B921" s="297"/>
      <c r="C921" s="298" t="s">
        <v>533</v>
      </c>
      <c r="D921" s="299"/>
      <c r="E921" s="300">
        <v>25.23</v>
      </c>
      <c r="F921" s="301"/>
      <c r="G921" s="302"/>
      <c r="H921" s="303"/>
      <c r="I921" s="295"/>
      <c r="J921" s="304"/>
      <c r="K921" s="295"/>
      <c r="L921" s="302"/>
      <c r="N921" s="296" t="s">
        <v>533</v>
      </c>
      <c r="P921" s="285"/>
    </row>
    <row r="922" spans="1:81" ht="12.75">
      <c r="A922" s="286">
        <v>161</v>
      </c>
      <c r="B922" s="287" t="s">
        <v>884</v>
      </c>
      <c r="C922" s="288" t="s">
        <v>885</v>
      </c>
      <c r="D922" s="289" t="s">
        <v>160</v>
      </c>
      <c r="E922" s="290">
        <v>35.313</v>
      </c>
      <c r="F922" s="290">
        <v>0</v>
      </c>
      <c r="G922" s="291">
        <f>E922*F922</f>
        <v>0</v>
      </c>
      <c r="H922" s="292">
        <v>0</v>
      </c>
      <c r="I922" s="293">
        <f>E922*H922</f>
        <v>0</v>
      </c>
      <c r="J922" s="292">
        <v>-0.089</v>
      </c>
      <c r="K922" s="293">
        <f>E922*J922</f>
        <v>-3.1428570000000002</v>
      </c>
      <c r="L922" s="291" t="s">
        <v>1787</v>
      </c>
      <c r="P922" s="285">
        <v>2</v>
      </c>
      <c r="AB922" s="254">
        <v>1</v>
      </c>
      <c r="AC922" s="254">
        <v>1</v>
      </c>
      <c r="AD922" s="254">
        <v>1</v>
      </c>
      <c r="BA922" s="254">
        <v>1</v>
      </c>
      <c r="BB922" s="254">
        <f>IF(BA922=1,G922,0)</f>
        <v>0</v>
      </c>
      <c r="BC922" s="254">
        <f>IF(BA922=2,G922,0)</f>
        <v>0</v>
      </c>
      <c r="BD922" s="254">
        <f>IF(BA922=3,G922,0)</f>
        <v>0</v>
      </c>
      <c r="BE922" s="254">
        <f>IF(BA922=4,G922,0)</f>
        <v>0</v>
      </c>
      <c r="BF922" s="254">
        <f>IF(BA922=5,G922,0)</f>
        <v>0</v>
      </c>
      <c r="CB922" s="285">
        <v>1</v>
      </c>
      <c r="CC922" s="285">
        <v>1</v>
      </c>
    </row>
    <row r="923" spans="1:16" ht="12.75">
      <c r="A923" s="294"/>
      <c r="B923" s="297"/>
      <c r="C923" s="298" t="s">
        <v>886</v>
      </c>
      <c r="D923" s="299"/>
      <c r="E923" s="300">
        <v>0</v>
      </c>
      <c r="F923" s="301"/>
      <c r="G923" s="302"/>
      <c r="H923" s="303"/>
      <c r="I923" s="295"/>
      <c r="J923" s="304"/>
      <c r="K923" s="295"/>
      <c r="L923" s="302"/>
      <c r="N923" s="296" t="s">
        <v>886</v>
      </c>
      <c r="P923" s="285"/>
    </row>
    <row r="924" spans="1:16" ht="12.75">
      <c r="A924" s="294"/>
      <c r="B924" s="297"/>
      <c r="C924" s="298" t="s">
        <v>516</v>
      </c>
      <c r="D924" s="299"/>
      <c r="E924" s="300">
        <v>0</v>
      </c>
      <c r="F924" s="301"/>
      <c r="G924" s="302"/>
      <c r="H924" s="303"/>
      <c r="I924" s="295"/>
      <c r="J924" s="304"/>
      <c r="K924" s="295"/>
      <c r="L924" s="302"/>
      <c r="N924" s="296" t="s">
        <v>516</v>
      </c>
      <c r="P924" s="285"/>
    </row>
    <row r="925" spans="1:16" ht="12.75">
      <c r="A925" s="294"/>
      <c r="B925" s="297"/>
      <c r="C925" s="298" t="s">
        <v>517</v>
      </c>
      <c r="D925" s="299"/>
      <c r="E925" s="300">
        <v>8.325</v>
      </c>
      <c r="F925" s="301"/>
      <c r="G925" s="302"/>
      <c r="H925" s="303"/>
      <c r="I925" s="295"/>
      <c r="J925" s="304"/>
      <c r="K925" s="295"/>
      <c r="L925" s="302"/>
      <c r="N925" s="296" t="s">
        <v>517</v>
      </c>
      <c r="P925" s="285"/>
    </row>
    <row r="926" spans="1:16" ht="12.75">
      <c r="A926" s="294"/>
      <c r="B926" s="297"/>
      <c r="C926" s="298" t="s">
        <v>518</v>
      </c>
      <c r="D926" s="299"/>
      <c r="E926" s="300">
        <v>26.988</v>
      </c>
      <c r="F926" s="301"/>
      <c r="G926" s="302"/>
      <c r="H926" s="303"/>
      <c r="I926" s="295"/>
      <c r="J926" s="304"/>
      <c r="K926" s="295"/>
      <c r="L926" s="302"/>
      <c r="N926" s="296" t="s">
        <v>518</v>
      </c>
      <c r="P926" s="285"/>
    </row>
    <row r="927" spans="1:81" ht="12.75">
      <c r="A927" s="286">
        <v>162</v>
      </c>
      <c r="B927" s="287" t="s">
        <v>887</v>
      </c>
      <c r="C927" s="288" t="s">
        <v>888</v>
      </c>
      <c r="D927" s="289" t="s">
        <v>225</v>
      </c>
      <c r="E927" s="290">
        <v>3</v>
      </c>
      <c r="F927" s="290">
        <v>0</v>
      </c>
      <c r="G927" s="291">
        <f>E927*F927</f>
        <v>0</v>
      </c>
      <c r="H927" s="292">
        <v>0</v>
      </c>
      <c r="I927" s="293">
        <f>E927*H927</f>
        <v>0</v>
      </c>
      <c r="J927" s="292"/>
      <c r="K927" s="293">
        <f>E927*J927</f>
        <v>0</v>
      </c>
      <c r="L927" s="291" t="s">
        <v>1787</v>
      </c>
      <c r="P927" s="285">
        <v>2</v>
      </c>
      <c r="AB927" s="254">
        <v>12</v>
      </c>
      <c r="AC927" s="254">
        <v>0</v>
      </c>
      <c r="AD927" s="254">
        <v>576</v>
      </c>
      <c r="BA927" s="254">
        <v>1</v>
      </c>
      <c r="BB927" s="254">
        <f>IF(BA927=1,G927,0)</f>
        <v>0</v>
      </c>
      <c r="BC927" s="254">
        <f>IF(BA927=2,G927,0)</f>
        <v>0</v>
      </c>
      <c r="BD927" s="254">
        <f>IF(BA927=3,G927,0)</f>
        <v>0</v>
      </c>
      <c r="BE927" s="254">
        <f>IF(BA927=4,G927,0)</f>
        <v>0</v>
      </c>
      <c r="BF927" s="254">
        <f>IF(BA927=5,G927,0)</f>
        <v>0</v>
      </c>
      <c r="CB927" s="285">
        <v>12</v>
      </c>
      <c r="CC927" s="285">
        <v>0</v>
      </c>
    </row>
    <row r="928" spans="1:16" ht="12.75">
      <c r="A928" s="294"/>
      <c r="B928" s="297"/>
      <c r="C928" s="298" t="s">
        <v>889</v>
      </c>
      <c r="D928" s="299"/>
      <c r="E928" s="300">
        <v>0</v>
      </c>
      <c r="F928" s="301"/>
      <c r="G928" s="302"/>
      <c r="H928" s="303"/>
      <c r="I928" s="295"/>
      <c r="J928" s="304"/>
      <c r="K928" s="295"/>
      <c r="L928" s="302"/>
      <c r="N928" s="296" t="s">
        <v>889</v>
      </c>
      <c r="P928" s="285"/>
    </row>
    <row r="929" spans="1:16" ht="12.75">
      <c r="A929" s="294"/>
      <c r="B929" s="297"/>
      <c r="C929" s="298" t="s">
        <v>890</v>
      </c>
      <c r="D929" s="299"/>
      <c r="E929" s="300">
        <v>3</v>
      </c>
      <c r="F929" s="301"/>
      <c r="G929" s="302"/>
      <c r="H929" s="303"/>
      <c r="I929" s="295"/>
      <c r="J929" s="304"/>
      <c r="K929" s="295"/>
      <c r="L929" s="302"/>
      <c r="N929" s="296" t="s">
        <v>890</v>
      </c>
      <c r="P929" s="285"/>
    </row>
    <row r="930" spans="1:81" ht="22.5">
      <c r="A930" s="286">
        <v>163</v>
      </c>
      <c r="B930" s="287" t="s">
        <v>891</v>
      </c>
      <c r="C930" s="288" t="s">
        <v>892</v>
      </c>
      <c r="D930" s="289" t="s">
        <v>225</v>
      </c>
      <c r="E930" s="290">
        <v>1</v>
      </c>
      <c r="F930" s="290">
        <v>0</v>
      </c>
      <c r="G930" s="291">
        <f>E930*F930</f>
        <v>0</v>
      </c>
      <c r="H930" s="292">
        <v>0</v>
      </c>
      <c r="I930" s="293">
        <f>E930*H930</f>
        <v>0</v>
      </c>
      <c r="J930" s="292"/>
      <c r="K930" s="293">
        <f>E930*J930</f>
        <v>0</v>
      </c>
      <c r="L930" s="291" t="s">
        <v>1787</v>
      </c>
      <c r="P930" s="285">
        <v>2</v>
      </c>
      <c r="AB930" s="254">
        <v>12</v>
      </c>
      <c r="AC930" s="254">
        <v>0</v>
      </c>
      <c r="AD930" s="254">
        <v>588</v>
      </c>
      <c r="BA930" s="254">
        <v>1</v>
      </c>
      <c r="BB930" s="254">
        <f>IF(BA930=1,G930,0)</f>
        <v>0</v>
      </c>
      <c r="BC930" s="254">
        <f>IF(BA930=2,G930,0)</f>
        <v>0</v>
      </c>
      <c r="BD930" s="254">
        <f>IF(BA930=3,G930,0)</f>
        <v>0</v>
      </c>
      <c r="BE930" s="254">
        <f>IF(BA930=4,G930,0)</f>
        <v>0</v>
      </c>
      <c r="BF930" s="254">
        <f>IF(BA930=5,G930,0)</f>
        <v>0</v>
      </c>
      <c r="CB930" s="285">
        <v>12</v>
      </c>
      <c r="CC930" s="285">
        <v>0</v>
      </c>
    </row>
    <row r="931" spans="1:16" ht="12.75">
      <c r="A931" s="294"/>
      <c r="B931" s="297"/>
      <c r="C931" s="298" t="s">
        <v>893</v>
      </c>
      <c r="D931" s="299"/>
      <c r="E931" s="300">
        <v>0</v>
      </c>
      <c r="F931" s="301"/>
      <c r="G931" s="302"/>
      <c r="H931" s="303"/>
      <c r="I931" s="295"/>
      <c r="J931" s="304"/>
      <c r="K931" s="295"/>
      <c r="L931" s="302"/>
      <c r="N931" s="296" t="s">
        <v>893</v>
      </c>
      <c r="P931" s="285"/>
    </row>
    <row r="932" spans="1:16" ht="12.75">
      <c r="A932" s="294"/>
      <c r="B932" s="297"/>
      <c r="C932" s="298" t="s">
        <v>894</v>
      </c>
      <c r="D932" s="299"/>
      <c r="E932" s="300">
        <v>1</v>
      </c>
      <c r="F932" s="301"/>
      <c r="G932" s="302"/>
      <c r="H932" s="303"/>
      <c r="I932" s="295"/>
      <c r="J932" s="304"/>
      <c r="K932" s="295"/>
      <c r="L932" s="302"/>
      <c r="N932" s="296" t="s">
        <v>894</v>
      </c>
      <c r="P932" s="285"/>
    </row>
    <row r="933" spans="1:81" ht="12.75">
      <c r="A933" s="286">
        <v>164</v>
      </c>
      <c r="B933" s="287" t="s">
        <v>895</v>
      </c>
      <c r="C933" s="288" t="s">
        <v>896</v>
      </c>
      <c r="D933" s="289" t="s">
        <v>225</v>
      </c>
      <c r="E933" s="290">
        <v>1</v>
      </c>
      <c r="F933" s="290">
        <v>0</v>
      </c>
      <c r="G933" s="291">
        <f>E933*F933</f>
        <v>0</v>
      </c>
      <c r="H933" s="292">
        <v>0</v>
      </c>
      <c r="I933" s="293">
        <f>E933*H933</f>
        <v>0</v>
      </c>
      <c r="J933" s="292"/>
      <c r="K933" s="293">
        <f>E933*J933</f>
        <v>0</v>
      </c>
      <c r="L933" s="291" t="s">
        <v>1787</v>
      </c>
      <c r="P933" s="285">
        <v>2</v>
      </c>
      <c r="AB933" s="254">
        <v>12</v>
      </c>
      <c r="AC933" s="254">
        <v>0</v>
      </c>
      <c r="AD933" s="254">
        <v>560</v>
      </c>
      <c r="BA933" s="254">
        <v>1</v>
      </c>
      <c r="BB933" s="254">
        <f>IF(BA933=1,G933,0)</f>
        <v>0</v>
      </c>
      <c r="BC933" s="254">
        <f>IF(BA933=2,G933,0)</f>
        <v>0</v>
      </c>
      <c r="BD933" s="254">
        <f>IF(BA933=3,G933,0)</f>
        <v>0</v>
      </c>
      <c r="BE933" s="254">
        <f>IF(BA933=4,G933,0)</f>
        <v>0</v>
      </c>
      <c r="BF933" s="254">
        <f>IF(BA933=5,G933,0)</f>
        <v>0</v>
      </c>
      <c r="CB933" s="285">
        <v>12</v>
      </c>
      <c r="CC933" s="285">
        <v>0</v>
      </c>
    </row>
    <row r="934" spans="1:16" ht="12.75">
      <c r="A934" s="294"/>
      <c r="B934" s="297"/>
      <c r="C934" s="298" t="s">
        <v>897</v>
      </c>
      <c r="D934" s="299"/>
      <c r="E934" s="300">
        <v>0</v>
      </c>
      <c r="F934" s="301"/>
      <c r="G934" s="302"/>
      <c r="H934" s="303"/>
      <c r="I934" s="295"/>
      <c r="J934" s="304"/>
      <c r="K934" s="295"/>
      <c r="L934" s="302"/>
      <c r="N934" s="296" t="s">
        <v>897</v>
      </c>
      <c r="P934" s="285"/>
    </row>
    <row r="935" spans="1:16" ht="12.75">
      <c r="A935" s="294"/>
      <c r="B935" s="297"/>
      <c r="C935" s="298" t="s">
        <v>898</v>
      </c>
      <c r="D935" s="299"/>
      <c r="E935" s="300">
        <v>1</v>
      </c>
      <c r="F935" s="301"/>
      <c r="G935" s="302"/>
      <c r="H935" s="303"/>
      <c r="I935" s="295"/>
      <c r="J935" s="304"/>
      <c r="K935" s="295"/>
      <c r="L935" s="302"/>
      <c r="N935" s="296" t="s">
        <v>898</v>
      </c>
      <c r="P935" s="285"/>
    </row>
    <row r="936" spans="1:81" ht="22.5">
      <c r="A936" s="286">
        <v>165</v>
      </c>
      <c r="B936" s="287" t="s">
        <v>899</v>
      </c>
      <c r="C936" s="288" t="s">
        <v>900</v>
      </c>
      <c r="D936" s="289" t="s">
        <v>225</v>
      </c>
      <c r="E936" s="290">
        <v>2</v>
      </c>
      <c r="F936" s="290">
        <v>0</v>
      </c>
      <c r="G936" s="291">
        <f>E936*F936</f>
        <v>0</v>
      </c>
      <c r="H936" s="292">
        <v>0</v>
      </c>
      <c r="I936" s="293">
        <f>E936*H936</f>
        <v>0</v>
      </c>
      <c r="J936" s="292"/>
      <c r="K936" s="293">
        <f>E936*J936</f>
        <v>0</v>
      </c>
      <c r="L936" s="291" t="s">
        <v>1787</v>
      </c>
      <c r="P936" s="285">
        <v>2</v>
      </c>
      <c r="AB936" s="254">
        <v>12</v>
      </c>
      <c r="AC936" s="254">
        <v>0</v>
      </c>
      <c r="AD936" s="254">
        <v>567</v>
      </c>
      <c r="BA936" s="254">
        <v>1</v>
      </c>
      <c r="BB936" s="254">
        <f>IF(BA936=1,G936,0)</f>
        <v>0</v>
      </c>
      <c r="BC936" s="254">
        <f>IF(BA936=2,G936,0)</f>
        <v>0</v>
      </c>
      <c r="BD936" s="254">
        <f>IF(BA936=3,G936,0)</f>
        <v>0</v>
      </c>
      <c r="BE936" s="254">
        <f>IF(BA936=4,G936,0)</f>
        <v>0</v>
      </c>
      <c r="BF936" s="254">
        <f>IF(BA936=5,G936,0)</f>
        <v>0</v>
      </c>
      <c r="CB936" s="285">
        <v>12</v>
      </c>
      <c r="CC936" s="285">
        <v>0</v>
      </c>
    </row>
    <row r="937" spans="1:16" ht="12.75">
      <c r="A937" s="294"/>
      <c r="B937" s="297"/>
      <c r="C937" s="298" t="s">
        <v>901</v>
      </c>
      <c r="D937" s="299"/>
      <c r="E937" s="300">
        <v>0</v>
      </c>
      <c r="F937" s="301"/>
      <c r="G937" s="302"/>
      <c r="H937" s="303"/>
      <c r="I937" s="295"/>
      <c r="J937" s="304"/>
      <c r="K937" s="295"/>
      <c r="L937" s="302"/>
      <c r="N937" s="296" t="s">
        <v>901</v>
      </c>
      <c r="P937" s="285"/>
    </row>
    <row r="938" spans="1:16" ht="12.75">
      <c r="A938" s="294"/>
      <c r="B938" s="297"/>
      <c r="C938" s="298" t="s">
        <v>902</v>
      </c>
      <c r="D938" s="299"/>
      <c r="E938" s="300">
        <v>2</v>
      </c>
      <c r="F938" s="301"/>
      <c r="G938" s="302"/>
      <c r="H938" s="303"/>
      <c r="I938" s="295"/>
      <c r="J938" s="304"/>
      <c r="K938" s="295"/>
      <c r="L938" s="302"/>
      <c r="N938" s="296" t="s">
        <v>902</v>
      </c>
      <c r="P938" s="285"/>
    </row>
    <row r="939" spans="1:58" ht="12.75">
      <c r="A939" s="305"/>
      <c r="B939" s="306" t="s">
        <v>98</v>
      </c>
      <c r="C939" s="307" t="s">
        <v>720</v>
      </c>
      <c r="D939" s="308"/>
      <c r="E939" s="309"/>
      <c r="F939" s="310"/>
      <c r="G939" s="311">
        <f>SUM(G687:G938)</f>
        <v>0</v>
      </c>
      <c r="H939" s="312"/>
      <c r="I939" s="313">
        <f>SUM(I687:I938)</f>
        <v>0.216920863</v>
      </c>
      <c r="J939" s="312"/>
      <c r="K939" s="313">
        <f>SUM(K687:K938)</f>
        <v>-733.6700450900004</v>
      </c>
      <c r="L939" s="311">
        <f>SUM(L687:L938)</f>
        <v>0</v>
      </c>
      <c r="P939" s="285">
        <v>4</v>
      </c>
      <c r="BB939" s="314">
        <f>SUM(BB687:BB938)</f>
        <v>0</v>
      </c>
      <c r="BC939" s="314">
        <f>SUM(BC687:BC938)</f>
        <v>0</v>
      </c>
      <c r="BD939" s="314">
        <f>SUM(BD687:BD938)</f>
        <v>0</v>
      </c>
      <c r="BE939" s="314">
        <f>SUM(BE687:BE938)</f>
        <v>0</v>
      </c>
      <c r="BF939" s="314">
        <f>SUM(BF687:BF938)</f>
        <v>0</v>
      </c>
    </row>
    <row r="940" spans="1:16" ht="12.75">
      <c r="A940" s="275" t="s">
        <v>95</v>
      </c>
      <c r="B940" s="276" t="s">
        <v>903</v>
      </c>
      <c r="C940" s="277" t="s">
        <v>904</v>
      </c>
      <c r="D940" s="278"/>
      <c r="E940" s="279"/>
      <c r="F940" s="279"/>
      <c r="G940" s="280"/>
      <c r="H940" s="281"/>
      <c r="I940" s="282"/>
      <c r="J940" s="283"/>
      <c r="K940" s="284"/>
      <c r="L940" s="280"/>
      <c r="P940" s="285">
        <v>1</v>
      </c>
    </row>
    <row r="941" spans="1:81" ht="12.75">
      <c r="A941" s="286">
        <v>166</v>
      </c>
      <c r="B941" s="287" t="s">
        <v>906</v>
      </c>
      <c r="C941" s="288" t="s">
        <v>907</v>
      </c>
      <c r="D941" s="289" t="s">
        <v>334</v>
      </c>
      <c r="E941" s="290">
        <v>537.104783239</v>
      </c>
      <c r="F941" s="290">
        <v>0</v>
      </c>
      <c r="G941" s="291">
        <f>E941*F941</f>
        <v>0</v>
      </c>
      <c r="H941" s="292">
        <v>0</v>
      </c>
      <c r="I941" s="293">
        <f>E941*H941</f>
        <v>0</v>
      </c>
      <c r="J941" s="292"/>
      <c r="K941" s="293">
        <f>E941*J941</f>
        <v>0</v>
      </c>
      <c r="L941" s="291" t="s">
        <v>1787</v>
      </c>
      <c r="P941" s="285">
        <v>2</v>
      </c>
      <c r="AB941" s="254">
        <v>7</v>
      </c>
      <c r="AC941" s="254">
        <v>1</v>
      </c>
      <c r="AD941" s="254">
        <v>2</v>
      </c>
      <c r="BA941" s="254">
        <v>1</v>
      </c>
      <c r="BB941" s="254">
        <f>IF(BA941=1,G941,0)</f>
        <v>0</v>
      </c>
      <c r="BC941" s="254">
        <f>IF(BA941=2,G941,0)</f>
        <v>0</v>
      </c>
      <c r="BD941" s="254">
        <f>IF(BA941=3,G941,0)</f>
        <v>0</v>
      </c>
      <c r="BE941" s="254">
        <f>IF(BA941=4,G941,0)</f>
        <v>0</v>
      </c>
      <c r="BF941" s="254">
        <f>IF(BA941=5,G941,0)</f>
        <v>0</v>
      </c>
      <c r="CB941" s="285">
        <v>7</v>
      </c>
      <c r="CC941" s="285">
        <v>1</v>
      </c>
    </row>
    <row r="942" spans="1:58" ht="12.75">
      <c r="A942" s="305"/>
      <c r="B942" s="306" t="s">
        <v>98</v>
      </c>
      <c r="C942" s="307" t="s">
        <v>905</v>
      </c>
      <c r="D942" s="308"/>
      <c r="E942" s="309"/>
      <c r="F942" s="310"/>
      <c r="G942" s="311">
        <f>SUM(G940:G941)</f>
        <v>0</v>
      </c>
      <c r="H942" s="312"/>
      <c r="I942" s="313">
        <f>SUM(I940:I941)</f>
        <v>0</v>
      </c>
      <c r="J942" s="312"/>
      <c r="K942" s="313">
        <f>SUM(K940:K941)</f>
        <v>0</v>
      </c>
      <c r="L942" s="311">
        <f>SUM(L940:L941)</f>
        <v>0</v>
      </c>
      <c r="P942" s="285">
        <v>4</v>
      </c>
      <c r="BB942" s="314">
        <f>SUM(BB940:BB941)</f>
        <v>0</v>
      </c>
      <c r="BC942" s="314">
        <f>SUM(BC940:BC941)</f>
        <v>0</v>
      </c>
      <c r="BD942" s="314">
        <f>SUM(BD940:BD941)</f>
        <v>0</v>
      </c>
      <c r="BE942" s="314">
        <f>SUM(BE940:BE941)</f>
        <v>0</v>
      </c>
      <c r="BF942" s="314">
        <f>SUM(BF940:BF941)</f>
        <v>0</v>
      </c>
    </row>
    <row r="943" spans="1:16" ht="12.75">
      <c r="A943" s="275" t="s">
        <v>95</v>
      </c>
      <c r="B943" s="276" t="s">
        <v>908</v>
      </c>
      <c r="C943" s="277" t="s">
        <v>909</v>
      </c>
      <c r="D943" s="278"/>
      <c r="E943" s="279"/>
      <c r="F943" s="279"/>
      <c r="G943" s="280"/>
      <c r="H943" s="281"/>
      <c r="I943" s="282"/>
      <c r="J943" s="283"/>
      <c r="K943" s="284"/>
      <c r="L943" s="280"/>
      <c r="P943" s="285">
        <v>1</v>
      </c>
    </row>
    <row r="944" spans="1:81" ht="22.5">
      <c r="A944" s="286">
        <v>167</v>
      </c>
      <c r="B944" s="287" t="s">
        <v>911</v>
      </c>
      <c r="C944" s="288" t="s">
        <v>912</v>
      </c>
      <c r="D944" s="289" t="s">
        <v>160</v>
      </c>
      <c r="E944" s="290">
        <v>282.25</v>
      </c>
      <c r="F944" s="290">
        <v>0</v>
      </c>
      <c r="G944" s="291">
        <f>E944*F944</f>
        <v>0</v>
      </c>
      <c r="H944" s="292">
        <v>0.00017</v>
      </c>
      <c r="I944" s="293">
        <f>E944*H944</f>
        <v>0.047982500000000004</v>
      </c>
      <c r="J944" s="292">
        <v>0</v>
      </c>
      <c r="K944" s="293">
        <f>E944*J944</f>
        <v>0</v>
      </c>
      <c r="L944" s="291" t="s">
        <v>1787</v>
      </c>
      <c r="P944" s="285">
        <v>2</v>
      </c>
      <c r="AB944" s="254">
        <v>1</v>
      </c>
      <c r="AC944" s="254">
        <v>7</v>
      </c>
      <c r="AD944" s="254">
        <v>7</v>
      </c>
      <c r="BA944" s="254">
        <v>2</v>
      </c>
      <c r="BB944" s="254">
        <f>IF(BA944=1,G944,0)</f>
        <v>0</v>
      </c>
      <c r="BC944" s="254">
        <f>IF(BA944=2,G944,0)</f>
        <v>0</v>
      </c>
      <c r="BD944" s="254">
        <f>IF(BA944=3,G944,0)</f>
        <v>0</v>
      </c>
      <c r="BE944" s="254">
        <f>IF(BA944=4,G944,0)</f>
        <v>0</v>
      </c>
      <c r="BF944" s="254">
        <f>IF(BA944=5,G944,0)</f>
        <v>0</v>
      </c>
      <c r="CB944" s="285">
        <v>1</v>
      </c>
      <c r="CC944" s="285">
        <v>7</v>
      </c>
    </row>
    <row r="945" spans="1:16" ht="12.75">
      <c r="A945" s="294"/>
      <c r="B945" s="297"/>
      <c r="C945" s="298" t="s">
        <v>210</v>
      </c>
      <c r="D945" s="299"/>
      <c r="E945" s="300">
        <v>0</v>
      </c>
      <c r="F945" s="301"/>
      <c r="G945" s="302"/>
      <c r="H945" s="303"/>
      <c r="I945" s="295"/>
      <c r="J945" s="304"/>
      <c r="K945" s="295"/>
      <c r="L945" s="302"/>
      <c r="N945" s="296" t="s">
        <v>210</v>
      </c>
      <c r="P945" s="285"/>
    </row>
    <row r="946" spans="1:16" ht="12.75">
      <c r="A946" s="294"/>
      <c r="B946" s="297"/>
      <c r="C946" s="298" t="s">
        <v>913</v>
      </c>
      <c r="D946" s="299"/>
      <c r="E946" s="300">
        <v>88.8</v>
      </c>
      <c r="F946" s="301"/>
      <c r="G946" s="302"/>
      <c r="H946" s="303"/>
      <c r="I946" s="295"/>
      <c r="J946" s="304"/>
      <c r="K946" s="295"/>
      <c r="L946" s="302"/>
      <c r="N946" s="296" t="s">
        <v>913</v>
      </c>
      <c r="P946" s="285"/>
    </row>
    <row r="947" spans="1:16" ht="12.75">
      <c r="A947" s="294"/>
      <c r="B947" s="297"/>
      <c r="C947" s="326" t="s">
        <v>127</v>
      </c>
      <c r="D947" s="299"/>
      <c r="E947" s="325">
        <v>88.8</v>
      </c>
      <c r="F947" s="301"/>
      <c r="G947" s="302"/>
      <c r="H947" s="303"/>
      <c r="I947" s="295"/>
      <c r="J947" s="304"/>
      <c r="K947" s="295"/>
      <c r="L947" s="302"/>
      <c r="N947" s="296" t="s">
        <v>127</v>
      </c>
      <c r="P947" s="285"/>
    </row>
    <row r="948" spans="1:16" ht="12.75">
      <c r="A948" s="294"/>
      <c r="B948" s="297"/>
      <c r="C948" s="298" t="s">
        <v>465</v>
      </c>
      <c r="D948" s="299"/>
      <c r="E948" s="300">
        <v>4.52</v>
      </c>
      <c r="F948" s="301"/>
      <c r="G948" s="302"/>
      <c r="H948" s="303"/>
      <c r="I948" s="295"/>
      <c r="J948" s="304"/>
      <c r="K948" s="295"/>
      <c r="L948" s="302"/>
      <c r="N948" s="296" t="s">
        <v>465</v>
      </c>
      <c r="P948" s="285"/>
    </row>
    <row r="949" spans="1:16" ht="12.75">
      <c r="A949" s="294"/>
      <c r="B949" s="297"/>
      <c r="C949" s="298" t="s">
        <v>466</v>
      </c>
      <c r="D949" s="299"/>
      <c r="E949" s="300">
        <v>47.53</v>
      </c>
      <c r="F949" s="301"/>
      <c r="G949" s="302"/>
      <c r="H949" s="303"/>
      <c r="I949" s="295"/>
      <c r="J949" s="304"/>
      <c r="K949" s="295"/>
      <c r="L949" s="302"/>
      <c r="N949" s="296" t="s">
        <v>466</v>
      </c>
      <c r="P949" s="285"/>
    </row>
    <row r="950" spans="1:16" ht="12.75">
      <c r="A950" s="294"/>
      <c r="B950" s="297"/>
      <c r="C950" s="298" t="s">
        <v>497</v>
      </c>
      <c r="D950" s="299"/>
      <c r="E950" s="300">
        <v>141.4</v>
      </c>
      <c r="F950" s="301"/>
      <c r="G950" s="302"/>
      <c r="H950" s="303"/>
      <c r="I950" s="295"/>
      <c r="J950" s="304"/>
      <c r="K950" s="295"/>
      <c r="L950" s="302"/>
      <c r="N950" s="296" t="s">
        <v>497</v>
      </c>
      <c r="P950" s="285"/>
    </row>
    <row r="951" spans="1:81" ht="22.5">
      <c r="A951" s="286">
        <v>168</v>
      </c>
      <c r="B951" s="287" t="s">
        <v>914</v>
      </c>
      <c r="C951" s="288" t="s">
        <v>915</v>
      </c>
      <c r="D951" s="289" t="s">
        <v>160</v>
      </c>
      <c r="E951" s="290">
        <v>88.8</v>
      </c>
      <c r="F951" s="290">
        <v>0</v>
      </c>
      <c r="G951" s="291">
        <f>E951*F951</f>
        <v>0</v>
      </c>
      <c r="H951" s="292">
        <v>0.00058</v>
      </c>
      <c r="I951" s="293">
        <f>E951*H951</f>
        <v>0.051504</v>
      </c>
      <c r="J951" s="292">
        <v>0</v>
      </c>
      <c r="K951" s="293">
        <f>E951*J951</f>
        <v>0</v>
      </c>
      <c r="L951" s="291" t="s">
        <v>1787</v>
      </c>
      <c r="P951" s="285">
        <v>2</v>
      </c>
      <c r="AB951" s="254">
        <v>1</v>
      </c>
      <c r="AC951" s="254">
        <v>7</v>
      </c>
      <c r="AD951" s="254">
        <v>7</v>
      </c>
      <c r="BA951" s="254">
        <v>2</v>
      </c>
      <c r="BB951" s="254">
        <f>IF(BA951=1,G951,0)</f>
        <v>0</v>
      </c>
      <c r="BC951" s="254">
        <f>IF(BA951=2,G951,0)</f>
        <v>0</v>
      </c>
      <c r="BD951" s="254">
        <f>IF(BA951=3,G951,0)</f>
        <v>0</v>
      </c>
      <c r="BE951" s="254">
        <f>IF(BA951=4,G951,0)</f>
        <v>0</v>
      </c>
      <c r="BF951" s="254">
        <f>IF(BA951=5,G951,0)</f>
        <v>0</v>
      </c>
      <c r="CB951" s="285">
        <v>1</v>
      </c>
      <c r="CC951" s="285">
        <v>7</v>
      </c>
    </row>
    <row r="952" spans="1:16" ht="12.75">
      <c r="A952" s="294"/>
      <c r="B952" s="297"/>
      <c r="C952" s="298" t="s">
        <v>210</v>
      </c>
      <c r="D952" s="299"/>
      <c r="E952" s="300">
        <v>0</v>
      </c>
      <c r="F952" s="301"/>
      <c r="G952" s="302"/>
      <c r="H952" s="303"/>
      <c r="I952" s="295"/>
      <c r="J952" s="304"/>
      <c r="K952" s="295"/>
      <c r="L952" s="302"/>
      <c r="N952" s="296" t="s">
        <v>210</v>
      </c>
      <c r="P952" s="285"/>
    </row>
    <row r="953" spans="1:16" ht="12.75">
      <c r="A953" s="294"/>
      <c r="B953" s="297"/>
      <c r="C953" s="298" t="s">
        <v>913</v>
      </c>
      <c r="D953" s="299"/>
      <c r="E953" s="300">
        <v>88.8</v>
      </c>
      <c r="F953" s="301"/>
      <c r="G953" s="302"/>
      <c r="H953" s="303"/>
      <c r="I953" s="295"/>
      <c r="J953" s="304"/>
      <c r="K953" s="295"/>
      <c r="L953" s="302"/>
      <c r="N953" s="296" t="s">
        <v>913</v>
      </c>
      <c r="P953" s="285"/>
    </row>
    <row r="954" spans="1:81" ht="22.5">
      <c r="A954" s="286">
        <v>169</v>
      </c>
      <c r="B954" s="287" t="s">
        <v>916</v>
      </c>
      <c r="C954" s="288" t="s">
        <v>917</v>
      </c>
      <c r="D954" s="289" t="s">
        <v>160</v>
      </c>
      <c r="E954" s="290">
        <v>193.45</v>
      </c>
      <c r="F954" s="290">
        <v>0</v>
      </c>
      <c r="G954" s="291">
        <f>E954*F954</f>
        <v>0</v>
      </c>
      <c r="H954" s="292">
        <v>0.00099</v>
      </c>
      <c r="I954" s="293">
        <f>E954*H954</f>
        <v>0.19151549999999998</v>
      </c>
      <c r="J954" s="292">
        <v>0</v>
      </c>
      <c r="K954" s="293">
        <f>E954*J954</f>
        <v>0</v>
      </c>
      <c r="L954" s="291" t="s">
        <v>1787</v>
      </c>
      <c r="P954" s="285">
        <v>2</v>
      </c>
      <c r="AB954" s="254">
        <v>1</v>
      </c>
      <c r="AC954" s="254">
        <v>7</v>
      </c>
      <c r="AD954" s="254">
        <v>7</v>
      </c>
      <c r="BA954" s="254">
        <v>2</v>
      </c>
      <c r="BB954" s="254">
        <f>IF(BA954=1,G954,0)</f>
        <v>0</v>
      </c>
      <c r="BC954" s="254">
        <f>IF(BA954=2,G954,0)</f>
        <v>0</v>
      </c>
      <c r="BD954" s="254">
        <f>IF(BA954=3,G954,0)</f>
        <v>0</v>
      </c>
      <c r="BE954" s="254">
        <f>IF(BA954=4,G954,0)</f>
        <v>0</v>
      </c>
      <c r="BF954" s="254">
        <f>IF(BA954=5,G954,0)</f>
        <v>0</v>
      </c>
      <c r="CB954" s="285">
        <v>1</v>
      </c>
      <c r="CC954" s="285">
        <v>7</v>
      </c>
    </row>
    <row r="955" spans="1:16" ht="12.75">
      <c r="A955" s="294"/>
      <c r="B955" s="297"/>
      <c r="C955" s="298" t="s">
        <v>465</v>
      </c>
      <c r="D955" s="299"/>
      <c r="E955" s="300">
        <v>4.52</v>
      </c>
      <c r="F955" s="301"/>
      <c r="G955" s="302"/>
      <c r="H955" s="303"/>
      <c r="I955" s="295"/>
      <c r="J955" s="304"/>
      <c r="K955" s="295"/>
      <c r="L955" s="302"/>
      <c r="N955" s="296" t="s">
        <v>465</v>
      </c>
      <c r="P955" s="285"/>
    </row>
    <row r="956" spans="1:16" ht="12.75">
      <c r="A956" s="294"/>
      <c r="B956" s="297"/>
      <c r="C956" s="298" t="s">
        <v>466</v>
      </c>
      <c r="D956" s="299"/>
      <c r="E956" s="300">
        <v>47.53</v>
      </c>
      <c r="F956" s="301"/>
      <c r="G956" s="302"/>
      <c r="H956" s="303"/>
      <c r="I956" s="295"/>
      <c r="J956" s="304"/>
      <c r="K956" s="295"/>
      <c r="L956" s="302"/>
      <c r="N956" s="296" t="s">
        <v>466</v>
      </c>
      <c r="P956" s="285"/>
    </row>
    <row r="957" spans="1:16" ht="12.75">
      <c r="A957" s="294"/>
      <c r="B957" s="297"/>
      <c r="C957" s="298" t="s">
        <v>497</v>
      </c>
      <c r="D957" s="299"/>
      <c r="E957" s="300">
        <v>141.4</v>
      </c>
      <c r="F957" s="301"/>
      <c r="G957" s="302"/>
      <c r="H957" s="303"/>
      <c r="I957" s="295"/>
      <c r="J957" s="304"/>
      <c r="K957" s="295"/>
      <c r="L957" s="302"/>
      <c r="N957" s="296" t="s">
        <v>497</v>
      </c>
      <c r="P957" s="285"/>
    </row>
    <row r="958" spans="1:81" ht="12.75">
      <c r="A958" s="286">
        <v>170</v>
      </c>
      <c r="B958" s="287" t="s">
        <v>918</v>
      </c>
      <c r="C958" s="288" t="s">
        <v>919</v>
      </c>
      <c r="D958" s="289" t="s">
        <v>160</v>
      </c>
      <c r="E958" s="290">
        <v>12.99</v>
      </c>
      <c r="F958" s="290">
        <v>0</v>
      </c>
      <c r="G958" s="291">
        <f>E958*F958</f>
        <v>0</v>
      </c>
      <c r="H958" s="292">
        <v>0.004</v>
      </c>
      <c r="I958" s="293">
        <f>E958*H958</f>
        <v>0.05196</v>
      </c>
      <c r="J958" s="292">
        <v>0</v>
      </c>
      <c r="K958" s="293">
        <f>E958*J958</f>
        <v>0</v>
      </c>
      <c r="L958" s="291" t="s">
        <v>1787</v>
      </c>
      <c r="P958" s="285">
        <v>2</v>
      </c>
      <c r="AB958" s="254">
        <v>1</v>
      </c>
      <c r="AC958" s="254">
        <v>7</v>
      </c>
      <c r="AD958" s="254">
        <v>7</v>
      </c>
      <c r="BA958" s="254">
        <v>2</v>
      </c>
      <c r="BB958" s="254">
        <f>IF(BA958=1,G958,0)</f>
        <v>0</v>
      </c>
      <c r="BC958" s="254">
        <f>IF(BA958=2,G958,0)</f>
        <v>0</v>
      </c>
      <c r="BD958" s="254">
        <f>IF(BA958=3,G958,0)</f>
        <v>0</v>
      </c>
      <c r="BE958" s="254">
        <f>IF(BA958=4,G958,0)</f>
        <v>0</v>
      </c>
      <c r="BF958" s="254">
        <f>IF(BA958=5,G958,0)</f>
        <v>0</v>
      </c>
      <c r="CB958" s="285">
        <v>1</v>
      </c>
      <c r="CC958" s="285">
        <v>7</v>
      </c>
    </row>
    <row r="959" spans="1:16" ht="12.75">
      <c r="A959" s="294"/>
      <c r="B959" s="297"/>
      <c r="C959" s="298" t="s">
        <v>614</v>
      </c>
      <c r="D959" s="299"/>
      <c r="E959" s="300">
        <v>0</v>
      </c>
      <c r="F959" s="301"/>
      <c r="G959" s="302"/>
      <c r="H959" s="303"/>
      <c r="I959" s="295"/>
      <c r="J959" s="304"/>
      <c r="K959" s="295"/>
      <c r="L959" s="302"/>
      <c r="N959" s="296" t="s">
        <v>614</v>
      </c>
      <c r="P959" s="285"/>
    </row>
    <row r="960" spans="1:16" ht="12.75">
      <c r="A960" s="294"/>
      <c r="B960" s="297"/>
      <c r="C960" s="298" t="s">
        <v>615</v>
      </c>
      <c r="D960" s="299"/>
      <c r="E960" s="300">
        <v>11.88</v>
      </c>
      <c r="F960" s="301"/>
      <c r="G960" s="302"/>
      <c r="H960" s="303"/>
      <c r="I960" s="295"/>
      <c r="J960" s="304"/>
      <c r="K960" s="295"/>
      <c r="L960" s="302"/>
      <c r="N960" s="296" t="s">
        <v>615</v>
      </c>
      <c r="P960" s="285"/>
    </row>
    <row r="961" spans="1:16" ht="12.75">
      <c r="A961" s="294"/>
      <c r="B961" s="297"/>
      <c r="C961" s="298" t="s">
        <v>920</v>
      </c>
      <c r="D961" s="299"/>
      <c r="E961" s="300">
        <v>1.11</v>
      </c>
      <c r="F961" s="301"/>
      <c r="G961" s="302"/>
      <c r="H961" s="303"/>
      <c r="I961" s="295"/>
      <c r="J961" s="304"/>
      <c r="K961" s="295"/>
      <c r="L961" s="302"/>
      <c r="N961" s="296" t="s">
        <v>920</v>
      </c>
      <c r="P961" s="285"/>
    </row>
    <row r="962" spans="1:81" ht="22.5">
      <c r="A962" s="286">
        <v>171</v>
      </c>
      <c r="B962" s="287" t="s">
        <v>921</v>
      </c>
      <c r="C962" s="288" t="s">
        <v>922</v>
      </c>
      <c r="D962" s="289" t="s">
        <v>160</v>
      </c>
      <c r="E962" s="290">
        <v>177.94</v>
      </c>
      <c r="F962" s="290">
        <v>0</v>
      </c>
      <c r="G962" s="291">
        <f>E962*F962</f>
        <v>0</v>
      </c>
      <c r="H962" s="292">
        <v>0.00071</v>
      </c>
      <c r="I962" s="293">
        <f>E962*H962</f>
        <v>0.1263374</v>
      </c>
      <c r="J962" s="292">
        <v>0</v>
      </c>
      <c r="K962" s="293">
        <f>E962*J962</f>
        <v>0</v>
      </c>
      <c r="L962" s="291" t="s">
        <v>1787</v>
      </c>
      <c r="P962" s="285">
        <v>2</v>
      </c>
      <c r="AB962" s="254">
        <v>1</v>
      </c>
      <c r="AC962" s="254">
        <v>7</v>
      </c>
      <c r="AD962" s="254">
        <v>7</v>
      </c>
      <c r="BA962" s="254">
        <v>2</v>
      </c>
      <c r="BB962" s="254">
        <f>IF(BA962=1,G962,0)</f>
        <v>0</v>
      </c>
      <c r="BC962" s="254">
        <f>IF(BA962=2,G962,0)</f>
        <v>0</v>
      </c>
      <c r="BD962" s="254">
        <f>IF(BA962=3,G962,0)</f>
        <v>0</v>
      </c>
      <c r="BE962" s="254">
        <f>IF(BA962=4,G962,0)</f>
        <v>0</v>
      </c>
      <c r="BF962" s="254">
        <f>IF(BA962=5,G962,0)</f>
        <v>0</v>
      </c>
      <c r="CB962" s="285">
        <v>1</v>
      </c>
      <c r="CC962" s="285">
        <v>7</v>
      </c>
    </row>
    <row r="963" spans="1:16" ht="12.75">
      <c r="A963" s="294"/>
      <c r="B963" s="297"/>
      <c r="C963" s="298" t="s">
        <v>923</v>
      </c>
      <c r="D963" s="299"/>
      <c r="E963" s="300">
        <v>0</v>
      </c>
      <c r="F963" s="301"/>
      <c r="G963" s="302"/>
      <c r="H963" s="303"/>
      <c r="I963" s="295"/>
      <c r="J963" s="304"/>
      <c r="K963" s="295"/>
      <c r="L963" s="302"/>
      <c r="N963" s="296" t="s">
        <v>923</v>
      </c>
      <c r="P963" s="285"/>
    </row>
    <row r="964" spans="1:16" ht="12.75">
      <c r="A964" s="294"/>
      <c r="B964" s="297"/>
      <c r="C964" s="298" t="s">
        <v>294</v>
      </c>
      <c r="D964" s="299"/>
      <c r="E964" s="300">
        <v>0</v>
      </c>
      <c r="F964" s="301"/>
      <c r="G964" s="302"/>
      <c r="H964" s="303"/>
      <c r="I964" s="295"/>
      <c r="J964" s="304"/>
      <c r="K964" s="295"/>
      <c r="L964" s="302"/>
      <c r="N964" s="296" t="s">
        <v>294</v>
      </c>
      <c r="P964" s="285"/>
    </row>
    <row r="965" spans="1:16" ht="12.75">
      <c r="A965" s="294"/>
      <c r="B965" s="297"/>
      <c r="C965" s="298" t="s">
        <v>924</v>
      </c>
      <c r="D965" s="299"/>
      <c r="E965" s="300">
        <v>14.4</v>
      </c>
      <c r="F965" s="301"/>
      <c r="G965" s="302"/>
      <c r="H965" s="303"/>
      <c r="I965" s="295"/>
      <c r="J965" s="304"/>
      <c r="K965" s="295"/>
      <c r="L965" s="302"/>
      <c r="N965" s="296" t="s">
        <v>924</v>
      </c>
      <c r="P965" s="285"/>
    </row>
    <row r="966" spans="1:16" ht="12.75">
      <c r="A966" s="294"/>
      <c r="B966" s="297"/>
      <c r="C966" s="298" t="s">
        <v>296</v>
      </c>
      <c r="D966" s="299"/>
      <c r="E966" s="300">
        <v>0</v>
      </c>
      <c r="F966" s="301"/>
      <c r="G966" s="302"/>
      <c r="H966" s="303"/>
      <c r="I966" s="295"/>
      <c r="J966" s="304"/>
      <c r="K966" s="295"/>
      <c r="L966" s="302"/>
      <c r="N966" s="296" t="s">
        <v>296</v>
      </c>
      <c r="P966" s="285"/>
    </row>
    <row r="967" spans="1:16" ht="12.75">
      <c r="A967" s="294"/>
      <c r="B967" s="297"/>
      <c r="C967" s="298" t="s">
        <v>925</v>
      </c>
      <c r="D967" s="299"/>
      <c r="E967" s="300">
        <v>8</v>
      </c>
      <c r="F967" s="301"/>
      <c r="G967" s="302"/>
      <c r="H967" s="303"/>
      <c r="I967" s="295"/>
      <c r="J967" s="304"/>
      <c r="K967" s="295"/>
      <c r="L967" s="302"/>
      <c r="N967" s="296" t="s">
        <v>925</v>
      </c>
      <c r="P967" s="285"/>
    </row>
    <row r="968" spans="1:16" ht="12.75">
      <c r="A968" s="294"/>
      <c r="B968" s="297"/>
      <c r="C968" s="326" t="s">
        <v>127</v>
      </c>
      <c r="D968" s="299"/>
      <c r="E968" s="325">
        <v>22.4</v>
      </c>
      <c r="F968" s="301"/>
      <c r="G968" s="302"/>
      <c r="H968" s="303"/>
      <c r="I968" s="295"/>
      <c r="J968" s="304"/>
      <c r="K968" s="295"/>
      <c r="L968" s="302"/>
      <c r="N968" s="296" t="s">
        <v>127</v>
      </c>
      <c r="P968" s="285"/>
    </row>
    <row r="969" spans="1:16" ht="12.75">
      <c r="A969" s="294"/>
      <c r="B969" s="297"/>
      <c r="C969" s="298" t="s">
        <v>497</v>
      </c>
      <c r="D969" s="299"/>
      <c r="E969" s="300">
        <v>141.4</v>
      </c>
      <c r="F969" s="301"/>
      <c r="G969" s="302"/>
      <c r="H969" s="303"/>
      <c r="I969" s="295"/>
      <c r="J969" s="304"/>
      <c r="K969" s="295"/>
      <c r="L969" s="302"/>
      <c r="N969" s="296" t="s">
        <v>497</v>
      </c>
      <c r="P969" s="285"/>
    </row>
    <row r="970" spans="1:16" ht="12.75">
      <c r="A970" s="294"/>
      <c r="B970" s="297"/>
      <c r="C970" s="298" t="s">
        <v>926</v>
      </c>
      <c r="D970" s="299"/>
      <c r="E970" s="300">
        <v>14.14</v>
      </c>
      <c r="F970" s="301"/>
      <c r="G970" s="302"/>
      <c r="H970" s="303"/>
      <c r="I970" s="295"/>
      <c r="J970" s="304"/>
      <c r="K970" s="295"/>
      <c r="L970" s="302"/>
      <c r="N970" s="296" t="s">
        <v>926</v>
      </c>
      <c r="P970" s="285"/>
    </row>
    <row r="971" spans="1:16" ht="12.75">
      <c r="A971" s="294"/>
      <c r="B971" s="297"/>
      <c r="C971" s="326" t="s">
        <v>127</v>
      </c>
      <c r="D971" s="299"/>
      <c r="E971" s="325">
        <v>155.54000000000002</v>
      </c>
      <c r="F971" s="301"/>
      <c r="G971" s="302"/>
      <c r="H971" s="303"/>
      <c r="I971" s="295"/>
      <c r="J971" s="304"/>
      <c r="K971" s="295"/>
      <c r="L971" s="302"/>
      <c r="N971" s="296" t="s">
        <v>127</v>
      </c>
      <c r="P971" s="285"/>
    </row>
    <row r="972" spans="1:81" ht="12.75">
      <c r="A972" s="286">
        <v>172</v>
      </c>
      <c r="B972" s="287" t="s">
        <v>927</v>
      </c>
      <c r="C972" s="288" t="s">
        <v>928</v>
      </c>
      <c r="D972" s="289" t="s">
        <v>217</v>
      </c>
      <c r="E972" s="290">
        <v>116.34</v>
      </c>
      <c r="F972" s="290">
        <v>0</v>
      </c>
      <c r="G972" s="291">
        <f>E972*F972</f>
        <v>0</v>
      </c>
      <c r="H972" s="292">
        <v>0</v>
      </c>
      <c r="I972" s="293">
        <f>E972*H972</f>
        <v>0</v>
      </c>
      <c r="J972" s="292">
        <v>0</v>
      </c>
      <c r="K972" s="293">
        <f>E972*J972</f>
        <v>0</v>
      </c>
      <c r="L972" s="291" t="s">
        <v>1787</v>
      </c>
      <c r="P972" s="285">
        <v>2</v>
      </c>
      <c r="AB972" s="254">
        <v>1</v>
      </c>
      <c r="AC972" s="254">
        <v>7</v>
      </c>
      <c r="AD972" s="254">
        <v>7</v>
      </c>
      <c r="BA972" s="254">
        <v>2</v>
      </c>
      <c r="BB972" s="254">
        <f>IF(BA972=1,G972,0)</f>
        <v>0</v>
      </c>
      <c r="BC972" s="254">
        <f>IF(BA972=2,G972,0)</f>
        <v>0</v>
      </c>
      <c r="BD972" s="254">
        <f>IF(BA972=3,G972,0)</f>
        <v>0</v>
      </c>
      <c r="BE972" s="254">
        <f>IF(BA972=4,G972,0)</f>
        <v>0</v>
      </c>
      <c r="BF972" s="254">
        <f>IF(BA972=5,G972,0)</f>
        <v>0</v>
      </c>
      <c r="CB972" s="285">
        <v>1</v>
      </c>
      <c r="CC972" s="285">
        <v>7</v>
      </c>
    </row>
    <row r="973" spans="1:16" ht="12.75">
      <c r="A973" s="294"/>
      <c r="B973" s="297"/>
      <c r="C973" s="298" t="s">
        <v>929</v>
      </c>
      <c r="D973" s="299"/>
      <c r="E973" s="300">
        <v>81.84</v>
      </c>
      <c r="F973" s="301"/>
      <c r="G973" s="302"/>
      <c r="H973" s="303"/>
      <c r="I973" s="295"/>
      <c r="J973" s="304"/>
      <c r="K973" s="295"/>
      <c r="L973" s="302"/>
      <c r="N973" s="296" t="s">
        <v>929</v>
      </c>
      <c r="P973" s="285"/>
    </row>
    <row r="974" spans="1:16" ht="12.75">
      <c r="A974" s="294"/>
      <c r="B974" s="297"/>
      <c r="C974" s="298" t="s">
        <v>930</v>
      </c>
      <c r="D974" s="299"/>
      <c r="E974" s="300">
        <v>2.7</v>
      </c>
      <c r="F974" s="301"/>
      <c r="G974" s="302"/>
      <c r="H974" s="303"/>
      <c r="I974" s="295"/>
      <c r="J974" s="304"/>
      <c r="K974" s="295"/>
      <c r="L974" s="302"/>
      <c r="N974" s="296" t="s">
        <v>930</v>
      </c>
      <c r="P974" s="285"/>
    </row>
    <row r="975" spans="1:16" ht="12.75">
      <c r="A975" s="294"/>
      <c r="B975" s="297"/>
      <c r="C975" s="298" t="s">
        <v>931</v>
      </c>
      <c r="D975" s="299"/>
      <c r="E975" s="300">
        <v>14</v>
      </c>
      <c r="F975" s="301"/>
      <c r="G975" s="302"/>
      <c r="H975" s="303"/>
      <c r="I975" s="295"/>
      <c r="J975" s="304"/>
      <c r="K975" s="295"/>
      <c r="L975" s="302"/>
      <c r="N975" s="296" t="s">
        <v>931</v>
      </c>
      <c r="P975" s="285"/>
    </row>
    <row r="976" spans="1:16" ht="12.75">
      <c r="A976" s="294"/>
      <c r="B976" s="297"/>
      <c r="C976" s="298" t="s">
        <v>932</v>
      </c>
      <c r="D976" s="299"/>
      <c r="E976" s="300">
        <v>17.8</v>
      </c>
      <c r="F976" s="301"/>
      <c r="G976" s="302"/>
      <c r="H976" s="303"/>
      <c r="I976" s="295"/>
      <c r="J976" s="304"/>
      <c r="K976" s="295"/>
      <c r="L976" s="302"/>
      <c r="N976" s="296" t="s">
        <v>932</v>
      </c>
      <c r="P976" s="285"/>
    </row>
    <row r="977" spans="1:81" ht="12.75">
      <c r="A977" s="286">
        <v>173</v>
      </c>
      <c r="B977" s="287" t="s">
        <v>933</v>
      </c>
      <c r="C977" s="288" t="s">
        <v>934</v>
      </c>
      <c r="D977" s="289" t="s">
        <v>200</v>
      </c>
      <c r="E977" s="290">
        <v>70.5625</v>
      </c>
      <c r="F977" s="290">
        <v>0</v>
      </c>
      <c r="G977" s="291">
        <f>E977*F977</f>
        <v>0</v>
      </c>
      <c r="H977" s="292">
        <v>0.001</v>
      </c>
      <c r="I977" s="293">
        <f>E977*H977</f>
        <v>0.0705625</v>
      </c>
      <c r="J977" s="292"/>
      <c r="K977" s="293">
        <f>E977*J977</f>
        <v>0</v>
      </c>
      <c r="L977" s="291" t="s">
        <v>1787</v>
      </c>
      <c r="P977" s="285">
        <v>2</v>
      </c>
      <c r="AB977" s="254">
        <v>3</v>
      </c>
      <c r="AC977" s="254">
        <v>7</v>
      </c>
      <c r="AD977" s="254">
        <v>11163230</v>
      </c>
      <c r="BA977" s="254">
        <v>2</v>
      </c>
      <c r="BB977" s="254">
        <f>IF(BA977=1,G977,0)</f>
        <v>0</v>
      </c>
      <c r="BC977" s="254">
        <f>IF(BA977=2,G977,0)</f>
        <v>0</v>
      </c>
      <c r="BD977" s="254">
        <f>IF(BA977=3,G977,0)</f>
        <v>0</v>
      </c>
      <c r="BE977" s="254">
        <f>IF(BA977=4,G977,0)</f>
        <v>0</v>
      </c>
      <c r="BF977" s="254">
        <f>IF(BA977=5,G977,0)</f>
        <v>0</v>
      </c>
      <c r="CB977" s="285">
        <v>3</v>
      </c>
      <c r="CC977" s="285">
        <v>7</v>
      </c>
    </row>
    <row r="978" spans="1:16" ht="12.75">
      <c r="A978" s="294"/>
      <c r="B978" s="297"/>
      <c r="C978" s="298" t="s">
        <v>210</v>
      </c>
      <c r="D978" s="299"/>
      <c r="E978" s="300">
        <v>0</v>
      </c>
      <c r="F978" s="301"/>
      <c r="G978" s="302"/>
      <c r="H978" s="303"/>
      <c r="I978" s="295"/>
      <c r="J978" s="304"/>
      <c r="K978" s="295"/>
      <c r="L978" s="302"/>
      <c r="N978" s="296" t="s">
        <v>210</v>
      </c>
      <c r="P978" s="285"/>
    </row>
    <row r="979" spans="1:16" ht="12.75">
      <c r="A979" s="294"/>
      <c r="B979" s="297"/>
      <c r="C979" s="298" t="s">
        <v>935</v>
      </c>
      <c r="D979" s="299"/>
      <c r="E979" s="300">
        <v>22.2</v>
      </c>
      <c r="F979" s="301"/>
      <c r="G979" s="302"/>
      <c r="H979" s="303"/>
      <c r="I979" s="295"/>
      <c r="J979" s="304"/>
      <c r="K979" s="295"/>
      <c r="L979" s="302"/>
      <c r="N979" s="296" t="s">
        <v>935</v>
      </c>
      <c r="P979" s="285"/>
    </row>
    <row r="980" spans="1:16" ht="12.75">
      <c r="A980" s="294"/>
      <c r="B980" s="297"/>
      <c r="C980" s="326" t="s">
        <v>127</v>
      </c>
      <c r="D980" s="299"/>
      <c r="E980" s="325">
        <v>22.2</v>
      </c>
      <c r="F980" s="301"/>
      <c r="G980" s="302"/>
      <c r="H980" s="303"/>
      <c r="I980" s="295"/>
      <c r="J980" s="304"/>
      <c r="K980" s="295"/>
      <c r="L980" s="302"/>
      <c r="N980" s="296" t="s">
        <v>127</v>
      </c>
      <c r="P980" s="285"/>
    </row>
    <row r="981" spans="1:16" ht="12.75">
      <c r="A981" s="294"/>
      <c r="B981" s="297"/>
      <c r="C981" s="298" t="s">
        <v>936</v>
      </c>
      <c r="D981" s="299"/>
      <c r="E981" s="300">
        <v>1.13</v>
      </c>
      <c r="F981" s="301"/>
      <c r="G981" s="302"/>
      <c r="H981" s="303"/>
      <c r="I981" s="295"/>
      <c r="J981" s="304"/>
      <c r="K981" s="295"/>
      <c r="L981" s="302"/>
      <c r="N981" s="296" t="s">
        <v>936</v>
      </c>
      <c r="P981" s="285"/>
    </row>
    <row r="982" spans="1:16" ht="12.75">
      <c r="A982" s="294"/>
      <c r="B982" s="297"/>
      <c r="C982" s="298" t="s">
        <v>937</v>
      </c>
      <c r="D982" s="299"/>
      <c r="E982" s="300">
        <v>11.8825</v>
      </c>
      <c r="F982" s="301"/>
      <c r="G982" s="302"/>
      <c r="H982" s="303"/>
      <c r="I982" s="295"/>
      <c r="J982" s="304"/>
      <c r="K982" s="295"/>
      <c r="L982" s="302"/>
      <c r="N982" s="296" t="s">
        <v>937</v>
      </c>
      <c r="P982" s="285"/>
    </row>
    <row r="983" spans="1:16" ht="12.75">
      <c r="A983" s="294"/>
      <c r="B983" s="297"/>
      <c r="C983" s="298" t="s">
        <v>938</v>
      </c>
      <c r="D983" s="299"/>
      <c r="E983" s="300">
        <v>35.35</v>
      </c>
      <c r="F983" s="301"/>
      <c r="G983" s="302"/>
      <c r="H983" s="303"/>
      <c r="I983" s="295"/>
      <c r="J983" s="304"/>
      <c r="K983" s="295"/>
      <c r="L983" s="302"/>
      <c r="N983" s="296" t="s">
        <v>938</v>
      </c>
      <c r="P983" s="285"/>
    </row>
    <row r="984" spans="1:81" ht="12.75">
      <c r="A984" s="286">
        <v>174</v>
      </c>
      <c r="B984" s="287" t="s">
        <v>939</v>
      </c>
      <c r="C984" s="288" t="s">
        <v>940</v>
      </c>
      <c r="D984" s="289" t="s">
        <v>160</v>
      </c>
      <c r="E984" s="290">
        <v>570.84</v>
      </c>
      <c r="F984" s="290">
        <v>0</v>
      </c>
      <c r="G984" s="291">
        <f>E984*F984</f>
        <v>0</v>
      </c>
      <c r="H984" s="292">
        <v>0.0043</v>
      </c>
      <c r="I984" s="293">
        <f>E984*H984</f>
        <v>2.454612</v>
      </c>
      <c r="J984" s="292"/>
      <c r="K984" s="293">
        <f>E984*J984</f>
        <v>0</v>
      </c>
      <c r="L984" s="291" t="s">
        <v>1787</v>
      </c>
      <c r="P984" s="285">
        <v>2</v>
      </c>
      <c r="AB984" s="254">
        <v>3</v>
      </c>
      <c r="AC984" s="254">
        <v>7</v>
      </c>
      <c r="AD984" s="254">
        <v>62852264</v>
      </c>
      <c r="BA984" s="254">
        <v>2</v>
      </c>
      <c r="BB984" s="254">
        <f>IF(BA984=1,G984,0)</f>
        <v>0</v>
      </c>
      <c r="BC984" s="254">
        <f>IF(BA984=2,G984,0)</f>
        <v>0</v>
      </c>
      <c r="BD984" s="254">
        <f>IF(BA984=3,G984,0)</f>
        <v>0</v>
      </c>
      <c r="BE984" s="254">
        <f>IF(BA984=4,G984,0)</f>
        <v>0</v>
      </c>
      <c r="BF984" s="254">
        <f>IF(BA984=5,G984,0)</f>
        <v>0</v>
      </c>
      <c r="CB984" s="285">
        <v>3</v>
      </c>
      <c r="CC984" s="285">
        <v>7</v>
      </c>
    </row>
    <row r="985" spans="1:16" ht="12.75">
      <c r="A985" s="294"/>
      <c r="B985" s="297"/>
      <c r="C985" s="298" t="s">
        <v>210</v>
      </c>
      <c r="D985" s="299"/>
      <c r="E985" s="300">
        <v>0</v>
      </c>
      <c r="F985" s="301"/>
      <c r="G985" s="302"/>
      <c r="H985" s="303"/>
      <c r="I985" s="295"/>
      <c r="J985" s="304"/>
      <c r="K985" s="295"/>
      <c r="L985" s="302"/>
      <c r="N985" s="296" t="s">
        <v>210</v>
      </c>
      <c r="P985" s="285"/>
    </row>
    <row r="986" spans="1:16" ht="12.75">
      <c r="A986" s="294"/>
      <c r="B986" s="297"/>
      <c r="C986" s="298" t="s">
        <v>941</v>
      </c>
      <c r="D986" s="299"/>
      <c r="E986" s="300">
        <v>106.56</v>
      </c>
      <c r="F986" s="301"/>
      <c r="G986" s="302"/>
      <c r="H986" s="303"/>
      <c r="I986" s="295"/>
      <c r="J986" s="304"/>
      <c r="K986" s="295"/>
      <c r="L986" s="302"/>
      <c r="N986" s="296" t="s">
        <v>941</v>
      </c>
      <c r="P986" s="285"/>
    </row>
    <row r="987" spans="1:16" ht="12.75">
      <c r="A987" s="294"/>
      <c r="B987" s="297"/>
      <c r="C987" s="326" t="s">
        <v>127</v>
      </c>
      <c r="D987" s="299"/>
      <c r="E987" s="325">
        <v>106.56</v>
      </c>
      <c r="F987" s="301"/>
      <c r="G987" s="302"/>
      <c r="H987" s="303"/>
      <c r="I987" s="295"/>
      <c r="J987" s="304"/>
      <c r="K987" s="295"/>
      <c r="L987" s="302"/>
      <c r="N987" s="296" t="s">
        <v>127</v>
      </c>
      <c r="P987" s="285"/>
    </row>
    <row r="988" spans="1:16" ht="12.75">
      <c r="A988" s="294"/>
      <c r="B988" s="297"/>
      <c r="C988" s="298" t="s">
        <v>942</v>
      </c>
      <c r="D988" s="299"/>
      <c r="E988" s="300">
        <v>10.848</v>
      </c>
      <c r="F988" s="301"/>
      <c r="G988" s="302"/>
      <c r="H988" s="303"/>
      <c r="I988" s="295"/>
      <c r="J988" s="304"/>
      <c r="K988" s="295"/>
      <c r="L988" s="302"/>
      <c r="N988" s="296" t="s">
        <v>942</v>
      </c>
      <c r="P988" s="285"/>
    </row>
    <row r="989" spans="1:16" ht="12.75">
      <c r="A989" s="294"/>
      <c r="B989" s="297"/>
      <c r="C989" s="298" t="s">
        <v>943</v>
      </c>
      <c r="D989" s="299"/>
      <c r="E989" s="300">
        <v>114.072</v>
      </c>
      <c r="F989" s="301"/>
      <c r="G989" s="302"/>
      <c r="H989" s="303"/>
      <c r="I989" s="295"/>
      <c r="J989" s="304"/>
      <c r="K989" s="295"/>
      <c r="L989" s="302"/>
      <c r="N989" s="296" t="s">
        <v>943</v>
      </c>
      <c r="P989" s="285"/>
    </row>
    <row r="990" spans="1:16" ht="12.75">
      <c r="A990" s="294"/>
      <c r="B990" s="297"/>
      <c r="C990" s="298" t="s">
        <v>944</v>
      </c>
      <c r="D990" s="299"/>
      <c r="E990" s="300">
        <v>339.36</v>
      </c>
      <c r="F990" s="301"/>
      <c r="G990" s="302"/>
      <c r="H990" s="303"/>
      <c r="I990" s="295"/>
      <c r="J990" s="304"/>
      <c r="K990" s="295"/>
      <c r="L990" s="302"/>
      <c r="N990" s="296" t="s">
        <v>944</v>
      </c>
      <c r="P990" s="285"/>
    </row>
    <row r="991" spans="1:81" ht="12.75">
      <c r="A991" s="286">
        <v>175</v>
      </c>
      <c r="B991" s="287" t="s">
        <v>945</v>
      </c>
      <c r="C991" s="288" t="s">
        <v>946</v>
      </c>
      <c r="D991" s="289" t="s">
        <v>334</v>
      </c>
      <c r="E991" s="290">
        <v>2.9944739</v>
      </c>
      <c r="F991" s="290">
        <v>0</v>
      </c>
      <c r="G991" s="291">
        <f>E991*F991</f>
        <v>0</v>
      </c>
      <c r="H991" s="292">
        <v>0</v>
      </c>
      <c r="I991" s="293">
        <f>E991*H991</f>
        <v>0</v>
      </c>
      <c r="J991" s="292"/>
      <c r="K991" s="293">
        <f>E991*J991</f>
        <v>0</v>
      </c>
      <c r="L991" s="291" t="s">
        <v>1787</v>
      </c>
      <c r="P991" s="285">
        <v>2</v>
      </c>
      <c r="AB991" s="254">
        <v>7</v>
      </c>
      <c r="AC991" s="254">
        <v>1001</v>
      </c>
      <c r="AD991" s="254">
        <v>5</v>
      </c>
      <c r="BA991" s="254">
        <v>2</v>
      </c>
      <c r="BB991" s="254">
        <f>IF(BA991=1,G991,0)</f>
        <v>0</v>
      </c>
      <c r="BC991" s="254">
        <f>IF(BA991=2,G991,0)</f>
        <v>0</v>
      </c>
      <c r="BD991" s="254">
        <f>IF(BA991=3,G991,0)</f>
        <v>0</v>
      </c>
      <c r="BE991" s="254">
        <f>IF(BA991=4,G991,0)</f>
        <v>0</v>
      </c>
      <c r="BF991" s="254">
        <f>IF(BA991=5,G991,0)</f>
        <v>0</v>
      </c>
      <c r="CB991" s="285">
        <v>7</v>
      </c>
      <c r="CC991" s="285">
        <v>1001</v>
      </c>
    </row>
    <row r="992" spans="1:58" ht="12.75">
      <c r="A992" s="305"/>
      <c r="B992" s="306" t="s">
        <v>98</v>
      </c>
      <c r="C992" s="307" t="s">
        <v>910</v>
      </c>
      <c r="D992" s="308"/>
      <c r="E992" s="309"/>
      <c r="F992" s="310"/>
      <c r="G992" s="311">
        <f>SUM(G943:G991)</f>
        <v>0</v>
      </c>
      <c r="H992" s="312"/>
      <c r="I992" s="313">
        <f>SUM(I943:I991)</f>
        <v>2.9944739</v>
      </c>
      <c r="J992" s="312"/>
      <c r="K992" s="313">
        <f>SUM(K943:K991)</f>
        <v>0</v>
      </c>
      <c r="L992" s="311">
        <f>SUM(L943:L991)</f>
        <v>0</v>
      </c>
      <c r="P992" s="285">
        <v>4</v>
      </c>
      <c r="BB992" s="314">
        <f>SUM(BB943:BB991)</f>
        <v>0</v>
      </c>
      <c r="BC992" s="314">
        <f>SUM(BC943:BC991)</f>
        <v>0</v>
      </c>
      <c r="BD992" s="314">
        <f>SUM(BD943:BD991)</f>
        <v>0</v>
      </c>
      <c r="BE992" s="314">
        <f>SUM(BE943:BE991)</f>
        <v>0</v>
      </c>
      <c r="BF992" s="314">
        <f>SUM(BF943:BF991)</f>
        <v>0</v>
      </c>
    </row>
    <row r="993" spans="1:16" ht="12.75">
      <c r="A993" s="275" t="s">
        <v>95</v>
      </c>
      <c r="B993" s="276" t="s">
        <v>947</v>
      </c>
      <c r="C993" s="277" t="s">
        <v>948</v>
      </c>
      <c r="D993" s="278"/>
      <c r="E993" s="279"/>
      <c r="F993" s="279"/>
      <c r="G993" s="280"/>
      <c r="H993" s="281"/>
      <c r="I993" s="282"/>
      <c r="J993" s="283"/>
      <c r="K993" s="284"/>
      <c r="L993" s="280"/>
      <c r="P993" s="285">
        <v>1</v>
      </c>
    </row>
    <row r="994" spans="1:81" ht="12.75">
      <c r="A994" s="286">
        <v>176</v>
      </c>
      <c r="B994" s="287" t="s">
        <v>950</v>
      </c>
      <c r="C994" s="288" t="s">
        <v>951</v>
      </c>
      <c r="D994" s="289" t="s">
        <v>160</v>
      </c>
      <c r="E994" s="290">
        <v>995.49</v>
      </c>
      <c r="F994" s="290">
        <v>0</v>
      </c>
      <c r="G994" s="291">
        <f>E994*F994</f>
        <v>0</v>
      </c>
      <c r="H994" s="292">
        <v>0</v>
      </c>
      <c r="I994" s="293">
        <f>E994*H994</f>
        <v>0</v>
      </c>
      <c r="J994" s="292">
        <v>-0.014</v>
      </c>
      <c r="K994" s="293">
        <f>E994*J994</f>
        <v>-13.936860000000001</v>
      </c>
      <c r="L994" s="291" t="s">
        <v>1787</v>
      </c>
      <c r="P994" s="285">
        <v>2</v>
      </c>
      <c r="AB994" s="254">
        <v>1</v>
      </c>
      <c r="AC994" s="254">
        <v>7</v>
      </c>
      <c r="AD994" s="254">
        <v>7</v>
      </c>
      <c r="BA994" s="254">
        <v>2</v>
      </c>
      <c r="BB994" s="254">
        <f>IF(BA994=1,G994,0)</f>
        <v>0</v>
      </c>
      <c r="BC994" s="254">
        <f>IF(BA994=2,G994,0)</f>
        <v>0</v>
      </c>
      <c r="BD994" s="254">
        <f>IF(BA994=3,G994,0)</f>
        <v>0</v>
      </c>
      <c r="BE994" s="254">
        <f>IF(BA994=4,G994,0)</f>
        <v>0</v>
      </c>
      <c r="BF994" s="254">
        <f>IF(BA994=5,G994,0)</f>
        <v>0</v>
      </c>
      <c r="CB994" s="285">
        <v>1</v>
      </c>
      <c r="CC994" s="285">
        <v>7</v>
      </c>
    </row>
    <row r="995" spans="1:16" ht="12.75">
      <c r="A995" s="294"/>
      <c r="B995" s="297"/>
      <c r="C995" s="298" t="s">
        <v>607</v>
      </c>
      <c r="D995" s="299"/>
      <c r="E995" s="300">
        <v>701.2</v>
      </c>
      <c r="F995" s="301"/>
      <c r="G995" s="302"/>
      <c r="H995" s="303"/>
      <c r="I995" s="295"/>
      <c r="J995" s="304"/>
      <c r="K995" s="295"/>
      <c r="L995" s="302"/>
      <c r="N995" s="296" t="s">
        <v>607</v>
      </c>
      <c r="P995" s="285"/>
    </row>
    <row r="996" spans="1:16" ht="12.75">
      <c r="A996" s="294"/>
      <c r="B996" s="297"/>
      <c r="C996" s="298" t="s">
        <v>608</v>
      </c>
      <c r="D996" s="299"/>
      <c r="E996" s="300">
        <v>164.7</v>
      </c>
      <c r="F996" s="301"/>
      <c r="G996" s="302"/>
      <c r="H996" s="303"/>
      <c r="I996" s="295"/>
      <c r="J996" s="304"/>
      <c r="K996" s="295"/>
      <c r="L996" s="302"/>
      <c r="N996" s="296" t="s">
        <v>608</v>
      </c>
      <c r="P996" s="285"/>
    </row>
    <row r="997" spans="1:16" ht="12.75">
      <c r="A997" s="294"/>
      <c r="B997" s="297"/>
      <c r="C997" s="298" t="s">
        <v>952</v>
      </c>
      <c r="D997" s="299"/>
      <c r="E997" s="300">
        <v>0</v>
      </c>
      <c r="F997" s="301"/>
      <c r="G997" s="302"/>
      <c r="H997" s="303"/>
      <c r="I997" s="295"/>
      <c r="J997" s="304"/>
      <c r="K997" s="295"/>
      <c r="L997" s="302"/>
      <c r="N997" s="296" t="s">
        <v>952</v>
      </c>
      <c r="P997" s="285"/>
    </row>
    <row r="998" spans="1:16" ht="12.75">
      <c r="A998" s="294"/>
      <c r="B998" s="297"/>
      <c r="C998" s="298" t="s">
        <v>953</v>
      </c>
      <c r="D998" s="299"/>
      <c r="E998" s="300">
        <v>86.45</v>
      </c>
      <c r="F998" s="301"/>
      <c r="G998" s="302"/>
      <c r="H998" s="303"/>
      <c r="I998" s="295"/>
      <c r="J998" s="304"/>
      <c r="K998" s="295"/>
      <c r="L998" s="302"/>
      <c r="N998" s="296" t="s">
        <v>953</v>
      </c>
      <c r="P998" s="285"/>
    </row>
    <row r="999" spans="1:16" ht="12.75">
      <c r="A999" s="294"/>
      <c r="B999" s="297"/>
      <c r="C999" s="298" t="s">
        <v>954</v>
      </c>
      <c r="D999" s="299"/>
      <c r="E999" s="300">
        <v>43.14</v>
      </c>
      <c r="F999" s="301"/>
      <c r="G999" s="302"/>
      <c r="H999" s="303"/>
      <c r="I999" s="295"/>
      <c r="J999" s="304"/>
      <c r="K999" s="295"/>
      <c r="L999" s="302"/>
      <c r="N999" s="296" t="s">
        <v>954</v>
      </c>
      <c r="P999" s="285"/>
    </row>
    <row r="1000" spans="1:81" ht="12.75">
      <c r="A1000" s="286">
        <v>177</v>
      </c>
      <c r="B1000" s="287" t="s">
        <v>955</v>
      </c>
      <c r="C1000" s="288" t="s">
        <v>956</v>
      </c>
      <c r="D1000" s="289" t="s">
        <v>160</v>
      </c>
      <c r="E1000" s="290">
        <v>995.49</v>
      </c>
      <c r="F1000" s="290">
        <v>0</v>
      </c>
      <c r="G1000" s="291">
        <f>E1000*F1000</f>
        <v>0</v>
      </c>
      <c r="H1000" s="292">
        <v>0</v>
      </c>
      <c r="I1000" s="293">
        <f>E1000*H1000</f>
        <v>0</v>
      </c>
      <c r="J1000" s="292">
        <v>-0.006</v>
      </c>
      <c r="K1000" s="293">
        <f>E1000*J1000</f>
        <v>-5.97294</v>
      </c>
      <c r="L1000" s="291" t="s">
        <v>1787</v>
      </c>
      <c r="P1000" s="285">
        <v>2</v>
      </c>
      <c r="AB1000" s="254">
        <v>1</v>
      </c>
      <c r="AC1000" s="254">
        <v>7</v>
      </c>
      <c r="AD1000" s="254">
        <v>7</v>
      </c>
      <c r="BA1000" s="254">
        <v>2</v>
      </c>
      <c r="BB1000" s="254">
        <f>IF(BA1000=1,G1000,0)</f>
        <v>0</v>
      </c>
      <c r="BC1000" s="254">
        <f>IF(BA1000=2,G1000,0)</f>
        <v>0</v>
      </c>
      <c r="BD1000" s="254">
        <f>IF(BA1000=3,G1000,0)</f>
        <v>0</v>
      </c>
      <c r="BE1000" s="254">
        <f>IF(BA1000=4,G1000,0)</f>
        <v>0</v>
      </c>
      <c r="BF1000" s="254">
        <f>IF(BA1000=5,G1000,0)</f>
        <v>0</v>
      </c>
      <c r="CB1000" s="285">
        <v>1</v>
      </c>
      <c r="CC1000" s="285">
        <v>7</v>
      </c>
    </row>
    <row r="1001" spans="1:16" ht="12.75">
      <c r="A1001" s="294"/>
      <c r="B1001" s="297"/>
      <c r="C1001" s="298" t="s">
        <v>607</v>
      </c>
      <c r="D1001" s="299"/>
      <c r="E1001" s="300">
        <v>701.2</v>
      </c>
      <c r="F1001" s="301"/>
      <c r="G1001" s="302"/>
      <c r="H1001" s="303"/>
      <c r="I1001" s="295"/>
      <c r="J1001" s="304"/>
      <c r="K1001" s="295"/>
      <c r="L1001" s="302"/>
      <c r="N1001" s="296" t="s">
        <v>607</v>
      </c>
      <c r="P1001" s="285"/>
    </row>
    <row r="1002" spans="1:16" ht="12.75">
      <c r="A1002" s="294"/>
      <c r="B1002" s="297"/>
      <c r="C1002" s="298" t="s">
        <v>608</v>
      </c>
      <c r="D1002" s="299"/>
      <c r="E1002" s="300">
        <v>164.7</v>
      </c>
      <c r="F1002" s="301"/>
      <c r="G1002" s="302"/>
      <c r="H1002" s="303"/>
      <c r="I1002" s="295"/>
      <c r="J1002" s="304"/>
      <c r="K1002" s="295"/>
      <c r="L1002" s="302"/>
      <c r="N1002" s="296" t="s">
        <v>608</v>
      </c>
      <c r="P1002" s="285"/>
    </row>
    <row r="1003" spans="1:16" ht="12.75">
      <c r="A1003" s="294"/>
      <c r="B1003" s="297"/>
      <c r="C1003" s="298" t="s">
        <v>952</v>
      </c>
      <c r="D1003" s="299"/>
      <c r="E1003" s="300">
        <v>0</v>
      </c>
      <c r="F1003" s="301"/>
      <c r="G1003" s="302"/>
      <c r="H1003" s="303"/>
      <c r="I1003" s="295"/>
      <c r="J1003" s="304"/>
      <c r="K1003" s="295"/>
      <c r="L1003" s="302"/>
      <c r="N1003" s="296" t="s">
        <v>952</v>
      </c>
      <c r="P1003" s="285"/>
    </row>
    <row r="1004" spans="1:16" ht="12.75">
      <c r="A1004" s="294"/>
      <c r="B1004" s="297"/>
      <c r="C1004" s="298" t="s">
        <v>953</v>
      </c>
      <c r="D1004" s="299"/>
      <c r="E1004" s="300">
        <v>86.45</v>
      </c>
      <c r="F1004" s="301"/>
      <c r="G1004" s="302"/>
      <c r="H1004" s="303"/>
      <c r="I1004" s="295"/>
      <c r="J1004" s="304"/>
      <c r="K1004" s="295"/>
      <c r="L1004" s="302"/>
      <c r="N1004" s="296" t="s">
        <v>953</v>
      </c>
      <c r="P1004" s="285"/>
    </row>
    <row r="1005" spans="1:16" ht="12.75">
      <c r="A1005" s="294"/>
      <c r="B1005" s="297"/>
      <c r="C1005" s="298" t="s">
        <v>954</v>
      </c>
      <c r="D1005" s="299"/>
      <c r="E1005" s="300">
        <v>43.14</v>
      </c>
      <c r="F1005" s="301"/>
      <c r="G1005" s="302"/>
      <c r="H1005" s="303"/>
      <c r="I1005" s="295"/>
      <c r="J1005" s="304"/>
      <c r="K1005" s="295"/>
      <c r="L1005" s="302"/>
      <c r="N1005" s="296" t="s">
        <v>954</v>
      </c>
      <c r="P1005" s="285"/>
    </row>
    <row r="1006" spans="1:81" ht="22.5">
      <c r="A1006" s="286">
        <v>178</v>
      </c>
      <c r="B1006" s="287" t="s">
        <v>957</v>
      </c>
      <c r="C1006" s="288" t="s">
        <v>958</v>
      </c>
      <c r="D1006" s="289" t="s">
        <v>160</v>
      </c>
      <c r="E1006" s="290">
        <v>865.9</v>
      </c>
      <c r="F1006" s="290">
        <v>0</v>
      </c>
      <c r="G1006" s="291">
        <f>E1006*F1006</f>
        <v>0</v>
      </c>
      <c r="H1006" s="292">
        <v>0</v>
      </c>
      <c r="I1006" s="293">
        <f>E1006*H1006</f>
        <v>0</v>
      </c>
      <c r="J1006" s="292">
        <v>0</v>
      </c>
      <c r="K1006" s="293">
        <f>E1006*J1006</f>
        <v>0</v>
      </c>
      <c r="L1006" s="291" t="s">
        <v>1787</v>
      </c>
      <c r="P1006" s="285">
        <v>2</v>
      </c>
      <c r="AB1006" s="254">
        <v>1</v>
      </c>
      <c r="AC1006" s="254">
        <v>7</v>
      </c>
      <c r="AD1006" s="254">
        <v>7</v>
      </c>
      <c r="BA1006" s="254">
        <v>2</v>
      </c>
      <c r="BB1006" s="254">
        <f>IF(BA1006=1,G1006,0)</f>
        <v>0</v>
      </c>
      <c r="BC1006" s="254">
        <f>IF(BA1006=2,G1006,0)</f>
        <v>0</v>
      </c>
      <c r="BD1006" s="254">
        <f>IF(BA1006=3,G1006,0)</f>
        <v>0</v>
      </c>
      <c r="BE1006" s="254">
        <f>IF(BA1006=4,G1006,0)</f>
        <v>0</v>
      </c>
      <c r="BF1006" s="254">
        <f>IF(BA1006=5,G1006,0)</f>
        <v>0</v>
      </c>
      <c r="CB1006" s="285">
        <v>1</v>
      </c>
      <c r="CC1006" s="285">
        <v>7</v>
      </c>
    </row>
    <row r="1007" spans="1:16" ht="12.75">
      <c r="A1007" s="294"/>
      <c r="B1007" s="297"/>
      <c r="C1007" s="298" t="s">
        <v>959</v>
      </c>
      <c r="D1007" s="299"/>
      <c r="E1007" s="300">
        <v>0</v>
      </c>
      <c r="F1007" s="301"/>
      <c r="G1007" s="302"/>
      <c r="H1007" s="303"/>
      <c r="I1007" s="295"/>
      <c r="J1007" s="304"/>
      <c r="K1007" s="295"/>
      <c r="L1007" s="302"/>
      <c r="N1007" s="296" t="s">
        <v>959</v>
      </c>
      <c r="P1007" s="285"/>
    </row>
    <row r="1008" spans="1:16" ht="12.75">
      <c r="A1008" s="294"/>
      <c r="B1008" s="297"/>
      <c r="C1008" s="298" t="s">
        <v>607</v>
      </c>
      <c r="D1008" s="299"/>
      <c r="E1008" s="300">
        <v>701.2</v>
      </c>
      <c r="F1008" s="301"/>
      <c r="G1008" s="302"/>
      <c r="H1008" s="303"/>
      <c r="I1008" s="295"/>
      <c r="J1008" s="304"/>
      <c r="K1008" s="295"/>
      <c r="L1008" s="302"/>
      <c r="N1008" s="296" t="s">
        <v>607</v>
      </c>
      <c r="P1008" s="285"/>
    </row>
    <row r="1009" spans="1:16" ht="12.75">
      <c r="A1009" s="294"/>
      <c r="B1009" s="297"/>
      <c r="C1009" s="298" t="s">
        <v>608</v>
      </c>
      <c r="D1009" s="299"/>
      <c r="E1009" s="300">
        <v>164.7</v>
      </c>
      <c r="F1009" s="301"/>
      <c r="G1009" s="302"/>
      <c r="H1009" s="303"/>
      <c r="I1009" s="295"/>
      <c r="J1009" s="304"/>
      <c r="K1009" s="295"/>
      <c r="L1009" s="302"/>
      <c r="N1009" s="296" t="s">
        <v>608</v>
      </c>
      <c r="P1009" s="285"/>
    </row>
    <row r="1010" spans="1:81" ht="22.5">
      <c r="A1010" s="286">
        <v>179</v>
      </c>
      <c r="B1010" s="287" t="s">
        <v>960</v>
      </c>
      <c r="C1010" s="288" t="s">
        <v>961</v>
      </c>
      <c r="D1010" s="289" t="s">
        <v>160</v>
      </c>
      <c r="E1010" s="290">
        <v>1731.8</v>
      </c>
      <c r="F1010" s="290">
        <v>0</v>
      </c>
      <c r="G1010" s="291">
        <f>E1010*F1010</f>
        <v>0</v>
      </c>
      <c r="H1010" s="292">
        <v>0.00035</v>
      </c>
      <c r="I1010" s="293">
        <f>E1010*H1010</f>
        <v>0.60613</v>
      </c>
      <c r="J1010" s="292">
        <v>0</v>
      </c>
      <c r="K1010" s="293">
        <f>E1010*J1010</f>
        <v>0</v>
      </c>
      <c r="L1010" s="291" t="s">
        <v>1787</v>
      </c>
      <c r="P1010" s="285">
        <v>2</v>
      </c>
      <c r="AB1010" s="254">
        <v>1</v>
      </c>
      <c r="AC1010" s="254">
        <v>7</v>
      </c>
      <c r="AD1010" s="254">
        <v>7</v>
      </c>
      <c r="BA1010" s="254">
        <v>2</v>
      </c>
      <c r="BB1010" s="254">
        <f>IF(BA1010=1,G1010,0)</f>
        <v>0</v>
      </c>
      <c r="BC1010" s="254">
        <f>IF(BA1010=2,G1010,0)</f>
        <v>0</v>
      </c>
      <c r="BD1010" s="254">
        <f>IF(BA1010=3,G1010,0)</f>
        <v>0</v>
      </c>
      <c r="BE1010" s="254">
        <f>IF(BA1010=4,G1010,0)</f>
        <v>0</v>
      </c>
      <c r="BF1010" s="254">
        <f>IF(BA1010=5,G1010,0)</f>
        <v>0</v>
      </c>
      <c r="CB1010" s="285">
        <v>1</v>
      </c>
      <c r="CC1010" s="285">
        <v>7</v>
      </c>
    </row>
    <row r="1011" spans="1:16" ht="12.75">
      <c r="A1011" s="294"/>
      <c r="B1011" s="297"/>
      <c r="C1011" s="298" t="s">
        <v>962</v>
      </c>
      <c r="D1011" s="299"/>
      <c r="E1011" s="300">
        <v>1402.4</v>
      </c>
      <c r="F1011" s="301"/>
      <c r="G1011" s="302"/>
      <c r="H1011" s="303"/>
      <c r="I1011" s="295"/>
      <c r="J1011" s="304"/>
      <c r="K1011" s="295"/>
      <c r="L1011" s="302"/>
      <c r="N1011" s="296" t="s">
        <v>962</v>
      </c>
      <c r="P1011" s="285"/>
    </row>
    <row r="1012" spans="1:16" ht="12.75">
      <c r="A1012" s="294"/>
      <c r="B1012" s="297"/>
      <c r="C1012" s="298" t="s">
        <v>963</v>
      </c>
      <c r="D1012" s="299"/>
      <c r="E1012" s="300">
        <v>329.4</v>
      </c>
      <c r="F1012" s="301"/>
      <c r="G1012" s="302"/>
      <c r="H1012" s="303"/>
      <c r="I1012" s="295"/>
      <c r="J1012" s="304"/>
      <c r="K1012" s="295"/>
      <c r="L1012" s="302"/>
      <c r="N1012" s="296" t="s">
        <v>963</v>
      </c>
      <c r="P1012" s="285"/>
    </row>
    <row r="1013" spans="1:81" ht="22.5">
      <c r="A1013" s="286">
        <v>180</v>
      </c>
      <c r="B1013" s="287" t="s">
        <v>964</v>
      </c>
      <c r="C1013" s="288" t="s">
        <v>965</v>
      </c>
      <c r="D1013" s="289" t="s">
        <v>160</v>
      </c>
      <c r="E1013" s="290">
        <v>128.81</v>
      </c>
      <c r="F1013" s="290">
        <v>0</v>
      </c>
      <c r="G1013" s="291">
        <f>E1013*F1013</f>
        <v>0</v>
      </c>
      <c r="H1013" s="292">
        <v>3E-05</v>
      </c>
      <c r="I1013" s="293">
        <f>E1013*H1013</f>
        <v>0.0038643</v>
      </c>
      <c r="J1013" s="292">
        <v>0</v>
      </c>
      <c r="K1013" s="293">
        <f>E1013*J1013</f>
        <v>0</v>
      </c>
      <c r="L1013" s="291" t="s">
        <v>1787</v>
      </c>
      <c r="P1013" s="285">
        <v>2</v>
      </c>
      <c r="AB1013" s="254">
        <v>1</v>
      </c>
      <c r="AC1013" s="254">
        <v>7</v>
      </c>
      <c r="AD1013" s="254">
        <v>7</v>
      </c>
      <c r="BA1013" s="254">
        <v>2</v>
      </c>
      <c r="BB1013" s="254">
        <f>IF(BA1013=1,G1013,0)</f>
        <v>0</v>
      </c>
      <c r="BC1013" s="254">
        <f>IF(BA1013=2,G1013,0)</f>
        <v>0</v>
      </c>
      <c r="BD1013" s="254">
        <f>IF(BA1013=3,G1013,0)</f>
        <v>0</v>
      </c>
      <c r="BE1013" s="254">
        <f>IF(BA1013=4,G1013,0)</f>
        <v>0</v>
      </c>
      <c r="BF1013" s="254">
        <f>IF(BA1013=5,G1013,0)</f>
        <v>0</v>
      </c>
      <c r="CB1013" s="285">
        <v>1</v>
      </c>
      <c r="CC1013" s="285">
        <v>7</v>
      </c>
    </row>
    <row r="1014" spans="1:16" ht="22.5">
      <c r="A1014" s="294"/>
      <c r="B1014" s="297"/>
      <c r="C1014" s="298" t="s">
        <v>966</v>
      </c>
      <c r="D1014" s="299"/>
      <c r="E1014" s="300">
        <v>0</v>
      </c>
      <c r="F1014" s="301"/>
      <c r="G1014" s="302"/>
      <c r="H1014" s="303"/>
      <c r="I1014" s="295"/>
      <c r="J1014" s="304"/>
      <c r="K1014" s="295"/>
      <c r="L1014" s="302"/>
      <c r="N1014" s="296" t="s">
        <v>966</v>
      </c>
      <c r="P1014" s="285"/>
    </row>
    <row r="1015" spans="1:16" ht="12.75">
      <c r="A1015" s="294"/>
      <c r="B1015" s="297"/>
      <c r="C1015" s="298" t="s">
        <v>728</v>
      </c>
      <c r="D1015" s="299"/>
      <c r="E1015" s="300">
        <v>128.81</v>
      </c>
      <c r="F1015" s="301"/>
      <c r="G1015" s="302"/>
      <c r="H1015" s="303"/>
      <c r="I1015" s="295"/>
      <c r="J1015" s="304"/>
      <c r="K1015" s="295"/>
      <c r="L1015" s="302"/>
      <c r="N1015" s="296" t="s">
        <v>728</v>
      </c>
      <c r="P1015" s="285"/>
    </row>
    <row r="1016" spans="1:81" ht="22.5">
      <c r="A1016" s="286">
        <v>181</v>
      </c>
      <c r="B1016" s="287" t="s">
        <v>967</v>
      </c>
      <c r="C1016" s="288" t="s">
        <v>968</v>
      </c>
      <c r="D1016" s="289" t="s">
        <v>160</v>
      </c>
      <c r="E1016" s="290">
        <v>129.59</v>
      </c>
      <c r="F1016" s="290">
        <v>0</v>
      </c>
      <c r="G1016" s="291">
        <f>E1016*F1016</f>
        <v>0</v>
      </c>
      <c r="H1016" s="292">
        <v>0</v>
      </c>
      <c r="I1016" s="293">
        <f>E1016*H1016</f>
        <v>0</v>
      </c>
      <c r="J1016" s="292">
        <v>0</v>
      </c>
      <c r="K1016" s="293">
        <f>E1016*J1016</f>
        <v>0</v>
      </c>
      <c r="L1016" s="291" t="s">
        <v>1787</v>
      </c>
      <c r="P1016" s="285">
        <v>2</v>
      </c>
      <c r="AB1016" s="254">
        <v>1</v>
      </c>
      <c r="AC1016" s="254">
        <v>7</v>
      </c>
      <c r="AD1016" s="254">
        <v>7</v>
      </c>
      <c r="BA1016" s="254">
        <v>2</v>
      </c>
      <c r="BB1016" s="254">
        <f>IF(BA1016=1,G1016,0)</f>
        <v>0</v>
      </c>
      <c r="BC1016" s="254">
        <f>IF(BA1016=2,G1016,0)</f>
        <v>0</v>
      </c>
      <c r="BD1016" s="254">
        <f>IF(BA1016=3,G1016,0)</f>
        <v>0</v>
      </c>
      <c r="BE1016" s="254">
        <f>IF(BA1016=4,G1016,0)</f>
        <v>0</v>
      </c>
      <c r="BF1016" s="254">
        <f>IF(BA1016=5,G1016,0)</f>
        <v>0</v>
      </c>
      <c r="CB1016" s="285">
        <v>1</v>
      </c>
      <c r="CC1016" s="285">
        <v>7</v>
      </c>
    </row>
    <row r="1017" spans="1:16" ht="22.5">
      <c r="A1017" s="294"/>
      <c r="B1017" s="297"/>
      <c r="C1017" s="298" t="s">
        <v>966</v>
      </c>
      <c r="D1017" s="299"/>
      <c r="E1017" s="300">
        <v>0</v>
      </c>
      <c r="F1017" s="301"/>
      <c r="G1017" s="302"/>
      <c r="H1017" s="303"/>
      <c r="I1017" s="295"/>
      <c r="J1017" s="304"/>
      <c r="K1017" s="295"/>
      <c r="L1017" s="302"/>
      <c r="N1017" s="296" t="s">
        <v>966</v>
      </c>
      <c r="P1017" s="285"/>
    </row>
    <row r="1018" spans="1:16" ht="12.75">
      <c r="A1018" s="294"/>
      <c r="B1018" s="297"/>
      <c r="C1018" s="298" t="s">
        <v>953</v>
      </c>
      <c r="D1018" s="299"/>
      <c r="E1018" s="300">
        <v>86.45</v>
      </c>
      <c r="F1018" s="301"/>
      <c r="G1018" s="302"/>
      <c r="H1018" s="303"/>
      <c r="I1018" s="295"/>
      <c r="J1018" s="304"/>
      <c r="K1018" s="295"/>
      <c r="L1018" s="302"/>
      <c r="N1018" s="296" t="s">
        <v>953</v>
      </c>
      <c r="P1018" s="285"/>
    </row>
    <row r="1019" spans="1:16" ht="12.75">
      <c r="A1019" s="294"/>
      <c r="B1019" s="297"/>
      <c r="C1019" s="298" t="s">
        <v>954</v>
      </c>
      <c r="D1019" s="299"/>
      <c r="E1019" s="300">
        <v>43.14</v>
      </c>
      <c r="F1019" s="301"/>
      <c r="G1019" s="302"/>
      <c r="H1019" s="303"/>
      <c r="I1019" s="295"/>
      <c r="J1019" s="304"/>
      <c r="K1019" s="295"/>
      <c r="L1019" s="302"/>
      <c r="N1019" s="296" t="s">
        <v>954</v>
      </c>
      <c r="P1019" s="285"/>
    </row>
    <row r="1020" spans="1:81" ht="22.5">
      <c r="A1020" s="286">
        <v>182</v>
      </c>
      <c r="B1020" s="287" t="s">
        <v>969</v>
      </c>
      <c r="C1020" s="288" t="s">
        <v>970</v>
      </c>
      <c r="D1020" s="289" t="s">
        <v>160</v>
      </c>
      <c r="E1020" s="290">
        <v>865.9</v>
      </c>
      <c r="F1020" s="290">
        <v>0</v>
      </c>
      <c r="G1020" s="291">
        <f>E1020*F1020</f>
        <v>0</v>
      </c>
      <c r="H1020" s="292">
        <v>0</v>
      </c>
      <c r="I1020" s="293">
        <f>E1020*H1020</f>
        <v>0</v>
      </c>
      <c r="J1020" s="292">
        <v>0</v>
      </c>
      <c r="K1020" s="293">
        <f>E1020*J1020</f>
        <v>0</v>
      </c>
      <c r="L1020" s="291" t="s">
        <v>1787</v>
      </c>
      <c r="P1020" s="285">
        <v>2</v>
      </c>
      <c r="AB1020" s="254">
        <v>1</v>
      </c>
      <c r="AC1020" s="254">
        <v>7</v>
      </c>
      <c r="AD1020" s="254">
        <v>7</v>
      </c>
      <c r="BA1020" s="254">
        <v>2</v>
      </c>
      <c r="BB1020" s="254">
        <f>IF(BA1020=1,G1020,0)</f>
        <v>0</v>
      </c>
      <c r="BC1020" s="254">
        <f>IF(BA1020=2,G1020,0)</f>
        <v>0</v>
      </c>
      <c r="BD1020" s="254">
        <f>IF(BA1020=3,G1020,0)</f>
        <v>0</v>
      </c>
      <c r="BE1020" s="254">
        <f>IF(BA1020=4,G1020,0)</f>
        <v>0</v>
      </c>
      <c r="BF1020" s="254">
        <f>IF(BA1020=5,G1020,0)</f>
        <v>0</v>
      </c>
      <c r="CB1020" s="285">
        <v>1</v>
      </c>
      <c r="CC1020" s="285">
        <v>7</v>
      </c>
    </row>
    <row r="1021" spans="1:16" ht="22.5">
      <c r="A1021" s="294"/>
      <c r="B1021" s="297"/>
      <c r="C1021" s="298" t="s">
        <v>966</v>
      </c>
      <c r="D1021" s="299"/>
      <c r="E1021" s="300">
        <v>0</v>
      </c>
      <c r="F1021" s="301"/>
      <c r="G1021" s="302"/>
      <c r="H1021" s="303"/>
      <c r="I1021" s="295"/>
      <c r="J1021" s="304"/>
      <c r="K1021" s="295"/>
      <c r="L1021" s="302"/>
      <c r="N1021" s="296" t="s">
        <v>966</v>
      </c>
      <c r="P1021" s="285"/>
    </row>
    <row r="1022" spans="1:16" ht="12.75">
      <c r="A1022" s="294"/>
      <c r="B1022" s="297"/>
      <c r="C1022" s="298" t="s">
        <v>607</v>
      </c>
      <c r="D1022" s="299"/>
      <c r="E1022" s="300">
        <v>701.2</v>
      </c>
      <c r="F1022" s="301"/>
      <c r="G1022" s="302"/>
      <c r="H1022" s="303"/>
      <c r="I1022" s="295"/>
      <c r="J1022" s="304"/>
      <c r="K1022" s="295"/>
      <c r="L1022" s="302"/>
      <c r="N1022" s="296" t="s">
        <v>607</v>
      </c>
      <c r="P1022" s="285"/>
    </row>
    <row r="1023" spans="1:16" ht="12.75">
      <c r="A1023" s="294"/>
      <c r="B1023" s="297"/>
      <c r="C1023" s="298" t="s">
        <v>608</v>
      </c>
      <c r="D1023" s="299"/>
      <c r="E1023" s="300">
        <v>164.7</v>
      </c>
      <c r="F1023" s="301"/>
      <c r="G1023" s="302"/>
      <c r="H1023" s="303"/>
      <c r="I1023" s="295"/>
      <c r="J1023" s="304"/>
      <c r="K1023" s="295"/>
      <c r="L1023" s="302"/>
      <c r="N1023" s="296" t="s">
        <v>608</v>
      </c>
      <c r="P1023" s="285"/>
    </row>
    <row r="1024" spans="1:81" ht="12.75">
      <c r="A1024" s="286">
        <v>183</v>
      </c>
      <c r="B1024" s="287" t="s">
        <v>971</v>
      </c>
      <c r="C1024" s="288" t="s">
        <v>972</v>
      </c>
      <c r="D1024" s="289" t="s">
        <v>217</v>
      </c>
      <c r="E1024" s="290">
        <v>277.04</v>
      </c>
      <c r="F1024" s="290">
        <v>0</v>
      </c>
      <c r="G1024" s="291">
        <f>E1024*F1024</f>
        <v>0</v>
      </c>
      <c r="H1024" s="292">
        <v>0.00044</v>
      </c>
      <c r="I1024" s="293">
        <f>E1024*H1024</f>
        <v>0.12189760000000001</v>
      </c>
      <c r="J1024" s="292">
        <v>0</v>
      </c>
      <c r="K1024" s="293">
        <f>E1024*J1024</f>
        <v>0</v>
      </c>
      <c r="L1024" s="291" t="s">
        <v>1787</v>
      </c>
      <c r="P1024" s="285">
        <v>2</v>
      </c>
      <c r="AB1024" s="254">
        <v>1</v>
      </c>
      <c r="AC1024" s="254">
        <v>7</v>
      </c>
      <c r="AD1024" s="254">
        <v>7</v>
      </c>
      <c r="BA1024" s="254">
        <v>2</v>
      </c>
      <c r="BB1024" s="254">
        <f>IF(BA1024=1,G1024,0)</f>
        <v>0</v>
      </c>
      <c r="BC1024" s="254">
        <f>IF(BA1024=2,G1024,0)</f>
        <v>0</v>
      </c>
      <c r="BD1024" s="254">
        <f>IF(BA1024=3,G1024,0)</f>
        <v>0</v>
      </c>
      <c r="BE1024" s="254">
        <f>IF(BA1024=4,G1024,0)</f>
        <v>0</v>
      </c>
      <c r="BF1024" s="254">
        <f>IF(BA1024=5,G1024,0)</f>
        <v>0</v>
      </c>
      <c r="CB1024" s="285">
        <v>1</v>
      </c>
      <c r="CC1024" s="285">
        <v>7</v>
      </c>
    </row>
    <row r="1025" spans="1:16" ht="12.75">
      <c r="A1025" s="294"/>
      <c r="B1025" s="297"/>
      <c r="C1025" s="298" t="s">
        <v>973</v>
      </c>
      <c r="D1025" s="299"/>
      <c r="E1025" s="300">
        <v>0</v>
      </c>
      <c r="F1025" s="301"/>
      <c r="G1025" s="302"/>
      <c r="H1025" s="303"/>
      <c r="I1025" s="295"/>
      <c r="J1025" s="304"/>
      <c r="K1025" s="295"/>
      <c r="L1025" s="302"/>
      <c r="N1025" s="296" t="s">
        <v>973</v>
      </c>
      <c r="P1025" s="285"/>
    </row>
    <row r="1026" spans="1:16" ht="12.75">
      <c r="A1026" s="294"/>
      <c r="B1026" s="297"/>
      <c r="C1026" s="298" t="s">
        <v>974</v>
      </c>
      <c r="D1026" s="299"/>
      <c r="E1026" s="300">
        <v>0</v>
      </c>
      <c r="F1026" s="301"/>
      <c r="G1026" s="302"/>
      <c r="H1026" s="303"/>
      <c r="I1026" s="295"/>
      <c r="J1026" s="304"/>
      <c r="K1026" s="295"/>
      <c r="L1026" s="302"/>
      <c r="N1026" s="296" t="s">
        <v>974</v>
      </c>
      <c r="P1026" s="285"/>
    </row>
    <row r="1027" spans="1:16" ht="12.75">
      <c r="A1027" s="294"/>
      <c r="B1027" s="297"/>
      <c r="C1027" s="298" t="s">
        <v>975</v>
      </c>
      <c r="D1027" s="299"/>
      <c r="E1027" s="300">
        <v>0</v>
      </c>
      <c r="F1027" s="301"/>
      <c r="G1027" s="302"/>
      <c r="H1027" s="303"/>
      <c r="I1027" s="295"/>
      <c r="J1027" s="304"/>
      <c r="K1027" s="295"/>
      <c r="L1027" s="302"/>
      <c r="N1027" s="296" t="s">
        <v>975</v>
      </c>
      <c r="P1027" s="285"/>
    </row>
    <row r="1028" spans="1:16" ht="12.75">
      <c r="A1028" s="294"/>
      <c r="B1028" s="297"/>
      <c r="C1028" s="298" t="s">
        <v>976</v>
      </c>
      <c r="D1028" s="299"/>
      <c r="E1028" s="300">
        <v>0</v>
      </c>
      <c r="F1028" s="301"/>
      <c r="G1028" s="302"/>
      <c r="H1028" s="303"/>
      <c r="I1028" s="295"/>
      <c r="J1028" s="304"/>
      <c r="K1028" s="295"/>
      <c r="L1028" s="302"/>
      <c r="N1028" s="296" t="s">
        <v>976</v>
      </c>
      <c r="P1028" s="285"/>
    </row>
    <row r="1029" spans="1:16" ht="12.75">
      <c r="A1029" s="294"/>
      <c r="B1029" s="297"/>
      <c r="C1029" s="298" t="s">
        <v>977</v>
      </c>
      <c r="D1029" s="299"/>
      <c r="E1029" s="300">
        <v>58.92</v>
      </c>
      <c r="F1029" s="301"/>
      <c r="G1029" s="302"/>
      <c r="H1029" s="303"/>
      <c r="I1029" s="295"/>
      <c r="J1029" s="304"/>
      <c r="K1029" s="295"/>
      <c r="L1029" s="302"/>
      <c r="N1029" s="296" t="s">
        <v>977</v>
      </c>
      <c r="P1029" s="285"/>
    </row>
    <row r="1030" spans="1:16" ht="12.75">
      <c r="A1030" s="294"/>
      <c r="B1030" s="297"/>
      <c r="C1030" s="298" t="s">
        <v>978</v>
      </c>
      <c r="D1030" s="299"/>
      <c r="E1030" s="300">
        <v>14.4</v>
      </c>
      <c r="F1030" s="301"/>
      <c r="G1030" s="302"/>
      <c r="H1030" s="303"/>
      <c r="I1030" s="295"/>
      <c r="J1030" s="304"/>
      <c r="K1030" s="295"/>
      <c r="L1030" s="302"/>
      <c r="N1030" s="296" t="s">
        <v>978</v>
      </c>
      <c r="P1030" s="285"/>
    </row>
    <row r="1031" spans="1:16" ht="12.75">
      <c r="A1031" s="294"/>
      <c r="B1031" s="297"/>
      <c r="C1031" s="298" t="s">
        <v>979</v>
      </c>
      <c r="D1031" s="299"/>
      <c r="E1031" s="300">
        <v>0</v>
      </c>
      <c r="F1031" s="301"/>
      <c r="G1031" s="302"/>
      <c r="H1031" s="303"/>
      <c r="I1031" s="295"/>
      <c r="J1031" s="304"/>
      <c r="K1031" s="295"/>
      <c r="L1031" s="302"/>
      <c r="N1031" s="296" t="s">
        <v>979</v>
      </c>
      <c r="P1031" s="285"/>
    </row>
    <row r="1032" spans="1:16" ht="12.75">
      <c r="A1032" s="294"/>
      <c r="B1032" s="297"/>
      <c r="C1032" s="298" t="s">
        <v>980</v>
      </c>
      <c r="D1032" s="299"/>
      <c r="E1032" s="300">
        <v>27.54</v>
      </c>
      <c r="F1032" s="301"/>
      <c r="G1032" s="302"/>
      <c r="H1032" s="303"/>
      <c r="I1032" s="295"/>
      <c r="J1032" s="304"/>
      <c r="K1032" s="295"/>
      <c r="L1032" s="302"/>
      <c r="N1032" s="296" t="s">
        <v>980</v>
      </c>
      <c r="P1032" s="285"/>
    </row>
    <row r="1033" spans="1:16" ht="12.75">
      <c r="A1033" s="294"/>
      <c r="B1033" s="297"/>
      <c r="C1033" s="298" t="s">
        <v>981</v>
      </c>
      <c r="D1033" s="299"/>
      <c r="E1033" s="300">
        <v>64.71</v>
      </c>
      <c r="F1033" s="301"/>
      <c r="G1033" s="302"/>
      <c r="H1033" s="303"/>
      <c r="I1033" s="295"/>
      <c r="J1033" s="304"/>
      <c r="K1033" s="295"/>
      <c r="L1033" s="302"/>
      <c r="N1033" s="296" t="s">
        <v>981</v>
      </c>
      <c r="P1033" s="285"/>
    </row>
    <row r="1034" spans="1:16" ht="12.75">
      <c r="A1034" s="294"/>
      <c r="B1034" s="297"/>
      <c r="C1034" s="298" t="s">
        <v>982</v>
      </c>
      <c r="D1034" s="299"/>
      <c r="E1034" s="300">
        <v>0</v>
      </c>
      <c r="F1034" s="301"/>
      <c r="G1034" s="302"/>
      <c r="H1034" s="303"/>
      <c r="I1034" s="295"/>
      <c r="J1034" s="304"/>
      <c r="K1034" s="295"/>
      <c r="L1034" s="302"/>
      <c r="N1034" s="296" t="s">
        <v>982</v>
      </c>
      <c r="P1034" s="285"/>
    </row>
    <row r="1035" spans="1:16" ht="12.75">
      <c r="A1035" s="294"/>
      <c r="B1035" s="297"/>
      <c r="C1035" s="298" t="s">
        <v>976</v>
      </c>
      <c r="D1035" s="299"/>
      <c r="E1035" s="300">
        <v>0</v>
      </c>
      <c r="F1035" s="301"/>
      <c r="G1035" s="302"/>
      <c r="H1035" s="303"/>
      <c r="I1035" s="295"/>
      <c r="J1035" s="304"/>
      <c r="K1035" s="295"/>
      <c r="L1035" s="302"/>
      <c r="N1035" s="296" t="s">
        <v>976</v>
      </c>
      <c r="P1035" s="285"/>
    </row>
    <row r="1036" spans="1:16" ht="12.75">
      <c r="A1036" s="294"/>
      <c r="B1036" s="297"/>
      <c r="C1036" s="298" t="s">
        <v>983</v>
      </c>
      <c r="D1036" s="299"/>
      <c r="E1036" s="300">
        <v>74.62</v>
      </c>
      <c r="F1036" s="301"/>
      <c r="G1036" s="302"/>
      <c r="H1036" s="303"/>
      <c r="I1036" s="295"/>
      <c r="J1036" s="304"/>
      <c r="K1036" s="295"/>
      <c r="L1036" s="302"/>
      <c r="N1036" s="296" t="s">
        <v>983</v>
      </c>
      <c r="P1036" s="285"/>
    </row>
    <row r="1037" spans="1:16" ht="12.75">
      <c r="A1037" s="294"/>
      <c r="B1037" s="297"/>
      <c r="C1037" s="298" t="s">
        <v>979</v>
      </c>
      <c r="D1037" s="299"/>
      <c r="E1037" s="300">
        <v>0</v>
      </c>
      <c r="F1037" s="301"/>
      <c r="G1037" s="302"/>
      <c r="H1037" s="303"/>
      <c r="I1037" s="295"/>
      <c r="J1037" s="304"/>
      <c r="K1037" s="295"/>
      <c r="L1037" s="302"/>
      <c r="N1037" s="296" t="s">
        <v>979</v>
      </c>
      <c r="P1037" s="285"/>
    </row>
    <row r="1038" spans="1:16" ht="12.75">
      <c r="A1038" s="294"/>
      <c r="B1038" s="297"/>
      <c r="C1038" s="298" t="s">
        <v>984</v>
      </c>
      <c r="D1038" s="299"/>
      <c r="E1038" s="300">
        <v>11.66</v>
      </c>
      <c r="F1038" s="301"/>
      <c r="G1038" s="302"/>
      <c r="H1038" s="303"/>
      <c r="I1038" s="295"/>
      <c r="J1038" s="304"/>
      <c r="K1038" s="295"/>
      <c r="L1038" s="302"/>
      <c r="N1038" s="296" t="s">
        <v>984</v>
      </c>
      <c r="P1038" s="285"/>
    </row>
    <row r="1039" spans="1:16" ht="12.75">
      <c r="A1039" s="294"/>
      <c r="B1039" s="297"/>
      <c r="C1039" s="326" t="s">
        <v>127</v>
      </c>
      <c r="D1039" s="299"/>
      <c r="E1039" s="325">
        <v>251.85</v>
      </c>
      <c r="F1039" s="301"/>
      <c r="G1039" s="302"/>
      <c r="H1039" s="303"/>
      <c r="I1039" s="295"/>
      <c r="J1039" s="304"/>
      <c r="K1039" s="295"/>
      <c r="L1039" s="302"/>
      <c r="N1039" s="296" t="s">
        <v>127</v>
      </c>
      <c r="P1039" s="285"/>
    </row>
    <row r="1040" spans="1:16" ht="12.75">
      <c r="A1040" s="294"/>
      <c r="B1040" s="297"/>
      <c r="C1040" s="298" t="s">
        <v>985</v>
      </c>
      <c r="D1040" s="299"/>
      <c r="E1040" s="300">
        <v>25.19</v>
      </c>
      <c r="F1040" s="301"/>
      <c r="G1040" s="302"/>
      <c r="H1040" s="303"/>
      <c r="I1040" s="295"/>
      <c r="J1040" s="304"/>
      <c r="K1040" s="295"/>
      <c r="L1040" s="302"/>
      <c r="N1040" s="296" t="s">
        <v>985</v>
      </c>
      <c r="P1040" s="285"/>
    </row>
    <row r="1041" spans="1:81" ht="22.5">
      <c r="A1041" s="286">
        <v>184</v>
      </c>
      <c r="B1041" s="287" t="s">
        <v>986</v>
      </c>
      <c r="C1041" s="288" t="s">
        <v>987</v>
      </c>
      <c r="D1041" s="289" t="s">
        <v>160</v>
      </c>
      <c r="E1041" s="290">
        <v>1124.3</v>
      </c>
      <c r="F1041" s="290">
        <v>0</v>
      </c>
      <c r="G1041" s="291">
        <f>E1041*F1041</f>
        <v>0</v>
      </c>
      <c r="H1041" s="292">
        <v>0</v>
      </c>
      <c r="I1041" s="293">
        <f>E1041*H1041</f>
        <v>0</v>
      </c>
      <c r="J1041" s="292">
        <v>0</v>
      </c>
      <c r="K1041" s="293">
        <f>E1041*J1041</f>
        <v>0</v>
      </c>
      <c r="L1041" s="291" t="s">
        <v>1787</v>
      </c>
      <c r="P1041" s="285">
        <v>2</v>
      </c>
      <c r="AB1041" s="254">
        <v>1</v>
      </c>
      <c r="AC1041" s="254">
        <v>7</v>
      </c>
      <c r="AD1041" s="254">
        <v>7</v>
      </c>
      <c r="BA1041" s="254">
        <v>2</v>
      </c>
      <c r="BB1041" s="254">
        <f>IF(BA1041=1,G1041,0)</f>
        <v>0</v>
      </c>
      <c r="BC1041" s="254">
        <f>IF(BA1041=2,G1041,0)</f>
        <v>0</v>
      </c>
      <c r="BD1041" s="254">
        <f>IF(BA1041=3,G1041,0)</f>
        <v>0</v>
      </c>
      <c r="BE1041" s="254">
        <f>IF(BA1041=4,G1041,0)</f>
        <v>0</v>
      </c>
      <c r="BF1041" s="254">
        <f>IF(BA1041=5,G1041,0)</f>
        <v>0</v>
      </c>
      <c r="CB1041" s="285">
        <v>1</v>
      </c>
      <c r="CC1041" s="285">
        <v>7</v>
      </c>
    </row>
    <row r="1042" spans="1:16" ht="12.75">
      <c r="A1042" s="294"/>
      <c r="B1042" s="297"/>
      <c r="C1042" s="298" t="s">
        <v>988</v>
      </c>
      <c r="D1042" s="299"/>
      <c r="E1042" s="300">
        <v>0</v>
      </c>
      <c r="F1042" s="301"/>
      <c r="G1042" s="302"/>
      <c r="H1042" s="303"/>
      <c r="I1042" s="295"/>
      <c r="J1042" s="304"/>
      <c r="K1042" s="295"/>
      <c r="L1042" s="302"/>
      <c r="N1042" s="296" t="s">
        <v>988</v>
      </c>
      <c r="P1042" s="285"/>
    </row>
    <row r="1043" spans="1:16" ht="12.75">
      <c r="A1043" s="294"/>
      <c r="B1043" s="297"/>
      <c r="C1043" s="298" t="s">
        <v>607</v>
      </c>
      <c r="D1043" s="299"/>
      <c r="E1043" s="300">
        <v>701.2</v>
      </c>
      <c r="F1043" s="301"/>
      <c r="G1043" s="302"/>
      <c r="H1043" s="303"/>
      <c r="I1043" s="295"/>
      <c r="J1043" s="304"/>
      <c r="K1043" s="295"/>
      <c r="L1043" s="302"/>
      <c r="N1043" s="296" t="s">
        <v>607</v>
      </c>
      <c r="P1043" s="285"/>
    </row>
    <row r="1044" spans="1:16" ht="12.75">
      <c r="A1044" s="294"/>
      <c r="B1044" s="297"/>
      <c r="C1044" s="298" t="s">
        <v>608</v>
      </c>
      <c r="D1044" s="299"/>
      <c r="E1044" s="300">
        <v>164.7</v>
      </c>
      <c r="F1044" s="301"/>
      <c r="G1044" s="302"/>
      <c r="H1044" s="303"/>
      <c r="I1044" s="295"/>
      <c r="J1044" s="304"/>
      <c r="K1044" s="295"/>
      <c r="L1044" s="302"/>
      <c r="N1044" s="296" t="s">
        <v>608</v>
      </c>
      <c r="P1044" s="285"/>
    </row>
    <row r="1045" spans="1:16" ht="12.75">
      <c r="A1045" s="294"/>
      <c r="B1045" s="297"/>
      <c r="C1045" s="298" t="s">
        <v>728</v>
      </c>
      <c r="D1045" s="299"/>
      <c r="E1045" s="300">
        <v>128.81</v>
      </c>
      <c r="F1045" s="301"/>
      <c r="G1045" s="302"/>
      <c r="H1045" s="303"/>
      <c r="I1045" s="295"/>
      <c r="J1045" s="304"/>
      <c r="K1045" s="295"/>
      <c r="L1045" s="302"/>
      <c r="N1045" s="296" t="s">
        <v>728</v>
      </c>
      <c r="P1045" s="285"/>
    </row>
    <row r="1046" spans="1:16" ht="12.75">
      <c r="A1046" s="294"/>
      <c r="B1046" s="297"/>
      <c r="C1046" s="298" t="s">
        <v>953</v>
      </c>
      <c r="D1046" s="299"/>
      <c r="E1046" s="300">
        <v>86.45</v>
      </c>
      <c r="F1046" s="301"/>
      <c r="G1046" s="302"/>
      <c r="H1046" s="303"/>
      <c r="I1046" s="295"/>
      <c r="J1046" s="304"/>
      <c r="K1046" s="295"/>
      <c r="L1046" s="302"/>
      <c r="N1046" s="296" t="s">
        <v>953</v>
      </c>
      <c r="P1046" s="285"/>
    </row>
    <row r="1047" spans="1:16" ht="12.75">
      <c r="A1047" s="294"/>
      <c r="B1047" s="297"/>
      <c r="C1047" s="298" t="s">
        <v>954</v>
      </c>
      <c r="D1047" s="299"/>
      <c r="E1047" s="300">
        <v>43.14</v>
      </c>
      <c r="F1047" s="301"/>
      <c r="G1047" s="302"/>
      <c r="H1047" s="303"/>
      <c r="I1047" s="295"/>
      <c r="J1047" s="304"/>
      <c r="K1047" s="295"/>
      <c r="L1047" s="302"/>
      <c r="N1047" s="296" t="s">
        <v>954</v>
      </c>
      <c r="P1047" s="285"/>
    </row>
    <row r="1048" spans="1:81" ht="22.5">
      <c r="A1048" s="286">
        <v>185</v>
      </c>
      <c r="B1048" s="287" t="s">
        <v>989</v>
      </c>
      <c r="C1048" s="288" t="s">
        <v>990</v>
      </c>
      <c r="D1048" s="289" t="s">
        <v>160</v>
      </c>
      <c r="E1048" s="290">
        <v>185.945</v>
      </c>
      <c r="F1048" s="290">
        <v>0</v>
      </c>
      <c r="G1048" s="291">
        <f>E1048*F1048</f>
        <v>0</v>
      </c>
      <c r="H1048" s="292">
        <v>0</v>
      </c>
      <c r="I1048" s="293">
        <f>E1048*H1048</f>
        <v>0</v>
      </c>
      <c r="J1048" s="292">
        <v>0</v>
      </c>
      <c r="K1048" s="293">
        <f>E1048*J1048</f>
        <v>0</v>
      </c>
      <c r="L1048" s="291" t="s">
        <v>1787</v>
      </c>
      <c r="P1048" s="285">
        <v>2</v>
      </c>
      <c r="AB1048" s="254">
        <v>1</v>
      </c>
      <c r="AC1048" s="254">
        <v>7</v>
      </c>
      <c r="AD1048" s="254">
        <v>7</v>
      </c>
      <c r="BA1048" s="254">
        <v>2</v>
      </c>
      <c r="BB1048" s="254">
        <f>IF(BA1048=1,G1048,0)</f>
        <v>0</v>
      </c>
      <c r="BC1048" s="254">
        <f>IF(BA1048=2,G1048,0)</f>
        <v>0</v>
      </c>
      <c r="BD1048" s="254">
        <f>IF(BA1048=3,G1048,0)</f>
        <v>0</v>
      </c>
      <c r="BE1048" s="254">
        <f>IF(BA1048=4,G1048,0)</f>
        <v>0</v>
      </c>
      <c r="BF1048" s="254">
        <f>IF(BA1048=5,G1048,0)</f>
        <v>0</v>
      </c>
      <c r="CB1048" s="285">
        <v>1</v>
      </c>
      <c r="CC1048" s="285">
        <v>7</v>
      </c>
    </row>
    <row r="1049" spans="1:16" ht="12.75">
      <c r="A1049" s="294"/>
      <c r="B1049" s="297"/>
      <c r="C1049" s="298" t="s">
        <v>959</v>
      </c>
      <c r="D1049" s="299"/>
      <c r="E1049" s="300">
        <v>0</v>
      </c>
      <c r="F1049" s="301"/>
      <c r="G1049" s="302"/>
      <c r="H1049" s="303"/>
      <c r="I1049" s="295"/>
      <c r="J1049" s="304"/>
      <c r="K1049" s="295"/>
      <c r="L1049" s="302"/>
      <c r="N1049" s="296" t="s">
        <v>959</v>
      </c>
      <c r="P1049" s="285"/>
    </row>
    <row r="1050" spans="1:16" ht="12.75">
      <c r="A1050" s="294"/>
      <c r="B1050" s="297"/>
      <c r="C1050" s="298" t="s">
        <v>521</v>
      </c>
      <c r="D1050" s="299"/>
      <c r="E1050" s="300">
        <v>106.7</v>
      </c>
      <c r="F1050" s="301"/>
      <c r="G1050" s="302"/>
      <c r="H1050" s="303"/>
      <c r="I1050" s="295"/>
      <c r="J1050" s="304"/>
      <c r="K1050" s="295"/>
      <c r="L1050" s="302"/>
      <c r="N1050" s="296" t="s">
        <v>521</v>
      </c>
      <c r="P1050" s="285"/>
    </row>
    <row r="1051" spans="1:16" ht="12.75">
      <c r="A1051" s="294"/>
      <c r="B1051" s="297"/>
      <c r="C1051" s="298" t="s">
        <v>501</v>
      </c>
      <c r="D1051" s="299"/>
      <c r="E1051" s="300">
        <v>69.02</v>
      </c>
      <c r="F1051" s="301"/>
      <c r="G1051" s="302"/>
      <c r="H1051" s="303"/>
      <c r="I1051" s="295"/>
      <c r="J1051" s="304"/>
      <c r="K1051" s="295"/>
      <c r="L1051" s="302"/>
      <c r="N1051" s="296" t="s">
        <v>501</v>
      </c>
      <c r="P1051" s="285"/>
    </row>
    <row r="1052" spans="1:16" ht="12.75">
      <c r="A1052" s="294"/>
      <c r="B1052" s="297"/>
      <c r="C1052" s="298" t="s">
        <v>991</v>
      </c>
      <c r="D1052" s="299"/>
      <c r="E1052" s="300">
        <v>0</v>
      </c>
      <c r="F1052" s="301"/>
      <c r="G1052" s="302"/>
      <c r="H1052" s="303"/>
      <c r="I1052" s="295"/>
      <c r="J1052" s="304"/>
      <c r="K1052" s="295"/>
      <c r="L1052" s="302"/>
      <c r="N1052" s="296" t="s">
        <v>991</v>
      </c>
      <c r="P1052" s="285"/>
    </row>
    <row r="1053" spans="1:16" ht="12.75">
      <c r="A1053" s="294"/>
      <c r="B1053" s="297"/>
      <c r="C1053" s="298" t="s">
        <v>992</v>
      </c>
      <c r="D1053" s="299"/>
      <c r="E1053" s="300">
        <v>10.225</v>
      </c>
      <c r="F1053" s="301"/>
      <c r="G1053" s="302"/>
      <c r="H1053" s="303"/>
      <c r="I1053" s="295"/>
      <c r="J1053" s="304"/>
      <c r="K1053" s="295"/>
      <c r="L1053" s="302"/>
      <c r="N1053" s="296" t="s">
        <v>992</v>
      </c>
      <c r="P1053" s="285"/>
    </row>
    <row r="1054" spans="1:81" ht="22.5">
      <c r="A1054" s="286">
        <v>186</v>
      </c>
      <c r="B1054" s="287" t="s">
        <v>993</v>
      </c>
      <c r="C1054" s="288" t="s">
        <v>994</v>
      </c>
      <c r="D1054" s="289" t="s">
        <v>160</v>
      </c>
      <c r="E1054" s="290">
        <v>433.24</v>
      </c>
      <c r="F1054" s="290">
        <v>0</v>
      </c>
      <c r="G1054" s="291">
        <f>E1054*F1054</f>
        <v>0</v>
      </c>
      <c r="H1054" s="292">
        <v>0.00042</v>
      </c>
      <c r="I1054" s="293">
        <f>E1054*H1054</f>
        <v>0.1819608</v>
      </c>
      <c r="J1054" s="292">
        <v>0</v>
      </c>
      <c r="K1054" s="293">
        <f>E1054*J1054</f>
        <v>0</v>
      </c>
      <c r="L1054" s="291" t="s">
        <v>1787</v>
      </c>
      <c r="P1054" s="285">
        <v>2</v>
      </c>
      <c r="AB1054" s="254">
        <v>1</v>
      </c>
      <c r="AC1054" s="254">
        <v>7</v>
      </c>
      <c r="AD1054" s="254">
        <v>7</v>
      </c>
      <c r="BA1054" s="254">
        <v>2</v>
      </c>
      <c r="BB1054" s="254">
        <f>IF(BA1054=1,G1054,0)</f>
        <v>0</v>
      </c>
      <c r="BC1054" s="254">
        <f>IF(BA1054=2,G1054,0)</f>
        <v>0</v>
      </c>
      <c r="BD1054" s="254">
        <f>IF(BA1054=3,G1054,0)</f>
        <v>0</v>
      </c>
      <c r="BE1054" s="254">
        <f>IF(BA1054=4,G1054,0)</f>
        <v>0</v>
      </c>
      <c r="BF1054" s="254">
        <f>IF(BA1054=5,G1054,0)</f>
        <v>0</v>
      </c>
      <c r="CB1054" s="285">
        <v>1</v>
      </c>
      <c r="CC1054" s="285">
        <v>7</v>
      </c>
    </row>
    <row r="1055" spans="1:16" ht="12.75">
      <c r="A1055" s="294"/>
      <c r="B1055" s="297"/>
      <c r="C1055" s="298" t="s">
        <v>995</v>
      </c>
      <c r="D1055" s="299"/>
      <c r="E1055" s="300">
        <v>213.4</v>
      </c>
      <c r="F1055" s="301"/>
      <c r="G1055" s="302"/>
      <c r="H1055" s="303"/>
      <c r="I1055" s="295"/>
      <c r="J1055" s="304"/>
      <c r="K1055" s="295"/>
      <c r="L1055" s="302"/>
      <c r="N1055" s="296" t="s">
        <v>995</v>
      </c>
      <c r="P1055" s="285"/>
    </row>
    <row r="1056" spans="1:16" ht="12.75">
      <c r="A1056" s="294"/>
      <c r="B1056" s="297"/>
      <c r="C1056" s="298" t="s">
        <v>996</v>
      </c>
      <c r="D1056" s="299"/>
      <c r="E1056" s="300">
        <v>138.04</v>
      </c>
      <c r="F1056" s="301"/>
      <c r="G1056" s="302"/>
      <c r="H1056" s="303"/>
      <c r="I1056" s="295"/>
      <c r="J1056" s="304"/>
      <c r="K1056" s="295"/>
      <c r="L1056" s="302"/>
      <c r="N1056" s="296" t="s">
        <v>996</v>
      </c>
      <c r="P1056" s="285"/>
    </row>
    <row r="1057" spans="1:16" ht="12.75">
      <c r="A1057" s="294"/>
      <c r="B1057" s="297"/>
      <c r="C1057" s="298" t="s">
        <v>991</v>
      </c>
      <c r="D1057" s="299"/>
      <c r="E1057" s="300">
        <v>0</v>
      </c>
      <c r="F1057" s="301"/>
      <c r="G1057" s="302"/>
      <c r="H1057" s="303"/>
      <c r="I1057" s="295"/>
      <c r="J1057" s="304"/>
      <c r="K1057" s="295"/>
      <c r="L1057" s="302"/>
      <c r="N1057" s="296" t="s">
        <v>991</v>
      </c>
      <c r="P1057" s="285"/>
    </row>
    <row r="1058" spans="1:16" ht="12.75">
      <c r="A1058" s="294"/>
      <c r="B1058" s="297"/>
      <c r="C1058" s="298" t="s">
        <v>997</v>
      </c>
      <c r="D1058" s="299"/>
      <c r="E1058" s="300">
        <v>81.8</v>
      </c>
      <c r="F1058" s="301"/>
      <c r="G1058" s="302"/>
      <c r="H1058" s="303"/>
      <c r="I1058" s="295"/>
      <c r="J1058" s="304"/>
      <c r="K1058" s="295"/>
      <c r="L1058" s="302"/>
      <c r="N1058" s="296" t="s">
        <v>997</v>
      </c>
      <c r="P1058" s="285"/>
    </row>
    <row r="1059" spans="1:81" ht="12.75">
      <c r="A1059" s="286">
        <v>187</v>
      </c>
      <c r="B1059" s="287" t="s">
        <v>998</v>
      </c>
      <c r="C1059" s="288" t="s">
        <v>999</v>
      </c>
      <c r="D1059" s="289" t="s">
        <v>160</v>
      </c>
      <c r="E1059" s="290">
        <v>865.9</v>
      </c>
      <c r="F1059" s="290">
        <v>0</v>
      </c>
      <c r="G1059" s="291">
        <f>E1059*F1059</f>
        <v>0</v>
      </c>
      <c r="H1059" s="292">
        <v>0</v>
      </c>
      <c r="I1059" s="293">
        <f>E1059*H1059</f>
        <v>0</v>
      </c>
      <c r="J1059" s="292"/>
      <c r="K1059" s="293">
        <f>E1059*J1059</f>
        <v>0</v>
      </c>
      <c r="L1059" s="291" t="s">
        <v>1791</v>
      </c>
      <c r="P1059" s="285">
        <v>2</v>
      </c>
      <c r="AB1059" s="254">
        <v>12</v>
      </c>
      <c r="AC1059" s="254">
        <v>0</v>
      </c>
      <c r="AD1059" s="254">
        <v>313</v>
      </c>
      <c r="BA1059" s="254">
        <v>2</v>
      </c>
      <c r="BB1059" s="254">
        <f>IF(BA1059=1,G1059,0)</f>
        <v>0</v>
      </c>
      <c r="BC1059" s="254">
        <f>IF(BA1059=2,G1059,0)</f>
        <v>0</v>
      </c>
      <c r="BD1059" s="254">
        <f>IF(BA1059=3,G1059,0)</f>
        <v>0</v>
      </c>
      <c r="BE1059" s="254">
        <f>IF(BA1059=4,G1059,0)</f>
        <v>0</v>
      </c>
      <c r="BF1059" s="254">
        <f>IF(BA1059=5,G1059,0)</f>
        <v>0</v>
      </c>
      <c r="CB1059" s="285">
        <v>12</v>
      </c>
      <c r="CC1059" s="285">
        <v>0</v>
      </c>
    </row>
    <row r="1060" spans="1:16" ht="12.75">
      <c r="A1060" s="294"/>
      <c r="B1060" s="297"/>
      <c r="C1060" s="298" t="s">
        <v>607</v>
      </c>
      <c r="D1060" s="299"/>
      <c r="E1060" s="300">
        <v>701.2</v>
      </c>
      <c r="F1060" s="301"/>
      <c r="G1060" s="302"/>
      <c r="H1060" s="303"/>
      <c r="I1060" s="295"/>
      <c r="J1060" s="304"/>
      <c r="K1060" s="295"/>
      <c r="L1060" s="302"/>
      <c r="N1060" s="296" t="s">
        <v>607</v>
      </c>
      <c r="P1060" s="285"/>
    </row>
    <row r="1061" spans="1:16" ht="12.75">
      <c r="A1061" s="294"/>
      <c r="B1061" s="297"/>
      <c r="C1061" s="298" t="s">
        <v>608</v>
      </c>
      <c r="D1061" s="299"/>
      <c r="E1061" s="300">
        <v>164.7</v>
      </c>
      <c r="F1061" s="301"/>
      <c r="G1061" s="302"/>
      <c r="H1061" s="303"/>
      <c r="I1061" s="295"/>
      <c r="J1061" s="304"/>
      <c r="K1061" s="295"/>
      <c r="L1061" s="302"/>
      <c r="N1061" s="296" t="s">
        <v>608</v>
      </c>
      <c r="P1061" s="285"/>
    </row>
    <row r="1062" spans="1:81" ht="22.5">
      <c r="A1062" s="286">
        <v>188</v>
      </c>
      <c r="B1062" s="287" t="s">
        <v>1000</v>
      </c>
      <c r="C1062" s="288" t="s">
        <v>1001</v>
      </c>
      <c r="D1062" s="289" t="s">
        <v>225</v>
      </c>
      <c r="E1062" s="290">
        <v>12</v>
      </c>
      <c r="F1062" s="290">
        <v>0</v>
      </c>
      <c r="G1062" s="291">
        <f>E1062*F1062</f>
        <v>0</v>
      </c>
      <c r="H1062" s="292">
        <v>0.01</v>
      </c>
      <c r="I1062" s="293">
        <f>E1062*H1062</f>
        <v>0.12</v>
      </c>
      <c r="J1062" s="292"/>
      <c r="K1062" s="293">
        <f>E1062*J1062</f>
        <v>0</v>
      </c>
      <c r="L1062" s="291" t="s">
        <v>1791</v>
      </c>
      <c r="P1062" s="285">
        <v>2</v>
      </c>
      <c r="AB1062" s="254">
        <v>12</v>
      </c>
      <c r="AC1062" s="254">
        <v>0</v>
      </c>
      <c r="AD1062" s="254">
        <v>700</v>
      </c>
      <c r="BA1062" s="254">
        <v>2</v>
      </c>
      <c r="BB1062" s="254">
        <f>IF(BA1062=1,G1062,0)</f>
        <v>0</v>
      </c>
      <c r="BC1062" s="254">
        <f>IF(BA1062=2,G1062,0)</f>
        <v>0</v>
      </c>
      <c r="BD1062" s="254">
        <f>IF(BA1062=3,G1062,0)</f>
        <v>0</v>
      </c>
      <c r="BE1062" s="254">
        <f>IF(BA1062=4,G1062,0)</f>
        <v>0</v>
      </c>
      <c r="BF1062" s="254">
        <f>IF(BA1062=5,G1062,0)</f>
        <v>0</v>
      </c>
      <c r="CB1062" s="285">
        <v>12</v>
      </c>
      <c r="CC1062" s="285">
        <v>0</v>
      </c>
    </row>
    <row r="1063" spans="1:16" ht="12.75">
      <c r="A1063" s="294"/>
      <c r="B1063" s="297"/>
      <c r="C1063" s="298" t="s">
        <v>1002</v>
      </c>
      <c r="D1063" s="299"/>
      <c r="E1063" s="300">
        <v>12</v>
      </c>
      <c r="F1063" s="301"/>
      <c r="G1063" s="302"/>
      <c r="H1063" s="303"/>
      <c r="I1063" s="295"/>
      <c r="J1063" s="304"/>
      <c r="K1063" s="295"/>
      <c r="L1063" s="302"/>
      <c r="N1063" s="296" t="s">
        <v>1002</v>
      </c>
      <c r="P1063" s="285"/>
    </row>
    <row r="1064" spans="1:81" ht="12.75">
      <c r="A1064" s="286">
        <v>189</v>
      </c>
      <c r="B1064" s="287" t="s">
        <v>933</v>
      </c>
      <c r="C1064" s="288" t="s">
        <v>934</v>
      </c>
      <c r="D1064" s="289" t="s">
        <v>200</v>
      </c>
      <c r="E1064" s="290">
        <v>219.6663</v>
      </c>
      <c r="F1064" s="290">
        <v>0</v>
      </c>
      <c r="G1064" s="291">
        <f>E1064*F1064</f>
        <v>0</v>
      </c>
      <c r="H1064" s="292">
        <v>0.001</v>
      </c>
      <c r="I1064" s="293">
        <f>E1064*H1064</f>
        <v>0.2196663</v>
      </c>
      <c r="J1064" s="292"/>
      <c r="K1064" s="293">
        <f>E1064*J1064</f>
        <v>0</v>
      </c>
      <c r="L1064" s="291" t="s">
        <v>1787</v>
      </c>
      <c r="P1064" s="285">
        <v>2</v>
      </c>
      <c r="AB1064" s="254">
        <v>3</v>
      </c>
      <c r="AC1064" s="254">
        <v>7</v>
      </c>
      <c r="AD1064" s="254">
        <v>11163230</v>
      </c>
      <c r="BA1064" s="254">
        <v>2</v>
      </c>
      <c r="BB1064" s="254">
        <f>IF(BA1064=1,G1064,0)</f>
        <v>0</v>
      </c>
      <c r="BC1064" s="254">
        <f>IF(BA1064=2,G1064,0)</f>
        <v>0</v>
      </c>
      <c r="BD1064" s="254">
        <f>IF(BA1064=3,G1064,0)</f>
        <v>0</v>
      </c>
      <c r="BE1064" s="254">
        <f>IF(BA1064=4,G1064,0)</f>
        <v>0</v>
      </c>
      <c r="BF1064" s="254">
        <f>IF(BA1064=5,G1064,0)</f>
        <v>0</v>
      </c>
      <c r="CB1064" s="285">
        <v>3</v>
      </c>
      <c r="CC1064" s="285">
        <v>7</v>
      </c>
    </row>
    <row r="1065" spans="1:16" ht="12.75">
      <c r="A1065" s="294"/>
      <c r="B1065" s="297"/>
      <c r="C1065" s="298" t="s">
        <v>786</v>
      </c>
      <c r="D1065" s="299"/>
      <c r="E1065" s="300">
        <v>140.24</v>
      </c>
      <c r="F1065" s="301"/>
      <c r="G1065" s="302"/>
      <c r="H1065" s="303"/>
      <c r="I1065" s="295"/>
      <c r="J1065" s="304"/>
      <c r="K1065" s="295"/>
      <c r="L1065" s="302"/>
      <c r="N1065" s="296" t="s">
        <v>786</v>
      </c>
      <c r="P1065" s="285"/>
    </row>
    <row r="1066" spans="1:16" ht="12.75">
      <c r="A1066" s="294"/>
      <c r="B1066" s="297"/>
      <c r="C1066" s="298" t="s">
        <v>1003</v>
      </c>
      <c r="D1066" s="299"/>
      <c r="E1066" s="300">
        <v>32.94</v>
      </c>
      <c r="F1066" s="301"/>
      <c r="G1066" s="302"/>
      <c r="H1066" s="303"/>
      <c r="I1066" s="295"/>
      <c r="J1066" s="304"/>
      <c r="K1066" s="295"/>
      <c r="L1066" s="302"/>
      <c r="N1066" s="296" t="s">
        <v>1003</v>
      </c>
      <c r="P1066" s="285"/>
    </row>
    <row r="1067" spans="1:16" ht="12.75">
      <c r="A1067" s="294"/>
      <c r="B1067" s="297"/>
      <c r="C1067" s="298" t="s">
        <v>1004</v>
      </c>
      <c r="D1067" s="299"/>
      <c r="E1067" s="300">
        <v>26.675</v>
      </c>
      <c r="F1067" s="301"/>
      <c r="G1067" s="302"/>
      <c r="H1067" s="303"/>
      <c r="I1067" s="295"/>
      <c r="J1067" s="304"/>
      <c r="K1067" s="295"/>
      <c r="L1067" s="302"/>
      <c r="N1067" s="296" t="s">
        <v>1004</v>
      </c>
      <c r="P1067" s="285"/>
    </row>
    <row r="1068" spans="1:16" ht="12.75">
      <c r="A1068" s="294"/>
      <c r="B1068" s="297"/>
      <c r="C1068" s="298" t="s">
        <v>1005</v>
      </c>
      <c r="D1068" s="299"/>
      <c r="E1068" s="300">
        <v>17.255</v>
      </c>
      <c r="F1068" s="301"/>
      <c r="G1068" s="302"/>
      <c r="H1068" s="303"/>
      <c r="I1068" s="295"/>
      <c r="J1068" s="304"/>
      <c r="K1068" s="295"/>
      <c r="L1068" s="302"/>
      <c r="N1068" s="296" t="s">
        <v>1005</v>
      </c>
      <c r="P1068" s="285"/>
    </row>
    <row r="1069" spans="1:16" ht="12.75">
      <c r="A1069" s="294"/>
      <c r="B1069" s="297"/>
      <c r="C1069" s="298" t="s">
        <v>1006</v>
      </c>
      <c r="D1069" s="299"/>
      <c r="E1069" s="300">
        <v>2.5562</v>
      </c>
      <c r="F1069" s="301"/>
      <c r="G1069" s="302"/>
      <c r="H1069" s="303"/>
      <c r="I1069" s="295"/>
      <c r="J1069" s="304"/>
      <c r="K1069" s="295"/>
      <c r="L1069" s="302"/>
      <c r="N1069" s="296" t="s">
        <v>1006</v>
      </c>
      <c r="P1069" s="285"/>
    </row>
    <row r="1070" spans="1:81" ht="12.75">
      <c r="A1070" s="286">
        <v>190</v>
      </c>
      <c r="B1070" s="287" t="s">
        <v>1007</v>
      </c>
      <c r="C1070" s="288" t="s">
        <v>1008</v>
      </c>
      <c r="D1070" s="289" t="s">
        <v>160</v>
      </c>
      <c r="E1070" s="290">
        <v>1236.73</v>
      </c>
      <c r="F1070" s="290">
        <v>0</v>
      </c>
      <c r="G1070" s="291">
        <f>E1070*F1070</f>
        <v>0</v>
      </c>
      <c r="H1070" s="292">
        <v>0.00196</v>
      </c>
      <c r="I1070" s="293">
        <f>E1070*H1070</f>
        <v>2.4239908</v>
      </c>
      <c r="J1070" s="292"/>
      <c r="K1070" s="293">
        <f>E1070*J1070</f>
        <v>0</v>
      </c>
      <c r="L1070" s="291" t="s">
        <v>1787</v>
      </c>
      <c r="P1070" s="285">
        <v>2</v>
      </c>
      <c r="AB1070" s="254">
        <v>3</v>
      </c>
      <c r="AC1070" s="254">
        <v>7</v>
      </c>
      <c r="AD1070" s="254">
        <v>28322012</v>
      </c>
      <c r="BA1070" s="254">
        <v>2</v>
      </c>
      <c r="BB1070" s="254">
        <f>IF(BA1070=1,G1070,0)</f>
        <v>0</v>
      </c>
      <c r="BC1070" s="254">
        <f>IF(BA1070=2,G1070,0)</f>
        <v>0</v>
      </c>
      <c r="BD1070" s="254">
        <f>IF(BA1070=3,G1070,0)</f>
        <v>0</v>
      </c>
      <c r="BE1070" s="254">
        <f>IF(BA1070=4,G1070,0)</f>
        <v>0</v>
      </c>
      <c r="BF1070" s="254">
        <f>IF(BA1070=5,G1070,0)</f>
        <v>0</v>
      </c>
      <c r="CB1070" s="285">
        <v>3</v>
      </c>
      <c r="CC1070" s="285">
        <v>7</v>
      </c>
    </row>
    <row r="1071" spans="1:16" ht="12.75">
      <c r="A1071" s="294"/>
      <c r="B1071" s="297"/>
      <c r="C1071" s="298" t="s">
        <v>1009</v>
      </c>
      <c r="D1071" s="299"/>
      <c r="E1071" s="300">
        <v>771.32</v>
      </c>
      <c r="F1071" s="301"/>
      <c r="G1071" s="302"/>
      <c r="H1071" s="303"/>
      <c r="I1071" s="295"/>
      <c r="J1071" s="304"/>
      <c r="K1071" s="295"/>
      <c r="L1071" s="302"/>
      <c r="N1071" s="296" t="s">
        <v>1009</v>
      </c>
      <c r="P1071" s="285"/>
    </row>
    <row r="1072" spans="1:16" ht="12.75">
      <c r="A1072" s="294"/>
      <c r="B1072" s="297"/>
      <c r="C1072" s="298" t="s">
        <v>1010</v>
      </c>
      <c r="D1072" s="299"/>
      <c r="E1072" s="300">
        <v>181.17</v>
      </c>
      <c r="F1072" s="301"/>
      <c r="G1072" s="302"/>
      <c r="H1072" s="303"/>
      <c r="I1072" s="295"/>
      <c r="J1072" s="304"/>
      <c r="K1072" s="295"/>
      <c r="L1072" s="302"/>
      <c r="N1072" s="296" t="s">
        <v>1010</v>
      </c>
      <c r="P1072" s="285"/>
    </row>
    <row r="1073" spans="1:16" ht="12.75">
      <c r="A1073" s="294"/>
      <c r="B1073" s="297"/>
      <c r="C1073" s="298" t="s">
        <v>1011</v>
      </c>
      <c r="D1073" s="299"/>
      <c r="E1073" s="300">
        <v>141.691</v>
      </c>
      <c r="F1073" s="301"/>
      <c r="G1073" s="302"/>
      <c r="H1073" s="303"/>
      <c r="I1073" s="295"/>
      <c r="J1073" s="304"/>
      <c r="K1073" s="295"/>
      <c r="L1073" s="302"/>
      <c r="N1073" s="296" t="s">
        <v>1011</v>
      </c>
      <c r="P1073" s="285"/>
    </row>
    <row r="1074" spans="1:16" ht="12.75">
      <c r="A1074" s="294"/>
      <c r="B1074" s="297"/>
      <c r="C1074" s="298" t="s">
        <v>1012</v>
      </c>
      <c r="D1074" s="299"/>
      <c r="E1074" s="300">
        <v>95.095</v>
      </c>
      <c r="F1074" s="301"/>
      <c r="G1074" s="302"/>
      <c r="H1074" s="303"/>
      <c r="I1074" s="295"/>
      <c r="J1074" s="304"/>
      <c r="K1074" s="295"/>
      <c r="L1074" s="302"/>
      <c r="N1074" s="296" t="s">
        <v>1012</v>
      </c>
      <c r="P1074" s="285"/>
    </row>
    <row r="1075" spans="1:16" ht="12.75">
      <c r="A1075" s="294"/>
      <c r="B1075" s="297"/>
      <c r="C1075" s="298" t="s">
        <v>1013</v>
      </c>
      <c r="D1075" s="299"/>
      <c r="E1075" s="300">
        <v>47.454</v>
      </c>
      <c r="F1075" s="301"/>
      <c r="G1075" s="302"/>
      <c r="H1075" s="303"/>
      <c r="I1075" s="295"/>
      <c r="J1075" s="304"/>
      <c r="K1075" s="295"/>
      <c r="L1075" s="302"/>
      <c r="N1075" s="296" t="s">
        <v>1013</v>
      </c>
      <c r="P1075" s="285"/>
    </row>
    <row r="1076" spans="1:81" ht="22.5">
      <c r="A1076" s="286">
        <v>191</v>
      </c>
      <c r="B1076" s="287" t="s">
        <v>1014</v>
      </c>
      <c r="C1076" s="288" t="s">
        <v>1015</v>
      </c>
      <c r="D1076" s="289" t="s">
        <v>160</v>
      </c>
      <c r="E1076" s="290">
        <v>2458.288</v>
      </c>
      <c r="F1076" s="290">
        <v>0</v>
      </c>
      <c r="G1076" s="291">
        <f>E1076*F1076</f>
        <v>0</v>
      </c>
      <c r="H1076" s="292">
        <v>0.004</v>
      </c>
      <c r="I1076" s="293">
        <f>E1076*H1076</f>
        <v>9.833152</v>
      </c>
      <c r="J1076" s="292"/>
      <c r="K1076" s="293">
        <f>E1076*J1076</f>
        <v>0</v>
      </c>
      <c r="L1076" s="291" t="s">
        <v>1787</v>
      </c>
      <c r="P1076" s="285">
        <v>2</v>
      </c>
      <c r="AB1076" s="254">
        <v>3</v>
      </c>
      <c r="AC1076" s="254">
        <v>7</v>
      </c>
      <c r="AD1076" s="254">
        <v>62852265</v>
      </c>
      <c r="BA1076" s="254">
        <v>2</v>
      </c>
      <c r="BB1076" s="254">
        <f>IF(BA1076=1,G1076,0)</f>
        <v>0</v>
      </c>
      <c r="BC1076" s="254">
        <f>IF(BA1076=2,G1076,0)</f>
        <v>0</v>
      </c>
      <c r="BD1076" s="254">
        <f>IF(BA1076=3,G1076,0)</f>
        <v>0</v>
      </c>
      <c r="BE1076" s="254">
        <f>IF(BA1076=4,G1076,0)</f>
        <v>0</v>
      </c>
      <c r="BF1076" s="254">
        <f>IF(BA1076=5,G1076,0)</f>
        <v>0</v>
      </c>
      <c r="CB1076" s="285">
        <v>3</v>
      </c>
      <c r="CC1076" s="285">
        <v>7</v>
      </c>
    </row>
    <row r="1077" spans="1:16" ht="12.75">
      <c r="A1077" s="294"/>
      <c r="B1077" s="297"/>
      <c r="C1077" s="298" t="s">
        <v>1016</v>
      </c>
      <c r="D1077" s="299"/>
      <c r="E1077" s="300">
        <v>1612.76</v>
      </c>
      <c r="F1077" s="301"/>
      <c r="G1077" s="302"/>
      <c r="H1077" s="303"/>
      <c r="I1077" s="295"/>
      <c r="J1077" s="304"/>
      <c r="K1077" s="295"/>
      <c r="L1077" s="302"/>
      <c r="N1077" s="296" t="s">
        <v>1016</v>
      </c>
      <c r="P1077" s="285"/>
    </row>
    <row r="1078" spans="1:16" ht="12.75">
      <c r="A1078" s="294"/>
      <c r="B1078" s="297"/>
      <c r="C1078" s="298" t="s">
        <v>1017</v>
      </c>
      <c r="D1078" s="299"/>
      <c r="E1078" s="300">
        <v>378.81</v>
      </c>
      <c r="F1078" s="301"/>
      <c r="G1078" s="302"/>
      <c r="H1078" s="303"/>
      <c r="I1078" s="295"/>
      <c r="J1078" s="304"/>
      <c r="K1078" s="295"/>
      <c r="L1078" s="302"/>
      <c r="N1078" s="296" t="s">
        <v>1017</v>
      </c>
      <c r="P1078" s="285"/>
    </row>
    <row r="1079" spans="1:16" ht="12.75">
      <c r="A1079" s="294"/>
      <c r="B1079" s="297"/>
      <c r="C1079" s="298" t="s">
        <v>1018</v>
      </c>
      <c r="D1079" s="299"/>
      <c r="E1079" s="300">
        <v>256.08</v>
      </c>
      <c r="F1079" s="301"/>
      <c r="G1079" s="302"/>
      <c r="H1079" s="303"/>
      <c r="I1079" s="295"/>
      <c r="J1079" s="304"/>
      <c r="K1079" s="295"/>
      <c r="L1079" s="302"/>
      <c r="N1079" s="296" t="s">
        <v>1018</v>
      </c>
      <c r="P1079" s="285"/>
    </row>
    <row r="1080" spans="1:16" ht="12.75">
      <c r="A1080" s="294"/>
      <c r="B1080" s="297"/>
      <c r="C1080" s="298" t="s">
        <v>1019</v>
      </c>
      <c r="D1080" s="299"/>
      <c r="E1080" s="300">
        <v>165.648</v>
      </c>
      <c r="F1080" s="301"/>
      <c r="G1080" s="302"/>
      <c r="H1080" s="303"/>
      <c r="I1080" s="295"/>
      <c r="J1080" s="304"/>
      <c r="K1080" s="295"/>
      <c r="L1080" s="302"/>
      <c r="N1080" s="296" t="s">
        <v>1019</v>
      </c>
      <c r="P1080" s="285"/>
    </row>
    <row r="1081" spans="1:16" ht="12.75">
      <c r="A1081" s="294"/>
      <c r="B1081" s="297"/>
      <c r="C1081" s="298" t="s">
        <v>1020</v>
      </c>
      <c r="D1081" s="299"/>
      <c r="E1081" s="300">
        <v>44.99</v>
      </c>
      <c r="F1081" s="301"/>
      <c r="G1081" s="302"/>
      <c r="H1081" s="303"/>
      <c r="I1081" s="295"/>
      <c r="J1081" s="304"/>
      <c r="K1081" s="295"/>
      <c r="L1081" s="302"/>
      <c r="N1081" s="296" t="s">
        <v>1020</v>
      </c>
      <c r="P1081" s="285"/>
    </row>
    <row r="1082" spans="1:81" ht="12.75">
      <c r="A1082" s="286">
        <v>192</v>
      </c>
      <c r="B1082" s="287" t="s">
        <v>1021</v>
      </c>
      <c r="C1082" s="288" t="s">
        <v>1022</v>
      </c>
      <c r="D1082" s="289" t="s">
        <v>160</v>
      </c>
      <c r="E1082" s="290">
        <v>44.99</v>
      </c>
      <c r="F1082" s="290">
        <v>0</v>
      </c>
      <c r="G1082" s="291">
        <f>E1082*F1082</f>
        <v>0</v>
      </c>
      <c r="H1082" s="292">
        <v>0.0044</v>
      </c>
      <c r="I1082" s="293">
        <f>E1082*H1082</f>
        <v>0.19795600000000002</v>
      </c>
      <c r="J1082" s="292"/>
      <c r="K1082" s="293">
        <f>E1082*J1082</f>
        <v>0</v>
      </c>
      <c r="L1082" s="291" t="s">
        <v>1787</v>
      </c>
      <c r="P1082" s="285">
        <v>2</v>
      </c>
      <c r="AB1082" s="254">
        <v>3</v>
      </c>
      <c r="AC1082" s="254">
        <v>7</v>
      </c>
      <c r="AD1082" s="254">
        <v>62852266</v>
      </c>
      <c r="BA1082" s="254">
        <v>2</v>
      </c>
      <c r="BB1082" s="254">
        <f>IF(BA1082=1,G1082,0)</f>
        <v>0</v>
      </c>
      <c r="BC1082" s="254">
        <f>IF(BA1082=2,G1082,0)</f>
        <v>0</v>
      </c>
      <c r="BD1082" s="254">
        <f>IF(BA1082=3,G1082,0)</f>
        <v>0</v>
      </c>
      <c r="BE1082" s="254">
        <f>IF(BA1082=4,G1082,0)</f>
        <v>0</v>
      </c>
      <c r="BF1082" s="254">
        <f>IF(BA1082=5,G1082,0)</f>
        <v>0</v>
      </c>
      <c r="CB1082" s="285">
        <v>3</v>
      </c>
      <c r="CC1082" s="285">
        <v>7</v>
      </c>
    </row>
    <row r="1083" spans="1:16" ht="12.75">
      <c r="A1083" s="294"/>
      <c r="B1083" s="297"/>
      <c r="C1083" s="298" t="s">
        <v>1020</v>
      </c>
      <c r="D1083" s="299"/>
      <c r="E1083" s="300">
        <v>44.99</v>
      </c>
      <c r="F1083" s="301"/>
      <c r="G1083" s="302"/>
      <c r="H1083" s="303"/>
      <c r="I1083" s="295"/>
      <c r="J1083" s="304"/>
      <c r="K1083" s="295"/>
      <c r="L1083" s="302"/>
      <c r="N1083" s="296" t="s">
        <v>1020</v>
      </c>
      <c r="P1083" s="285"/>
    </row>
    <row r="1084" spans="1:81" ht="12.75">
      <c r="A1084" s="286">
        <v>193</v>
      </c>
      <c r="B1084" s="287" t="s">
        <v>1023</v>
      </c>
      <c r="C1084" s="288" t="s">
        <v>1024</v>
      </c>
      <c r="D1084" s="289" t="s">
        <v>160</v>
      </c>
      <c r="E1084" s="290">
        <v>1180.515</v>
      </c>
      <c r="F1084" s="290">
        <v>0</v>
      </c>
      <c r="G1084" s="291">
        <f>E1084*F1084</f>
        <v>0</v>
      </c>
      <c r="H1084" s="292">
        <v>0.0003</v>
      </c>
      <c r="I1084" s="293">
        <f>E1084*H1084</f>
        <v>0.3541545</v>
      </c>
      <c r="J1084" s="292"/>
      <c r="K1084" s="293">
        <f>E1084*J1084</f>
        <v>0</v>
      </c>
      <c r="L1084" s="291" t="s">
        <v>1787</v>
      </c>
      <c r="P1084" s="285">
        <v>2</v>
      </c>
      <c r="AB1084" s="254">
        <v>3</v>
      </c>
      <c r="AC1084" s="254">
        <v>7</v>
      </c>
      <c r="AD1084" s="254">
        <v>69366198</v>
      </c>
      <c r="BA1084" s="254">
        <v>2</v>
      </c>
      <c r="BB1084" s="254">
        <f>IF(BA1084=1,G1084,0)</f>
        <v>0</v>
      </c>
      <c r="BC1084" s="254">
        <f>IF(BA1084=2,G1084,0)</f>
        <v>0</v>
      </c>
      <c r="BD1084" s="254">
        <f>IF(BA1084=3,G1084,0)</f>
        <v>0</v>
      </c>
      <c r="BE1084" s="254">
        <f>IF(BA1084=4,G1084,0)</f>
        <v>0</v>
      </c>
      <c r="BF1084" s="254">
        <f>IF(BA1084=5,G1084,0)</f>
        <v>0</v>
      </c>
      <c r="CB1084" s="285">
        <v>3</v>
      </c>
      <c r="CC1084" s="285">
        <v>7</v>
      </c>
    </row>
    <row r="1085" spans="1:16" ht="12.75">
      <c r="A1085" s="294"/>
      <c r="B1085" s="297"/>
      <c r="C1085" s="298" t="s">
        <v>1025</v>
      </c>
      <c r="D1085" s="299"/>
      <c r="E1085" s="300">
        <v>736.26</v>
      </c>
      <c r="F1085" s="301"/>
      <c r="G1085" s="302"/>
      <c r="H1085" s="303"/>
      <c r="I1085" s="295"/>
      <c r="J1085" s="304"/>
      <c r="K1085" s="295"/>
      <c r="L1085" s="302"/>
      <c r="N1085" s="296" t="s">
        <v>1025</v>
      </c>
      <c r="P1085" s="285"/>
    </row>
    <row r="1086" spans="1:16" ht="12.75">
      <c r="A1086" s="294"/>
      <c r="B1086" s="297"/>
      <c r="C1086" s="298" t="s">
        <v>1026</v>
      </c>
      <c r="D1086" s="299"/>
      <c r="E1086" s="300">
        <v>172.935</v>
      </c>
      <c r="F1086" s="301"/>
      <c r="G1086" s="302"/>
      <c r="H1086" s="303"/>
      <c r="I1086" s="295"/>
      <c r="J1086" s="304"/>
      <c r="K1086" s="295"/>
      <c r="L1086" s="302"/>
      <c r="N1086" s="296" t="s">
        <v>1026</v>
      </c>
      <c r="P1086" s="285"/>
    </row>
    <row r="1087" spans="1:16" ht="12.75">
      <c r="A1087" s="294"/>
      <c r="B1087" s="297"/>
      <c r="C1087" s="298" t="s">
        <v>1027</v>
      </c>
      <c r="D1087" s="299"/>
      <c r="E1087" s="300">
        <v>135.2505</v>
      </c>
      <c r="F1087" s="301"/>
      <c r="G1087" s="302"/>
      <c r="H1087" s="303"/>
      <c r="I1087" s="295"/>
      <c r="J1087" s="304"/>
      <c r="K1087" s="295"/>
      <c r="L1087" s="302"/>
      <c r="N1087" s="296" t="s">
        <v>1027</v>
      </c>
      <c r="P1087" s="285"/>
    </row>
    <row r="1088" spans="1:16" ht="12.75">
      <c r="A1088" s="294"/>
      <c r="B1088" s="297"/>
      <c r="C1088" s="298" t="s">
        <v>1028</v>
      </c>
      <c r="D1088" s="299"/>
      <c r="E1088" s="300">
        <v>90.7725</v>
      </c>
      <c r="F1088" s="301"/>
      <c r="G1088" s="302"/>
      <c r="H1088" s="303"/>
      <c r="I1088" s="295"/>
      <c r="J1088" s="304"/>
      <c r="K1088" s="295"/>
      <c r="L1088" s="302"/>
      <c r="N1088" s="296" t="s">
        <v>1028</v>
      </c>
      <c r="P1088" s="285"/>
    </row>
    <row r="1089" spans="1:16" ht="12.75">
      <c r="A1089" s="294"/>
      <c r="B1089" s="297"/>
      <c r="C1089" s="298" t="s">
        <v>1029</v>
      </c>
      <c r="D1089" s="299"/>
      <c r="E1089" s="300">
        <v>45.297</v>
      </c>
      <c r="F1089" s="301"/>
      <c r="G1089" s="302"/>
      <c r="H1089" s="303"/>
      <c r="I1089" s="295"/>
      <c r="J1089" s="304"/>
      <c r="K1089" s="295"/>
      <c r="L1089" s="302"/>
      <c r="N1089" s="296" t="s">
        <v>1029</v>
      </c>
      <c r="P1089" s="285"/>
    </row>
    <row r="1090" spans="1:81" ht="12.75">
      <c r="A1090" s="286">
        <v>194</v>
      </c>
      <c r="B1090" s="287" t="s">
        <v>1030</v>
      </c>
      <c r="C1090" s="288" t="s">
        <v>1031</v>
      </c>
      <c r="D1090" s="289" t="s">
        <v>334</v>
      </c>
      <c r="E1090" s="290">
        <v>14.0627723</v>
      </c>
      <c r="F1090" s="290">
        <v>0</v>
      </c>
      <c r="G1090" s="291">
        <f>E1090*F1090</f>
        <v>0</v>
      </c>
      <c r="H1090" s="292">
        <v>0</v>
      </c>
      <c r="I1090" s="293">
        <f>E1090*H1090</f>
        <v>0</v>
      </c>
      <c r="J1090" s="292"/>
      <c r="K1090" s="293">
        <f>E1090*J1090</f>
        <v>0</v>
      </c>
      <c r="L1090" s="291" t="s">
        <v>1787</v>
      </c>
      <c r="P1090" s="285">
        <v>2</v>
      </c>
      <c r="AB1090" s="254">
        <v>7</v>
      </c>
      <c r="AC1090" s="254">
        <v>1001</v>
      </c>
      <c r="AD1090" s="254">
        <v>5</v>
      </c>
      <c r="BA1090" s="254">
        <v>2</v>
      </c>
      <c r="BB1090" s="254">
        <f>IF(BA1090=1,G1090,0)</f>
        <v>0</v>
      </c>
      <c r="BC1090" s="254">
        <f>IF(BA1090=2,G1090,0)</f>
        <v>0</v>
      </c>
      <c r="BD1090" s="254">
        <f>IF(BA1090=3,G1090,0)</f>
        <v>0</v>
      </c>
      <c r="BE1090" s="254">
        <f>IF(BA1090=4,G1090,0)</f>
        <v>0</v>
      </c>
      <c r="BF1090" s="254">
        <f>IF(BA1090=5,G1090,0)</f>
        <v>0</v>
      </c>
      <c r="CB1090" s="285">
        <v>7</v>
      </c>
      <c r="CC1090" s="285">
        <v>1001</v>
      </c>
    </row>
    <row r="1091" spans="1:58" ht="12.75">
      <c r="A1091" s="305"/>
      <c r="B1091" s="306" t="s">
        <v>98</v>
      </c>
      <c r="C1091" s="307" t="s">
        <v>949</v>
      </c>
      <c r="D1091" s="308"/>
      <c r="E1091" s="309"/>
      <c r="F1091" s="310"/>
      <c r="G1091" s="311">
        <f>SUM(G993:G1090)</f>
        <v>0</v>
      </c>
      <c r="H1091" s="312"/>
      <c r="I1091" s="313">
        <f>SUM(I993:I1090)</f>
        <v>14.0627723</v>
      </c>
      <c r="J1091" s="312"/>
      <c r="K1091" s="313">
        <f>SUM(K993:K1090)</f>
        <v>-19.9098</v>
      </c>
      <c r="L1091" s="311">
        <f>SUM(L993:L1090)</f>
        <v>0</v>
      </c>
      <c r="P1091" s="285">
        <v>4</v>
      </c>
      <c r="BB1091" s="314">
        <f>SUM(BB993:BB1090)</f>
        <v>0</v>
      </c>
      <c r="BC1091" s="314">
        <f>SUM(BC993:BC1090)</f>
        <v>0</v>
      </c>
      <c r="BD1091" s="314">
        <f>SUM(BD993:BD1090)</f>
        <v>0</v>
      </c>
      <c r="BE1091" s="314">
        <f>SUM(BE993:BE1090)</f>
        <v>0</v>
      </c>
      <c r="BF1091" s="314">
        <f>SUM(BF993:BF1090)</f>
        <v>0</v>
      </c>
    </row>
    <row r="1092" spans="1:16" ht="12.75">
      <c r="A1092" s="275" t="s">
        <v>95</v>
      </c>
      <c r="B1092" s="276" t="s">
        <v>1032</v>
      </c>
      <c r="C1092" s="277" t="s">
        <v>1033</v>
      </c>
      <c r="D1092" s="278"/>
      <c r="E1092" s="279"/>
      <c r="F1092" s="279"/>
      <c r="G1092" s="280"/>
      <c r="H1092" s="281"/>
      <c r="I1092" s="282"/>
      <c r="J1092" s="283"/>
      <c r="K1092" s="284"/>
      <c r="L1092" s="280"/>
      <c r="P1092" s="285">
        <v>1</v>
      </c>
    </row>
    <row r="1093" spans="1:81" ht="22.5">
      <c r="A1093" s="286">
        <v>195</v>
      </c>
      <c r="B1093" s="287" t="s">
        <v>1035</v>
      </c>
      <c r="C1093" s="288" t="s">
        <v>1036</v>
      </c>
      <c r="D1093" s="289" t="s">
        <v>217</v>
      </c>
      <c r="E1093" s="290">
        <v>277.04</v>
      </c>
      <c r="F1093" s="290">
        <v>0</v>
      </c>
      <c r="G1093" s="291">
        <f>E1093*F1093</f>
        <v>0</v>
      </c>
      <c r="H1093" s="292">
        <v>0.00034</v>
      </c>
      <c r="I1093" s="293">
        <f>E1093*H1093</f>
        <v>0.09419360000000002</v>
      </c>
      <c r="J1093" s="292">
        <v>0</v>
      </c>
      <c r="K1093" s="293">
        <f>E1093*J1093</f>
        <v>0</v>
      </c>
      <c r="L1093" s="291" t="s">
        <v>1794</v>
      </c>
      <c r="P1093" s="285">
        <v>2</v>
      </c>
      <c r="AB1093" s="254">
        <v>1</v>
      </c>
      <c r="AC1093" s="254">
        <v>0</v>
      </c>
      <c r="AD1093" s="254">
        <v>0</v>
      </c>
      <c r="BA1093" s="254">
        <v>2</v>
      </c>
      <c r="BB1093" s="254">
        <f>IF(BA1093=1,G1093,0)</f>
        <v>0</v>
      </c>
      <c r="BC1093" s="254">
        <f>IF(BA1093=2,G1093,0)</f>
        <v>0</v>
      </c>
      <c r="BD1093" s="254">
        <f>IF(BA1093=3,G1093,0)</f>
        <v>0</v>
      </c>
      <c r="BE1093" s="254">
        <f>IF(BA1093=4,G1093,0)</f>
        <v>0</v>
      </c>
      <c r="BF1093" s="254">
        <f>IF(BA1093=5,G1093,0)</f>
        <v>0</v>
      </c>
      <c r="CB1093" s="285">
        <v>1</v>
      </c>
      <c r="CC1093" s="285">
        <v>0</v>
      </c>
    </row>
    <row r="1094" spans="1:16" ht="12.75">
      <c r="A1094" s="294"/>
      <c r="B1094" s="297"/>
      <c r="C1094" s="298" t="s">
        <v>1037</v>
      </c>
      <c r="D1094" s="299"/>
      <c r="E1094" s="300">
        <v>0</v>
      </c>
      <c r="F1094" s="301"/>
      <c r="G1094" s="302"/>
      <c r="H1094" s="303"/>
      <c r="I1094" s="295"/>
      <c r="J1094" s="304"/>
      <c r="K1094" s="295"/>
      <c r="L1094" s="302"/>
      <c r="N1094" s="296" t="s">
        <v>1037</v>
      </c>
      <c r="P1094" s="285"/>
    </row>
    <row r="1095" spans="1:16" ht="12.75">
      <c r="A1095" s="294"/>
      <c r="B1095" s="297"/>
      <c r="C1095" s="298" t="s">
        <v>974</v>
      </c>
      <c r="D1095" s="299"/>
      <c r="E1095" s="300">
        <v>0</v>
      </c>
      <c r="F1095" s="301"/>
      <c r="G1095" s="302"/>
      <c r="H1095" s="303"/>
      <c r="I1095" s="295"/>
      <c r="J1095" s="304"/>
      <c r="K1095" s="295"/>
      <c r="L1095" s="302"/>
      <c r="N1095" s="296" t="s">
        <v>974</v>
      </c>
      <c r="P1095" s="285"/>
    </row>
    <row r="1096" spans="1:16" ht="12.75">
      <c r="A1096" s="294"/>
      <c r="B1096" s="297"/>
      <c r="C1096" s="298" t="s">
        <v>975</v>
      </c>
      <c r="D1096" s="299"/>
      <c r="E1096" s="300">
        <v>0</v>
      </c>
      <c r="F1096" s="301"/>
      <c r="G1096" s="302"/>
      <c r="H1096" s="303"/>
      <c r="I1096" s="295"/>
      <c r="J1096" s="304"/>
      <c r="K1096" s="295"/>
      <c r="L1096" s="302"/>
      <c r="N1096" s="296" t="s">
        <v>975</v>
      </c>
      <c r="P1096" s="285"/>
    </row>
    <row r="1097" spans="1:16" ht="12.75">
      <c r="A1097" s="294"/>
      <c r="B1097" s="297"/>
      <c r="C1097" s="298" t="s">
        <v>976</v>
      </c>
      <c r="D1097" s="299"/>
      <c r="E1097" s="300">
        <v>0</v>
      </c>
      <c r="F1097" s="301"/>
      <c r="G1097" s="302"/>
      <c r="H1097" s="303"/>
      <c r="I1097" s="295"/>
      <c r="J1097" s="304"/>
      <c r="K1097" s="295"/>
      <c r="L1097" s="302"/>
      <c r="N1097" s="296" t="s">
        <v>976</v>
      </c>
      <c r="P1097" s="285"/>
    </row>
    <row r="1098" spans="1:16" ht="12.75">
      <c r="A1098" s="294"/>
      <c r="B1098" s="297"/>
      <c r="C1098" s="298" t="s">
        <v>977</v>
      </c>
      <c r="D1098" s="299"/>
      <c r="E1098" s="300">
        <v>58.92</v>
      </c>
      <c r="F1098" s="301"/>
      <c r="G1098" s="302"/>
      <c r="H1098" s="303"/>
      <c r="I1098" s="295"/>
      <c r="J1098" s="304"/>
      <c r="K1098" s="295"/>
      <c r="L1098" s="302"/>
      <c r="N1098" s="296" t="s">
        <v>977</v>
      </c>
      <c r="P1098" s="285"/>
    </row>
    <row r="1099" spans="1:16" ht="12.75">
      <c r="A1099" s="294"/>
      <c r="B1099" s="297"/>
      <c r="C1099" s="298" t="s">
        <v>978</v>
      </c>
      <c r="D1099" s="299"/>
      <c r="E1099" s="300">
        <v>14.4</v>
      </c>
      <c r="F1099" s="301"/>
      <c r="G1099" s="302"/>
      <c r="H1099" s="303"/>
      <c r="I1099" s="295"/>
      <c r="J1099" s="304"/>
      <c r="K1099" s="295"/>
      <c r="L1099" s="302"/>
      <c r="N1099" s="296" t="s">
        <v>978</v>
      </c>
      <c r="P1099" s="285"/>
    </row>
    <row r="1100" spans="1:16" ht="12.75">
      <c r="A1100" s="294"/>
      <c r="B1100" s="297"/>
      <c r="C1100" s="298" t="s">
        <v>979</v>
      </c>
      <c r="D1100" s="299"/>
      <c r="E1100" s="300">
        <v>0</v>
      </c>
      <c r="F1100" s="301"/>
      <c r="G1100" s="302"/>
      <c r="H1100" s="303"/>
      <c r="I1100" s="295"/>
      <c r="J1100" s="304"/>
      <c r="K1100" s="295"/>
      <c r="L1100" s="302"/>
      <c r="N1100" s="296" t="s">
        <v>979</v>
      </c>
      <c r="P1100" s="285"/>
    </row>
    <row r="1101" spans="1:16" ht="12.75">
      <c r="A1101" s="294"/>
      <c r="B1101" s="297"/>
      <c r="C1101" s="298" t="s">
        <v>980</v>
      </c>
      <c r="D1101" s="299"/>
      <c r="E1101" s="300">
        <v>27.54</v>
      </c>
      <c r="F1101" s="301"/>
      <c r="G1101" s="302"/>
      <c r="H1101" s="303"/>
      <c r="I1101" s="295"/>
      <c r="J1101" s="304"/>
      <c r="K1101" s="295"/>
      <c r="L1101" s="302"/>
      <c r="N1101" s="296" t="s">
        <v>980</v>
      </c>
      <c r="P1101" s="285"/>
    </row>
    <row r="1102" spans="1:16" ht="12.75">
      <c r="A1102" s="294"/>
      <c r="B1102" s="297"/>
      <c r="C1102" s="298" t="s">
        <v>981</v>
      </c>
      <c r="D1102" s="299"/>
      <c r="E1102" s="300">
        <v>64.71</v>
      </c>
      <c r="F1102" s="301"/>
      <c r="G1102" s="302"/>
      <c r="H1102" s="303"/>
      <c r="I1102" s="295"/>
      <c r="J1102" s="304"/>
      <c r="K1102" s="295"/>
      <c r="L1102" s="302"/>
      <c r="N1102" s="296" t="s">
        <v>981</v>
      </c>
      <c r="P1102" s="285"/>
    </row>
    <row r="1103" spans="1:16" ht="12.75">
      <c r="A1103" s="294"/>
      <c r="B1103" s="297"/>
      <c r="C1103" s="298" t="s">
        <v>982</v>
      </c>
      <c r="D1103" s="299"/>
      <c r="E1103" s="300">
        <v>0</v>
      </c>
      <c r="F1103" s="301"/>
      <c r="G1103" s="302"/>
      <c r="H1103" s="303"/>
      <c r="I1103" s="295"/>
      <c r="J1103" s="304"/>
      <c r="K1103" s="295"/>
      <c r="L1103" s="302"/>
      <c r="N1103" s="296" t="s">
        <v>982</v>
      </c>
      <c r="P1103" s="285"/>
    </row>
    <row r="1104" spans="1:16" ht="12.75">
      <c r="A1104" s="294"/>
      <c r="B1104" s="297"/>
      <c r="C1104" s="298" t="s">
        <v>976</v>
      </c>
      <c r="D1104" s="299"/>
      <c r="E1104" s="300">
        <v>0</v>
      </c>
      <c r="F1104" s="301"/>
      <c r="G1104" s="302"/>
      <c r="H1104" s="303"/>
      <c r="I1104" s="295"/>
      <c r="J1104" s="304"/>
      <c r="K1104" s="295"/>
      <c r="L1104" s="302"/>
      <c r="N1104" s="296" t="s">
        <v>976</v>
      </c>
      <c r="P1104" s="285"/>
    </row>
    <row r="1105" spans="1:16" ht="12.75">
      <c r="A1105" s="294"/>
      <c r="B1105" s="297"/>
      <c r="C1105" s="298" t="s">
        <v>983</v>
      </c>
      <c r="D1105" s="299"/>
      <c r="E1105" s="300">
        <v>74.62</v>
      </c>
      <c r="F1105" s="301"/>
      <c r="G1105" s="302"/>
      <c r="H1105" s="303"/>
      <c r="I1105" s="295"/>
      <c r="J1105" s="304"/>
      <c r="K1105" s="295"/>
      <c r="L1105" s="302"/>
      <c r="N1105" s="296" t="s">
        <v>983</v>
      </c>
      <c r="P1105" s="285"/>
    </row>
    <row r="1106" spans="1:16" ht="12.75">
      <c r="A1106" s="294"/>
      <c r="B1106" s="297"/>
      <c r="C1106" s="298" t="s">
        <v>979</v>
      </c>
      <c r="D1106" s="299"/>
      <c r="E1106" s="300">
        <v>0</v>
      </c>
      <c r="F1106" s="301"/>
      <c r="G1106" s="302"/>
      <c r="H1106" s="303"/>
      <c r="I1106" s="295"/>
      <c r="J1106" s="304"/>
      <c r="K1106" s="295"/>
      <c r="L1106" s="302"/>
      <c r="N1106" s="296" t="s">
        <v>979</v>
      </c>
      <c r="P1106" s="285"/>
    </row>
    <row r="1107" spans="1:16" ht="12.75">
      <c r="A1107" s="294"/>
      <c r="B1107" s="297"/>
      <c r="C1107" s="298" t="s">
        <v>984</v>
      </c>
      <c r="D1107" s="299"/>
      <c r="E1107" s="300">
        <v>11.66</v>
      </c>
      <c r="F1107" s="301"/>
      <c r="G1107" s="302"/>
      <c r="H1107" s="303"/>
      <c r="I1107" s="295"/>
      <c r="J1107" s="304"/>
      <c r="K1107" s="295"/>
      <c r="L1107" s="302"/>
      <c r="N1107" s="296" t="s">
        <v>984</v>
      </c>
      <c r="P1107" s="285"/>
    </row>
    <row r="1108" spans="1:16" ht="12.75">
      <c r="A1108" s="294"/>
      <c r="B1108" s="297"/>
      <c r="C1108" s="326" t="s">
        <v>127</v>
      </c>
      <c r="D1108" s="299"/>
      <c r="E1108" s="325">
        <v>251.85</v>
      </c>
      <c r="F1108" s="301"/>
      <c r="G1108" s="302"/>
      <c r="H1108" s="303"/>
      <c r="I1108" s="295"/>
      <c r="J1108" s="304"/>
      <c r="K1108" s="295"/>
      <c r="L1108" s="302"/>
      <c r="N1108" s="296" t="s">
        <v>127</v>
      </c>
      <c r="P1108" s="285"/>
    </row>
    <row r="1109" spans="1:16" ht="12.75">
      <c r="A1109" s="294"/>
      <c r="B1109" s="297"/>
      <c r="C1109" s="298" t="s">
        <v>985</v>
      </c>
      <c r="D1109" s="299"/>
      <c r="E1109" s="300">
        <v>25.19</v>
      </c>
      <c r="F1109" s="301"/>
      <c r="G1109" s="302"/>
      <c r="H1109" s="303"/>
      <c r="I1109" s="295"/>
      <c r="J1109" s="304"/>
      <c r="K1109" s="295"/>
      <c r="L1109" s="302"/>
      <c r="N1109" s="296" t="s">
        <v>985</v>
      </c>
      <c r="P1109" s="285"/>
    </row>
    <row r="1110" spans="1:81" ht="12.75">
      <c r="A1110" s="286">
        <v>196</v>
      </c>
      <c r="B1110" s="287" t="s">
        <v>1038</v>
      </c>
      <c r="C1110" s="288" t="s">
        <v>1039</v>
      </c>
      <c r="D1110" s="289" t="s">
        <v>217</v>
      </c>
      <c r="E1110" s="290">
        <v>1012.9067</v>
      </c>
      <c r="F1110" s="290">
        <v>0</v>
      </c>
      <c r="G1110" s="291">
        <f>E1110*F1110</f>
        <v>0</v>
      </c>
      <c r="H1110" s="292">
        <v>0</v>
      </c>
      <c r="I1110" s="293">
        <f>E1110*H1110</f>
        <v>0</v>
      </c>
      <c r="J1110" s="292">
        <v>0</v>
      </c>
      <c r="K1110" s="293">
        <f>E1110*J1110</f>
        <v>0</v>
      </c>
      <c r="L1110" s="291" t="s">
        <v>1787</v>
      </c>
      <c r="P1110" s="285">
        <v>2</v>
      </c>
      <c r="AB1110" s="254">
        <v>1</v>
      </c>
      <c r="AC1110" s="254">
        <v>7</v>
      </c>
      <c r="AD1110" s="254">
        <v>7</v>
      </c>
      <c r="BA1110" s="254">
        <v>2</v>
      </c>
      <c r="BB1110" s="254">
        <f>IF(BA1110=1,G1110,0)</f>
        <v>0</v>
      </c>
      <c r="BC1110" s="254">
        <f>IF(BA1110=2,G1110,0)</f>
        <v>0</v>
      </c>
      <c r="BD1110" s="254">
        <f>IF(BA1110=3,G1110,0)</f>
        <v>0</v>
      </c>
      <c r="BE1110" s="254">
        <f>IF(BA1110=4,G1110,0)</f>
        <v>0</v>
      </c>
      <c r="BF1110" s="254">
        <f>IF(BA1110=5,G1110,0)</f>
        <v>0</v>
      </c>
      <c r="CB1110" s="285">
        <v>1</v>
      </c>
      <c r="CC1110" s="285">
        <v>7</v>
      </c>
    </row>
    <row r="1111" spans="1:16" ht="12.75">
      <c r="A1111" s="294"/>
      <c r="B1111" s="297"/>
      <c r="C1111" s="298" t="s">
        <v>1040</v>
      </c>
      <c r="D1111" s="299"/>
      <c r="E1111" s="300">
        <v>429.3667</v>
      </c>
      <c r="F1111" s="301"/>
      <c r="G1111" s="302"/>
      <c r="H1111" s="303"/>
      <c r="I1111" s="295"/>
      <c r="J1111" s="304"/>
      <c r="K1111" s="295"/>
      <c r="L1111" s="302"/>
      <c r="N1111" s="296" t="s">
        <v>1040</v>
      </c>
      <c r="P1111" s="285"/>
    </row>
    <row r="1112" spans="1:16" ht="12.75">
      <c r="A1112" s="294"/>
      <c r="B1112" s="297"/>
      <c r="C1112" s="298" t="s">
        <v>1041</v>
      </c>
      <c r="D1112" s="299"/>
      <c r="E1112" s="300">
        <v>0</v>
      </c>
      <c r="F1112" s="301"/>
      <c r="G1112" s="302"/>
      <c r="H1112" s="303"/>
      <c r="I1112" s="295"/>
      <c r="J1112" s="304"/>
      <c r="K1112" s="295"/>
      <c r="L1112" s="302"/>
      <c r="N1112" s="296" t="s">
        <v>1041</v>
      </c>
      <c r="P1112" s="285"/>
    </row>
    <row r="1113" spans="1:16" ht="12.75">
      <c r="A1113" s="294"/>
      <c r="B1113" s="297"/>
      <c r="C1113" s="298" t="s">
        <v>976</v>
      </c>
      <c r="D1113" s="299"/>
      <c r="E1113" s="300">
        <v>0</v>
      </c>
      <c r="F1113" s="301"/>
      <c r="G1113" s="302"/>
      <c r="H1113" s="303"/>
      <c r="I1113" s="295"/>
      <c r="J1113" s="304"/>
      <c r="K1113" s="295"/>
      <c r="L1113" s="302"/>
      <c r="N1113" s="296" t="s">
        <v>976</v>
      </c>
      <c r="P1113" s="285"/>
    </row>
    <row r="1114" spans="1:16" ht="12.75">
      <c r="A1114" s="294"/>
      <c r="B1114" s="297"/>
      <c r="C1114" s="298" t="s">
        <v>1042</v>
      </c>
      <c r="D1114" s="299"/>
      <c r="E1114" s="300">
        <v>117.84</v>
      </c>
      <c r="F1114" s="301"/>
      <c r="G1114" s="302"/>
      <c r="H1114" s="303"/>
      <c r="I1114" s="295"/>
      <c r="J1114" s="304"/>
      <c r="K1114" s="295"/>
      <c r="L1114" s="302"/>
      <c r="N1114" s="296" t="s">
        <v>1042</v>
      </c>
      <c r="P1114" s="285"/>
    </row>
    <row r="1115" spans="1:16" ht="12.75">
      <c r="A1115" s="294"/>
      <c r="B1115" s="297"/>
      <c r="C1115" s="298" t="s">
        <v>979</v>
      </c>
      <c r="D1115" s="299"/>
      <c r="E1115" s="300">
        <v>0</v>
      </c>
      <c r="F1115" s="301"/>
      <c r="G1115" s="302"/>
      <c r="H1115" s="303"/>
      <c r="I1115" s="295"/>
      <c r="J1115" s="304"/>
      <c r="K1115" s="295"/>
      <c r="L1115" s="302"/>
      <c r="N1115" s="296" t="s">
        <v>979</v>
      </c>
      <c r="P1115" s="285"/>
    </row>
    <row r="1116" spans="1:16" ht="12.75">
      <c r="A1116" s="294"/>
      <c r="B1116" s="297"/>
      <c r="C1116" s="298" t="s">
        <v>1043</v>
      </c>
      <c r="D1116" s="299"/>
      <c r="E1116" s="300">
        <v>55.08</v>
      </c>
      <c r="F1116" s="301"/>
      <c r="G1116" s="302"/>
      <c r="H1116" s="303"/>
      <c r="I1116" s="295"/>
      <c r="J1116" s="304"/>
      <c r="K1116" s="295"/>
      <c r="L1116" s="302"/>
      <c r="N1116" s="296" t="s">
        <v>1043</v>
      </c>
      <c r="P1116" s="285"/>
    </row>
    <row r="1117" spans="1:16" ht="12.75">
      <c r="A1117" s="294"/>
      <c r="B1117" s="297"/>
      <c r="C1117" s="298" t="s">
        <v>1044</v>
      </c>
      <c r="D1117" s="299"/>
      <c r="E1117" s="300">
        <v>129.42</v>
      </c>
      <c r="F1117" s="301"/>
      <c r="G1117" s="302"/>
      <c r="H1117" s="303"/>
      <c r="I1117" s="295"/>
      <c r="J1117" s="304"/>
      <c r="K1117" s="295"/>
      <c r="L1117" s="302"/>
      <c r="N1117" s="296" t="s">
        <v>1044</v>
      </c>
      <c r="P1117" s="285"/>
    </row>
    <row r="1118" spans="1:16" ht="12.75">
      <c r="A1118" s="294"/>
      <c r="B1118" s="297"/>
      <c r="C1118" s="298" t="s">
        <v>1045</v>
      </c>
      <c r="D1118" s="299"/>
      <c r="E1118" s="300">
        <v>85.4</v>
      </c>
      <c r="F1118" s="301"/>
      <c r="G1118" s="302"/>
      <c r="H1118" s="303"/>
      <c r="I1118" s="295"/>
      <c r="J1118" s="304"/>
      <c r="K1118" s="295"/>
      <c r="L1118" s="302"/>
      <c r="N1118" s="296" t="s">
        <v>1045</v>
      </c>
      <c r="P1118" s="285"/>
    </row>
    <row r="1119" spans="1:16" ht="12.75">
      <c r="A1119" s="294"/>
      <c r="B1119" s="297"/>
      <c r="C1119" s="326" t="s">
        <v>127</v>
      </c>
      <c r="D1119" s="299"/>
      <c r="E1119" s="325">
        <v>817.1066999999999</v>
      </c>
      <c r="F1119" s="301"/>
      <c r="G1119" s="302"/>
      <c r="H1119" s="303"/>
      <c r="I1119" s="295"/>
      <c r="J1119" s="304"/>
      <c r="K1119" s="295"/>
      <c r="L1119" s="302"/>
      <c r="N1119" s="296" t="s">
        <v>127</v>
      </c>
      <c r="P1119" s="285"/>
    </row>
    <row r="1120" spans="1:16" ht="12.75">
      <c r="A1120" s="294"/>
      <c r="B1120" s="297"/>
      <c r="C1120" s="298" t="s">
        <v>1046</v>
      </c>
      <c r="D1120" s="299"/>
      <c r="E1120" s="300">
        <v>0</v>
      </c>
      <c r="F1120" s="301"/>
      <c r="G1120" s="302"/>
      <c r="H1120" s="303"/>
      <c r="I1120" s="295"/>
      <c r="J1120" s="304"/>
      <c r="K1120" s="295"/>
      <c r="L1120" s="302"/>
      <c r="N1120" s="296" t="s">
        <v>1046</v>
      </c>
      <c r="P1120" s="285"/>
    </row>
    <row r="1121" spans="1:16" ht="12.75">
      <c r="A1121" s="294"/>
      <c r="B1121" s="297"/>
      <c r="C1121" s="298" t="s">
        <v>1047</v>
      </c>
      <c r="D1121" s="299"/>
      <c r="E1121" s="300">
        <v>74.6667</v>
      </c>
      <c r="F1121" s="301"/>
      <c r="G1121" s="302"/>
      <c r="H1121" s="303"/>
      <c r="I1121" s="295"/>
      <c r="J1121" s="304"/>
      <c r="K1121" s="295"/>
      <c r="L1121" s="302"/>
      <c r="N1121" s="296" t="s">
        <v>1047</v>
      </c>
      <c r="P1121" s="285"/>
    </row>
    <row r="1122" spans="1:16" ht="12.75">
      <c r="A1122" s="294"/>
      <c r="B1122" s="297"/>
      <c r="C1122" s="298" t="s">
        <v>1048</v>
      </c>
      <c r="D1122" s="299"/>
      <c r="E1122" s="300">
        <v>0</v>
      </c>
      <c r="F1122" s="301"/>
      <c r="G1122" s="302"/>
      <c r="H1122" s="303"/>
      <c r="I1122" s="295"/>
      <c r="J1122" s="304"/>
      <c r="K1122" s="295"/>
      <c r="L1122" s="302"/>
      <c r="N1122" s="296" t="s">
        <v>1048</v>
      </c>
      <c r="P1122" s="285"/>
    </row>
    <row r="1123" spans="1:16" ht="12.75">
      <c r="A1123" s="294"/>
      <c r="B1123" s="297"/>
      <c r="C1123" s="298" t="s">
        <v>1049</v>
      </c>
      <c r="D1123" s="299"/>
      <c r="E1123" s="300">
        <v>99.6667</v>
      </c>
      <c r="F1123" s="301"/>
      <c r="G1123" s="302"/>
      <c r="H1123" s="303"/>
      <c r="I1123" s="295"/>
      <c r="J1123" s="304"/>
      <c r="K1123" s="295"/>
      <c r="L1123" s="302"/>
      <c r="N1123" s="296" t="s">
        <v>1049</v>
      </c>
      <c r="P1123" s="285"/>
    </row>
    <row r="1124" spans="1:16" ht="12.75">
      <c r="A1124" s="294"/>
      <c r="B1124" s="297"/>
      <c r="C1124" s="298" t="s">
        <v>1050</v>
      </c>
      <c r="D1124" s="299"/>
      <c r="E1124" s="300">
        <v>0</v>
      </c>
      <c r="F1124" s="301"/>
      <c r="G1124" s="302"/>
      <c r="H1124" s="303"/>
      <c r="I1124" s="295"/>
      <c r="J1124" s="304"/>
      <c r="K1124" s="295"/>
      <c r="L1124" s="302"/>
      <c r="N1124" s="296" t="s">
        <v>1050</v>
      </c>
      <c r="P1124" s="285"/>
    </row>
    <row r="1125" spans="1:16" ht="12.75">
      <c r="A1125" s="294"/>
      <c r="B1125" s="297"/>
      <c r="C1125" s="298" t="s">
        <v>1051</v>
      </c>
      <c r="D1125" s="299"/>
      <c r="E1125" s="300">
        <v>21.4667</v>
      </c>
      <c r="F1125" s="301"/>
      <c r="G1125" s="302"/>
      <c r="H1125" s="303"/>
      <c r="I1125" s="295"/>
      <c r="J1125" s="304"/>
      <c r="K1125" s="295"/>
      <c r="L1125" s="302"/>
      <c r="N1125" s="296" t="s">
        <v>1051</v>
      </c>
      <c r="P1125" s="285"/>
    </row>
    <row r="1126" spans="1:81" ht="12.75">
      <c r="A1126" s="286">
        <v>197</v>
      </c>
      <c r="B1126" s="287" t="s">
        <v>1052</v>
      </c>
      <c r="C1126" s="288" t="s">
        <v>1053</v>
      </c>
      <c r="D1126" s="289" t="s">
        <v>160</v>
      </c>
      <c r="E1126" s="290">
        <v>1297.5</v>
      </c>
      <c r="F1126" s="290">
        <v>0</v>
      </c>
      <c r="G1126" s="291">
        <f>E1126*F1126</f>
        <v>0</v>
      </c>
      <c r="H1126" s="292">
        <v>0.00023</v>
      </c>
      <c r="I1126" s="293">
        <f>E1126*H1126</f>
        <v>0.298425</v>
      </c>
      <c r="J1126" s="292">
        <v>0</v>
      </c>
      <c r="K1126" s="293">
        <f>E1126*J1126</f>
        <v>0</v>
      </c>
      <c r="L1126" s="291" t="s">
        <v>1787</v>
      </c>
      <c r="P1126" s="285">
        <v>2</v>
      </c>
      <c r="AB1126" s="254">
        <v>1</v>
      </c>
      <c r="AC1126" s="254">
        <v>7</v>
      </c>
      <c r="AD1126" s="254">
        <v>7</v>
      </c>
      <c r="BA1126" s="254">
        <v>2</v>
      </c>
      <c r="BB1126" s="254">
        <f>IF(BA1126=1,G1126,0)</f>
        <v>0</v>
      </c>
      <c r="BC1126" s="254">
        <f>IF(BA1126=2,G1126,0)</f>
        <v>0</v>
      </c>
      <c r="BD1126" s="254">
        <f>IF(BA1126=3,G1126,0)</f>
        <v>0</v>
      </c>
      <c r="BE1126" s="254">
        <f>IF(BA1126=4,G1126,0)</f>
        <v>0</v>
      </c>
      <c r="BF1126" s="254">
        <f>IF(BA1126=5,G1126,0)</f>
        <v>0</v>
      </c>
      <c r="CB1126" s="285">
        <v>1</v>
      </c>
      <c r="CC1126" s="285">
        <v>7</v>
      </c>
    </row>
    <row r="1127" spans="1:16" ht="12.75">
      <c r="A1127" s="294"/>
      <c r="B1127" s="297"/>
      <c r="C1127" s="298" t="s">
        <v>1054</v>
      </c>
      <c r="D1127" s="299"/>
      <c r="E1127" s="300">
        <v>0</v>
      </c>
      <c r="F1127" s="301"/>
      <c r="G1127" s="302"/>
      <c r="H1127" s="303"/>
      <c r="I1127" s="295"/>
      <c r="J1127" s="304"/>
      <c r="K1127" s="295"/>
      <c r="L1127" s="302"/>
      <c r="N1127" s="296" t="s">
        <v>1054</v>
      </c>
      <c r="P1127" s="285"/>
    </row>
    <row r="1128" spans="1:16" ht="12.75">
      <c r="A1128" s="294"/>
      <c r="B1128" s="297"/>
      <c r="C1128" s="298" t="s">
        <v>728</v>
      </c>
      <c r="D1128" s="299"/>
      <c r="E1128" s="300">
        <v>128.81</v>
      </c>
      <c r="F1128" s="301"/>
      <c r="G1128" s="302"/>
      <c r="H1128" s="303"/>
      <c r="I1128" s="295"/>
      <c r="J1128" s="304"/>
      <c r="K1128" s="295"/>
      <c r="L1128" s="302"/>
      <c r="N1128" s="296" t="s">
        <v>728</v>
      </c>
      <c r="P1128" s="285"/>
    </row>
    <row r="1129" spans="1:16" ht="12.75">
      <c r="A1129" s="294"/>
      <c r="B1129" s="297"/>
      <c r="C1129" s="298" t="s">
        <v>1055</v>
      </c>
      <c r="D1129" s="299"/>
      <c r="E1129" s="300">
        <v>0</v>
      </c>
      <c r="F1129" s="301"/>
      <c r="G1129" s="302"/>
      <c r="H1129" s="303"/>
      <c r="I1129" s="295"/>
      <c r="J1129" s="304"/>
      <c r="K1129" s="295"/>
      <c r="L1129" s="302"/>
      <c r="N1129" s="296" t="s">
        <v>1055</v>
      </c>
      <c r="P1129" s="285"/>
    </row>
    <row r="1130" spans="1:16" ht="12.75">
      <c r="A1130" s="294"/>
      <c r="B1130" s="297"/>
      <c r="C1130" s="298" t="s">
        <v>536</v>
      </c>
      <c r="D1130" s="299"/>
      <c r="E1130" s="300">
        <v>29.82</v>
      </c>
      <c r="F1130" s="301"/>
      <c r="G1130" s="302"/>
      <c r="H1130" s="303"/>
      <c r="I1130" s="295"/>
      <c r="J1130" s="304"/>
      <c r="K1130" s="295"/>
      <c r="L1130" s="302"/>
      <c r="N1130" s="296" t="s">
        <v>536</v>
      </c>
      <c r="P1130" s="285"/>
    </row>
    <row r="1131" spans="1:16" ht="12.75">
      <c r="A1131" s="294"/>
      <c r="B1131" s="297"/>
      <c r="C1131" s="298" t="s">
        <v>1056</v>
      </c>
      <c r="D1131" s="299"/>
      <c r="E1131" s="300">
        <v>0</v>
      </c>
      <c r="F1131" s="301"/>
      <c r="G1131" s="302"/>
      <c r="H1131" s="303"/>
      <c r="I1131" s="295"/>
      <c r="J1131" s="304"/>
      <c r="K1131" s="295"/>
      <c r="L1131" s="302"/>
      <c r="N1131" s="296" t="s">
        <v>1056</v>
      </c>
      <c r="P1131" s="285"/>
    </row>
    <row r="1132" spans="1:16" ht="12.75">
      <c r="A1132" s="294"/>
      <c r="B1132" s="297"/>
      <c r="C1132" s="298" t="s">
        <v>503</v>
      </c>
      <c r="D1132" s="299"/>
      <c r="E1132" s="300">
        <v>67.85</v>
      </c>
      <c r="F1132" s="301"/>
      <c r="G1132" s="302"/>
      <c r="H1132" s="303"/>
      <c r="I1132" s="295"/>
      <c r="J1132" s="304"/>
      <c r="K1132" s="295"/>
      <c r="L1132" s="302"/>
      <c r="N1132" s="296" t="s">
        <v>503</v>
      </c>
      <c r="P1132" s="285"/>
    </row>
    <row r="1133" spans="1:16" ht="12.75">
      <c r="A1133" s="294"/>
      <c r="B1133" s="297"/>
      <c r="C1133" s="298" t="s">
        <v>506</v>
      </c>
      <c r="D1133" s="299"/>
      <c r="E1133" s="300">
        <v>609.8</v>
      </c>
      <c r="F1133" s="301"/>
      <c r="G1133" s="302"/>
      <c r="H1133" s="303"/>
      <c r="I1133" s="295"/>
      <c r="J1133" s="304"/>
      <c r="K1133" s="295"/>
      <c r="L1133" s="302"/>
      <c r="N1133" s="296" t="s">
        <v>506</v>
      </c>
      <c r="P1133" s="285"/>
    </row>
    <row r="1134" spans="1:16" ht="12.75">
      <c r="A1134" s="294"/>
      <c r="B1134" s="297"/>
      <c r="C1134" s="298" t="s">
        <v>536</v>
      </c>
      <c r="D1134" s="299"/>
      <c r="E1134" s="300">
        <v>29.82</v>
      </c>
      <c r="F1134" s="301"/>
      <c r="G1134" s="302"/>
      <c r="H1134" s="303"/>
      <c r="I1134" s="295"/>
      <c r="J1134" s="304"/>
      <c r="K1134" s="295"/>
      <c r="L1134" s="302"/>
      <c r="N1134" s="296" t="s">
        <v>536</v>
      </c>
      <c r="P1134" s="285"/>
    </row>
    <row r="1135" spans="1:16" ht="12.75">
      <c r="A1135" s="294"/>
      <c r="B1135" s="297"/>
      <c r="C1135" s="298" t="s">
        <v>510</v>
      </c>
      <c r="D1135" s="299"/>
      <c r="E1135" s="300">
        <v>379.1</v>
      </c>
      <c r="F1135" s="301"/>
      <c r="G1135" s="302"/>
      <c r="H1135" s="303"/>
      <c r="I1135" s="295"/>
      <c r="J1135" s="304"/>
      <c r="K1135" s="295"/>
      <c r="L1135" s="302"/>
      <c r="N1135" s="296" t="s">
        <v>510</v>
      </c>
      <c r="P1135" s="285"/>
    </row>
    <row r="1136" spans="1:16" ht="12.75">
      <c r="A1136" s="294"/>
      <c r="B1136" s="297"/>
      <c r="C1136" s="298" t="s">
        <v>1046</v>
      </c>
      <c r="D1136" s="299"/>
      <c r="E1136" s="300">
        <v>0</v>
      </c>
      <c r="F1136" s="301"/>
      <c r="G1136" s="302"/>
      <c r="H1136" s="303"/>
      <c r="I1136" s="295"/>
      <c r="J1136" s="304"/>
      <c r="K1136" s="295"/>
      <c r="L1136" s="302"/>
      <c r="N1136" s="296" t="s">
        <v>1046</v>
      </c>
      <c r="P1136" s="285"/>
    </row>
    <row r="1137" spans="1:16" ht="12.75">
      <c r="A1137" s="294"/>
      <c r="B1137" s="297"/>
      <c r="C1137" s="298" t="s">
        <v>547</v>
      </c>
      <c r="D1137" s="299"/>
      <c r="E1137" s="300">
        <v>22.4</v>
      </c>
      <c r="F1137" s="301"/>
      <c r="G1137" s="302"/>
      <c r="H1137" s="303"/>
      <c r="I1137" s="295"/>
      <c r="J1137" s="304"/>
      <c r="K1137" s="295"/>
      <c r="L1137" s="302"/>
      <c r="N1137" s="296" t="s">
        <v>547</v>
      </c>
      <c r="P1137" s="285"/>
    </row>
    <row r="1138" spans="1:16" ht="12.75">
      <c r="A1138" s="294"/>
      <c r="B1138" s="297"/>
      <c r="C1138" s="298" t="s">
        <v>1048</v>
      </c>
      <c r="D1138" s="299"/>
      <c r="E1138" s="300">
        <v>0</v>
      </c>
      <c r="F1138" s="301"/>
      <c r="G1138" s="302"/>
      <c r="H1138" s="303"/>
      <c r="I1138" s="295"/>
      <c r="J1138" s="304"/>
      <c r="K1138" s="295"/>
      <c r="L1138" s="302"/>
      <c r="N1138" s="296" t="s">
        <v>1048</v>
      </c>
      <c r="P1138" s="285"/>
    </row>
    <row r="1139" spans="1:16" ht="12.75">
      <c r="A1139" s="294"/>
      <c r="B1139" s="297"/>
      <c r="C1139" s="298" t="s">
        <v>507</v>
      </c>
      <c r="D1139" s="299"/>
      <c r="E1139" s="300">
        <v>29.9</v>
      </c>
      <c r="F1139" s="301"/>
      <c r="G1139" s="302"/>
      <c r="H1139" s="303"/>
      <c r="I1139" s="295"/>
      <c r="J1139" s="304"/>
      <c r="K1139" s="295"/>
      <c r="L1139" s="302"/>
      <c r="N1139" s="296" t="s">
        <v>507</v>
      </c>
      <c r="P1139" s="285"/>
    </row>
    <row r="1140" spans="1:81" ht="12.75">
      <c r="A1140" s="286">
        <v>198</v>
      </c>
      <c r="B1140" s="287" t="s">
        <v>1057</v>
      </c>
      <c r="C1140" s="288" t="s">
        <v>1058</v>
      </c>
      <c r="D1140" s="289" t="s">
        <v>160</v>
      </c>
      <c r="E1140" s="290">
        <v>175.72</v>
      </c>
      <c r="F1140" s="290">
        <v>0</v>
      </c>
      <c r="G1140" s="291">
        <f>E1140*F1140</f>
        <v>0</v>
      </c>
      <c r="H1140" s="292">
        <v>0.003</v>
      </c>
      <c r="I1140" s="293">
        <f>E1140*H1140</f>
        <v>0.52716</v>
      </c>
      <c r="J1140" s="292">
        <v>0</v>
      </c>
      <c r="K1140" s="293">
        <f>E1140*J1140</f>
        <v>0</v>
      </c>
      <c r="L1140" s="291" t="s">
        <v>1787</v>
      </c>
      <c r="P1140" s="285">
        <v>2</v>
      </c>
      <c r="AB1140" s="254">
        <v>1</v>
      </c>
      <c r="AC1140" s="254">
        <v>7</v>
      </c>
      <c r="AD1140" s="254">
        <v>7</v>
      </c>
      <c r="BA1140" s="254">
        <v>2</v>
      </c>
      <c r="BB1140" s="254">
        <f>IF(BA1140=1,G1140,0)</f>
        <v>0</v>
      </c>
      <c r="BC1140" s="254">
        <f>IF(BA1140=2,G1140,0)</f>
        <v>0</v>
      </c>
      <c r="BD1140" s="254">
        <f>IF(BA1140=3,G1140,0)</f>
        <v>0</v>
      </c>
      <c r="BE1140" s="254">
        <f>IF(BA1140=4,G1140,0)</f>
        <v>0</v>
      </c>
      <c r="BF1140" s="254">
        <f>IF(BA1140=5,G1140,0)</f>
        <v>0</v>
      </c>
      <c r="CB1140" s="285">
        <v>1</v>
      </c>
      <c r="CC1140" s="285">
        <v>7</v>
      </c>
    </row>
    <row r="1141" spans="1:16" ht="12.75">
      <c r="A1141" s="294"/>
      <c r="B1141" s="297"/>
      <c r="C1141" s="298" t="s">
        <v>1059</v>
      </c>
      <c r="D1141" s="299"/>
      <c r="E1141" s="300">
        <v>0</v>
      </c>
      <c r="F1141" s="301"/>
      <c r="G1141" s="302"/>
      <c r="H1141" s="303"/>
      <c r="I1141" s="295"/>
      <c r="J1141" s="304"/>
      <c r="K1141" s="295"/>
      <c r="L1141" s="302"/>
      <c r="N1141" s="296" t="s">
        <v>1059</v>
      </c>
      <c r="P1141" s="285"/>
    </row>
    <row r="1142" spans="1:16" ht="12.75">
      <c r="A1142" s="294"/>
      <c r="B1142" s="297"/>
      <c r="C1142" s="298" t="s">
        <v>521</v>
      </c>
      <c r="D1142" s="299"/>
      <c r="E1142" s="300">
        <v>106.7</v>
      </c>
      <c r="F1142" s="301"/>
      <c r="G1142" s="302"/>
      <c r="H1142" s="303"/>
      <c r="I1142" s="295"/>
      <c r="J1142" s="304"/>
      <c r="K1142" s="295"/>
      <c r="L1142" s="302"/>
      <c r="N1142" s="296" t="s">
        <v>521</v>
      </c>
      <c r="P1142" s="285"/>
    </row>
    <row r="1143" spans="1:16" ht="12.75">
      <c r="A1143" s="294"/>
      <c r="B1143" s="297"/>
      <c r="C1143" s="298" t="s">
        <v>126</v>
      </c>
      <c r="D1143" s="299"/>
      <c r="E1143" s="300">
        <v>0</v>
      </c>
      <c r="F1143" s="301"/>
      <c r="G1143" s="302"/>
      <c r="H1143" s="303"/>
      <c r="I1143" s="295"/>
      <c r="J1143" s="304"/>
      <c r="K1143" s="295"/>
      <c r="L1143" s="302"/>
      <c r="N1143" s="296">
        <v>0</v>
      </c>
      <c r="P1143" s="285"/>
    </row>
    <row r="1144" spans="1:16" ht="12.75">
      <c r="A1144" s="294"/>
      <c r="B1144" s="297"/>
      <c r="C1144" s="298" t="s">
        <v>1060</v>
      </c>
      <c r="D1144" s="299"/>
      <c r="E1144" s="300">
        <v>0</v>
      </c>
      <c r="F1144" s="301"/>
      <c r="G1144" s="302"/>
      <c r="H1144" s="303"/>
      <c r="I1144" s="295"/>
      <c r="J1144" s="304"/>
      <c r="K1144" s="295"/>
      <c r="L1144" s="302"/>
      <c r="N1144" s="296" t="s">
        <v>1060</v>
      </c>
      <c r="P1144" s="285"/>
    </row>
    <row r="1145" spans="1:16" ht="12.75">
      <c r="A1145" s="294"/>
      <c r="B1145" s="297"/>
      <c r="C1145" s="298" t="s">
        <v>501</v>
      </c>
      <c r="D1145" s="299"/>
      <c r="E1145" s="300">
        <v>69.02</v>
      </c>
      <c r="F1145" s="301"/>
      <c r="G1145" s="302"/>
      <c r="H1145" s="303"/>
      <c r="I1145" s="295"/>
      <c r="J1145" s="304"/>
      <c r="K1145" s="295"/>
      <c r="L1145" s="302"/>
      <c r="N1145" s="296" t="s">
        <v>501</v>
      </c>
      <c r="P1145" s="285"/>
    </row>
    <row r="1146" spans="1:81" ht="12.75">
      <c r="A1146" s="286">
        <v>199</v>
      </c>
      <c r="B1146" s="287" t="s">
        <v>1061</v>
      </c>
      <c r="C1146" s="288" t="s">
        <v>1062</v>
      </c>
      <c r="D1146" s="289" t="s">
        <v>160</v>
      </c>
      <c r="E1146" s="290">
        <v>6.44</v>
      </c>
      <c r="F1146" s="290">
        <v>0</v>
      </c>
      <c r="G1146" s="291">
        <f>E1146*F1146</f>
        <v>0</v>
      </c>
      <c r="H1146" s="292">
        <v>0</v>
      </c>
      <c r="I1146" s="293">
        <f>E1146*H1146</f>
        <v>0</v>
      </c>
      <c r="J1146" s="292">
        <v>0</v>
      </c>
      <c r="K1146" s="293">
        <f>E1146*J1146</f>
        <v>0</v>
      </c>
      <c r="L1146" s="291" t="s">
        <v>1787</v>
      </c>
      <c r="P1146" s="285">
        <v>2</v>
      </c>
      <c r="AB1146" s="254">
        <v>1</v>
      </c>
      <c r="AC1146" s="254">
        <v>7</v>
      </c>
      <c r="AD1146" s="254">
        <v>7</v>
      </c>
      <c r="BA1146" s="254">
        <v>2</v>
      </c>
      <c r="BB1146" s="254">
        <f>IF(BA1146=1,G1146,0)</f>
        <v>0</v>
      </c>
      <c r="BC1146" s="254">
        <f>IF(BA1146=2,G1146,0)</f>
        <v>0</v>
      </c>
      <c r="BD1146" s="254">
        <f>IF(BA1146=3,G1146,0)</f>
        <v>0</v>
      </c>
      <c r="BE1146" s="254">
        <f>IF(BA1146=4,G1146,0)</f>
        <v>0</v>
      </c>
      <c r="BF1146" s="254">
        <f>IF(BA1146=5,G1146,0)</f>
        <v>0</v>
      </c>
      <c r="CB1146" s="285">
        <v>1</v>
      </c>
      <c r="CC1146" s="285">
        <v>7</v>
      </c>
    </row>
    <row r="1147" spans="1:16" ht="12.75">
      <c r="A1147" s="294"/>
      <c r="B1147" s="297"/>
      <c r="C1147" s="298" t="s">
        <v>1050</v>
      </c>
      <c r="D1147" s="299"/>
      <c r="E1147" s="300">
        <v>0</v>
      </c>
      <c r="F1147" s="301"/>
      <c r="G1147" s="302"/>
      <c r="H1147" s="303"/>
      <c r="I1147" s="295"/>
      <c r="J1147" s="304"/>
      <c r="K1147" s="295"/>
      <c r="L1147" s="302"/>
      <c r="N1147" s="296" t="s">
        <v>1050</v>
      </c>
      <c r="P1147" s="285"/>
    </row>
    <row r="1148" spans="1:16" ht="12.75">
      <c r="A1148" s="294"/>
      <c r="B1148" s="297"/>
      <c r="C1148" s="298" t="s">
        <v>509</v>
      </c>
      <c r="D1148" s="299"/>
      <c r="E1148" s="300">
        <v>6.44</v>
      </c>
      <c r="F1148" s="301"/>
      <c r="G1148" s="302"/>
      <c r="H1148" s="303"/>
      <c r="I1148" s="295"/>
      <c r="J1148" s="304"/>
      <c r="K1148" s="295"/>
      <c r="L1148" s="302"/>
      <c r="N1148" s="296" t="s">
        <v>509</v>
      </c>
      <c r="P1148" s="285"/>
    </row>
    <row r="1149" spans="1:81" ht="22.5">
      <c r="A1149" s="286">
        <v>200</v>
      </c>
      <c r="B1149" s="287" t="s">
        <v>1063</v>
      </c>
      <c r="C1149" s="288" t="s">
        <v>1064</v>
      </c>
      <c r="D1149" s="289" t="s">
        <v>160</v>
      </c>
      <c r="E1149" s="290">
        <v>1175.13</v>
      </c>
      <c r="F1149" s="290">
        <v>0</v>
      </c>
      <c r="G1149" s="291">
        <f>E1149*F1149</f>
        <v>0</v>
      </c>
      <c r="H1149" s="292">
        <v>0.00017</v>
      </c>
      <c r="I1149" s="293">
        <f>E1149*H1149</f>
        <v>0.19977210000000004</v>
      </c>
      <c r="J1149" s="292">
        <v>0</v>
      </c>
      <c r="K1149" s="293">
        <f>E1149*J1149</f>
        <v>0</v>
      </c>
      <c r="L1149" s="291" t="s">
        <v>1787</v>
      </c>
      <c r="P1149" s="285">
        <v>2</v>
      </c>
      <c r="AB1149" s="254">
        <v>1</v>
      </c>
      <c r="AC1149" s="254">
        <v>7</v>
      </c>
      <c r="AD1149" s="254">
        <v>7</v>
      </c>
      <c r="BA1149" s="254">
        <v>2</v>
      </c>
      <c r="BB1149" s="254">
        <f>IF(BA1149=1,G1149,0)</f>
        <v>0</v>
      </c>
      <c r="BC1149" s="254">
        <f>IF(BA1149=2,G1149,0)</f>
        <v>0</v>
      </c>
      <c r="BD1149" s="254">
        <f>IF(BA1149=3,G1149,0)</f>
        <v>0</v>
      </c>
      <c r="BE1149" s="254">
        <f>IF(BA1149=4,G1149,0)</f>
        <v>0</v>
      </c>
      <c r="BF1149" s="254">
        <f>IF(BA1149=5,G1149,0)</f>
        <v>0</v>
      </c>
      <c r="CB1149" s="285">
        <v>1</v>
      </c>
      <c r="CC1149" s="285">
        <v>7</v>
      </c>
    </row>
    <row r="1150" spans="1:16" ht="12.75">
      <c r="A1150" s="294"/>
      <c r="B1150" s="297"/>
      <c r="C1150" s="298" t="s">
        <v>503</v>
      </c>
      <c r="D1150" s="299"/>
      <c r="E1150" s="300">
        <v>67.85</v>
      </c>
      <c r="F1150" s="301"/>
      <c r="G1150" s="302"/>
      <c r="H1150" s="303"/>
      <c r="I1150" s="295"/>
      <c r="J1150" s="304"/>
      <c r="K1150" s="295"/>
      <c r="L1150" s="302"/>
      <c r="N1150" s="296" t="s">
        <v>503</v>
      </c>
      <c r="P1150" s="285"/>
    </row>
    <row r="1151" spans="1:16" ht="12.75">
      <c r="A1151" s="294"/>
      <c r="B1151" s="297"/>
      <c r="C1151" s="298" t="s">
        <v>536</v>
      </c>
      <c r="D1151" s="299"/>
      <c r="E1151" s="300">
        <v>29.82</v>
      </c>
      <c r="F1151" s="301"/>
      <c r="G1151" s="302"/>
      <c r="H1151" s="303"/>
      <c r="I1151" s="295"/>
      <c r="J1151" s="304"/>
      <c r="K1151" s="295"/>
      <c r="L1151" s="302"/>
      <c r="N1151" s="296" t="s">
        <v>536</v>
      </c>
      <c r="P1151" s="285"/>
    </row>
    <row r="1152" spans="1:16" ht="12.75">
      <c r="A1152" s="294"/>
      <c r="B1152" s="297"/>
      <c r="C1152" s="298" t="s">
        <v>506</v>
      </c>
      <c r="D1152" s="299"/>
      <c r="E1152" s="300">
        <v>609.8</v>
      </c>
      <c r="F1152" s="301"/>
      <c r="G1152" s="302"/>
      <c r="H1152" s="303"/>
      <c r="I1152" s="295"/>
      <c r="J1152" s="304"/>
      <c r="K1152" s="295"/>
      <c r="L1152" s="302"/>
      <c r="N1152" s="296" t="s">
        <v>506</v>
      </c>
      <c r="P1152" s="285"/>
    </row>
    <row r="1153" spans="1:16" ht="12.75">
      <c r="A1153" s="294"/>
      <c r="B1153" s="297"/>
      <c r="C1153" s="298" t="s">
        <v>536</v>
      </c>
      <c r="D1153" s="299"/>
      <c r="E1153" s="300">
        <v>29.82</v>
      </c>
      <c r="F1153" s="301"/>
      <c r="G1153" s="302"/>
      <c r="H1153" s="303"/>
      <c r="I1153" s="295"/>
      <c r="J1153" s="304"/>
      <c r="K1153" s="295"/>
      <c r="L1153" s="302"/>
      <c r="N1153" s="296" t="s">
        <v>536</v>
      </c>
      <c r="P1153" s="285"/>
    </row>
    <row r="1154" spans="1:16" ht="12.75">
      <c r="A1154" s="294"/>
      <c r="B1154" s="297"/>
      <c r="C1154" s="298" t="s">
        <v>510</v>
      </c>
      <c r="D1154" s="299"/>
      <c r="E1154" s="300">
        <v>379.1</v>
      </c>
      <c r="F1154" s="301"/>
      <c r="G1154" s="302"/>
      <c r="H1154" s="303"/>
      <c r="I1154" s="295"/>
      <c r="J1154" s="304"/>
      <c r="K1154" s="295"/>
      <c r="L1154" s="302"/>
      <c r="N1154" s="296" t="s">
        <v>510</v>
      </c>
      <c r="P1154" s="285"/>
    </row>
    <row r="1155" spans="1:16" ht="12.75">
      <c r="A1155" s="294"/>
      <c r="B1155" s="297"/>
      <c r="C1155" s="298" t="s">
        <v>547</v>
      </c>
      <c r="D1155" s="299"/>
      <c r="E1155" s="300">
        <v>22.4</v>
      </c>
      <c r="F1155" s="301"/>
      <c r="G1155" s="302"/>
      <c r="H1155" s="303"/>
      <c r="I1155" s="295"/>
      <c r="J1155" s="304"/>
      <c r="K1155" s="295"/>
      <c r="L1155" s="302"/>
      <c r="N1155" s="296" t="s">
        <v>547</v>
      </c>
      <c r="P1155" s="285"/>
    </row>
    <row r="1156" spans="1:16" ht="12.75">
      <c r="A1156" s="294"/>
      <c r="B1156" s="297"/>
      <c r="C1156" s="298" t="s">
        <v>507</v>
      </c>
      <c r="D1156" s="299"/>
      <c r="E1156" s="300">
        <v>29.9</v>
      </c>
      <c r="F1156" s="301"/>
      <c r="G1156" s="302"/>
      <c r="H1156" s="303"/>
      <c r="I1156" s="295"/>
      <c r="J1156" s="304"/>
      <c r="K1156" s="295"/>
      <c r="L1156" s="302"/>
      <c r="N1156" s="296" t="s">
        <v>507</v>
      </c>
      <c r="P1156" s="285"/>
    </row>
    <row r="1157" spans="1:16" ht="12.75">
      <c r="A1157" s="294"/>
      <c r="B1157" s="297"/>
      <c r="C1157" s="298" t="s">
        <v>509</v>
      </c>
      <c r="D1157" s="299"/>
      <c r="E1157" s="300">
        <v>6.44</v>
      </c>
      <c r="F1157" s="301"/>
      <c r="G1157" s="302"/>
      <c r="H1157" s="303"/>
      <c r="I1157" s="295"/>
      <c r="J1157" s="304"/>
      <c r="K1157" s="295"/>
      <c r="L1157" s="302"/>
      <c r="N1157" s="296" t="s">
        <v>509</v>
      </c>
      <c r="P1157" s="285"/>
    </row>
    <row r="1158" spans="1:81" ht="12.75">
      <c r="A1158" s="286">
        <v>201</v>
      </c>
      <c r="B1158" s="287" t="s">
        <v>1065</v>
      </c>
      <c r="C1158" s="288" t="s">
        <v>1066</v>
      </c>
      <c r="D1158" s="289" t="s">
        <v>160</v>
      </c>
      <c r="E1158" s="290">
        <v>2597.7</v>
      </c>
      <c r="F1158" s="290">
        <v>0</v>
      </c>
      <c r="G1158" s="291">
        <f>E1158*F1158</f>
        <v>0</v>
      </c>
      <c r="H1158" s="292">
        <v>0</v>
      </c>
      <c r="I1158" s="293">
        <f>E1158*H1158</f>
        <v>0</v>
      </c>
      <c r="J1158" s="292">
        <v>0</v>
      </c>
      <c r="K1158" s="293">
        <f>E1158*J1158</f>
        <v>0</v>
      </c>
      <c r="L1158" s="291" t="s">
        <v>1787</v>
      </c>
      <c r="P1158" s="285">
        <v>2</v>
      </c>
      <c r="AB1158" s="254">
        <v>1</v>
      </c>
      <c r="AC1158" s="254">
        <v>7</v>
      </c>
      <c r="AD1158" s="254">
        <v>7</v>
      </c>
      <c r="BA1158" s="254">
        <v>2</v>
      </c>
      <c r="BB1158" s="254">
        <f>IF(BA1158=1,G1158,0)</f>
        <v>0</v>
      </c>
      <c r="BC1158" s="254">
        <f>IF(BA1158=2,G1158,0)</f>
        <v>0</v>
      </c>
      <c r="BD1158" s="254">
        <f>IF(BA1158=3,G1158,0)</f>
        <v>0</v>
      </c>
      <c r="BE1158" s="254">
        <f>IF(BA1158=4,G1158,0)</f>
        <v>0</v>
      </c>
      <c r="BF1158" s="254">
        <f>IF(BA1158=5,G1158,0)</f>
        <v>0</v>
      </c>
      <c r="CB1158" s="285">
        <v>1</v>
      </c>
      <c r="CC1158" s="285">
        <v>7</v>
      </c>
    </row>
    <row r="1159" spans="1:16" ht="12.75">
      <c r="A1159" s="294"/>
      <c r="B1159" s="297"/>
      <c r="C1159" s="298" t="s">
        <v>1067</v>
      </c>
      <c r="D1159" s="299"/>
      <c r="E1159" s="300">
        <v>0</v>
      </c>
      <c r="F1159" s="301"/>
      <c r="G1159" s="302"/>
      <c r="H1159" s="303"/>
      <c r="I1159" s="295"/>
      <c r="J1159" s="304"/>
      <c r="K1159" s="295"/>
      <c r="L1159" s="302"/>
      <c r="N1159" s="296" t="s">
        <v>1067</v>
      </c>
      <c r="P1159" s="285"/>
    </row>
    <row r="1160" spans="1:16" ht="12.75">
      <c r="A1160" s="294"/>
      <c r="B1160" s="297"/>
      <c r="C1160" s="298" t="s">
        <v>1068</v>
      </c>
      <c r="D1160" s="299"/>
      <c r="E1160" s="300">
        <v>2103.6</v>
      </c>
      <c r="F1160" s="301"/>
      <c r="G1160" s="302"/>
      <c r="H1160" s="303"/>
      <c r="I1160" s="295"/>
      <c r="J1160" s="304"/>
      <c r="K1160" s="295"/>
      <c r="L1160" s="302"/>
      <c r="N1160" s="296" t="s">
        <v>1068</v>
      </c>
      <c r="P1160" s="285"/>
    </row>
    <row r="1161" spans="1:16" ht="12.75">
      <c r="A1161" s="294"/>
      <c r="B1161" s="297"/>
      <c r="C1161" s="298" t="s">
        <v>1069</v>
      </c>
      <c r="D1161" s="299"/>
      <c r="E1161" s="300">
        <v>494.1</v>
      </c>
      <c r="F1161" s="301"/>
      <c r="G1161" s="302"/>
      <c r="H1161" s="303"/>
      <c r="I1161" s="295"/>
      <c r="J1161" s="304"/>
      <c r="K1161" s="295"/>
      <c r="L1161" s="302"/>
      <c r="N1161" s="296" t="s">
        <v>1069</v>
      </c>
      <c r="P1161" s="285"/>
    </row>
    <row r="1162" spans="1:81" ht="12.75">
      <c r="A1162" s="286">
        <v>202</v>
      </c>
      <c r="B1162" s="287" t="s">
        <v>1070</v>
      </c>
      <c r="C1162" s="288" t="s">
        <v>1071</v>
      </c>
      <c r="D1162" s="289" t="s">
        <v>160</v>
      </c>
      <c r="E1162" s="290">
        <v>247.2855</v>
      </c>
      <c r="F1162" s="290">
        <v>0</v>
      </c>
      <c r="G1162" s="291">
        <f>E1162*F1162</f>
        <v>0</v>
      </c>
      <c r="H1162" s="292">
        <v>0.0035</v>
      </c>
      <c r="I1162" s="293">
        <f>E1162*H1162</f>
        <v>0.86549925</v>
      </c>
      <c r="J1162" s="292"/>
      <c r="K1162" s="293">
        <f>E1162*J1162</f>
        <v>0</v>
      </c>
      <c r="L1162" s="291" t="s">
        <v>1787</v>
      </c>
      <c r="P1162" s="285">
        <v>2</v>
      </c>
      <c r="AB1162" s="254">
        <v>3</v>
      </c>
      <c r="AC1162" s="254">
        <v>7</v>
      </c>
      <c r="AD1162" s="254">
        <v>28375464</v>
      </c>
      <c r="BA1162" s="254">
        <v>2</v>
      </c>
      <c r="BB1162" s="254">
        <f>IF(BA1162=1,G1162,0)</f>
        <v>0</v>
      </c>
      <c r="BC1162" s="254">
        <f>IF(BA1162=2,G1162,0)</f>
        <v>0</v>
      </c>
      <c r="BD1162" s="254">
        <f>IF(BA1162=3,G1162,0)</f>
        <v>0</v>
      </c>
      <c r="BE1162" s="254">
        <f>IF(BA1162=4,G1162,0)</f>
        <v>0</v>
      </c>
      <c r="BF1162" s="254">
        <f>IF(BA1162=5,G1162,0)</f>
        <v>0</v>
      </c>
      <c r="CB1162" s="285">
        <v>3</v>
      </c>
      <c r="CC1162" s="285">
        <v>7</v>
      </c>
    </row>
    <row r="1163" spans="1:16" ht="12.75">
      <c r="A1163" s="294"/>
      <c r="B1163" s="297"/>
      <c r="C1163" s="298" t="s">
        <v>1027</v>
      </c>
      <c r="D1163" s="299"/>
      <c r="E1163" s="300">
        <v>135.2505</v>
      </c>
      <c r="F1163" s="301"/>
      <c r="G1163" s="302"/>
      <c r="H1163" s="303"/>
      <c r="I1163" s="295"/>
      <c r="J1163" s="304"/>
      <c r="K1163" s="295"/>
      <c r="L1163" s="302"/>
      <c r="N1163" s="296" t="s">
        <v>1027</v>
      </c>
      <c r="P1163" s="285"/>
    </row>
    <row r="1164" spans="1:16" ht="12.75">
      <c r="A1164" s="294"/>
      <c r="B1164" s="297"/>
      <c r="C1164" s="298" t="s">
        <v>1072</v>
      </c>
      <c r="D1164" s="299"/>
      <c r="E1164" s="300">
        <v>112.035</v>
      </c>
      <c r="F1164" s="301"/>
      <c r="G1164" s="302"/>
      <c r="H1164" s="303"/>
      <c r="I1164" s="295"/>
      <c r="J1164" s="304"/>
      <c r="K1164" s="295"/>
      <c r="L1164" s="302"/>
      <c r="N1164" s="296" t="s">
        <v>1072</v>
      </c>
      <c r="P1164" s="285"/>
    </row>
    <row r="1165" spans="1:81" ht="12.75">
      <c r="A1165" s="286">
        <v>203</v>
      </c>
      <c r="B1165" s="287" t="s">
        <v>569</v>
      </c>
      <c r="C1165" s="288" t="s">
        <v>570</v>
      </c>
      <c r="D1165" s="289" t="s">
        <v>160</v>
      </c>
      <c r="E1165" s="290">
        <v>72.471</v>
      </c>
      <c r="F1165" s="290">
        <v>0</v>
      </c>
      <c r="G1165" s="291">
        <f>E1165*F1165</f>
        <v>0</v>
      </c>
      <c r="H1165" s="292">
        <v>0.0056</v>
      </c>
      <c r="I1165" s="293">
        <f>E1165*H1165</f>
        <v>0.4058376</v>
      </c>
      <c r="J1165" s="292"/>
      <c r="K1165" s="293">
        <f>E1165*J1165</f>
        <v>0</v>
      </c>
      <c r="L1165" s="291" t="s">
        <v>1787</v>
      </c>
      <c r="P1165" s="285">
        <v>2</v>
      </c>
      <c r="AB1165" s="254">
        <v>3</v>
      </c>
      <c r="AC1165" s="254">
        <v>1</v>
      </c>
      <c r="AD1165" s="254">
        <v>28375478</v>
      </c>
      <c r="BA1165" s="254">
        <v>2</v>
      </c>
      <c r="BB1165" s="254">
        <f>IF(BA1165=1,G1165,0)</f>
        <v>0</v>
      </c>
      <c r="BC1165" s="254">
        <f>IF(BA1165=2,G1165,0)</f>
        <v>0</v>
      </c>
      <c r="BD1165" s="254">
        <f>IF(BA1165=3,G1165,0)</f>
        <v>0</v>
      </c>
      <c r="BE1165" s="254">
        <f>IF(BA1165=4,G1165,0)</f>
        <v>0</v>
      </c>
      <c r="BF1165" s="254">
        <f>IF(BA1165=5,G1165,0)</f>
        <v>0</v>
      </c>
      <c r="CB1165" s="285">
        <v>3</v>
      </c>
      <c r="CC1165" s="285">
        <v>1</v>
      </c>
    </row>
    <row r="1166" spans="1:16" ht="12.75">
      <c r="A1166" s="294"/>
      <c r="B1166" s="297"/>
      <c r="C1166" s="298" t="s">
        <v>1073</v>
      </c>
      <c r="D1166" s="299"/>
      <c r="E1166" s="300">
        <v>72.471</v>
      </c>
      <c r="F1166" s="301"/>
      <c r="G1166" s="302"/>
      <c r="H1166" s="303"/>
      <c r="I1166" s="295"/>
      <c r="J1166" s="304"/>
      <c r="K1166" s="295"/>
      <c r="L1166" s="302"/>
      <c r="N1166" s="296" t="s">
        <v>1073</v>
      </c>
      <c r="P1166" s="285"/>
    </row>
    <row r="1167" spans="1:81" ht="12.75">
      <c r="A1167" s="286">
        <v>204</v>
      </c>
      <c r="B1167" s="287" t="s">
        <v>1074</v>
      </c>
      <c r="C1167" s="288" t="s">
        <v>1075</v>
      </c>
      <c r="D1167" s="289" t="s">
        <v>108</v>
      </c>
      <c r="E1167" s="290">
        <v>285.5318</v>
      </c>
      <c r="F1167" s="290">
        <v>0</v>
      </c>
      <c r="G1167" s="291">
        <f>E1167*F1167</f>
        <v>0</v>
      </c>
      <c r="H1167" s="292">
        <v>0.02</v>
      </c>
      <c r="I1167" s="293">
        <f>E1167*H1167</f>
        <v>5.710636</v>
      </c>
      <c r="J1167" s="292"/>
      <c r="K1167" s="293">
        <f>E1167*J1167</f>
        <v>0</v>
      </c>
      <c r="L1167" s="291" t="s">
        <v>1787</v>
      </c>
      <c r="P1167" s="285">
        <v>2</v>
      </c>
      <c r="AB1167" s="254">
        <v>3</v>
      </c>
      <c r="AC1167" s="254">
        <v>7</v>
      </c>
      <c r="AD1167" s="254" t="s">
        <v>1074</v>
      </c>
      <c r="BA1167" s="254">
        <v>2</v>
      </c>
      <c r="BB1167" s="254">
        <f>IF(BA1167=1,G1167,0)</f>
        <v>0</v>
      </c>
      <c r="BC1167" s="254">
        <f>IF(BA1167=2,G1167,0)</f>
        <v>0</v>
      </c>
      <c r="BD1167" s="254">
        <f>IF(BA1167=3,G1167,0)</f>
        <v>0</v>
      </c>
      <c r="BE1167" s="254">
        <f>IF(BA1167=4,G1167,0)</f>
        <v>0</v>
      </c>
      <c r="BF1167" s="254">
        <f>IF(BA1167=5,G1167,0)</f>
        <v>0</v>
      </c>
      <c r="CB1167" s="285">
        <v>3</v>
      </c>
      <c r="CC1167" s="285">
        <v>7</v>
      </c>
    </row>
    <row r="1168" spans="1:16" ht="12.75">
      <c r="A1168" s="294"/>
      <c r="B1168" s="297"/>
      <c r="C1168" s="298" t="s">
        <v>1076</v>
      </c>
      <c r="D1168" s="299"/>
      <c r="E1168" s="300">
        <v>231.9219</v>
      </c>
      <c r="F1168" s="301"/>
      <c r="G1168" s="302"/>
      <c r="H1168" s="303"/>
      <c r="I1168" s="295"/>
      <c r="J1168" s="304"/>
      <c r="K1168" s="295"/>
      <c r="L1168" s="302"/>
      <c r="N1168" s="296" t="s">
        <v>1076</v>
      </c>
      <c r="P1168" s="285"/>
    </row>
    <row r="1169" spans="1:16" ht="12.75">
      <c r="A1169" s="294"/>
      <c r="B1169" s="297"/>
      <c r="C1169" s="298" t="s">
        <v>1077</v>
      </c>
      <c r="D1169" s="299"/>
      <c r="E1169" s="300">
        <v>53.6099</v>
      </c>
      <c r="F1169" s="301"/>
      <c r="G1169" s="302"/>
      <c r="H1169" s="303"/>
      <c r="I1169" s="295"/>
      <c r="J1169" s="304"/>
      <c r="K1169" s="295"/>
      <c r="L1169" s="302"/>
      <c r="N1169" s="296" t="s">
        <v>1077</v>
      </c>
      <c r="P1169" s="285"/>
    </row>
    <row r="1170" spans="1:81" ht="12.75">
      <c r="A1170" s="286">
        <v>205</v>
      </c>
      <c r="B1170" s="287" t="s">
        <v>1078</v>
      </c>
      <c r="C1170" s="288" t="s">
        <v>1079</v>
      </c>
      <c r="D1170" s="289" t="s">
        <v>108</v>
      </c>
      <c r="E1170" s="290">
        <v>1.6229</v>
      </c>
      <c r="F1170" s="290">
        <v>0</v>
      </c>
      <c r="G1170" s="291">
        <f>E1170*F1170</f>
        <v>0</v>
      </c>
      <c r="H1170" s="292">
        <v>0.018</v>
      </c>
      <c r="I1170" s="293">
        <f>E1170*H1170</f>
        <v>0.029212199999999997</v>
      </c>
      <c r="J1170" s="292"/>
      <c r="K1170" s="293">
        <f>E1170*J1170</f>
        <v>0</v>
      </c>
      <c r="L1170" s="291" t="s">
        <v>1787</v>
      </c>
      <c r="P1170" s="285">
        <v>2</v>
      </c>
      <c r="AB1170" s="254">
        <v>3</v>
      </c>
      <c r="AC1170" s="254">
        <v>7</v>
      </c>
      <c r="AD1170" s="254">
        <v>28375910</v>
      </c>
      <c r="BA1170" s="254">
        <v>2</v>
      </c>
      <c r="BB1170" s="254">
        <f>IF(BA1170=1,G1170,0)</f>
        <v>0</v>
      </c>
      <c r="BC1170" s="254">
        <f>IF(BA1170=2,G1170,0)</f>
        <v>0</v>
      </c>
      <c r="BD1170" s="254">
        <f>IF(BA1170=3,G1170,0)</f>
        <v>0</v>
      </c>
      <c r="BE1170" s="254">
        <f>IF(BA1170=4,G1170,0)</f>
        <v>0</v>
      </c>
      <c r="BF1170" s="254">
        <f>IF(BA1170=5,G1170,0)</f>
        <v>0</v>
      </c>
      <c r="CB1170" s="285">
        <v>3</v>
      </c>
      <c r="CC1170" s="285">
        <v>7</v>
      </c>
    </row>
    <row r="1171" spans="1:16" ht="12.75">
      <c r="A1171" s="294"/>
      <c r="B1171" s="297"/>
      <c r="C1171" s="298" t="s">
        <v>1080</v>
      </c>
      <c r="D1171" s="299"/>
      <c r="E1171" s="300">
        <v>1.6229</v>
      </c>
      <c r="F1171" s="301"/>
      <c r="G1171" s="302"/>
      <c r="H1171" s="303"/>
      <c r="I1171" s="295"/>
      <c r="J1171" s="304"/>
      <c r="K1171" s="295"/>
      <c r="L1171" s="302"/>
      <c r="N1171" s="296" t="s">
        <v>1080</v>
      </c>
      <c r="P1171" s="285"/>
    </row>
    <row r="1172" spans="1:81" ht="12.75">
      <c r="A1172" s="286">
        <v>206</v>
      </c>
      <c r="B1172" s="287" t="s">
        <v>1081</v>
      </c>
      <c r="C1172" s="288" t="s">
        <v>1082</v>
      </c>
      <c r="D1172" s="289" t="s">
        <v>217</v>
      </c>
      <c r="E1172" s="290">
        <v>290.892</v>
      </c>
      <c r="F1172" s="290">
        <v>0</v>
      </c>
      <c r="G1172" s="291">
        <f>E1172*F1172</f>
        <v>0</v>
      </c>
      <c r="H1172" s="292">
        <v>0.0002</v>
      </c>
      <c r="I1172" s="293">
        <f>E1172*H1172</f>
        <v>0.058178400000000005</v>
      </c>
      <c r="J1172" s="292"/>
      <c r="K1172" s="293">
        <f>E1172*J1172</f>
        <v>0</v>
      </c>
      <c r="L1172" s="291" t="s">
        <v>1787</v>
      </c>
      <c r="P1172" s="285">
        <v>2</v>
      </c>
      <c r="AB1172" s="254">
        <v>3</v>
      </c>
      <c r="AC1172" s="254">
        <v>7</v>
      </c>
      <c r="AD1172" s="254">
        <v>28375982</v>
      </c>
      <c r="BA1172" s="254">
        <v>2</v>
      </c>
      <c r="BB1172" s="254">
        <f>IF(BA1172=1,G1172,0)</f>
        <v>0</v>
      </c>
      <c r="BC1172" s="254">
        <f>IF(BA1172=2,G1172,0)</f>
        <v>0</v>
      </c>
      <c r="BD1172" s="254">
        <f>IF(BA1172=3,G1172,0)</f>
        <v>0</v>
      </c>
      <c r="BE1172" s="254">
        <f>IF(BA1172=4,G1172,0)</f>
        <v>0</v>
      </c>
      <c r="BF1172" s="254">
        <f>IF(BA1172=5,G1172,0)</f>
        <v>0</v>
      </c>
      <c r="CB1172" s="285">
        <v>3</v>
      </c>
      <c r="CC1172" s="285">
        <v>7</v>
      </c>
    </row>
    <row r="1173" spans="1:16" ht="12.75">
      <c r="A1173" s="294"/>
      <c r="B1173" s="297"/>
      <c r="C1173" s="298" t="s">
        <v>1083</v>
      </c>
      <c r="D1173" s="299"/>
      <c r="E1173" s="300">
        <v>290.892</v>
      </c>
      <c r="F1173" s="301"/>
      <c r="G1173" s="302"/>
      <c r="H1173" s="303"/>
      <c r="I1173" s="295"/>
      <c r="J1173" s="304"/>
      <c r="K1173" s="295"/>
      <c r="L1173" s="302"/>
      <c r="N1173" s="296" t="s">
        <v>1083</v>
      </c>
      <c r="P1173" s="285"/>
    </row>
    <row r="1174" spans="1:81" ht="12.75">
      <c r="A1174" s="286">
        <v>207</v>
      </c>
      <c r="B1174" s="287" t="s">
        <v>594</v>
      </c>
      <c r="C1174" s="288" t="s">
        <v>595</v>
      </c>
      <c r="D1174" s="289" t="s">
        <v>160</v>
      </c>
      <c r="E1174" s="290">
        <v>23.52</v>
      </c>
      <c r="F1174" s="290">
        <v>0</v>
      </c>
      <c r="G1174" s="291">
        <f>E1174*F1174</f>
        <v>0</v>
      </c>
      <c r="H1174" s="292">
        <v>0.0055</v>
      </c>
      <c r="I1174" s="293">
        <f>E1174*H1174</f>
        <v>0.12936</v>
      </c>
      <c r="J1174" s="292"/>
      <c r="K1174" s="293">
        <f>E1174*J1174</f>
        <v>0</v>
      </c>
      <c r="L1174" s="291" t="s">
        <v>1787</v>
      </c>
      <c r="P1174" s="285">
        <v>2</v>
      </c>
      <c r="AB1174" s="254">
        <v>3</v>
      </c>
      <c r="AC1174" s="254">
        <v>0</v>
      </c>
      <c r="AD1174" s="254">
        <v>28376494</v>
      </c>
      <c r="BA1174" s="254">
        <v>2</v>
      </c>
      <c r="BB1174" s="254">
        <f>IF(BA1174=1,G1174,0)</f>
        <v>0</v>
      </c>
      <c r="BC1174" s="254">
        <f>IF(BA1174=2,G1174,0)</f>
        <v>0</v>
      </c>
      <c r="BD1174" s="254">
        <f>IF(BA1174=3,G1174,0)</f>
        <v>0</v>
      </c>
      <c r="BE1174" s="254">
        <f>IF(BA1174=4,G1174,0)</f>
        <v>0</v>
      </c>
      <c r="BF1174" s="254">
        <f>IF(BA1174=5,G1174,0)</f>
        <v>0</v>
      </c>
      <c r="CB1174" s="285">
        <v>3</v>
      </c>
      <c r="CC1174" s="285">
        <v>0</v>
      </c>
    </row>
    <row r="1175" spans="1:16" ht="12.75">
      <c r="A1175" s="294"/>
      <c r="B1175" s="297"/>
      <c r="C1175" s="298" t="s">
        <v>1084</v>
      </c>
      <c r="D1175" s="299"/>
      <c r="E1175" s="300">
        <v>23.52</v>
      </c>
      <c r="F1175" s="301"/>
      <c r="G1175" s="302"/>
      <c r="H1175" s="303"/>
      <c r="I1175" s="295"/>
      <c r="J1175" s="304"/>
      <c r="K1175" s="295"/>
      <c r="L1175" s="302"/>
      <c r="N1175" s="296" t="s">
        <v>1084</v>
      </c>
      <c r="P1175" s="285"/>
    </row>
    <row r="1176" spans="1:81" ht="12.75">
      <c r="A1176" s="286">
        <v>208</v>
      </c>
      <c r="B1176" s="287" t="s">
        <v>1085</v>
      </c>
      <c r="C1176" s="288" t="s">
        <v>1086</v>
      </c>
      <c r="D1176" s="289" t="s">
        <v>160</v>
      </c>
      <c r="E1176" s="290">
        <v>31.395</v>
      </c>
      <c r="F1176" s="290">
        <v>0</v>
      </c>
      <c r="G1176" s="291">
        <f>E1176*F1176</f>
        <v>0</v>
      </c>
      <c r="H1176" s="292">
        <v>0.007</v>
      </c>
      <c r="I1176" s="293">
        <f>E1176*H1176</f>
        <v>0.219765</v>
      </c>
      <c r="J1176" s="292"/>
      <c r="K1176" s="293">
        <f>E1176*J1176</f>
        <v>0</v>
      </c>
      <c r="L1176" s="291" t="s">
        <v>1787</v>
      </c>
      <c r="P1176" s="285">
        <v>2</v>
      </c>
      <c r="AB1176" s="254">
        <v>3</v>
      </c>
      <c r="AC1176" s="254">
        <v>0</v>
      </c>
      <c r="AD1176" s="254">
        <v>28376497</v>
      </c>
      <c r="BA1176" s="254">
        <v>2</v>
      </c>
      <c r="BB1176" s="254">
        <f>IF(BA1176=1,G1176,0)</f>
        <v>0</v>
      </c>
      <c r="BC1176" s="254">
        <f>IF(BA1176=2,G1176,0)</f>
        <v>0</v>
      </c>
      <c r="BD1176" s="254">
        <f>IF(BA1176=3,G1176,0)</f>
        <v>0</v>
      </c>
      <c r="BE1176" s="254">
        <f>IF(BA1176=4,G1176,0)</f>
        <v>0</v>
      </c>
      <c r="BF1176" s="254">
        <f>IF(BA1176=5,G1176,0)</f>
        <v>0</v>
      </c>
      <c r="CB1176" s="285">
        <v>3</v>
      </c>
      <c r="CC1176" s="285">
        <v>0</v>
      </c>
    </row>
    <row r="1177" spans="1:16" ht="12.75">
      <c r="A1177" s="294"/>
      <c r="B1177" s="297"/>
      <c r="C1177" s="298" t="s">
        <v>1087</v>
      </c>
      <c r="D1177" s="299"/>
      <c r="E1177" s="300">
        <v>31.395</v>
      </c>
      <c r="F1177" s="301"/>
      <c r="G1177" s="302"/>
      <c r="H1177" s="303"/>
      <c r="I1177" s="295"/>
      <c r="J1177" s="304"/>
      <c r="K1177" s="295"/>
      <c r="L1177" s="302"/>
      <c r="N1177" s="296" t="s">
        <v>1087</v>
      </c>
      <c r="P1177" s="285"/>
    </row>
    <row r="1178" spans="1:81" ht="12.75">
      <c r="A1178" s="286">
        <v>209</v>
      </c>
      <c r="B1178" s="287" t="s">
        <v>1088</v>
      </c>
      <c r="C1178" s="288" t="s">
        <v>1089</v>
      </c>
      <c r="D1178" s="289" t="s">
        <v>225</v>
      </c>
      <c r="E1178" s="290">
        <v>40</v>
      </c>
      <c r="F1178" s="290">
        <v>0</v>
      </c>
      <c r="G1178" s="291">
        <f>E1178*F1178</f>
        <v>0</v>
      </c>
      <c r="H1178" s="292">
        <v>0</v>
      </c>
      <c r="I1178" s="293">
        <f>E1178*H1178</f>
        <v>0</v>
      </c>
      <c r="J1178" s="292"/>
      <c r="K1178" s="293">
        <f>E1178*J1178</f>
        <v>0</v>
      </c>
      <c r="L1178" s="291" t="s">
        <v>1787</v>
      </c>
      <c r="P1178" s="285">
        <v>2</v>
      </c>
      <c r="AB1178" s="254">
        <v>3</v>
      </c>
      <c r="AC1178" s="254">
        <v>7</v>
      </c>
      <c r="AD1178" s="254" t="s">
        <v>1088</v>
      </c>
      <c r="BA1178" s="254">
        <v>2</v>
      </c>
      <c r="BB1178" s="254">
        <f>IF(BA1178=1,G1178,0)</f>
        <v>0</v>
      </c>
      <c r="BC1178" s="254">
        <f>IF(BA1178=2,G1178,0)</f>
        <v>0</v>
      </c>
      <c r="BD1178" s="254">
        <f>IF(BA1178=3,G1178,0)</f>
        <v>0</v>
      </c>
      <c r="BE1178" s="254">
        <f>IF(BA1178=4,G1178,0)</f>
        <v>0</v>
      </c>
      <c r="BF1178" s="254">
        <f>IF(BA1178=5,G1178,0)</f>
        <v>0</v>
      </c>
      <c r="CB1178" s="285">
        <v>3</v>
      </c>
      <c r="CC1178" s="285">
        <v>7</v>
      </c>
    </row>
    <row r="1179" spans="1:16" ht="12.75">
      <c r="A1179" s="294"/>
      <c r="B1179" s="297"/>
      <c r="C1179" s="328" t="s">
        <v>364</v>
      </c>
      <c r="D1179" s="299"/>
      <c r="E1179" s="327">
        <v>0</v>
      </c>
      <c r="F1179" s="301"/>
      <c r="G1179" s="302"/>
      <c r="H1179" s="303"/>
      <c r="I1179" s="295"/>
      <c r="J1179" s="304"/>
      <c r="K1179" s="295"/>
      <c r="L1179" s="302"/>
      <c r="N1179" s="296" t="s">
        <v>364</v>
      </c>
      <c r="P1179" s="285"/>
    </row>
    <row r="1180" spans="1:16" ht="12.75">
      <c r="A1180" s="294"/>
      <c r="B1180" s="297"/>
      <c r="C1180" s="328" t="s">
        <v>1090</v>
      </c>
      <c r="D1180" s="299"/>
      <c r="E1180" s="327">
        <v>38.64</v>
      </c>
      <c r="F1180" s="301"/>
      <c r="G1180" s="302"/>
      <c r="H1180" s="303"/>
      <c r="I1180" s="295"/>
      <c r="J1180" s="304"/>
      <c r="K1180" s="295"/>
      <c r="L1180" s="302"/>
      <c r="N1180" s="296" t="s">
        <v>1090</v>
      </c>
      <c r="P1180" s="285"/>
    </row>
    <row r="1181" spans="1:16" ht="12.75">
      <c r="A1181" s="294"/>
      <c r="B1181" s="297"/>
      <c r="C1181" s="328" t="s">
        <v>366</v>
      </c>
      <c r="D1181" s="299"/>
      <c r="E1181" s="327">
        <v>38.64</v>
      </c>
      <c r="F1181" s="301"/>
      <c r="G1181" s="302"/>
      <c r="H1181" s="303"/>
      <c r="I1181" s="295"/>
      <c r="J1181" s="304"/>
      <c r="K1181" s="295"/>
      <c r="L1181" s="302"/>
      <c r="N1181" s="296" t="s">
        <v>366</v>
      </c>
      <c r="P1181" s="285"/>
    </row>
    <row r="1182" spans="1:16" ht="12.75">
      <c r="A1182" s="294"/>
      <c r="B1182" s="297"/>
      <c r="C1182" s="298" t="s">
        <v>1091</v>
      </c>
      <c r="D1182" s="299"/>
      <c r="E1182" s="300">
        <v>40</v>
      </c>
      <c r="F1182" s="301"/>
      <c r="G1182" s="302"/>
      <c r="H1182" s="303"/>
      <c r="I1182" s="295"/>
      <c r="J1182" s="304"/>
      <c r="K1182" s="295"/>
      <c r="L1182" s="302"/>
      <c r="N1182" s="296">
        <v>40</v>
      </c>
      <c r="P1182" s="285"/>
    </row>
    <row r="1183" spans="1:81" ht="12.75">
      <c r="A1183" s="286">
        <v>210</v>
      </c>
      <c r="B1183" s="287" t="s">
        <v>1092</v>
      </c>
      <c r="C1183" s="288" t="s">
        <v>1093</v>
      </c>
      <c r="D1183" s="289" t="s">
        <v>160</v>
      </c>
      <c r="E1183" s="290">
        <v>31.311</v>
      </c>
      <c r="F1183" s="290">
        <v>0</v>
      </c>
      <c r="G1183" s="291">
        <f>E1183*F1183</f>
        <v>0</v>
      </c>
      <c r="H1183" s="292">
        <v>0.0066</v>
      </c>
      <c r="I1183" s="293">
        <f>E1183*H1183</f>
        <v>0.2066526</v>
      </c>
      <c r="J1183" s="292"/>
      <c r="K1183" s="293">
        <f>E1183*J1183</f>
        <v>0</v>
      </c>
      <c r="L1183" s="291" t="s">
        <v>1788</v>
      </c>
      <c r="P1183" s="285">
        <v>2</v>
      </c>
      <c r="AB1183" s="254">
        <v>3</v>
      </c>
      <c r="AC1183" s="254">
        <v>7</v>
      </c>
      <c r="AD1183" s="254">
        <v>63155107</v>
      </c>
      <c r="BA1183" s="254">
        <v>2</v>
      </c>
      <c r="BB1183" s="254">
        <f>IF(BA1183=1,G1183,0)</f>
        <v>0</v>
      </c>
      <c r="BC1183" s="254">
        <f>IF(BA1183=2,G1183,0)</f>
        <v>0</v>
      </c>
      <c r="BD1183" s="254">
        <f>IF(BA1183=3,G1183,0)</f>
        <v>0</v>
      </c>
      <c r="BE1183" s="254">
        <f>IF(BA1183=4,G1183,0)</f>
        <v>0</v>
      </c>
      <c r="BF1183" s="254">
        <f>IF(BA1183=5,G1183,0)</f>
        <v>0</v>
      </c>
      <c r="CB1183" s="285">
        <v>3</v>
      </c>
      <c r="CC1183" s="285">
        <v>7</v>
      </c>
    </row>
    <row r="1184" spans="1:16" ht="12.75">
      <c r="A1184" s="294"/>
      <c r="B1184" s="297"/>
      <c r="C1184" s="298" t="s">
        <v>1094</v>
      </c>
      <c r="D1184" s="299"/>
      <c r="E1184" s="300">
        <v>31.311</v>
      </c>
      <c r="F1184" s="301"/>
      <c r="G1184" s="302"/>
      <c r="H1184" s="303"/>
      <c r="I1184" s="295"/>
      <c r="J1184" s="304"/>
      <c r="K1184" s="295"/>
      <c r="L1184" s="302"/>
      <c r="N1184" s="296" t="s">
        <v>1094</v>
      </c>
      <c r="P1184" s="285"/>
    </row>
    <row r="1185" spans="1:81" ht="12.75">
      <c r="A1185" s="286">
        <v>211</v>
      </c>
      <c r="B1185" s="287" t="s">
        <v>1095</v>
      </c>
      <c r="C1185" s="288" t="s">
        <v>1096</v>
      </c>
      <c r="D1185" s="289" t="s">
        <v>160</v>
      </c>
      <c r="E1185" s="290">
        <v>1140.8985</v>
      </c>
      <c r="F1185" s="290">
        <v>0</v>
      </c>
      <c r="G1185" s="291">
        <f>E1185*F1185</f>
        <v>0</v>
      </c>
      <c r="H1185" s="292">
        <v>0.0088</v>
      </c>
      <c r="I1185" s="293">
        <f>E1185*H1185</f>
        <v>10.0399068</v>
      </c>
      <c r="J1185" s="292"/>
      <c r="K1185" s="293">
        <f>E1185*J1185</f>
        <v>0</v>
      </c>
      <c r="L1185" s="291" t="s">
        <v>1789</v>
      </c>
      <c r="P1185" s="285">
        <v>2</v>
      </c>
      <c r="AB1185" s="254">
        <v>3</v>
      </c>
      <c r="AC1185" s="254">
        <v>7</v>
      </c>
      <c r="AD1185" s="254">
        <v>63155109</v>
      </c>
      <c r="BA1185" s="254">
        <v>2</v>
      </c>
      <c r="BB1185" s="254">
        <f>IF(BA1185=1,G1185,0)</f>
        <v>0</v>
      </c>
      <c r="BC1185" s="254">
        <f>IF(BA1185=2,G1185,0)</f>
        <v>0</v>
      </c>
      <c r="BD1185" s="254">
        <f>IF(BA1185=3,G1185,0)</f>
        <v>0</v>
      </c>
      <c r="BE1185" s="254">
        <f>IF(BA1185=4,G1185,0)</f>
        <v>0</v>
      </c>
      <c r="BF1185" s="254">
        <f>IF(BA1185=5,G1185,0)</f>
        <v>0</v>
      </c>
      <c r="CB1185" s="285">
        <v>3</v>
      </c>
      <c r="CC1185" s="285">
        <v>7</v>
      </c>
    </row>
    <row r="1186" spans="1:16" ht="12.75">
      <c r="A1186" s="294"/>
      <c r="B1186" s="297"/>
      <c r="C1186" s="298" t="s">
        <v>1097</v>
      </c>
      <c r="D1186" s="299"/>
      <c r="E1186" s="300">
        <v>71.2425</v>
      </c>
      <c r="F1186" s="301"/>
      <c r="G1186" s="302"/>
      <c r="H1186" s="303"/>
      <c r="I1186" s="295"/>
      <c r="J1186" s="304"/>
      <c r="K1186" s="295"/>
      <c r="L1186" s="302"/>
      <c r="N1186" s="296" t="s">
        <v>1097</v>
      </c>
      <c r="P1186" s="285"/>
    </row>
    <row r="1187" spans="1:16" ht="12.75">
      <c r="A1187" s="294"/>
      <c r="B1187" s="297"/>
      <c r="C1187" s="298" t="s">
        <v>1098</v>
      </c>
      <c r="D1187" s="299"/>
      <c r="E1187" s="300">
        <v>640.29</v>
      </c>
      <c r="F1187" s="301"/>
      <c r="G1187" s="302"/>
      <c r="H1187" s="303"/>
      <c r="I1187" s="295"/>
      <c r="J1187" s="304"/>
      <c r="K1187" s="295"/>
      <c r="L1187" s="302"/>
      <c r="N1187" s="296" t="s">
        <v>1098</v>
      </c>
      <c r="P1187" s="285"/>
    </row>
    <row r="1188" spans="1:16" ht="12.75">
      <c r="A1188" s="294"/>
      <c r="B1188" s="297"/>
      <c r="C1188" s="298" t="s">
        <v>1094</v>
      </c>
      <c r="D1188" s="299"/>
      <c r="E1188" s="300">
        <v>31.311</v>
      </c>
      <c r="F1188" s="301"/>
      <c r="G1188" s="302"/>
      <c r="H1188" s="303"/>
      <c r="I1188" s="295"/>
      <c r="J1188" s="304"/>
      <c r="K1188" s="295"/>
      <c r="L1188" s="302"/>
      <c r="N1188" s="296" t="s">
        <v>1094</v>
      </c>
      <c r="P1188" s="285"/>
    </row>
    <row r="1189" spans="1:16" ht="12.75">
      <c r="A1189" s="294"/>
      <c r="B1189" s="297"/>
      <c r="C1189" s="298" t="s">
        <v>1099</v>
      </c>
      <c r="D1189" s="299"/>
      <c r="E1189" s="300">
        <v>398.055</v>
      </c>
      <c r="F1189" s="301"/>
      <c r="G1189" s="302"/>
      <c r="H1189" s="303"/>
      <c r="I1189" s="295"/>
      <c r="J1189" s="304"/>
      <c r="K1189" s="295"/>
      <c r="L1189" s="302"/>
      <c r="N1189" s="296" t="s">
        <v>1099</v>
      </c>
      <c r="P1189" s="285"/>
    </row>
    <row r="1190" spans="1:81" ht="12.75">
      <c r="A1190" s="286">
        <v>212</v>
      </c>
      <c r="B1190" s="287" t="s">
        <v>1100</v>
      </c>
      <c r="C1190" s="288" t="s">
        <v>1101</v>
      </c>
      <c r="D1190" s="289" t="s">
        <v>334</v>
      </c>
      <c r="E1190" s="290">
        <v>18.78459855</v>
      </c>
      <c r="F1190" s="290">
        <v>0</v>
      </c>
      <c r="G1190" s="291">
        <f>E1190*F1190</f>
        <v>0</v>
      </c>
      <c r="H1190" s="292">
        <v>0</v>
      </c>
      <c r="I1190" s="293">
        <f>E1190*H1190</f>
        <v>0</v>
      </c>
      <c r="J1190" s="292"/>
      <c r="K1190" s="293">
        <f>E1190*J1190</f>
        <v>0</v>
      </c>
      <c r="L1190" s="291" t="s">
        <v>1787</v>
      </c>
      <c r="P1190" s="285">
        <v>2</v>
      </c>
      <c r="AB1190" s="254">
        <v>7</v>
      </c>
      <c r="AC1190" s="254">
        <v>1001</v>
      </c>
      <c r="AD1190" s="254">
        <v>5</v>
      </c>
      <c r="BA1190" s="254">
        <v>2</v>
      </c>
      <c r="BB1190" s="254">
        <f>IF(BA1190=1,G1190,0)</f>
        <v>0</v>
      </c>
      <c r="BC1190" s="254">
        <f>IF(BA1190=2,G1190,0)</f>
        <v>0</v>
      </c>
      <c r="BD1190" s="254">
        <f>IF(BA1190=3,G1190,0)</f>
        <v>0</v>
      </c>
      <c r="BE1190" s="254">
        <f>IF(BA1190=4,G1190,0)</f>
        <v>0</v>
      </c>
      <c r="BF1190" s="254">
        <f>IF(BA1190=5,G1190,0)</f>
        <v>0</v>
      </c>
      <c r="CB1190" s="285">
        <v>7</v>
      </c>
      <c r="CC1190" s="285">
        <v>1001</v>
      </c>
    </row>
    <row r="1191" spans="1:58" ht="12.75">
      <c r="A1191" s="305"/>
      <c r="B1191" s="306" t="s">
        <v>98</v>
      </c>
      <c r="C1191" s="307" t="s">
        <v>1034</v>
      </c>
      <c r="D1191" s="308"/>
      <c r="E1191" s="309"/>
      <c r="F1191" s="310"/>
      <c r="G1191" s="311">
        <f>SUM(G1092:G1190)</f>
        <v>0</v>
      </c>
      <c r="H1191" s="312"/>
      <c r="I1191" s="313">
        <f>SUM(I1092:I1190)</f>
        <v>18.78459855</v>
      </c>
      <c r="J1191" s="312"/>
      <c r="K1191" s="313">
        <f>SUM(K1092:K1190)</f>
        <v>0</v>
      </c>
      <c r="L1191" s="311">
        <f>SUM(L1092:L1190)</f>
        <v>0</v>
      </c>
      <c r="P1191" s="285">
        <v>4</v>
      </c>
      <c r="BB1191" s="314">
        <f>SUM(BB1092:BB1190)</f>
        <v>0</v>
      </c>
      <c r="BC1191" s="314">
        <f>SUM(BC1092:BC1190)</f>
        <v>0</v>
      </c>
      <c r="BD1191" s="314">
        <f>SUM(BD1092:BD1190)</f>
        <v>0</v>
      </c>
      <c r="BE1191" s="314">
        <f>SUM(BE1092:BE1190)</f>
        <v>0</v>
      </c>
      <c r="BF1191" s="314">
        <f>SUM(BF1092:BF1190)</f>
        <v>0</v>
      </c>
    </row>
    <row r="1192" spans="1:16" ht="12.75">
      <c r="A1192" s="275" t="s">
        <v>95</v>
      </c>
      <c r="B1192" s="276" t="s">
        <v>1102</v>
      </c>
      <c r="C1192" s="277" t="s">
        <v>1103</v>
      </c>
      <c r="D1192" s="278"/>
      <c r="E1192" s="279"/>
      <c r="F1192" s="279"/>
      <c r="G1192" s="280"/>
      <c r="H1192" s="281"/>
      <c r="I1192" s="282"/>
      <c r="J1192" s="283"/>
      <c r="K1192" s="284"/>
      <c r="L1192" s="280"/>
      <c r="P1192" s="285">
        <v>1</v>
      </c>
    </row>
    <row r="1193" spans="1:81" ht="12.75">
      <c r="A1193" s="286">
        <v>213</v>
      </c>
      <c r="B1193" s="287" t="s">
        <v>1105</v>
      </c>
      <c r="C1193" s="288" t="s">
        <v>1106</v>
      </c>
      <c r="D1193" s="289" t="s">
        <v>217</v>
      </c>
      <c r="E1193" s="290">
        <v>21.2</v>
      </c>
      <c r="F1193" s="290">
        <v>0</v>
      </c>
      <c r="G1193" s="291">
        <f>E1193*F1193</f>
        <v>0</v>
      </c>
      <c r="H1193" s="292">
        <v>0.00047</v>
      </c>
      <c r="I1193" s="293">
        <f>E1193*H1193</f>
        <v>0.009963999999999999</v>
      </c>
      <c r="J1193" s="292">
        <v>0</v>
      </c>
      <c r="K1193" s="293">
        <f>E1193*J1193</f>
        <v>0</v>
      </c>
      <c r="L1193" s="291" t="s">
        <v>1787</v>
      </c>
      <c r="P1193" s="285">
        <v>2</v>
      </c>
      <c r="AB1193" s="254">
        <v>1</v>
      </c>
      <c r="AC1193" s="254">
        <v>7</v>
      </c>
      <c r="AD1193" s="254">
        <v>7</v>
      </c>
      <c r="BA1193" s="254">
        <v>2</v>
      </c>
      <c r="BB1193" s="254">
        <f>IF(BA1193=1,G1193,0)</f>
        <v>0</v>
      </c>
      <c r="BC1193" s="254">
        <f>IF(BA1193=2,G1193,0)</f>
        <v>0</v>
      </c>
      <c r="BD1193" s="254">
        <f>IF(BA1193=3,G1193,0)</f>
        <v>0</v>
      </c>
      <c r="BE1193" s="254">
        <f>IF(BA1193=4,G1193,0)</f>
        <v>0</v>
      </c>
      <c r="BF1193" s="254">
        <f>IF(BA1193=5,G1193,0)</f>
        <v>0</v>
      </c>
      <c r="CB1193" s="285">
        <v>1</v>
      </c>
      <c r="CC1193" s="285">
        <v>7</v>
      </c>
    </row>
    <row r="1194" spans="1:16" ht="12.75">
      <c r="A1194" s="294"/>
      <c r="B1194" s="297"/>
      <c r="C1194" s="298" t="s">
        <v>603</v>
      </c>
      <c r="D1194" s="299"/>
      <c r="E1194" s="300">
        <v>0</v>
      </c>
      <c r="F1194" s="301"/>
      <c r="G1194" s="302"/>
      <c r="H1194" s="303"/>
      <c r="I1194" s="295"/>
      <c r="J1194" s="304"/>
      <c r="K1194" s="295"/>
      <c r="L1194" s="302"/>
      <c r="N1194" s="296" t="s">
        <v>603</v>
      </c>
      <c r="P1194" s="285"/>
    </row>
    <row r="1195" spans="1:16" ht="12.75">
      <c r="A1195" s="294"/>
      <c r="B1195" s="297"/>
      <c r="C1195" s="298" t="s">
        <v>1107</v>
      </c>
      <c r="D1195" s="299"/>
      <c r="E1195" s="300">
        <v>0</v>
      </c>
      <c r="F1195" s="301"/>
      <c r="G1195" s="302"/>
      <c r="H1195" s="303"/>
      <c r="I1195" s="295"/>
      <c r="J1195" s="304"/>
      <c r="K1195" s="295"/>
      <c r="L1195" s="302"/>
      <c r="N1195" s="296" t="s">
        <v>1107</v>
      </c>
      <c r="P1195" s="285"/>
    </row>
    <row r="1196" spans="1:16" ht="12.75">
      <c r="A1196" s="294"/>
      <c r="B1196" s="297"/>
      <c r="C1196" s="298" t="s">
        <v>1108</v>
      </c>
      <c r="D1196" s="299"/>
      <c r="E1196" s="300">
        <v>21.2</v>
      </c>
      <c r="F1196" s="301"/>
      <c r="G1196" s="302"/>
      <c r="H1196" s="303"/>
      <c r="I1196" s="295"/>
      <c r="J1196" s="304"/>
      <c r="K1196" s="295"/>
      <c r="L1196" s="302"/>
      <c r="N1196" s="296" t="s">
        <v>1108</v>
      </c>
      <c r="P1196" s="285"/>
    </row>
    <row r="1197" spans="1:58" ht="12.75">
      <c r="A1197" s="305"/>
      <c r="B1197" s="306" t="s">
        <v>98</v>
      </c>
      <c r="C1197" s="307" t="s">
        <v>1104</v>
      </c>
      <c r="D1197" s="308"/>
      <c r="E1197" s="309"/>
      <c r="F1197" s="310"/>
      <c r="G1197" s="311">
        <f>SUM(G1192:G1196)</f>
        <v>0</v>
      </c>
      <c r="H1197" s="312"/>
      <c r="I1197" s="313">
        <f>SUM(I1192:I1196)</f>
        <v>0.009963999999999999</v>
      </c>
      <c r="J1197" s="312"/>
      <c r="K1197" s="313">
        <f>SUM(K1192:K1196)</f>
        <v>0</v>
      </c>
      <c r="L1197" s="311">
        <f>SUM(L1192:L1196)</f>
        <v>0</v>
      </c>
      <c r="P1197" s="285">
        <v>4</v>
      </c>
      <c r="BB1197" s="314">
        <f>SUM(BB1192:BB1196)</f>
        <v>0</v>
      </c>
      <c r="BC1197" s="314">
        <f>SUM(BC1192:BC1196)</f>
        <v>0</v>
      </c>
      <c r="BD1197" s="314">
        <f>SUM(BD1192:BD1196)</f>
        <v>0</v>
      </c>
      <c r="BE1197" s="314">
        <f>SUM(BE1192:BE1196)</f>
        <v>0</v>
      </c>
      <c r="BF1197" s="314">
        <f>SUM(BF1192:BF1196)</f>
        <v>0</v>
      </c>
    </row>
    <row r="1198" spans="1:16" ht="12.75">
      <c r="A1198" s="275" t="s">
        <v>95</v>
      </c>
      <c r="B1198" s="276" t="s">
        <v>1109</v>
      </c>
      <c r="C1198" s="277" t="s">
        <v>1110</v>
      </c>
      <c r="D1198" s="278"/>
      <c r="E1198" s="279"/>
      <c r="F1198" s="279"/>
      <c r="G1198" s="280"/>
      <c r="H1198" s="281"/>
      <c r="I1198" s="282"/>
      <c r="J1198" s="283"/>
      <c r="K1198" s="284"/>
      <c r="L1198" s="280"/>
      <c r="P1198" s="285">
        <v>1</v>
      </c>
    </row>
    <row r="1199" spans="1:81" ht="12.75">
      <c r="A1199" s="286">
        <v>214</v>
      </c>
      <c r="B1199" s="287" t="s">
        <v>1112</v>
      </c>
      <c r="C1199" s="288" t="s">
        <v>1113</v>
      </c>
      <c r="D1199" s="289" t="s">
        <v>225</v>
      </c>
      <c r="E1199" s="290">
        <v>12</v>
      </c>
      <c r="F1199" s="290">
        <v>0</v>
      </c>
      <c r="G1199" s="291">
        <f>E1199*F1199</f>
        <v>0</v>
      </c>
      <c r="H1199" s="292">
        <v>0</v>
      </c>
      <c r="I1199" s="293">
        <f>E1199*H1199</f>
        <v>0</v>
      </c>
      <c r="J1199" s="292">
        <v>-0.02011</v>
      </c>
      <c r="K1199" s="293">
        <f>E1199*J1199</f>
        <v>-0.24131999999999998</v>
      </c>
      <c r="L1199" s="291" t="s">
        <v>1795</v>
      </c>
      <c r="P1199" s="285">
        <v>2</v>
      </c>
      <c r="AB1199" s="254">
        <v>1</v>
      </c>
      <c r="AC1199" s="254">
        <v>7</v>
      </c>
      <c r="AD1199" s="254">
        <v>7</v>
      </c>
      <c r="BA1199" s="254">
        <v>2</v>
      </c>
      <c r="BB1199" s="254">
        <f>IF(BA1199=1,G1199,0)</f>
        <v>0</v>
      </c>
      <c r="BC1199" s="254">
        <f>IF(BA1199=2,G1199,0)</f>
        <v>0</v>
      </c>
      <c r="BD1199" s="254">
        <f>IF(BA1199=3,G1199,0)</f>
        <v>0</v>
      </c>
      <c r="BE1199" s="254">
        <f>IF(BA1199=4,G1199,0)</f>
        <v>0</v>
      </c>
      <c r="BF1199" s="254">
        <f>IF(BA1199=5,G1199,0)</f>
        <v>0</v>
      </c>
      <c r="CB1199" s="285">
        <v>1</v>
      </c>
      <c r="CC1199" s="285">
        <v>7</v>
      </c>
    </row>
    <row r="1200" spans="1:58" ht="12.75">
      <c r="A1200" s="305"/>
      <c r="B1200" s="306" t="s">
        <v>98</v>
      </c>
      <c r="C1200" s="307" t="s">
        <v>1111</v>
      </c>
      <c r="D1200" s="308"/>
      <c r="E1200" s="309"/>
      <c r="F1200" s="310"/>
      <c r="G1200" s="311">
        <f>SUM(G1198:G1199)</f>
        <v>0</v>
      </c>
      <c r="H1200" s="312"/>
      <c r="I1200" s="313">
        <f>SUM(I1198:I1199)</f>
        <v>0</v>
      </c>
      <c r="J1200" s="312"/>
      <c r="K1200" s="313">
        <f>SUM(K1198:K1199)</f>
        <v>-0.24131999999999998</v>
      </c>
      <c r="L1200" s="311">
        <f>SUM(L1198:L1199)</f>
        <v>0</v>
      </c>
      <c r="P1200" s="285">
        <v>4</v>
      </c>
      <c r="BB1200" s="314">
        <f>SUM(BB1198:BB1199)</f>
        <v>0</v>
      </c>
      <c r="BC1200" s="314">
        <f>SUM(BC1198:BC1199)</f>
        <v>0</v>
      </c>
      <c r="BD1200" s="314">
        <f>SUM(BD1198:BD1199)</f>
        <v>0</v>
      </c>
      <c r="BE1200" s="314">
        <f>SUM(BE1198:BE1199)</f>
        <v>0</v>
      </c>
      <c r="BF1200" s="314">
        <f>SUM(BF1198:BF1199)</f>
        <v>0</v>
      </c>
    </row>
    <row r="1201" spans="1:16" ht="12.75">
      <c r="A1201" s="275" t="s">
        <v>95</v>
      </c>
      <c r="B1201" s="276" t="s">
        <v>1114</v>
      </c>
      <c r="C1201" s="277" t="s">
        <v>1115</v>
      </c>
      <c r="D1201" s="278"/>
      <c r="E1201" s="279"/>
      <c r="F1201" s="279"/>
      <c r="G1201" s="280"/>
      <c r="H1201" s="281"/>
      <c r="I1201" s="282"/>
      <c r="J1201" s="283"/>
      <c r="K1201" s="284"/>
      <c r="L1201" s="280"/>
      <c r="P1201" s="285">
        <v>1</v>
      </c>
    </row>
    <row r="1202" spans="1:81" ht="22.5">
      <c r="A1202" s="286">
        <v>215</v>
      </c>
      <c r="B1202" s="287" t="s">
        <v>1117</v>
      </c>
      <c r="C1202" s="288" t="s">
        <v>1118</v>
      </c>
      <c r="D1202" s="289" t="s">
        <v>225</v>
      </c>
      <c r="E1202" s="290">
        <v>2</v>
      </c>
      <c r="F1202" s="290">
        <v>0</v>
      </c>
      <c r="G1202" s="291">
        <f>E1202*F1202</f>
        <v>0</v>
      </c>
      <c r="H1202" s="292">
        <v>0</v>
      </c>
      <c r="I1202" s="293">
        <f>E1202*H1202</f>
        <v>0</v>
      </c>
      <c r="J1202" s="292"/>
      <c r="K1202" s="293">
        <f>E1202*J1202</f>
        <v>0</v>
      </c>
      <c r="L1202" s="291" t="s">
        <v>1791</v>
      </c>
      <c r="P1202" s="285">
        <v>2</v>
      </c>
      <c r="AB1202" s="254">
        <v>12</v>
      </c>
      <c r="AC1202" s="254">
        <v>0</v>
      </c>
      <c r="AD1202" s="254">
        <v>583</v>
      </c>
      <c r="BA1202" s="254">
        <v>2</v>
      </c>
      <c r="BB1202" s="254">
        <f>IF(BA1202=1,G1202,0)</f>
        <v>0</v>
      </c>
      <c r="BC1202" s="254">
        <f>IF(BA1202=2,G1202,0)</f>
        <v>0</v>
      </c>
      <c r="BD1202" s="254">
        <f>IF(BA1202=3,G1202,0)</f>
        <v>0</v>
      </c>
      <c r="BE1202" s="254">
        <f>IF(BA1202=4,G1202,0)</f>
        <v>0</v>
      </c>
      <c r="BF1202" s="254">
        <f>IF(BA1202=5,G1202,0)</f>
        <v>0</v>
      </c>
      <c r="CB1202" s="285">
        <v>12</v>
      </c>
      <c r="CC1202" s="285">
        <v>0</v>
      </c>
    </row>
    <row r="1203" spans="1:16" ht="12.75">
      <c r="A1203" s="294"/>
      <c r="B1203" s="297"/>
      <c r="C1203" s="298" t="s">
        <v>1119</v>
      </c>
      <c r="D1203" s="299"/>
      <c r="E1203" s="300">
        <v>0</v>
      </c>
      <c r="F1203" s="301"/>
      <c r="G1203" s="302"/>
      <c r="H1203" s="303"/>
      <c r="I1203" s="295"/>
      <c r="J1203" s="304"/>
      <c r="K1203" s="295"/>
      <c r="L1203" s="302"/>
      <c r="N1203" s="296" t="s">
        <v>1119</v>
      </c>
      <c r="P1203" s="285"/>
    </row>
    <row r="1204" spans="1:16" ht="12.75">
      <c r="A1204" s="294"/>
      <c r="B1204" s="297"/>
      <c r="C1204" s="298" t="s">
        <v>1120</v>
      </c>
      <c r="D1204" s="299"/>
      <c r="E1204" s="300">
        <v>2</v>
      </c>
      <c r="F1204" s="301"/>
      <c r="G1204" s="302"/>
      <c r="H1204" s="303"/>
      <c r="I1204" s="295"/>
      <c r="J1204" s="304"/>
      <c r="K1204" s="295"/>
      <c r="L1204" s="302"/>
      <c r="N1204" s="296" t="s">
        <v>1120</v>
      </c>
      <c r="P1204" s="285"/>
    </row>
    <row r="1205" spans="1:58" ht="12.75">
      <c r="A1205" s="305"/>
      <c r="B1205" s="306" t="s">
        <v>98</v>
      </c>
      <c r="C1205" s="307" t="s">
        <v>1116</v>
      </c>
      <c r="D1205" s="308"/>
      <c r="E1205" s="309"/>
      <c r="F1205" s="310"/>
      <c r="G1205" s="311">
        <f>SUM(G1201:G1204)</f>
        <v>0</v>
      </c>
      <c r="H1205" s="312"/>
      <c r="I1205" s="313">
        <f>SUM(I1201:I1204)</f>
        <v>0</v>
      </c>
      <c r="J1205" s="312"/>
      <c r="K1205" s="313">
        <f>SUM(K1201:K1204)</f>
        <v>0</v>
      </c>
      <c r="L1205" s="311">
        <f>SUM(L1201:L1204)</f>
        <v>0</v>
      </c>
      <c r="P1205" s="285">
        <v>4</v>
      </c>
      <c r="BB1205" s="314">
        <f>SUM(BB1201:BB1204)</f>
        <v>0</v>
      </c>
      <c r="BC1205" s="314">
        <f>SUM(BC1201:BC1204)</f>
        <v>0</v>
      </c>
      <c r="BD1205" s="314">
        <f>SUM(BD1201:BD1204)</f>
        <v>0</v>
      </c>
      <c r="BE1205" s="314">
        <f>SUM(BE1201:BE1204)</f>
        <v>0</v>
      </c>
      <c r="BF1205" s="314">
        <f>SUM(BF1201:BF1204)</f>
        <v>0</v>
      </c>
    </row>
    <row r="1206" spans="1:16" ht="12.75">
      <c r="A1206" s="275" t="s">
        <v>95</v>
      </c>
      <c r="B1206" s="276" t="s">
        <v>1121</v>
      </c>
      <c r="C1206" s="277" t="s">
        <v>1122</v>
      </c>
      <c r="D1206" s="278"/>
      <c r="E1206" s="279"/>
      <c r="F1206" s="279"/>
      <c r="G1206" s="280"/>
      <c r="H1206" s="281"/>
      <c r="I1206" s="282"/>
      <c r="J1206" s="283"/>
      <c r="K1206" s="284"/>
      <c r="L1206" s="280"/>
      <c r="P1206" s="285">
        <v>1</v>
      </c>
    </row>
    <row r="1207" spans="1:81" ht="12.75">
      <c r="A1207" s="286">
        <v>216</v>
      </c>
      <c r="B1207" s="287" t="s">
        <v>1124</v>
      </c>
      <c r="C1207" s="288" t="s">
        <v>1125</v>
      </c>
      <c r="D1207" s="289" t="s">
        <v>160</v>
      </c>
      <c r="E1207" s="290">
        <v>128.81</v>
      </c>
      <c r="F1207" s="290">
        <v>0</v>
      </c>
      <c r="G1207" s="291">
        <f>E1207*F1207</f>
        <v>0</v>
      </c>
      <c r="H1207" s="292">
        <v>0.01434</v>
      </c>
      <c r="I1207" s="293">
        <f>E1207*H1207</f>
        <v>1.8471354</v>
      </c>
      <c r="J1207" s="292">
        <v>0</v>
      </c>
      <c r="K1207" s="293">
        <f>E1207*J1207</f>
        <v>0</v>
      </c>
      <c r="L1207" s="291" t="s">
        <v>1793</v>
      </c>
      <c r="P1207" s="285">
        <v>2</v>
      </c>
      <c r="AB1207" s="254">
        <v>1</v>
      </c>
      <c r="AC1207" s="254">
        <v>7</v>
      </c>
      <c r="AD1207" s="254">
        <v>7</v>
      </c>
      <c r="BA1207" s="254">
        <v>2</v>
      </c>
      <c r="BB1207" s="254">
        <f>IF(BA1207=1,G1207,0)</f>
        <v>0</v>
      </c>
      <c r="BC1207" s="254">
        <f>IF(BA1207=2,G1207,0)</f>
        <v>0</v>
      </c>
      <c r="BD1207" s="254">
        <f>IF(BA1207=3,G1207,0)</f>
        <v>0</v>
      </c>
      <c r="BE1207" s="254">
        <f>IF(BA1207=4,G1207,0)</f>
        <v>0</v>
      </c>
      <c r="BF1207" s="254">
        <f>IF(BA1207=5,G1207,0)</f>
        <v>0</v>
      </c>
      <c r="CB1207" s="285">
        <v>1</v>
      </c>
      <c r="CC1207" s="285">
        <v>7</v>
      </c>
    </row>
    <row r="1208" spans="1:16" ht="12.75">
      <c r="A1208" s="294"/>
      <c r="B1208" s="297"/>
      <c r="C1208" s="298" t="s">
        <v>728</v>
      </c>
      <c r="D1208" s="299"/>
      <c r="E1208" s="300">
        <v>128.81</v>
      </c>
      <c r="F1208" s="301"/>
      <c r="G1208" s="302"/>
      <c r="H1208" s="303"/>
      <c r="I1208" s="295"/>
      <c r="J1208" s="304"/>
      <c r="K1208" s="295"/>
      <c r="L1208" s="302"/>
      <c r="N1208" s="296" t="s">
        <v>728</v>
      </c>
      <c r="P1208" s="285"/>
    </row>
    <row r="1209" spans="1:81" ht="22.5">
      <c r="A1209" s="286">
        <v>217</v>
      </c>
      <c r="B1209" s="287" t="s">
        <v>1126</v>
      </c>
      <c r="C1209" s="288" t="s">
        <v>1127</v>
      </c>
      <c r="D1209" s="289" t="s">
        <v>217</v>
      </c>
      <c r="E1209" s="290">
        <v>214.6833</v>
      </c>
      <c r="F1209" s="290">
        <v>0</v>
      </c>
      <c r="G1209" s="291">
        <f>E1209*F1209</f>
        <v>0</v>
      </c>
      <c r="H1209" s="292">
        <v>0.00508</v>
      </c>
      <c r="I1209" s="293">
        <f>E1209*H1209</f>
        <v>1.0905911640000001</v>
      </c>
      <c r="J1209" s="292">
        <v>0</v>
      </c>
      <c r="K1209" s="293">
        <f>E1209*J1209</f>
        <v>0</v>
      </c>
      <c r="L1209" s="291" t="s">
        <v>1787</v>
      </c>
      <c r="P1209" s="285">
        <v>2</v>
      </c>
      <c r="AB1209" s="254">
        <v>1</v>
      </c>
      <c r="AC1209" s="254">
        <v>7</v>
      </c>
      <c r="AD1209" s="254">
        <v>7</v>
      </c>
      <c r="BA1209" s="254">
        <v>2</v>
      </c>
      <c r="BB1209" s="254">
        <f>IF(BA1209=1,G1209,0)</f>
        <v>0</v>
      </c>
      <c r="BC1209" s="254">
        <f>IF(BA1209=2,G1209,0)</f>
        <v>0</v>
      </c>
      <c r="BD1209" s="254">
        <f>IF(BA1209=3,G1209,0)</f>
        <v>0</v>
      </c>
      <c r="BE1209" s="254">
        <f>IF(BA1209=4,G1209,0)</f>
        <v>0</v>
      </c>
      <c r="BF1209" s="254">
        <f>IF(BA1209=5,G1209,0)</f>
        <v>0</v>
      </c>
      <c r="CB1209" s="285">
        <v>1</v>
      </c>
      <c r="CC1209" s="285">
        <v>7</v>
      </c>
    </row>
    <row r="1210" spans="1:16" ht="12.75">
      <c r="A1210" s="294"/>
      <c r="B1210" s="297"/>
      <c r="C1210" s="298" t="s">
        <v>1128</v>
      </c>
      <c r="D1210" s="299"/>
      <c r="E1210" s="300">
        <v>0</v>
      </c>
      <c r="F1210" s="301"/>
      <c r="G1210" s="302"/>
      <c r="H1210" s="303"/>
      <c r="I1210" s="295"/>
      <c r="J1210" s="304"/>
      <c r="K1210" s="295"/>
      <c r="L1210" s="302"/>
      <c r="N1210" s="296" t="s">
        <v>1128</v>
      </c>
      <c r="P1210" s="285"/>
    </row>
    <row r="1211" spans="1:16" ht="12.75">
      <c r="A1211" s="294"/>
      <c r="B1211" s="297"/>
      <c r="C1211" s="298" t="s">
        <v>1129</v>
      </c>
      <c r="D1211" s="299"/>
      <c r="E1211" s="300">
        <v>214.6833</v>
      </c>
      <c r="F1211" s="301"/>
      <c r="G1211" s="302"/>
      <c r="H1211" s="303"/>
      <c r="I1211" s="295"/>
      <c r="J1211" s="304"/>
      <c r="K1211" s="295"/>
      <c r="L1211" s="302"/>
      <c r="N1211" s="296" t="s">
        <v>1129</v>
      </c>
      <c r="P1211" s="285"/>
    </row>
    <row r="1212" spans="1:81" ht="12.75">
      <c r="A1212" s="286">
        <v>218</v>
      </c>
      <c r="B1212" s="287" t="s">
        <v>1130</v>
      </c>
      <c r="C1212" s="288" t="s">
        <v>1131</v>
      </c>
      <c r="D1212" s="289" t="s">
        <v>108</v>
      </c>
      <c r="E1212" s="290">
        <v>3.9072</v>
      </c>
      <c r="F1212" s="290">
        <v>0</v>
      </c>
      <c r="G1212" s="291">
        <f>E1212*F1212</f>
        <v>0</v>
      </c>
      <c r="H1212" s="292">
        <v>0.02357</v>
      </c>
      <c r="I1212" s="293">
        <f>E1212*H1212</f>
        <v>0.092092704</v>
      </c>
      <c r="J1212" s="292">
        <v>0</v>
      </c>
      <c r="K1212" s="293">
        <f>E1212*J1212</f>
        <v>0</v>
      </c>
      <c r="L1212" s="291" t="s">
        <v>1787</v>
      </c>
      <c r="P1212" s="285">
        <v>2</v>
      </c>
      <c r="AB1212" s="254">
        <v>1</v>
      </c>
      <c r="AC1212" s="254">
        <v>7</v>
      </c>
      <c r="AD1212" s="254">
        <v>7</v>
      </c>
      <c r="BA1212" s="254">
        <v>2</v>
      </c>
      <c r="BB1212" s="254">
        <f>IF(BA1212=1,G1212,0)</f>
        <v>0</v>
      </c>
      <c r="BC1212" s="254">
        <f>IF(BA1212=2,G1212,0)</f>
        <v>0</v>
      </c>
      <c r="BD1212" s="254">
        <f>IF(BA1212=3,G1212,0)</f>
        <v>0</v>
      </c>
      <c r="BE1212" s="254">
        <f>IF(BA1212=4,G1212,0)</f>
        <v>0</v>
      </c>
      <c r="BF1212" s="254">
        <f>IF(BA1212=5,G1212,0)</f>
        <v>0</v>
      </c>
      <c r="CB1212" s="285">
        <v>1</v>
      </c>
      <c r="CC1212" s="285">
        <v>7</v>
      </c>
    </row>
    <row r="1213" spans="1:16" ht="12.75">
      <c r="A1213" s="294"/>
      <c r="B1213" s="297"/>
      <c r="C1213" s="298" t="s">
        <v>1132</v>
      </c>
      <c r="D1213" s="299"/>
      <c r="E1213" s="300">
        <v>2.8338</v>
      </c>
      <c r="F1213" s="301"/>
      <c r="G1213" s="302"/>
      <c r="H1213" s="303"/>
      <c r="I1213" s="295"/>
      <c r="J1213" s="304"/>
      <c r="K1213" s="295"/>
      <c r="L1213" s="302"/>
      <c r="N1213" s="296" t="s">
        <v>1132</v>
      </c>
      <c r="P1213" s="285"/>
    </row>
    <row r="1214" spans="1:16" ht="12.75">
      <c r="A1214" s="294"/>
      <c r="B1214" s="297"/>
      <c r="C1214" s="298" t="s">
        <v>1133</v>
      </c>
      <c r="D1214" s="299"/>
      <c r="E1214" s="300">
        <v>1.0734</v>
      </c>
      <c r="F1214" s="301"/>
      <c r="G1214" s="302"/>
      <c r="H1214" s="303"/>
      <c r="I1214" s="295"/>
      <c r="J1214" s="304"/>
      <c r="K1214" s="295"/>
      <c r="L1214" s="302"/>
      <c r="N1214" s="296" t="s">
        <v>1133</v>
      </c>
      <c r="P1214" s="285"/>
    </row>
    <row r="1215" spans="1:81" ht="12.75">
      <c r="A1215" s="286">
        <v>219</v>
      </c>
      <c r="B1215" s="287" t="s">
        <v>1134</v>
      </c>
      <c r="C1215" s="288" t="s">
        <v>1135</v>
      </c>
      <c r="D1215" s="289" t="s">
        <v>334</v>
      </c>
      <c r="E1215" s="290">
        <v>3.029819268</v>
      </c>
      <c r="F1215" s="290">
        <v>0</v>
      </c>
      <c r="G1215" s="291">
        <f>E1215*F1215</f>
        <v>0</v>
      </c>
      <c r="H1215" s="292">
        <v>0</v>
      </c>
      <c r="I1215" s="293">
        <f>E1215*H1215</f>
        <v>0</v>
      </c>
      <c r="J1215" s="292"/>
      <c r="K1215" s="293">
        <f>E1215*J1215</f>
        <v>0</v>
      </c>
      <c r="L1215" s="291" t="s">
        <v>1787</v>
      </c>
      <c r="P1215" s="285">
        <v>2</v>
      </c>
      <c r="AB1215" s="254">
        <v>7</v>
      </c>
      <c r="AC1215" s="254">
        <v>1001</v>
      </c>
      <c r="AD1215" s="254">
        <v>5</v>
      </c>
      <c r="BA1215" s="254">
        <v>2</v>
      </c>
      <c r="BB1215" s="254">
        <f>IF(BA1215=1,G1215,0)</f>
        <v>0</v>
      </c>
      <c r="BC1215" s="254">
        <f>IF(BA1215=2,G1215,0)</f>
        <v>0</v>
      </c>
      <c r="BD1215" s="254">
        <f>IF(BA1215=3,G1215,0)</f>
        <v>0</v>
      </c>
      <c r="BE1215" s="254">
        <f>IF(BA1215=4,G1215,0)</f>
        <v>0</v>
      </c>
      <c r="BF1215" s="254">
        <f>IF(BA1215=5,G1215,0)</f>
        <v>0</v>
      </c>
      <c r="CB1215" s="285">
        <v>7</v>
      </c>
      <c r="CC1215" s="285">
        <v>1001</v>
      </c>
    </row>
    <row r="1216" spans="1:58" ht="12.75">
      <c r="A1216" s="305"/>
      <c r="B1216" s="306" t="s">
        <v>98</v>
      </c>
      <c r="C1216" s="307" t="s">
        <v>1123</v>
      </c>
      <c r="D1216" s="308"/>
      <c r="E1216" s="309"/>
      <c r="F1216" s="310"/>
      <c r="G1216" s="311">
        <f>SUM(G1206:G1215)</f>
        <v>0</v>
      </c>
      <c r="H1216" s="312"/>
      <c r="I1216" s="313">
        <f>SUM(I1206:I1215)</f>
        <v>3.0298192680000002</v>
      </c>
      <c r="J1216" s="312"/>
      <c r="K1216" s="313">
        <f>SUM(K1206:K1215)</f>
        <v>0</v>
      </c>
      <c r="L1216" s="311">
        <f>SUM(L1206:L1215)</f>
        <v>0</v>
      </c>
      <c r="P1216" s="285">
        <v>4</v>
      </c>
      <c r="BB1216" s="314">
        <f>SUM(BB1206:BB1215)</f>
        <v>0</v>
      </c>
      <c r="BC1216" s="314">
        <f>SUM(BC1206:BC1215)</f>
        <v>0</v>
      </c>
      <c r="BD1216" s="314">
        <f>SUM(BD1206:BD1215)</f>
        <v>0</v>
      </c>
      <c r="BE1216" s="314">
        <f>SUM(BE1206:BE1215)</f>
        <v>0</v>
      </c>
      <c r="BF1216" s="314">
        <f>SUM(BF1206:BF1215)</f>
        <v>0</v>
      </c>
    </row>
    <row r="1217" spans="1:16" ht="12.75">
      <c r="A1217" s="275" t="s">
        <v>95</v>
      </c>
      <c r="B1217" s="276" t="s">
        <v>1136</v>
      </c>
      <c r="C1217" s="277" t="s">
        <v>1137</v>
      </c>
      <c r="D1217" s="278"/>
      <c r="E1217" s="279"/>
      <c r="F1217" s="279"/>
      <c r="G1217" s="280"/>
      <c r="H1217" s="281"/>
      <c r="I1217" s="282"/>
      <c r="J1217" s="283"/>
      <c r="K1217" s="284"/>
      <c r="L1217" s="280"/>
      <c r="P1217" s="285">
        <v>1</v>
      </c>
    </row>
    <row r="1218" spans="1:81" ht="12.75">
      <c r="A1218" s="286">
        <v>220</v>
      </c>
      <c r="B1218" s="287" t="s">
        <v>1139</v>
      </c>
      <c r="C1218" s="288" t="s">
        <v>1140</v>
      </c>
      <c r="D1218" s="289" t="s">
        <v>160</v>
      </c>
      <c r="E1218" s="290">
        <v>37.168</v>
      </c>
      <c r="F1218" s="290">
        <v>0</v>
      </c>
      <c r="G1218" s="291">
        <f>E1218*F1218</f>
        <v>0</v>
      </c>
      <c r="H1218" s="292">
        <v>0.01563</v>
      </c>
      <c r="I1218" s="293">
        <f>E1218*H1218</f>
        <v>0.5809358400000001</v>
      </c>
      <c r="J1218" s="292">
        <v>0</v>
      </c>
      <c r="K1218" s="293">
        <f>E1218*J1218</f>
        <v>0</v>
      </c>
      <c r="L1218" s="291" t="s">
        <v>1787</v>
      </c>
      <c r="P1218" s="285">
        <v>2</v>
      </c>
      <c r="AB1218" s="254">
        <v>1</v>
      </c>
      <c r="AC1218" s="254">
        <v>7</v>
      </c>
      <c r="AD1218" s="254">
        <v>7</v>
      </c>
      <c r="BA1218" s="254">
        <v>2</v>
      </c>
      <c r="BB1218" s="254">
        <f>IF(BA1218=1,G1218,0)</f>
        <v>0</v>
      </c>
      <c r="BC1218" s="254">
        <f>IF(BA1218=2,G1218,0)</f>
        <v>0</v>
      </c>
      <c r="BD1218" s="254">
        <f>IF(BA1218=3,G1218,0)</f>
        <v>0</v>
      </c>
      <c r="BE1218" s="254">
        <f>IF(BA1218=4,G1218,0)</f>
        <v>0</v>
      </c>
      <c r="BF1218" s="254">
        <f>IF(BA1218=5,G1218,0)</f>
        <v>0</v>
      </c>
      <c r="CB1218" s="285">
        <v>1</v>
      </c>
      <c r="CC1218" s="285">
        <v>7</v>
      </c>
    </row>
    <row r="1219" spans="1:16" ht="12.75">
      <c r="A1219" s="294"/>
      <c r="B1219" s="297"/>
      <c r="C1219" s="298" t="s">
        <v>1141</v>
      </c>
      <c r="D1219" s="299"/>
      <c r="E1219" s="300">
        <v>28.52</v>
      </c>
      <c r="F1219" s="301"/>
      <c r="G1219" s="302"/>
      <c r="H1219" s="303"/>
      <c r="I1219" s="295"/>
      <c r="J1219" s="304"/>
      <c r="K1219" s="295"/>
      <c r="L1219" s="302"/>
      <c r="N1219" s="296" t="s">
        <v>1141</v>
      </c>
      <c r="P1219" s="285"/>
    </row>
    <row r="1220" spans="1:16" ht="12.75">
      <c r="A1220" s="294"/>
      <c r="B1220" s="297"/>
      <c r="C1220" s="298" t="s">
        <v>1142</v>
      </c>
      <c r="D1220" s="299"/>
      <c r="E1220" s="300">
        <v>2.6083</v>
      </c>
      <c r="F1220" s="301"/>
      <c r="G1220" s="302"/>
      <c r="H1220" s="303"/>
      <c r="I1220" s="295"/>
      <c r="J1220" s="304"/>
      <c r="K1220" s="295"/>
      <c r="L1220" s="302"/>
      <c r="N1220" s="296" t="s">
        <v>1142</v>
      </c>
      <c r="P1220" s="285"/>
    </row>
    <row r="1221" spans="1:16" ht="12.75">
      <c r="A1221" s="294"/>
      <c r="B1221" s="297"/>
      <c r="C1221" s="298" t="s">
        <v>1143</v>
      </c>
      <c r="D1221" s="299"/>
      <c r="E1221" s="300">
        <v>1.346</v>
      </c>
      <c r="F1221" s="301"/>
      <c r="G1221" s="302"/>
      <c r="H1221" s="303"/>
      <c r="I1221" s="295"/>
      <c r="J1221" s="304"/>
      <c r="K1221" s="295"/>
      <c r="L1221" s="302"/>
      <c r="N1221" s="296" t="s">
        <v>1143</v>
      </c>
      <c r="P1221" s="285"/>
    </row>
    <row r="1222" spans="1:16" ht="12.75">
      <c r="A1222" s="294"/>
      <c r="B1222" s="297"/>
      <c r="C1222" s="298" t="s">
        <v>1144</v>
      </c>
      <c r="D1222" s="299"/>
      <c r="E1222" s="300">
        <v>0.7608</v>
      </c>
      <c r="F1222" s="301"/>
      <c r="G1222" s="302"/>
      <c r="H1222" s="303"/>
      <c r="I1222" s="295"/>
      <c r="J1222" s="304"/>
      <c r="K1222" s="295"/>
      <c r="L1222" s="302"/>
      <c r="N1222" s="296" t="s">
        <v>1144</v>
      </c>
      <c r="P1222" s="285"/>
    </row>
    <row r="1223" spans="1:16" ht="12.75">
      <c r="A1223" s="294"/>
      <c r="B1223" s="297"/>
      <c r="C1223" s="298" t="s">
        <v>1145</v>
      </c>
      <c r="D1223" s="299"/>
      <c r="E1223" s="300">
        <v>3.9329</v>
      </c>
      <c r="F1223" s="301"/>
      <c r="G1223" s="302"/>
      <c r="H1223" s="303"/>
      <c r="I1223" s="295"/>
      <c r="J1223" s="304"/>
      <c r="K1223" s="295"/>
      <c r="L1223" s="302"/>
      <c r="N1223" s="296" t="s">
        <v>1145</v>
      </c>
      <c r="P1223" s="285"/>
    </row>
    <row r="1224" spans="1:81" ht="22.5">
      <c r="A1224" s="286">
        <v>221</v>
      </c>
      <c r="B1224" s="287" t="s">
        <v>1146</v>
      </c>
      <c r="C1224" s="288" t="s">
        <v>1147</v>
      </c>
      <c r="D1224" s="289" t="s">
        <v>217</v>
      </c>
      <c r="E1224" s="290">
        <v>74.14</v>
      </c>
      <c r="F1224" s="290">
        <v>0</v>
      </c>
      <c r="G1224" s="291">
        <f>E1224*F1224</f>
        <v>0</v>
      </c>
      <c r="H1224" s="292">
        <v>0.00242</v>
      </c>
      <c r="I1224" s="293">
        <f>E1224*H1224</f>
        <v>0.1794188</v>
      </c>
      <c r="J1224" s="292">
        <v>0</v>
      </c>
      <c r="K1224" s="293">
        <f>E1224*J1224</f>
        <v>0</v>
      </c>
      <c r="L1224" s="291" t="s">
        <v>1787</v>
      </c>
      <c r="P1224" s="285">
        <v>2</v>
      </c>
      <c r="AB1224" s="254">
        <v>1</v>
      </c>
      <c r="AC1224" s="254">
        <v>0</v>
      </c>
      <c r="AD1224" s="254">
        <v>0</v>
      </c>
      <c r="BA1224" s="254">
        <v>2</v>
      </c>
      <c r="BB1224" s="254">
        <f>IF(BA1224=1,G1224,0)</f>
        <v>0</v>
      </c>
      <c r="BC1224" s="254">
        <f>IF(BA1224=2,G1224,0)</f>
        <v>0</v>
      </c>
      <c r="BD1224" s="254">
        <f>IF(BA1224=3,G1224,0)</f>
        <v>0</v>
      </c>
      <c r="BE1224" s="254">
        <f>IF(BA1224=4,G1224,0)</f>
        <v>0</v>
      </c>
      <c r="BF1224" s="254">
        <f>IF(BA1224=5,G1224,0)</f>
        <v>0</v>
      </c>
      <c r="CB1224" s="285">
        <v>1</v>
      </c>
      <c r="CC1224" s="285">
        <v>0</v>
      </c>
    </row>
    <row r="1225" spans="1:16" ht="12.75">
      <c r="A1225" s="294"/>
      <c r="B1225" s="297"/>
      <c r="C1225" s="298" t="s">
        <v>1148</v>
      </c>
      <c r="D1225" s="299"/>
      <c r="E1225" s="300">
        <v>18</v>
      </c>
      <c r="F1225" s="301"/>
      <c r="G1225" s="302"/>
      <c r="H1225" s="303"/>
      <c r="I1225" s="295"/>
      <c r="J1225" s="304"/>
      <c r="K1225" s="295"/>
      <c r="L1225" s="302"/>
      <c r="N1225" s="296" t="s">
        <v>1148</v>
      </c>
      <c r="P1225" s="285"/>
    </row>
    <row r="1226" spans="1:16" ht="12.75">
      <c r="A1226" s="294"/>
      <c r="B1226" s="297"/>
      <c r="C1226" s="298" t="s">
        <v>1149</v>
      </c>
      <c r="D1226" s="299"/>
      <c r="E1226" s="300">
        <v>4.52</v>
      </c>
      <c r="F1226" s="301"/>
      <c r="G1226" s="302"/>
      <c r="H1226" s="303"/>
      <c r="I1226" s="295"/>
      <c r="J1226" s="304"/>
      <c r="K1226" s="295"/>
      <c r="L1226" s="302"/>
      <c r="N1226" s="296" t="s">
        <v>1149</v>
      </c>
      <c r="P1226" s="285"/>
    </row>
    <row r="1227" spans="1:16" ht="12.75">
      <c r="A1227" s="294"/>
      <c r="B1227" s="297"/>
      <c r="C1227" s="298" t="s">
        <v>1150</v>
      </c>
      <c r="D1227" s="299"/>
      <c r="E1227" s="300">
        <v>25.2</v>
      </c>
      <c r="F1227" s="301"/>
      <c r="G1227" s="302"/>
      <c r="H1227" s="303"/>
      <c r="I1227" s="295"/>
      <c r="J1227" s="304"/>
      <c r="K1227" s="295"/>
      <c r="L1227" s="302"/>
      <c r="N1227" s="296" t="s">
        <v>1150</v>
      </c>
      <c r="P1227" s="285"/>
    </row>
    <row r="1228" spans="1:16" ht="12.75">
      <c r="A1228" s="294"/>
      <c r="B1228" s="297"/>
      <c r="C1228" s="298" t="s">
        <v>1151</v>
      </c>
      <c r="D1228" s="299"/>
      <c r="E1228" s="300">
        <v>1.22</v>
      </c>
      <c r="F1228" s="301"/>
      <c r="G1228" s="302"/>
      <c r="H1228" s="303"/>
      <c r="I1228" s="295"/>
      <c r="J1228" s="304"/>
      <c r="K1228" s="295"/>
      <c r="L1228" s="302"/>
      <c r="N1228" s="296" t="s">
        <v>1151</v>
      </c>
      <c r="P1228" s="285"/>
    </row>
    <row r="1229" spans="1:16" ht="12.75">
      <c r="A1229" s="294"/>
      <c r="B1229" s="297"/>
      <c r="C1229" s="298" t="s">
        <v>1152</v>
      </c>
      <c r="D1229" s="299"/>
      <c r="E1229" s="300">
        <v>2.4</v>
      </c>
      <c r="F1229" s="301"/>
      <c r="G1229" s="302"/>
      <c r="H1229" s="303"/>
      <c r="I1229" s="295"/>
      <c r="J1229" s="304"/>
      <c r="K1229" s="295"/>
      <c r="L1229" s="302"/>
      <c r="N1229" s="296" t="s">
        <v>1152</v>
      </c>
      <c r="P1229" s="285"/>
    </row>
    <row r="1230" spans="1:16" ht="12.75">
      <c r="A1230" s="294"/>
      <c r="B1230" s="297"/>
      <c r="C1230" s="298" t="s">
        <v>1153</v>
      </c>
      <c r="D1230" s="299"/>
      <c r="E1230" s="300">
        <v>22.8</v>
      </c>
      <c r="F1230" s="301"/>
      <c r="G1230" s="302"/>
      <c r="H1230" s="303"/>
      <c r="I1230" s="295"/>
      <c r="J1230" s="304"/>
      <c r="K1230" s="295"/>
      <c r="L1230" s="302"/>
      <c r="N1230" s="296" t="s">
        <v>1153</v>
      </c>
      <c r="P1230" s="285"/>
    </row>
    <row r="1231" spans="1:81" ht="22.5">
      <c r="A1231" s="286">
        <v>222</v>
      </c>
      <c r="B1231" s="287" t="s">
        <v>1154</v>
      </c>
      <c r="C1231" s="288" t="s">
        <v>1155</v>
      </c>
      <c r="D1231" s="289" t="s">
        <v>217</v>
      </c>
      <c r="E1231" s="290">
        <v>35.36</v>
      </c>
      <c r="F1231" s="290">
        <v>0</v>
      </c>
      <c r="G1231" s="291">
        <f>E1231*F1231</f>
        <v>0</v>
      </c>
      <c r="H1231" s="292">
        <v>0.00303</v>
      </c>
      <c r="I1231" s="293">
        <f>E1231*H1231</f>
        <v>0.10714080000000001</v>
      </c>
      <c r="J1231" s="292">
        <v>0</v>
      </c>
      <c r="K1231" s="293">
        <f>E1231*J1231</f>
        <v>0</v>
      </c>
      <c r="L1231" s="291" t="s">
        <v>1787</v>
      </c>
      <c r="P1231" s="285">
        <v>2</v>
      </c>
      <c r="AB1231" s="254">
        <v>1</v>
      </c>
      <c r="AC1231" s="254">
        <v>0</v>
      </c>
      <c r="AD1231" s="254">
        <v>0</v>
      </c>
      <c r="BA1231" s="254">
        <v>2</v>
      </c>
      <c r="BB1231" s="254">
        <f>IF(BA1231=1,G1231,0)</f>
        <v>0</v>
      </c>
      <c r="BC1231" s="254">
        <f>IF(BA1231=2,G1231,0)</f>
        <v>0</v>
      </c>
      <c r="BD1231" s="254">
        <f>IF(BA1231=3,G1231,0)</f>
        <v>0</v>
      </c>
      <c r="BE1231" s="254">
        <f>IF(BA1231=4,G1231,0)</f>
        <v>0</v>
      </c>
      <c r="BF1231" s="254">
        <f>IF(BA1231=5,G1231,0)</f>
        <v>0</v>
      </c>
      <c r="CB1231" s="285">
        <v>1</v>
      </c>
      <c r="CC1231" s="285">
        <v>0</v>
      </c>
    </row>
    <row r="1232" spans="1:16" ht="12.75">
      <c r="A1232" s="294"/>
      <c r="B1232" s="297"/>
      <c r="C1232" s="298" t="s">
        <v>1156</v>
      </c>
      <c r="D1232" s="299"/>
      <c r="E1232" s="300">
        <v>8.1</v>
      </c>
      <c r="F1232" s="301"/>
      <c r="G1232" s="302"/>
      <c r="H1232" s="303"/>
      <c r="I1232" s="295"/>
      <c r="J1232" s="304"/>
      <c r="K1232" s="295"/>
      <c r="L1232" s="302"/>
      <c r="N1232" s="296" t="s">
        <v>1156</v>
      </c>
      <c r="P1232" s="285"/>
    </row>
    <row r="1233" spans="1:16" ht="12.75">
      <c r="A1233" s="294"/>
      <c r="B1233" s="297"/>
      <c r="C1233" s="298" t="s">
        <v>1157</v>
      </c>
      <c r="D1233" s="299"/>
      <c r="E1233" s="300">
        <v>27.26</v>
      </c>
      <c r="F1233" s="301"/>
      <c r="G1233" s="302"/>
      <c r="H1233" s="303"/>
      <c r="I1233" s="295"/>
      <c r="J1233" s="304"/>
      <c r="K1233" s="295"/>
      <c r="L1233" s="302"/>
      <c r="N1233" s="296" t="s">
        <v>1157</v>
      </c>
      <c r="P1233" s="285"/>
    </row>
    <row r="1234" spans="1:81" ht="12.75">
      <c r="A1234" s="286">
        <v>223</v>
      </c>
      <c r="B1234" s="287" t="s">
        <v>1158</v>
      </c>
      <c r="C1234" s="288" t="s">
        <v>1159</v>
      </c>
      <c r="D1234" s="289" t="s">
        <v>217</v>
      </c>
      <c r="E1234" s="290">
        <v>14.4</v>
      </c>
      <c r="F1234" s="290">
        <v>0</v>
      </c>
      <c r="G1234" s="291">
        <f>E1234*F1234</f>
        <v>0</v>
      </c>
      <c r="H1234" s="292">
        <v>0</v>
      </c>
      <c r="I1234" s="293">
        <f>E1234*H1234</f>
        <v>0</v>
      </c>
      <c r="J1234" s="292">
        <v>-0.00135</v>
      </c>
      <c r="K1234" s="293">
        <f>E1234*J1234</f>
        <v>-0.019440000000000002</v>
      </c>
      <c r="L1234" s="291" t="s">
        <v>1787</v>
      </c>
      <c r="P1234" s="285">
        <v>2</v>
      </c>
      <c r="AB1234" s="254">
        <v>1</v>
      </c>
      <c r="AC1234" s="254">
        <v>7</v>
      </c>
      <c r="AD1234" s="254">
        <v>7</v>
      </c>
      <c r="BA1234" s="254">
        <v>2</v>
      </c>
      <c r="BB1234" s="254">
        <f>IF(BA1234=1,G1234,0)</f>
        <v>0</v>
      </c>
      <c r="BC1234" s="254">
        <f>IF(BA1234=2,G1234,0)</f>
        <v>0</v>
      </c>
      <c r="BD1234" s="254">
        <f>IF(BA1234=3,G1234,0)</f>
        <v>0</v>
      </c>
      <c r="BE1234" s="254">
        <f>IF(BA1234=4,G1234,0)</f>
        <v>0</v>
      </c>
      <c r="BF1234" s="254">
        <f>IF(BA1234=5,G1234,0)</f>
        <v>0</v>
      </c>
      <c r="CB1234" s="285">
        <v>1</v>
      </c>
      <c r="CC1234" s="285">
        <v>7</v>
      </c>
    </row>
    <row r="1235" spans="1:16" ht="12.75">
      <c r="A1235" s="294"/>
      <c r="B1235" s="297"/>
      <c r="C1235" s="298" t="s">
        <v>1160</v>
      </c>
      <c r="D1235" s="299"/>
      <c r="E1235" s="300">
        <v>0</v>
      </c>
      <c r="F1235" s="301"/>
      <c r="G1235" s="302"/>
      <c r="H1235" s="303"/>
      <c r="I1235" s="295"/>
      <c r="J1235" s="304"/>
      <c r="K1235" s="295"/>
      <c r="L1235" s="302"/>
      <c r="N1235" s="296" t="s">
        <v>1160</v>
      </c>
      <c r="P1235" s="285"/>
    </row>
    <row r="1236" spans="1:16" ht="12.75">
      <c r="A1236" s="294"/>
      <c r="B1236" s="297"/>
      <c r="C1236" s="298" t="s">
        <v>848</v>
      </c>
      <c r="D1236" s="299"/>
      <c r="E1236" s="300">
        <v>3</v>
      </c>
      <c r="F1236" s="301"/>
      <c r="G1236" s="302"/>
      <c r="H1236" s="303"/>
      <c r="I1236" s="295"/>
      <c r="J1236" s="304"/>
      <c r="K1236" s="295"/>
      <c r="L1236" s="302"/>
      <c r="N1236" s="296" t="s">
        <v>848</v>
      </c>
      <c r="P1236" s="285"/>
    </row>
    <row r="1237" spans="1:16" ht="12.75">
      <c r="A1237" s="294"/>
      <c r="B1237" s="297"/>
      <c r="C1237" s="298" t="s">
        <v>849</v>
      </c>
      <c r="D1237" s="299"/>
      <c r="E1237" s="300">
        <v>3</v>
      </c>
      <c r="F1237" s="301"/>
      <c r="G1237" s="302"/>
      <c r="H1237" s="303"/>
      <c r="I1237" s="295"/>
      <c r="J1237" s="304"/>
      <c r="K1237" s="295"/>
      <c r="L1237" s="302"/>
      <c r="N1237" s="296" t="s">
        <v>849</v>
      </c>
      <c r="P1237" s="285"/>
    </row>
    <row r="1238" spans="1:16" ht="12.75">
      <c r="A1238" s="294"/>
      <c r="B1238" s="297"/>
      <c r="C1238" s="298" t="s">
        <v>850</v>
      </c>
      <c r="D1238" s="299"/>
      <c r="E1238" s="300">
        <v>8.4</v>
      </c>
      <c r="F1238" s="301"/>
      <c r="G1238" s="302"/>
      <c r="H1238" s="303"/>
      <c r="I1238" s="295"/>
      <c r="J1238" s="304"/>
      <c r="K1238" s="295"/>
      <c r="L1238" s="302"/>
      <c r="N1238" s="296" t="s">
        <v>850</v>
      </c>
      <c r="P1238" s="285"/>
    </row>
    <row r="1239" spans="1:81" ht="12.75">
      <c r="A1239" s="286">
        <v>224</v>
      </c>
      <c r="B1239" s="287" t="s">
        <v>1161</v>
      </c>
      <c r="C1239" s="288" t="s">
        <v>1162</v>
      </c>
      <c r="D1239" s="289" t="s">
        <v>217</v>
      </c>
      <c r="E1239" s="290">
        <v>30.92</v>
      </c>
      <c r="F1239" s="290">
        <v>0</v>
      </c>
      <c r="G1239" s="291">
        <f>E1239*F1239</f>
        <v>0</v>
      </c>
      <c r="H1239" s="292">
        <v>0.00214</v>
      </c>
      <c r="I1239" s="293">
        <f>E1239*H1239</f>
        <v>0.0661688</v>
      </c>
      <c r="J1239" s="292">
        <v>0</v>
      </c>
      <c r="K1239" s="293">
        <f>E1239*J1239</f>
        <v>0</v>
      </c>
      <c r="L1239" s="291" t="s">
        <v>1787</v>
      </c>
      <c r="P1239" s="285">
        <v>2</v>
      </c>
      <c r="AB1239" s="254">
        <v>1</v>
      </c>
      <c r="AC1239" s="254">
        <v>7</v>
      </c>
      <c r="AD1239" s="254">
        <v>7</v>
      </c>
      <c r="BA1239" s="254">
        <v>2</v>
      </c>
      <c r="BB1239" s="254">
        <f>IF(BA1239=1,G1239,0)</f>
        <v>0</v>
      </c>
      <c r="BC1239" s="254">
        <f>IF(BA1239=2,G1239,0)</f>
        <v>0</v>
      </c>
      <c r="BD1239" s="254">
        <f>IF(BA1239=3,G1239,0)</f>
        <v>0</v>
      </c>
      <c r="BE1239" s="254">
        <f>IF(BA1239=4,G1239,0)</f>
        <v>0</v>
      </c>
      <c r="BF1239" s="254">
        <f>IF(BA1239=5,G1239,0)</f>
        <v>0</v>
      </c>
      <c r="CB1239" s="285">
        <v>1</v>
      </c>
      <c r="CC1239" s="285">
        <v>7</v>
      </c>
    </row>
    <row r="1240" spans="1:16" ht="12.75">
      <c r="A1240" s="294"/>
      <c r="B1240" s="297"/>
      <c r="C1240" s="298" t="s">
        <v>1163</v>
      </c>
      <c r="D1240" s="299"/>
      <c r="E1240" s="300">
        <v>8.36</v>
      </c>
      <c r="F1240" s="301"/>
      <c r="G1240" s="302"/>
      <c r="H1240" s="303"/>
      <c r="I1240" s="295"/>
      <c r="J1240" s="304"/>
      <c r="K1240" s="295"/>
      <c r="L1240" s="302"/>
      <c r="N1240" s="296" t="s">
        <v>1163</v>
      </c>
      <c r="P1240" s="285"/>
    </row>
    <row r="1241" spans="1:16" ht="12.75">
      <c r="A1241" s="294"/>
      <c r="B1241" s="297"/>
      <c r="C1241" s="298" t="s">
        <v>1164</v>
      </c>
      <c r="D1241" s="299"/>
      <c r="E1241" s="300">
        <v>22.56</v>
      </c>
      <c r="F1241" s="301"/>
      <c r="G1241" s="302"/>
      <c r="H1241" s="303"/>
      <c r="I1241" s="295"/>
      <c r="J1241" s="304"/>
      <c r="K1241" s="295"/>
      <c r="L1241" s="302"/>
      <c r="N1241" s="296" t="s">
        <v>1164</v>
      </c>
      <c r="P1241" s="285"/>
    </row>
    <row r="1242" spans="1:81" ht="22.5">
      <c r="A1242" s="286">
        <v>225</v>
      </c>
      <c r="B1242" s="287" t="s">
        <v>1165</v>
      </c>
      <c r="C1242" s="288" t="s">
        <v>1166</v>
      </c>
      <c r="D1242" s="289" t="s">
        <v>217</v>
      </c>
      <c r="E1242" s="290">
        <v>27.16</v>
      </c>
      <c r="F1242" s="290">
        <v>0</v>
      </c>
      <c r="G1242" s="291">
        <f>E1242*F1242</f>
        <v>0</v>
      </c>
      <c r="H1242" s="292">
        <v>0.00231</v>
      </c>
      <c r="I1242" s="293">
        <f>E1242*H1242</f>
        <v>0.0627396</v>
      </c>
      <c r="J1242" s="292">
        <v>0</v>
      </c>
      <c r="K1242" s="293">
        <f>E1242*J1242</f>
        <v>0</v>
      </c>
      <c r="L1242" s="291" t="s">
        <v>1787</v>
      </c>
      <c r="P1242" s="285">
        <v>2</v>
      </c>
      <c r="AB1242" s="254">
        <v>1</v>
      </c>
      <c r="AC1242" s="254">
        <v>7</v>
      </c>
      <c r="AD1242" s="254">
        <v>7</v>
      </c>
      <c r="BA1242" s="254">
        <v>2</v>
      </c>
      <c r="BB1242" s="254">
        <f>IF(BA1242=1,G1242,0)</f>
        <v>0</v>
      </c>
      <c r="BC1242" s="254">
        <f>IF(BA1242=2,G1242,0)</f>
        <v>0</v>
      </c>
      <c r="BD1242" s="254">
        <f>IF(BA1242=3,G1242,0)</f>
        <v>0</v>
      </c>
      <c r="BE1242" s="254">
        <f>IF(BA1242=4,G1242,0)</f>
        <v>0</v>
      </c>
      <c r="BF1242" s="254">
        <f>IF(BA1242=5,G1242,0)</f>
        <v>0</v>
      </c>
      <c r="CB1242" s="285">
        <v>1</v>
      </c>
      <c r="CC1242" s="285">
        <v>7</v>
      </c>
    </row>
    <row r="1243" spans="1:16" ht="12.75">
      <c r="A1243" s="294"/>
      <c r="B1243" s="297"/>
      <c r="C1243" s="298" t="s">
        <v>1167</v>
      </c>
      <c r="D1243" s="299"/>
      <c r="E1243" s="300">
        <v>19.96</v>
      </c>
      <c r="F1243" s="301"/>
      <c r="G1243" s="302"/>
      <c r="H1243" s="303"/>
      <c r="I1243" s="295"/>
      <c r="J1243" s="304"/>
      <c r="K1243" s="295"/>
      <c r="L1243" s="302"/>
      <c r="N1243" s="296" t="s">
        <v>1167</v>
      </c>
      <c r="P1243" s="285"/>
    </row>
    <row r="1244" spans="1:16" ht="12.75">
      <c r="A1244" s="294"/>
      <c r="B1244" s="297"/>
      <c r="C1244" s="298" t="s">
        <v>1168</v>
      </c>
      <c r="D1244" s="299"/>
      <c r="E1244" s="300">
        <v>7.2</v>
      </c>
      <c r="F1244" s="301"/>
      <c r="G1244" s="302"/>
      <c r="H1244" s="303"/>
      <c r="I1244" s="295"/>
      <c r="J1244" s="304"/>
      <c r="K1244" s="295"/>
      <c r="L1244" s="302"/>
      <c r="N1244" s="296" t="s">
        <v>1168</v>
      </c>
      <c r="P1244" s="285"/>
    </row>
    <row r="1245" spans="1:81" ht="12.75">
      <c r="A1245" s="286">
        <v>226</v>
      </c>
      <c r="B1245" s="287" t="s">
        <v>1169</v>
      </c>
      <c r="C1245" s="288" t="s">
        <v>1170</v>
      </c>
      <c r="D1245" s="289" t="s">
        <v>217</v>
      </c>
      <c r="E1245" s="290">
        <v>19.69</v>
      </c>
      <c r="F1245" s="290">
        <v>0</v>
      </c>
      <c r="G1245" s="291">
        <f>E1245*F1245</f>
        <v>0</v>
      </c>
      <c r="H1245" s="292">
        <v>0.00231</v>
      </c>
      <c r="I1245" s="293">
        <f>E1245*H1245</f>
        <v>0.0454839</v>
      </c>
      <c r="J1245" s="292">
        <v>0</v>
      </c>
      <c r="K1245" s="293">
        <f>E1245*J1245</f>
        <v>0</v>
      </c>
      <c r="L1245" s="291" t="s">
        <v>1787</v>
      </c>
      <c r="P1245" s="285">
        <v>2</v>
      </c>
      <c r="AB1245" s="254">
        <v>1</v>
      </c>
      <c r="AC1245" s="254">
        <v>7</v>
      </c>
      <c r="AD1245" s="254">
        <v>7</v>
      </c>
      <c r="BA1245" s="254">
        <v>2</v>
      </c>
      <c r="BB1245" s="254">
        <f>IF(BA1245=1,G1245,0)</f>
        <v>0</v>
      </c>
      <c r="BC1245" s="254">
        <f>IF(BA1245=2,G1245,0)</f>
        <v>0</v>
      </c>
      <c r="BD1245" s="254">
        <f>IF(BA1245=3,G1245,0)</f>
        <v>0</v>
      </c>
      <c r="BE1245" s="254">
        <f>IF(BA1245=4,G1245,0)</f>
        <v>0</v>
      </c>
      <c r="BF1245" s="254">
        <f>IF(BA1245=5,G1245,0)</f>
        <v>0</v>
      </c>
      <c r="CB1245" s="285">
        <v>1</v>
      </c>
      <c r="CC1245" s="285">
        <v>7</v>
      </c>
    </row>
    <row r="1246" spans="1:16" ht="12.75">
      <c r="A1246" s="294"/>
      <c r="B1246" s="297"/>
      <c r="C1246" s="298" t="s">
        <v>1171</v>
      </c>
      <c r="D1246" s="299"/>
      <c r="E1246" s="300">
        <v>2.62</v>
      </c>
      <c r="F1246" s="301"/>
      <c r="G1246" s="302"/>
      <c r="H1246" s="303"/>
      <c r="I1246" s="295"/>
      <c r="J1246" s="304"/>
      <c r="K1246" s="295"/>
      <c r="L1246" s="302"/>
      <c r="N1246" s="296" t="s">
        <v>1171</v>
      </c>
      <c r="P1246" s="285"/>
    </row>
    <row r="1247" spans="1:16" ht="12.75">
      <c r="A1247" s="294"/>
      <c r="B1247" s="297"/>
      <c r="C1247" s="298" t="s">
        <v>1172</v>
      </c>
      <c r="D1247" s="299"/>
      <c r="E1247" s="300">
        <v>17.07</v>
      </c>
      <c r="F1247" s="301"/>
      <c r="G1247" s="302"/>
      <c r="H1247" s="303"/>
      <c r="I1247" s="295"/>
      <c r="J1247" s="304"/>
      <c r="K1247" s="295"/>
      <c r="L1247" s="302"/>
      <c r="N1247" s="296" t="s">
        <v>1172</v>
      </c>
      <c r="P1247" s="285"/>
    </row>
    <row r="1248" spans="1:81" ht="12.75">
      <c r="A1248" s="286">
        <v>227</v>
      </c>
      <c r="B1248" s="287" t="s">
        <v>1173</v>
      </c>
      <c r="C1248" s="288" t="s">
        <v>1174</v>
      </c>
      <c r="D1248" s="289" t="s">
        <v>217</v>
      </c>
      <c r="E1248" s="290">
        <v>6.8</v>
      </c>
      <c r="F1248" s="290">
        <v>0</v>
      </c>
      <c r="G1248" s="291">
        <f>E1248*F1248</f>
        <v>0</v>
      </c>
      <c r="H1248" s="292">
        <v>0.00265</v>
      </c>
      <c r="I1248" s="293">
        <f>E1248*H1248</f>
        <v>0.01802</v>
      </c>
      <c r="J1248" s="292">
        <v>0</v>
      </c>
      <c r="K1248" s="293">
        <f>E1248*J1248</f>
        <v>0</v>
      </c>
      <c r="L1248" s="291" t="s">
        <v>1787</v>
      </c>
      <c r="P1248" s="285">
        <v>2</v>
      </c>
      <c r="AB1248" s="254">
        <v>1</v>
      </c>
      <c r="AC1248" s="254">
        <v>7</v>
      </c>
      <c r="AD1248" s="254">
        <v>7</v>
      </c>
      <c r="BA1248" s="254">
        <v>2</v>
      </c>
      <c r="BB1248" s="254">
        <f>IF(BA1248=1,G1248,0)</f>
        <v>0</v>
      </c>
      <c r="BC1248" s="254">
        <f>IF(BA1248=2,G1248,0)</f>
        <v>0</v>
      </c>
      <c r="BD1248" s="254">
        <f>IF(BA1248=3,G1248,0)</f>
        <v>0</v>
      </c>
      <c r="BE1248" s="254">
        <f>IF(BA1248=4,G1248,0)</f>
        <v>0</v>
      </c>
      <c r="BF1248" s="254">
        <f>IF(BA1248=5,G1248,0)</f>
        <v>0</v>
      </c>
      <c r="CB1248" s="285">
        <v>1</v>
      </c>
      <c r="CC1248" s="285">
        <v>7</v>
      </c>
    </row>
    <row r="1249" spans="1:16" ht="12.75">
      <c r="A1249" s="294"/>
      <c r="B1249" s="297"/>
      <c r="C1249" s="298" t="s">
        <v>1175</v>
      </c>
      <c r="D1249" s="299"/>
      <c r="E1249" s="300">
        <v>6.8</v>
      </c>
      <c r="F1249" s="301"/>
      <c r="G1249" s="302"/>
      <c r="H1249" s="303"/>
      <c r="I1249" s="295"/>
      <c r="J1249" s="304"/>
      <c r="K1249" s="295"/>
      <c r="L1249" s="302"/>
      <c r="N1249" s="296" t="s">
        <v>1175</v>
      </c>
      <c r="P1249" s="285"/>
    </row>
    <row r="1250" spans="1:81" ht="12.75">
      <c r="A1250" s="286">
        <v>228</v>
      </c>
      <c r="B1250" s="287" t="s">
        <v>1176</v>
      </c>
      <c r="C1250" s="288" t="s">
        <v>1177</v>
      </c>
      <c r="D1250" s="289" t="s">
        <v>217</v>
      </c>
      <c r="E1250" s="290">
        <v>19.94</v>
      </c>
      <c r="F1250" s="290">
        <v>0</v>
      </c>
      <c r="G1250" s="291">
        <f>E1250*F1250</f>
        <v>0</v>
      </c>
      <c r="H1250" s="292">
        <v>0</v>
      </c>
      <c r="I1250" s="293">
        <f>E1250*H1250</f>
        <v>0</v>
      </c>
      <c r="J1250" s="292">
        <v>-0.00094</v>
      </c>
      <c r="K1250" s="293">
        <f>E1250*J1250</f>
        <v>-0.0187436</v>
      </c>
      <c r="L1250" s="291" t="s">
        <v>1787</v>
      </c>
      <c r="P1250" s="285">
        <v>2</v>
      </c>
      <c r="AB1250" s="254">
        <v>1</v>
      </c>
      <c r="AC1250" s="254">
        <v>7</v>
      </c>
      <c r="AD1250" s="254">
        <v>7</v>
      </c>
      <c r="BA1250" s="254">
        <v>2</v>
      </c>
      <c r="BB1250" s="254">
        <f>IF(BA1250=1,G1250,0)</f>
        <v>0</v>
      </c>
      <c r="BC1250" s="254">
        <f>IF(BA1250=2,G1250,0)</f>
        <v>0</v>
      </c>
      <c r="BD1250" s="254">
        <f>IF(BA1250=3,G1250,0)</f>
        <v>0</v>
      </c>
      <c r="BE1250" s="254">
        <f>IF(BA1250=4,G1250,0)</f>
        <v>0</v>
      </c>
      <c r="BF1250" s="254">
        <f>IF(BA1250=5,G1250,0)</f>
        <v>0</v>
      </c>
      <c r="CB1250" s="285">
        <v>1</v>
      </c>
      <c r="CC1250" s="285">
        <v>7</v>
      </c>
    </row>
    <row r="1251" spans="1:16" ht="12.75">
      <c r="A1251" s="294"/>
      <c r="B1251" s="297"/>
      <c r="C1251" s="298" t="s">
        <v>1178</v>
      </c>
      <c r="D1251" s="299"/>
      <c r="E1251" s="300">
        <v>0</v>
      </c>
      <c r="F1251" s="301"/>
      <c r="G1251" s="302"/>
      <c r="H1251" s="303"/>
      <c r="I1251" s="295"/>
      <c r="J1251" s="304"/>
      <c r="K1251" s="295"/>
      <c r="L1251" s="302"/>
      <c r="N1251" s="296" t="s">
        <v>1178</v>
      </c>
      <c r="P1251" s="285"/>
    </row>
    <row r="1252" spans="1:16" ht="12.75">
      <c r="A1252" s="294"/>
      <c r="B1252" s="297"/>
      <c r="C1252" s="298" t="s">
        <v>1179</v>
      </c>
      <c r="D1252" s="299"/>
      <c r="E1252" s="300">
        <v>10.88</v>
      </c>
      <c r="F1252" s="301"/>
      <c r="G1252" s="302"/>
      <c r="H1252" s="303"/>
      <c r="I1252" s="295"/>
      <c r="J1252" s="304"/>
      <c r="K1252" s="295"/>
      <c r="L1252" s="302"/>
      <c r="N1252" s="296" t="s">
        <v>1179</v>
      </c>
      <c r="P1252" s="285"/>
    </row>
    <row r="1253" spans="1:16" ht="12.75">
      <c r="A1253" s="294"/>
      <c r="B1253" s="297"/>
      <c r="C1253" s="298" t="s">
        <v>1180</v>
      </c>
      <c r="D1253" s="299"/>
      <c r="E1253" s="300">
        <v>9.06</v>
      </c>
      <c r="F1253" s="301"/>
      <c r="G1253" s="302"/>
      <c r="H1253" s="303"/>
      <c r="I1253" s="295"/>
      <c r="J1253" s="304"/>
      <c r="K1253" s="295"/>
      <c r="L1253" s="302"/>
      <c r="N1253" s="296" t="s">
        <v>1180</v>
      </c>
      <c r="P1253" s="285"/>
    </row>
    <row r="1254" spans="1:81" ht="12.75">
      <c r="A1254" s="286">
        <v>229</v>
      </c>
      <c r="B1254" s="287" t="s">
        <v>1181</v>
      </c>
      <c r="C1254" s="288" t="s">
        <v>1182</v>
      </c>
      <c r="D1254" s="289" t="s">
        <v>217</v>
      </c>
      <c r="E1254" s="290">
        <v>157.4</v>
      </c>
      <c r="F1254" s="290">
        <v>0</v>
      </c>
      <c r="G1254" s="291">
        <f>E1254*F1254</f>
        <v>0</v>
      </c>
      <c r="H1254" s="292">
        <v>0</v>
      </c>
      <c r="I1254" s="293">
        <f>E1254*H1254</f>
        <v>0</v>
      </c>
      <c r="J1254" s="292">
        <v>-0.00175</v>
      </c>
      <c r="K1254" s="293">
        <f>E1254*J1254</f>
        <v>-0.27545000000000003</v>
      </c>
      <c r="L1254" s="291" t="s">
        <v>1787</v>
      </c>
      <c r="P1254" s="285">
        <v>2</v>
      </c>
      <c r="AB1254" s="254">
        <v>1</v>
      </c>
      <c r="AC1254" s="254">
        <v>7</v>
      </c>
      <c r="AD1254" s="254">
        <v>7</v>
      </c>
      <c r="BA1254" s="254">
        <v>2</v>
      </c>
      <c r="BB1254" s="254">
        <f>IF(BA1254=1,G1254,0)</f>
        <v>0</v>
      </c>
      <c r="BC1254" s="254">
        <f>IF(BA1254=2,G1254,0)</f>
        <v>0</v>
      </c>
      <c r="BD1254" s="254">
        <f>IF(BA1254=3,G1254,0)</f>
        <v>0</v>
      </c>
      <c r="BE1254" s="254">
        <f>IF(BA1254=4,G1254,0)</f>
        <v>0</v>
      </c>
      <c r="BF1254" s="254">
        <f>IF(BA1254=5,G1254,0)</f>
        <v>0</v>
      </c>
      <c r="CB1254" s="285">
        <v>1</v>
      </c>
      <c r="CC1254" s="285">
        <v>7</v>
      </c>
    </row>
    <row r="1255" spans="1:16" ht="12.75">
      <c r="A1255" s="294"/>
      <c r="B1255" s="297"/>
      <c r="C1255" s="298" t="s">
        <v>1178</v>
      </c>
      <c r="D1255" s="299"/>
      <c r="E1255" s="300">
        <v>0</v>
      </c>
      <c r="F1255" s="301"/>
      <c r="G1255" s="302"/>
      <c r="H1255" s="303"/>
      <c r="I1255" s="295"/>
      <c r="J1255" s="304"/>
      <c r="K1255" s="295"/>
      <c r="L1255" s="302"/>
      <c r="N1255" s="296" t="s">
        <v>1178</v>
      </c>
      <c r="P1255" s="285"/>
    </row>
    <row r="1256" spans="1:16" ht="12.75">
      <c r="A1256" s="294"/>
      <c r="B1256" s="297"/>
      <c r="C1256" s="298" t="s">
        <v>1183</v>
      </c>
      <c r="D1256" s="299"/>
      <c r="E1256" s="300">
        <v>34.3</v>
      </c>
      <c r="F1256" s="301"/>
      <c r="G1256" s="302"/>
      <c r="H1256" s="303"/>
      <c r="I1256" s="295"/>
      <c r="J1256" s="304"/>
      <c r="K1256" s="295"/>
      <c r="L1256" s="302"/>
      <c r="N1256" s="296" t="s">
        <v>1183</v>
      </c>
      <c r="P1256" s="285"/>
    </row>
    <row r="1257" spans="1:16" ht="12.75">
      <c r="A1257" s="294"/>
      <c r="B1257" s="297"/>
      <c r="C1257" s="298" t="s">
        <v>126</v>
      </c>
      <c r="D1257" s="299"/>
      <c r="E1257" s="300">
        <v>0</v>
      </c>
      <c r="F1257" s="301"/>
      <c r="G1257" s="302"/>
      <c r="H1257" s="303"/>
      <c r="I1257" s="295"/>
      <c r="J1257" s="304"/>
      <c r="K1257" s="295"/>
      <c r="L1257" s="302"/>
      <c r="N1257" s="296">
        <v>0</v>
      </c>
      <c r="P1257" s="285"/>
    </row>
    <row r="1258" spans="1:16" ht="12.75">
      <c r="A1258" s="294"/>
      <c r="B1258" s="297"/>
      <c r="C1258" s="298" t="s">
        <v>1184</v>
      </c>
      <c r="D1258" s="299"/>
      <c r="E1258" s="300">
        <v>0</v>
      </c>
      <c r="F1258" s="301"/>
      <c r="G1258" s="302"/>
      <c r="H1258" s="303"/>
      <c r="I1258" s="295"/>
      <c r="J1258" s="304"/>
      <c r="K1258" s="295"/>
      <c r="L1258" s="302"/>
      <c r="N1258" s="296" t="s">
        <v>1184</v>
      </c>
      <c r="P1258" s="285"/>
    </row>
    <row r="1259" spans="1:16" ht="12.75">
      <c r="A1259" s="294"/>
      <c r="B1259" s="297"/>
      <c r="C1259" s="298" t="s">
        <v>1185</v>
      </c>
      <c r="D1259" s="299"/>
      <c r="E1259" s="300">
        <v>10.94</v>
      </c>
      <c r="F1259" s="301"/>
      <c r="G1259" s="302"/>
      <c r="H1259" s="303"/>
      <c r="I1259" s="295"/>
      <c r="J1259" s="304"/>
      <c r="K1259" s="295"/>
      <c r="L1259" s="302"/>
      <c r="N1259" s="296" t="s">
        <v>1185</v>
      </c>
      <c r="P1259" s="285"/>
    </row>
    <row r="1260" spans="1:16" ht="12.75">
      <c r="A1260" s="294"/>
      <c r="B1260" s="297"/>
      <c r="C1260" s="298" t="s">
        <v>791</v>
      </c>
      <c r="D1260" s="299"/>
      <c r="E1260" s="300">
        <v>89.96</v>
      </c>
      <c r="F1260" s="301"/>
      <c r="G1260" s="302"/>
      <c r="H1260" s="303"/>
      <c r="I1260" s="295"/>
      <c r="J1260" s="304"/>
      <c r="K1260" s="295"/>
      <c r="L1260" s="302"/>
      <c r="N1260" s="296" t="s">
        <v>791</v>
      </c>
      <c r="P1260" s="285"/>
    </row>
    <row r="1261" spans="1:16" ht="12.75">
      <c r="A1261" s="294"/>
      <c r="B1261" s="297"/>
      <c r="C1261" s="298" t="s">
        <v>1186</v>
      </c>
      <c r="D1261" s="299"/>
      <c r="E1261" s="300">
        <v>0</v>
      </c>
      <c r="F1261" s="301"/>
      <c r="G1261" s="302"/>
      <c r="H1261" s="303"/>
      <c r="I1261" s="295"/>
      <c r="J1261" s="304"/>
      <c r="K1261" s="295"/>
      <c r="L1261" s="302"/>
      <c r="N1261" s="296" t="s">
        <v>1186</v>
      </c>
      <c r="P1261" s="285"/>
    </row>
    <row r="1262" spans="1:16" ht="12.75">
      <c r="A1262" s="294"/>
      <c r="B1262" s="297"/>
      <c r="C1262" s="298" t="s">
        <v>1187</v>
      </c>
      <c r="D1262" s="299"/>
      <c r="E1262" s="300">
        <v>22.2</v>
      </c>
      <c r="F1262" s="301"/>
      <c r="G1262" s="302"/>
      <c r="H1262" s="303"/>
      <c r="I1262" s="295"/>
      <c r="J1262" s="304"/>
      <c r="K1262" s="295"/>
      <c r="L1262" s="302"/>
      <c r="N1262" s="296" t="s">
        <v>1187</v>
      </c>
      <c r="P1262" s="285"/>
    </row>
    <row r="1263" spans="1:81" ht="12.75">
      <c r="A1263" s="286">
        <v>230</v>
      </c>
      <c r="B1263" s="287" t="s">
        <v>1188</v>
      </c>
      <c r="C1263" s="288" t="s">
        <v>1189</v>
      </c>
      <c r="D1263" s="289" t="s">
        <v>217</v>
      </c>
      <c r="E1263" s="290">
        <v>62.18</v>
      </c>
      <c r="F1263" s="290">
        <v>0</v>
      </c>
      <c r="G1263" s="291">
        <f>E1263*F1263</f>
        <v>0</v>
      </c>
      <c r="H1263" s="292">
        <v>0</v>
      </c>
      <c r="I1263" s="293">
        <f>E1263*H1263</f>
        <v>0</v>
      </c>
      <c r="J1263" s="292">
        <v>-0.00252</v>
      </c>
      <c r="K1263" s="293">
        <f>E1263*J1263</f>
        <v>-0.15669360000000002</v>
      </c>
      <c r="L1263" s="291" t="s">
        <v>1787</v>
      </c>
      <c r="P1263" s="285">
        <v>2</v>
      </c>
      <c r="AB1263" s="254">
        <v>1</v>
      </c>
      <c r="AC1263" s="254">
        <v>7</v>
      </c>
      <c r="AD1263" s="254">
        <v>7</v>
      </c>
      <c r="BA1263" s="254">
        <v>2</v>
      </c>
      <c r="BB1263" s="254">
        <f>IF(BA1263=1,G1263,0)</f>
        <v>0</v>
      </c>
      <c r="BC1263" s="254">
        <f>IF(BA1263=2,G1263,0)</f>
        <v>0</v>
      </c>
      <c r="BD1263" s="254">
        <f>IF(BA1263=3,G1263,0)</f>
        <v>0</v>
      </c>
      <c r="BE1263" s="254">
        <f>IF(BA1263=4,G1263,0)</f>
        <v>0</v>
      </c>
      <c r="BF1263" s="254">
        <f>IF(BA1263=5,G1263,0)</f>
        <v>0</v>
      </c>
      <c r="CB1263" s="285">
        <v>1</v>
      </c>
      <c r="CC1263" s="285">
        <v>7</v>
      </c>
    </row>
    <row r="1264" spans="1:16" ht="12.75">
      <c r="A1264" s="294"/>
      <c r="B1264" s="297"/>
      <c r="C1264" s="298" t="s">
        <v>1178</v>
      </c>
      <c r="D1264" s="299"/>
      <c r="E1264" s="300">
        <v>0</v>
      </c>
      <c r="F1264" s="301"/>
      <c r="G1264" s="302"/>
      <c r="H1264" s="303"/>
      <c r="I1264" s="295"/>
      <c r="J1264" s="304"/>
      <c r="K1264" s="295"/>
      <c r="L1264" s="302"/>
      <c r="N1264" s="296" t="s">
        <v>1178</v>
      </c>
      <c r="P1264" s="285"/>
    </row>
    <row r="1265" spans="1:16" ht="12.75">
      <c r="A1265" s="294"/>
      <c r="B1265" s="297"/>
      <c r="C1265" s="298" t="s">
        <v>1190</v>
      </c>
      <c r="D1265" s="299"/>
      <c r="E1265" s="300">
        <v>62.18</v>
      </c>
      <c r="F1265" s="301"/>
      <c r="G1265" s="302"/>
      <c r="H1265" s="303"/>
      <c r="I1265" s="295"/>
      <c r="J1265" s="304"/>
      <c r="K1265" s="295"/>
      <c r="L1265" s="302"/>
      <c r="N1265" s="296" t="s">
        <v>1190</v>
      </c>
      <c r="P1265" s="285"/>
    </row>
    <row r="1266" spans="1:81" ht="12.75">
      <c r="A1266" s="286">
        <v>231</v>
      </c>
      <c r="B1266" s="287" t="s">
        <v>1191</v>
      </c>
      <c r="C1266" s="288" t="s">
        <v>1192</v>
      </c>
      <c r="D1266" s="289" t="s">
        <v>217</v>
      </c>
      <c r="E1266" s="290">
        <v>24</v>
      </c>
      <c r="F1266" s="290">
        <v>0</v>
      </c>
      <c r="G1266" s="291">
        <f>E1266*F1266</f>
        <v>0</v>
      </c>
      <c r="H1266" s="292">
        <v>0.00218</v>
      </c>
      <c r="I1266" s="293">
        <f>E1266*H1266</f>
        <v>0.052320000000000005</v>
      </c>
      <c r="J1266" s="292">
        <v>0</v>
      </c>
      <c r="K1266" s="293">
        <f>E1266*J1266</f>
        <v>0</v>
      </c>
      <c r="L1266" s="291" t="s">
        <v>1787</v>
      </c>
      <c r="P1266" s="285">
        <v>2</v>
      </c>
      <c r="AB1266" s="254">
        <v>1</v>
      </c>
      <c r="AC1266" s="254">
        <v>7</v>
      </c>
      <c r="AD1266" s="254">
        <v>7</v>
      </c>
      <c r="BA1266" s="254">
        <v>2</v>
      </c>
      <c r="BB1266" s="254">
        <f>IF(BA1266=1,G1266,0)</f>
        <v>0</v>
      </c>
      <c r="BC1266" s="254">
        <f>IF(BA1266=2,G1266,0)</f>
        <v>0</v>
      </c>
      <c r="BD1266" s="254">
        <f>IF(BA1266=3,G1266,0)</f>
        <v>0</v>
      </c>
      <c r="BE1266" s="254">
        <f>IF(BA1266=4,G1266,0)</f>
        <v>0</v>
      </c>
      <c r="BF1266" s="254">
        <f>IF(BA1266=5,G1266,0)</f>
        <v>0</v>
      </c>
      <c r="CB1266" s="285">
        <v>1</v>
      </c>
      <c r="CC1266" s="285">
        <v>7</v>
      </c>
    </row>
    <row r="1267" spans="1:16" ht="12.75">
      <c r="A1267" s="294"/>
      <c r="B1267" s="297"/>
      <c r="C1267" s="298" t="s">
        <v>1193</v>
      </c>
      <c r="D1267" s="299"/>
      <c r="E1267" s="300">
        <v>24</v>
      </c>
      <c r="F1267" s="301"/>
      <c r="G1267" s="302"/>
      <c r="H1267" s="303"/>
      <c r="I1267" s="295"/>
      <c r="J1267" s="304"/>
      <c r="K1267" s="295"/>
      <c r="L1267" s="302"/>
      <c r="N1267" s="296" t="s">
        <v>1193</v>
      </c>
      <c r="P1267" s="285"/>
    </row>
    <row r="1268" spans="1:81" ht="22.5">
      <c r="A1268" s="286">
        <v>232</v>
      </c>
      <c r="B1268" s="287" t="s">
        <v>1194</v>
      </c>
      <c r="C1268" s="288" t="s">
        <v>1195</v>
      </c>
      <c r="D1268" s="289" t="s">
        <v>217</v>
      </c>
      <c r="E1268" s="290">
        <v>76</v>
      </c>
      <c r="F1268" s="290">
        <v>0</v>
      </c>
      <c r="G1268" s="291">
        <f>E1268*F1268</f>
        <v>0</v>
      </c>
      <c r="H1268" s="292">
        <v>0.00328</v>
      </c>
      <c r="I1268" s="293">
        <f>E1268*H1268</f>
        <v>0.24928</v>
      </c>
      <c r="J1268" s="292">
        <v>0</v>
      </c>
      <c r="K1268" s="293">
        <f>E1268*J1268</f>
        <v>0</v>
      </c>
      <c r="L1268" s="291" t="s">
        <v>1787</v>
      </c>
      <c r="P1268" s="285">
        <v>2</v>
      </c>
      <c r="AB1268" s="254">
        <v>1</v>
      </c>
      <c r="AC1268" s="254">
        <v>7</v>
      </c>
      <c r="AD1268" s="254">
        <v>7</v>
      </c>
      <c r="BA1268" s="254">
        <v>2</v>
      </c>
      <c r="BB1268" s="254">
        <f>IF(BA1268=1,G1268,0)</f>
        <v>0</v>
      </c>
      <c r="BC1268" s="254">
        <f>IF(BA1268=2,G1268,0)</f>
        <v>0</v>
      </c>
      <c r="BD1268" s="254">
        <f>IF(BA1268=3,G1268,0)</f>
        <v>0</v>
      </c>
      <c r="BE1268" s="254">
        <f>IF(BA1268=4,G1268,0)</f>
        <v>0</v>
      </c>
      <c r="BF1268" s="254">
        <f>IF(BA1268=5,G1268,0)</f>
        <v>0</v>
      </c>
      <c r="CB1268" s="285">
        <v>1</v>
      </c>
      <c r="CC1268" s="285">
        <v>7</v>
      </c>
    </row>
    <row r="1269" spans="1:16" ht="12.75">
      <c r="A1269" s="294"/>
      <c r="B1269" s="297"/>
      <c r="C1269" s="298" t="s">
        <v>1196</v>
      </c>
      <c r="D1269" s="299"/>
      <c r="E1269" s="300">
        <v>30</v>
      </c>
      <c r="F1269" s="301"/>
      <c r="G1269" s="302"/>
      <c r="H1269" s="303"/>
      <c r="I1269" s="295"/>
      <c r="J1269" s="304"/>
      <c r="K1269" s="295"/>
      <c r="L1269" s="302"/>
      <c r="N1269" s="296" t="s">
        <v>1196</v>
      </c>
      <c r="P1269" s="285"/>
    </row>
    <row r="1270" spans="1:16" ht="12.75">
      <c r="A1270" s="294"/>
      <c r="B1270" s="297"/>
      <c r="C1270" s="298" t="s">
        <v>1197</v>
      </c>
      <c r="D1270" s="299"/>
      <c r="E1270" s="300">
        <v>46</v>
      </c>
      <c r="F1270" s="301"/>
      <c r="G1270" s="302"/>
      <c r="H1270" s="303"/>
      <c r="I1270" s="295"/>
      <c r="J1270" s="304"/>
      <c r="K1270" s="295"/>
      <c r="L1270" s="302"/>
      <c r="N1270" s="296" t="s">
        <v>1197</v>
      </c>
      <c r="P1270" s="285"/>
    </row>
    <row r="1271" spans="1:81" ht="12.75">
      <c r="A1271" s="286">
        <v>233</v>
      </c>
      <c r="B1271" s="287" t="s">
        <v>1198</v>
      </c>
      <c r="C1271" s="288" t="s">
        <v>1199</v>
      </c>
      <c r="D1271" s="289" t="s">
        <v>217</v>
      </c>
      <c r="E1271" s="290">
        <v>9.46</v>
      </c>
      <c r="F1271" s="290">
        <v>0</v>
      </c>
      <c r="G1271" s="291">
        <f>E1271*F1271</f>
        <v>0</v>
      </c>
      <c r="H1271" s="292">
        <v>0</v>
      </c>
      <c r="I1271" s="293">
        <f>E1271*H1271</f>
        <v>0</v>
      </c>
      <c r="J1271" s="292">
        <v>-0.0023</v>
      </c>
      <c r="K1271" s="293">
        <f>E1271*J1271</f>
        <v>-0.021758000000000003</v>
      </c>
      <c r="L1271" s="291" t="s">
        <v>1787</v>
      </c>
      <c r="P1271" s="285">
        <v>2</v>
      </c>
      <c r="AB1271" s="254">
        <v>1</v>
      </c>
      <c r="AC1271" s="254">
        <v>7</v>
      </c>
      <c r="AD1271" s="254">
        <v>7</v>
      </c>
      <c r="BA1271" s="254">
        <v>2</v>
      </c>
      <c r="BB1271" s="254">
        <f>IF(BA1271=1,G1271,0)</f>
        <v>0</v>
      </c>
      <c r="BC1271" s="254">
        <f>IF(BA1271=2,G1271,0)</f>
        <v>0</v>
      </c>
      <c r="BD1271" s="254">
        <f>IF(BA1271=3,G1271,0)</f>
        <v>0</v>
      </c>
      <c r="BE1271" s="254">
        <f>IF(BA1271=4,G1271,0)</f>
        <v>0</v>
      </c>
      <c r="BF1271" s="254">
        <f>IF(BA1271=5,G1271,0)</f>
        <v>0</v>
      </c>
      <c r="CB1271" s="285">
        <v>1</v>
      </c>
      <c r="CC1271" s="285">
        <v>7</v>
      </c>
    </row>
    <row r="1272" spans="1:16" ht="12.75">
      <c r="A1272" s="294"/>
      <c r="B1272" s="297"/>
      <c r="C1272" s="298" t="s">
        <v>1184</v>
      </c>
      <c r="D1272" s="299"/>
      <c r="E1272" s="300">
        <v>0</v>
      </c>
      <c r="F1272" s="301"/>
      <c r="G1272" s="302"/>
      <c r="H1272" s="303"/>
      <c r="I1272" s="295"/>
      <c r="J1272" s="304"/>
      <c r="K1272" s="295"/>
      <c r="L1272" s="302"/>
      <c r="N1272" s="296" t="s">
        <v>1184</v>
      </c>
      <c r="P1272" s="285"/>
    </row>
    <row r="1273" spans="1:16" ht="12.75">
      <c r="A1273" s="294"/>
      <c r="B1273" s="297"/>
      <c r="C1273" s="298" t="s">
        <v>1200</v>
      </c>
      <c r="D1273" s="299"/>
      <c r="E1273" s="300">
        <v>9.46</v>
      </c>
      <c r="F1273" s="301"/>
      <c r="G1273" s="302"/>
      <c r="H1273" s="303"/>
      <c r="I1273" s="295"/>
      <c r="J1273" s="304"/>
      <c r="K1273" s="295"/>
      <c r="L1273" s="302"/>
      <c r="N1273" s="296" t="s">
        <v>1200</v>
      </c>
      <c r="P1273" s="285"/>
    </row>
    <row r="1274" spans="1:81" ht="12.75">
      <c r="A1274" s="286">
        <v>234</v>
      </c>
      <c r="B1274" s="287" t="s">
        <v>1201</v>
      </c>
      <c r="C1274" s="288" t="s">
        <v>1202</v>
      </c>
      <c r="D1274" s="289" t="s">
        <v>217</v>
      </c>
      <c r="E1274" s="290">
        <v>248.54</v>
      </c>
      <c r="F1274" s="290">
        <v>0</v>
      </c>
      <c r="G1274" s="291">
        <f>E1274*F1274</f>
        <v>0</v>
      </c>
      <c r="H1274" s="292">
        <v>0</v>
      </c>
      <c r="I1274" s="293">
        <f>E1274*H1274</f>
        <v>0</v>
      </c>
      <c r="J1274" s="292">
        <v>-0.00337</v>
      </c>
      <c r="K1274" s="293">
        <f>E1274*J1274</f>
        <v>-0.8375798</v>
      </c>
      <c r="L1274" s="291" t="s">
        <v>1787</v>
      </c>
      <c r="P1274" s="285">
        <v>2</v>
      </c>
      <c r="AB1274" s="254">
        <v>1</v>
      </c>
      <c r="AC1274" s="254">
        <v>7</v>
      </c>
      <c r="AD1274" s="254">
        <v>7</v>
      </c>
      <c r="BA1274" s="254">
        <v>2</v>
      </c>
      <c r="BB1274" s="254">
        <f>IF(BA1274=1,G1274,0)</f>
        <v>0</v>
      </c>
      <c r="BC1274" s="254">
        <f>IF(BA1274=2,G1274,0)</f>
        <v>0</v>
      </c>
      <c r="BD1274" s="254">
        <f>IF(BA1274=3,G1274,0)</f>
        <v>0</v>
      </c>
      <c r="BE1274" s="254">
        <f>IF(BA1274=4,G1274,0)</f>
        <v>0</v>
      </c>
      <c r="BF1274" s="254">
        <f>IF(BA1274=5,G1274,0)</f>
        <v>0</v>
      </c>
      <c r="CB1274" s="285">
        <v>1</v>
      </c>
      <c r="CC1274" s="285">
        <v>7</v>
      </c>
    </row>
    <row r="1275" spans="1:16" ht="12.75">
      <c r="A1275" s="294"/>
      <c r="B1275" s="297"/>
      <c r="C1275" s="298" t="s">
        <v>1184</v>
      </c>
      <c r="D1275" s="299"/>
      <c r="E1275" s="300">
        <v>0</v>
      </c>
      <c r="F1275" s="301"/>
      <c r="G1275" s="302"/>
      <c r="H1275" s="303"/>
      <c r="I1275" s="295"/>
      <c r="J1275" s="304"/>
      <c r="K1275" s="295"/>
      <c r="L1275" s="302"/>
      <c r="N1275" s="296" t="s">
        <v>1184</v>
      </c>
      <c r="P1275" s="285"/>
    </row>
    <row r="1276" spans="1:16" ht="12.75">
      <c r="A1276" s="294"/>
      <c r="B1276" s="297"/>
      <c r="C1276" s="298" t="s">
        <v>1203</v>
      </c>
      <c r="D1276" s="299"/>
      <c r="E1276" s="300">
        <v>0</v>
      </c>
      <c r="F1276" s="301"/>
      <c r="G1276" s="302"/>
      <c r="H1276" s="303"/>
      <c r="I1276" s="295"/>
      <c r="J1276" s="304"/>
      <c r="K1276" s="295"/>
      <c r="L1276" s="302"/>
      <c r="N1276" s="296" t="s">
        <v>1203</v>
      </c>
      <c r="P1276" s="285"/>
    </row>
    <row r="1277" spans="1:16" ht="12.75">
      <c r="A1277" s="294"/>
      <c r="B1277" s="297"/>
      <c r="C1277" s="298" t="s">
        <v>1204</v>
      </c>
      <c r="D1277" s="299"/>
      <c r="E1277" s="300">
        <v>5.94</v>
      </c>
      <c r="F1277" s="301"/>
      <c r="G1277" s="302"/>
      <c r="H1277" s="303"/>
      <c r="I1277" s="295"/>
      <c r="J1277" s="304"/>
      <c r="K1277" s="295"/>
      <c r="L1277" s="302"/>
      <c r="N1277" s="296" t="s">
        <v>1204</v>
      </c>
      <c r="P1277" s="285"/>
    </row>
    <row r="1278" spans="1:16" ht="12.75">
      <c r="A1278" s="294"/>
      <c r="B1278" s="297"/>
      <c r="C1278" s="298" t="s">
        <v>1205</v>
      </c>
      <c r="D1278" s="299"/>
      <c r="E1278" s="300">
        <v>94.56</v>
      </c>
      <c r="F1278" s="301"/>
      <c r="G1278" s="302"/>
      <c r="H1278" s="303"/>
      <c r="I1278" s="295"/>
      <c r="J1278" s="304"/>
      <c r="K1278" s="295"/>
      <c r="L1278" s="302"/>
      <c r="N1278" s="296" t="s">
        <v>1205</v>
      </c>
      <c r="P1278" s="285"/>
    </row>
    <row r="1279" spans="1:16" ht="12.75">
      <c r="A1279" s="294"/>
      <c r="B1279" s="297"/>
      <c r="C1279" s="298" t="s">
        <v>1206</v>
      </c>
      <c r="D1279" s="299"/>
      <c r="E1279" s="300">
        <v>0</v>
      </c>
      <c r="F1279" s="301"/>
      <c r="G1279" s="302"/>
      <c r="H1279" s="303"/>
      <c r="I1279" s="295"/>
      <c r="J1279" s="304"/>
      <c r="K1279" s="295"/>
      <c r="L1279" s="302"/>
      <c r="N1279" s="296" t="s">
        <v>1206</v>
      </c>
      <c r="P1279" s="285"/>
    </row>
    <row r="1280" spans="1:16" ht="12.75">
      <c r="A1280" s="294"/>
      <c r="B1280" s="297"/>
      <c r="C1280" s="298" t="s">
        <v>1207</v>
      </c>
      <c r="D1280" s="299"/>
      <c r="E1280" s="300">
        <v>103.94</v>
      </c>
      <c r="F1280" s="301"/>
      <c r="G1280" s="302"/>
      <c r="H1280" s="303"/>
      <c r="I1280" s="295"/>
      <c r="J1280" s="304"/>
      <c r="K1280" s="295"/>
      <c r="L1280" s="302"/>
      <c r="N1280" s="296" t="s">
        <v>1207</v>
      </c>
      <c r="P1280" s="285"/>
    </row>
    <row r="1281" spans="1:16" ht="12.75">
      <c r="A1281" s="294"/>
      <c r="B1281" s="297"/>
      <c r="C1281" s="298" t="s">
        <v>126</v>
      </c>
      <c r="D1281" s="299"/>
      <c r="E1281" s="300">
        <v>0</v>
      </c>
      <c r="F1281" s="301"/>
      <c r="G1281" s="302"/>
      <c r="H1281" s="303"/>
      <c r="I1281" s="295"/>
      <c r="J1281" s="304"/>
      <c r="K1281" s="295"/>
      <c r="L1281" s="302"/>
      <c r="N1281" s="296">
        <v>0</v>
      </c>
      <c r="P1281" s="285"/>
    </row>
    <row r="1282" spans="1:16" ht="12.75">
      <c r="A1282" s="294"/>
      <c r="B1282" s="297"/>
      <c r="C1282" s="298" t="s">
        <v>1208</v>
      </c>
      <c r="D1282" s="299"/>
      <c r="E1282" s="300">
        <v>0</v>
      </c>
      <c r="F1282" s="301"/>
      <c r="G1282" s="302"/>
      <c r="H1282" s="303"/>
      <c r="I1282" s="295"/>
      <c r="J1282" s="304"/>
      <c r="K1282" s="295"/>
      <c r="L1282" s="302"/>
      <c r="N1282" s="296" t="s">
        <v>1208</v>
      </c>
      <c r="P1282" s="285"/>
    </row>
    <row r="1283" spans="1:16" ht="12.75">
      <c r="A1283" s="294"/>
      <c r="B1283" s="297"/>
      <c r="C1283" s="298" t="s">
        <v>1209</v>
      </c>
      <c r="D1283" s="299"/>
      <c r="E1283" s="300">
        <v>44.1</v>
      </c>
      <c r="F1283" s="301"/>
      <c r="G1283" s="302"/>
      <c r="H1283" s="303"/>
      <c r="I1283" s="295"/>
      <c r="J1283" s="304"/>
      <c r="K1283" s="295"/>
      <c r="L1283" s="302"/>
      <c r="N1283" s="296" t="s">
        <v>1209</v>
      </c>
      <c r="P1283" s="285"/>
    </row>
    <row r="1284" spans="1:81" ht="12.75">
      <c r="A1284" s="286">
        <v>235</v>
      </c>
      <c r="B1284" s="287" t="s">
        <v>1210</v>
      </c>
      <c r="C1284" s="288" t="s">
        <v>1211</v>
      </c>
      <c r="D1284" s="289" t="s">
        <v>217</v>
      </c>
      <c r="E1284" s="290">
        <v>93</v>
      </c>
      <c r="F1284" s="290">
        <v>0</v>
      </c>
      <c r="G1284" s="291">
        <f>E1284*F1284</f>
        <v>0</v>
      </c>
      <c r="H1284" s="292">
        <v>0.00415</v>
      </c>
      <c r="I1284" s="293">
        <f>E1284*H1284</f>
        <v>0.38595</v>
      </c>
      <c r="J1284" s="292"/>
      <c r="K1284" s="293">
        <f>E1284*J1284</f>
        <v>0</v>
      </c>
      <c r="L1284" s="291" t="s">
        <v>1791</v>
      </c>
      <c r="P1284" s="285">
        <v>2</v>
      </c>
      <c r="AB1284" s="254">
        <v>12</v>
      </c>
      <c r="AC1284" s="254">
        <v>0</v>
      </c>
      <c r="AD1284" s="254">
        <v>274</v>
      </c>
      <c r="BA1284" s="254">
        <v>2</v>
      </c>
      <c r="BB1284" s="254">
        <f>IF(BA1284=1,G1284,0)</f>
        <v>0</v>
      </c>
      <c r="BC1284" s="254">
        <f>IF(BA1284=2,G1284,0)</f>
        <v>0</v>
      </c>
      <c r="BD1284" s="254">
        <f>IF(BA1284=3,G1284,0)</f>
        <v>0</v>
      </c>
      <c r="BE1284" s="254">
        <f>IF(BA1284=4,G1284,0)</f>
        <v>0</v>
      </c>
      <c r="BF1284" s="254">
        <f>IF(BA1284=5,G1284,0)</f>
        <v>0</v>
      </c>
      <c r="CB1284" s="285">
        <v>12</v>
      </c>
      <c r="CC1284" s="285">
        <v>0</v>
      </c>
    </row>
    <row r="1285" spans="1:16" ht="12.75">
      <c r="A1285" s="294"/>
      <c r="B1285" s="297"/>
      <c r="C1285" s="298" t="s">
        <v>1212</v>
      </c>
      <c r="D1285" s="299"/>
      <c r="E1285" s="300">
        <v>93</v>
      </c>
      <c r="F1285" s="301"/>
      <c r="G1285" s="302"/>
      <c r="H1285" s="303"/>
      <c r="I1285" s="295"/>
      <c r="J1285" s="304"/>
      <c r="K1285" s="295"/>
      <c r="L1285" s="302"/>
      <c r="N1285" s="296" t="s">
        <v>1212</v>
      </c>
      <c r="P1285" s="285"/>
    </row>
    <row r="1286" spans="1:81" ht="12.75">
      <c r="A1286" s="286">
        <v>236</v>
      </c>
      <c r="B1286" s="287" t="s">
        <v>1213</v>
      </c>
      <c r="C1286" s="288" t="s">
        <v>1214</v>
      </c>
      <c r="D1286" s="289" t="s">
        <v>217</v>
      </c>
      <c r="E1286" s="290">
        <v>49</v>
      </c>
      <c r="F1286" s="290">
        <v>0</v>
      </c>
      <c r="G1286" s="291">
        <f>E1286*F1286</f>
        <v>0</v>
      </c>
      <c r="H1286" s="292">
        <v>0.004</v>
      </c>
      <c r="I1286" s="293">
        <f>E1286*H1286</f>
        <v>0.196</v>
      </c>
      <c r="J1286" s="292"/>
      <c r="K1286" s="293">
        <f>E1286*J1286</f>
        <v>0</v>
      </c>
      <c r="L1286" s="291" t="s">
        <v>1791</v>
      </c>
      <c r="P1286" s="285">
        <v>2</v>
      </c>
      <c r="AB1286" s="254">
        <v>12</v>
      </c>
      <c r="AC1286" s="254">
        <v>0</v>
      </c>
      <c r="AD1286" s="254">
        <v>622</v>
      </c>
      <c r="BA1286" s="254">
        <v>2</v>
      </c>
      <c r="BB1286" s="254">
        <f>IF(BA1286=1,G1286,0)</f>
        <v>0</v>
      </c>
      <c r="BC1286" s="254">
        <f>IF(BA1286=2,G1286,0)</f>
        <v>0</v>
      </c>
      <c r="BD1286" s="254">
        <f>IF(BA1286=3,G1286,0)</f>
        <v>0</v>
      </c>
      <c r="BE1286" s="254">
        <f>IF(BA1286=4,G1286,0)</f>
        <v>0</v>
      </c>
      <c r="BF1286" s="254">
        <f>IF(BA1286=5,G1286,0)</f>
        <v>0</v>
      </c>
      <c r="CB1286" s="285">
        <v>12</v>
      </c>
      <c r="CC1286" s="285">
        <v>0</v>
      </c>
    </row>
    <row r="1287" spans="1:16" ht="12.75">
      <c r="A1287" s="294"/>
      <c r="B1287" s="297"/>
      <c r="C1287" s="298" t="s">
        <v>1215</v>
      </c>
      <c r="D1287" s="299"/>
      <c r="E1287" s="300">
        <v>49</v>
      </c>
      <c r="F1287" s="301"/>
      <c r="G1287" s="302"/>
      <c r="H1287" s="303"/>
      <c r="I1287" s="295"/>
      <c r="J1287" s="304"/>
      <c r="K1287" s="295"/>
      <c r="L1287" s="302"/>
      <c r="N1287" s="296" t="s">
        <v>1215</v>
      </c>
      <c r="P1287" s="285"/>
    </row>
    <row r="1288" spans="1:81" ht="22.5">
      <c r="A1288" s="286">
        <v>237</v>
      </c>
      <c r="B1288" s="287" t="s">
        <v>1216</v>
      </c>
      <c r="C1288" s="288" t="s">
        <v>1217</v>
      </c>
      <c r="D1288" s="289" t="s">
        <v>217</v>
      </c>
      <c r="E1288" s="290">
        <v>6.4</v>
      </c>
      <c r="F1288" s="290">
        <v>0</v>
      </c>
      <c r="G1288" s="291">
        <f>E1288*F1288</f>
        <v>0</v>
      </c>
      <c r="H1288" s="292">
        <v>0.0025</v>
      </c>
      <c r="I1288" s="293">
        <f>E1288*H1288</f>
        <v>0.016</v>
      </c>
      <c r="J1288" s="292"/>
      <c r="K1288" s="293">
        <f>E1288*J1288</f>
        <v>0</v>
      </c>
      <c r="L1288" s="291" t="s">
        <v>1791</v>
      </c>
      <c r="P1288" s="285">
        <v>2</v>
      </c>
      <c r="AB1288" s="254">
        <v>12</v>
      </c>
      <c r="AC1288" s="254">
        <v>0</v>
      </c>
      <c r="AD1288" s="254">
        <v>623</v>
      </c>
      <c r="BA1288" s="254">
        <v>2</v>
      </c>
      <c r="BB1288" s="254">
        <f>IF(BA1288=1,G1288,0)</f>
        <v>0</v>
      </c>
      <c r="BC1288" s="254">
        <f>IF(BA1288=2,G1288,0)</f>
        <v>0</v>
      </c>
      <c r="BD1288" s="254">
        <f>IF(BA1288=3,G1288,0)</f>
        <v>0</v>
      </c>
      <c r="BE1288" s="254">
        <f>IF(BA1288=4,G1288,0)</f>
        <v>0</v>
      </c>
      <c r="BF1288" s="254">
        <f>IF(BA1288=5,G1288,0)</f>
        <v>0</v>
      </c>
      <c r="CB1288" s="285">
        <v>12</v>
      </c>
      <c r="CC1288" s="285">
        <v>0</v>
      </c>
    </row>
    <row r="1289" spans="1:16" ht="12.75">
      <c r="A1289" s="294"/>
      <c r="B1289" s="297"/>
      <c r="C1289" s="298" t="s">
        <v>1218</v>
      </c>
      <c r="D1289" s="299"/>
      <c r="E1289" s="300">
        <v>6.4</v>
      </c>
      <c r="F1289" s="301"/>
      <c r="G1289" s="302"/>
      <c r="H1289" s="303"/>
      <c r="I1289" s="295"/>
      <c r="J1289" s="304"/>
      <c r="K1289" s="295"/>
      <c r="L1289" s="302"/>
      <c r="N1289" s="296" t="s">
        <v>1218</v>
      </c>
      <c r="P1289" s="285"/>
    </row>
    <row r="1290" spans="1:81" ht="22.5">
      <c r="A1290" s="286">
        <v>238</v>
      </c>
      <c r="B1290" s="287" t="s">
        <v>1219</v>
      </c>
      <c r="C1290" s="288" t="s">
        <v>1220</v>
      </c>
      <c r="D1290" s="289" t="s">
        <v>1221</v>
      </c>
      <c r="E1290" s="290">
        <v>1</v>
      </c>
      <c r="F1290" s="290">
        <v>0</v>
      </c>
      <c r="G1290" s="291">
        <f>E1290*F1290</f>
        <v>0</v>
      </c>
      <c r="H1290" s="292">
        <v>0.1</v>
      </c>
      <c r="I1290" s="293">
        <f>E1290*H1290</f>
        <v>0.1</v>
      </c>
      <c r="J1290" s="292"/>
      <c r="K1290" s="293">
        <f>E1290*J1290</f>
        <v>0</v>
      </c>
      <c r="L1290" s="291" t="s">
        <v>1791</v>
      </c>
      <c r="P1290" s="285">
        <v>2</v>
      </c>
      <c r="AB1290" s="254">
        <v>12</v>
      </c>
      <c r="AC1290" s="254">
        <v>0</v>
      </c>
      <c r="AD1290" s="254">
        <v>624</v>
      </c>
      <c r="BA1290" s="254">
        <v>2</v>
      </c>
      <c r="BB1290" s="254">
        <f>IF(BA1290=1,G1290,0)</f>
        <v>0</v>
      </c>
      <c r="BC1290" s="254">
        <f>IF(BA1290=2,G1290,0)</f>
        <v>0</v>
      </c>
      <c r="BD1290" s="254">
        <f>IF(BA1290=3,G1290,0)</f>
        <v>0</v>
      </c>
      <c r="BE1290" s="254">
        <f>IF(BA1290=4,G1290,0)</f>
        <v>0</v>
      </c>
      <c r="BF1290" s="254">
        <f>IF(BA1290=5,G1290,0)</f>
        <v>0</v>
      </c>
      <c r="CB1290" s="285">
        <v>12</v>
      </c>
      <c r="CC1290" s="285">
        <v>0</v>
      </c>
    </row>
    <row r="1291" spans="1:16" ht="12.75">
      <c r="A1291" s="294"/>
      <c r="B1291" s="297"/>
      <c r="C1291" s="298" t="s">
        <v>1222</v>
      </c>
      <c r="D1291" s="299"/>
      <c r="E1291" s="300">
        <v>1</v>
      </c>
      <c r="F1291" s="301"/>
      <c r="G1291" s="302"/>
      <c r="H1291" s="303"/>
      <c r="I1291" s="295"/>
      <c r="J1291" s="304"/>
      <c r="K1291" s="295"/>
      <c r="L1291" s="302"/>
      <c r="N1291" s="296" t="s">
        <v>1222</v>
      </c>
      <c r="P1291" s="285"/>
    </row>
    <row r="1292" spans="1:16" ht="12.75">
      <c r="A1292" s="294"/>
      <c r="B1292" s="297"/>
      <c r="C1292" s="298" t="s">
        <v>1223</v>
      </c>
      <c r="D1292" s="299"/>
      <c r="E1292" s="300">
        <v>0</v>
      </c>
      <c r="F1292" s="301"/>
      <c r="G1292" s="302"/>
      <c r="H1292" s="303"/>
      <c r="I1292" s="295"/>
      <c r="J1292" s="304"/>
      <c r="K1292" s="295"/>
      <c r="L1292" s="302"/>
      <c r="N1292" s="296" t="s">
        <v>1223</v>
      </c>
      <c r="P1292" s="285"/>
    </row>
    <row r="1293" spans="1:81" ht="12.75">
      <c r="A1293" s="286">
        <v>239</v>
      </c>
      <c r="B1293" s="287" t="s">
        <v>1224</v>
      </c>
      <c r="C1293" s="288" t="s">
        <v>1225</v>
      </c>
      <c r="D1293" s="289" t="s">
        <v>217</v>
      </c>
      <c r="E1293" s="290">
        <v>30</v>
      </c>
      <c r="F1293" s="290">
        <v>0</v>
      </c>
      <c r="G1293" s="291">
        <f>E1293*F1293</f>
        <v>0</v>
      </c>
      <c r="H1293" s="292">
        <v>0.004</v>
      </c>
      <c r="I1293" s="293">
        <f>E1293*H1293</f>
        <v>0.12</v>
      </c>
      <c r="J1293" s="292"/>
      <c r="K1293" s="293">
        <f>E1293*J1293</f>
        <v>0</v>
      </c>
      <c r="L1293" s="291" t="s">
        <v>1791</v>
      </c>
      <c r="P1293" s="285">
        <v>2</v>
      </c>
      <c r="AB1293" s="254">
        <v>12</v>
      </c>
      <c r="AC1293" s="254">
        <v>0</v>
      </c>
      <c r="AD1293" s="254">
        <v>626</v>
      </c>
      <c r="BA1293" s="254">
        <v>2</v>
      </c>
      <c r="BB1293" s="254">
        <f>IF(BA1293=1,G1293,0)</f>
        <v>0</v>
      </c>
      <c r="BC1293" s="254">
        <f>IF(BA1293=2,G1293,0)</f>
        <v>0</v>
      </c>
      <c r="BD1293" s="254">
        <f>IF(BA1293=3,G1293,0)</f>
        <v>0</v>
      </c>
      <c r="BE1293" s="254">
        <f>IF(BA1293=4,G1293,0)</f>
        <v>0</v>
      </c>
      <c r="BF1293" s="254">
        <f>IF(BA1293=5,G1293,0)</f>
        <v>0</v>
      </c>
      <c r="CB1293" s="285">
        <v>12</v>
      </c>
      <c r="CC1293" s="285">
        <v>0</v>
      </c>
    </row>
    <row r="1294" spans="1:16" ht="12.75">
      <c r="A1294" s="294"/>
      <c r="B1294" s="297"/>
      <c r="C1294" s="298" t="s">
        <v>1226</v>
      </c>
      <c r="D1294" s="299"/>
      <c r="E1294" s="300">
        <v>30</v>
      </c>
      <c r="F1294" s="301"/>
      <c r="G1294" s="302"/>
      <c r="H1294" s="303"/>
      <c r="I1294" s="295"/>
      <c r="J1294" s="304"/>
      <c r="K1294" s="295"/>
      <c r="L1294" s="302"/>
      <c r="N1294" s="296" t="s">
        <v>1226</v>
      </c>
      <c r="P1294" s="285"/>
    </row>
    <row r="1295" spans="1:81" ht="12.75">
      <c r="A1295" s="286">
        <v>240</v>
      </c>
      <c r="B1295" s="287" t="s">
        <v>1227</v>
      </c>
      <c r="C1295" s="288" t="s">
        <v>1228</v>
      </c>
      <c r="D1295" s="289" t="s">
        <v>334</v>
      </c>
      <c r="E1295" s="290">
        <v>2.17945774</v>
      </c>
      <c r="F1295" s="290">
        <v>0</v>
      </c>
      <c r="G1295" s="291">
        <f>E1295*F1295</f>
        <v>0</v>
      </c>
      <c r="H1295" s="292">
        <v>0</v>
      </c>
      <c r="I1295" s="293">
        <f>E1295*H1295</f>
        <v>0</v>
      </c>
      <c r="J1295" s="292"/>
      <c r="K1295" s="293">
        <f>E1295*J1295</f>
        <v>0</v>
      </c>
      <c r="L1295" s="291" t="s">
        <v>1787</v>
      </c>
      <c r="P1295" s="285">
        <v>2</v>
      </c>
      <c r="AB1295" s="254">
        <v>7</v>
      </c>
      <c r="AC1295" s="254">
        <v>1001</v>
      </c>
      <c r="AD1295" s="254">
        <v>5</v>
      </c>
      <c r="BA1295" s="254">
        <v>2</v>
      </c>
      <c r="BB1295" s="254">
        <f>IF(BA1295=1,G1295,0)</f>
        <v>0</v>
      </c>
      <c r="BC1295" s="254">
        <f>IF(BA1295=2,G1295,0)</f>
        <v>0</v>
      </c>
      <c r="BD1295" s="254">
        <f>IF(BA1295=3,G1295,0)</f>
        <v>0</v>
      </c>
      <c r="BE1295" s="254">
        <f>IF(BA1295=4,G1295,0)</f>
        <v>0</v>
      </c>
      <c r="BF1295" s="254">
        <f>IF(BA1295=5,G1295,0)</f>
        <v>0</v>
      </c>
      <c r="CB1295" s="285">
        <v>7</v>
      </c>
      <c r="CC1295" s="285">
        <v>1001</v>
      </c>
    </row>
    <row r="1296" spans="1:58" ht="12.75">
      <c r="A1296" s="305"/>
      <c r="B1296" s="306" t="s">
        <v>98</v>
      </c>
      <c r="C1296" s="307" t="s">
        <v>1138</v>
      </c>
      <c r="D1296" s="308"/>
      <c r="E1296" s="309"/>
      <c r="F1296" s="310"/>
      <c r="G1296" s="311">
        <f>SUM(G1217:G1295)</f>
        <v>0</v>
      </c>
      <c r="H1296" s="312"/>
      <c r="I1296" s="313">
        <f>SUM(I1217:I1295)</f>
        <v>2.17945774</v>
      </c>
      <c r="J1296" s="312"/>
      <c r="K1296" s="313">
        <f>SUM(K1217:K1295)</f>
        <v>-1.329665</v>
      </c>
      <c r="L1296" s="311">
        <f>SUM(L1217:L1295)</f>
        <v>0</v>
      </c>
      <c r="P1296" s="285">
        <v>4</v>
      </c>
      <c r="BB1296" s="314">
        <f>SUM(BB1217:BB1295)</f>
        <v>0</v>
      </c>
      <c r="BC1296" s="314">
        <f>SUM(BC1217:BC1295)</f>
        <v>0</v>
      </c>
      <c r="BD1296" s="314">
        <f>SUM(BD1217:BD1295)</f>
        <v>0</v>
      </c>
      <c r="BE1296" s="314">
        <f>SUM(BE1217:BE1295)</f>
        <v>0</v>
      </c>
      <c r="BF1296" s="314">
        <f>SUM(BF1217:BF1295)</f>
        <v>0</v>
      </c>
    </row>
    <row r="1297" spans="1:16" ht="12.75">
      <c r="A1297" s="275" t="s">
        <v>95</v>
      </c>
      <c r="B1297" s="276" t="s">
        <v>1229</v>
      </c>
      <c r="C1297" s="277" t="s">
        <v>1230</v>
      </c>
      <c r="D1297" s="278"/>
      <c r="E1297" s="279"/>
      <c r="F1297" s="279"/>
      <c r="G1297" s="280"/>
      <c r="H1297" s="281"/>
      <c r="I1297" s="282"/>
      <c r="J1297" s="283"/>
      <c r="K1297" s="284"/>
      <c r="L1297" s="280"/>
      <c r="P1297" s="285">
        <v>1</v>
      </c>
    </row>
    <row r="1298" spans="1:81" ht="12.75">
      <c r="A1298" s="286">
        <v>241</v>
      </c>
      <c r="B1298" s="287" t="s">
        <v>1232</v>
      </c>
      <c r="C1298" s="288" t="s">
        <v>1233</v>
      </c>
      <c r="D1298" s="289" t="s">
        <v>160</v>
      </c>
      <c r="E1298" s="290">
        <v>128.81</v>
      </c>
      <c r="F1298" s="290">
        <v>0</v>
      </c>
      <c r="G1298" s="291">
        <f>E1298*F1298</f>
        <v>0</v>
      </c>
      <c r="H1298" s="292">
        <v>2E-05</v>
      </c>
      <c r="I1298" s="293">
        <f>E1298*H1298</f>
        <v>0.0025762000000000003</v>
      </c>
      <c r="J1298" s="292">
        <v>0</v>
      </c>
      <c r="K1298" s="293">
        <f>E1298*J1298</f>
        <v>0</v>
      </c>
      <c r="L1298" s="291" t="s">
        <v>1787</v>
      </c>
      <c r="P1298" s="285">
        <v>2</v>
      </c>
      <c r="AB1298" s="254">
        <v>1</v>
      </c>
      <c r="AC1298" s="254">
        <v>7</v>
      </c>
      <c r="AD1298" s="254">
        <v>7</v>
      </c>
      <c r="BA1298" s="254">
        <v>2</v>
      </c>
      <c r="BB1298" s="254">
        <f>IF(BA1298=1,G1298,0)</f>
        <v>0</v>
      </c>
      <c r="BC1298" s="254">
        <f>IF(BA1298=2,G1298,0)</f>
        <v>0</v>
      </c>
      <c r="BD1298" s="254">
        <f>IF(BA1298=3,G1298,0)</f>
        <v>0</v>
      </c>
      <c r="BE1298" s="254">
        <f>IF(BA1298=4,G1298,0)</f>
        <v>0</v>
      </c>
      <c r="BF1298" s="254">
        <f>IF(BA1298=5,G1298,0)</f>
        <v>0</v>
      </c>
      <c r="CB1298" s="285">
        <v>1</v>
      </c>
      <c r="CC1298" s="285">
        <v>7</v>
      </c>
    </row>
    <row r="1299" spans="1:16" ht="12.75">
      <c r="A1299" s="294"/>
      <c r="B1299" s="297"/>
      <c r="C1299" s="298" t="s">
        <v>728</v>
      </c>
      <c r="D1299" s="299"/>
      <c r="E1299" s="300">
        <v>128.81</v>
      </c>
      <c r="F1299" s="301"/>
      <c r="G1299" s="302"/>
      <c r="H1299" s="303"/>
      <c r="I1299" s="295"/>
      <c r="J1299" s="304"/>
      <c r="K1299" s="295"/>
      <c r="L1299" s="302"/>
      <c r="N1299" s="296" t="s">
        <v>728</v>
      </c>
      <c r="P1299" s="285"/>
    </row>
    <row r="1300" spans="1:81" ht="12.75">
      <c r="A1300" s="286">
        <v>242</v>
      </c>
      <c r="B1300" s="287" t="s">
        <v>1234</v>
      </c>
      <c r="C1300" s="288" t="s">
        <v>1235</v>
      </c>
      <c r="D1300" s="289" t="s">
        <v>160</v>
      </c>
      <c r="E1300" s="290">
        <v>209.0235</v>
      </c>
      <c r="F1300" s="290">
        <v>0</v>
      </c>
      <c r="G1300" s="291">
        <f>E1300*F1300</f>
        <v>0</v>
      </c>
      <c r="H1300" s="292">
        <v>0</v>
      </c>
      <c r="I1300" s="293">
        <f>E1300*H1300</f>
        <v>0</v>
      </c>
      <c r="J1300" s="292">
        <v>-0.021</v>
      </c>
      <c r="K1300" s="293">
        <f>E1300*J1300</f>
        <v>-4.3894935</v>
      </c>
      <c r="L1300" s="291" t="s">
        <v>1787</v>
      </c>
      <c r="P1300" s="285">
        <v>2</v>
      </c>
      <c r="AB1300" s="254">
        <v>1</v>
      </c>
      <c r="AC1300" s="254">
        <v>7</v>
      </c>
      <c r="AD1300" s="254">
        <v>7</v>
      </c>
      <c r="BA1300" s="254">
        <v>2</v>
      </c>
      <c r="BB1300" s="254">
        <f>IF(BA1300=1,G1300,0)</f>
        <v>0</v>
      </c>
      <c r="BC1300" s="254">
        <f>IF(BA1300=2,G1300,0)</f>
        <v>0</v>
      </c>
      <c r="BD1300" s="254">
        <f>IF(BA1300=3,G1300,0)</f>
        <v>0</v>
      </c>
      <c r="BE1300" s="254">
        <f>IF(BA1300=4,G1300,0)</f>
        <v>0</v>
      </c>
      <c r="BF1300" s="254">
        <f>IF(BA1300=5,G1300,0)</f>
        <v>0</v>
      </c>
      <c r="CB1300" s="285">
        <v>1</v>
      </c>
      <c r="CC1300" s="285">
        <v>7</v>
      </c>
    </row>
    <row r="1301" spans="1:16" ht="12.75">
      <c r="A1301" s="294"/>
      <c r="B1301" s="297"/>
      <c r="C1301" s="298" t="s">
        <v>1236</v>
      </c>
      <c r="D1301" s="299"/>
      <c r="E1301" s="300">
        <v>0</v>
      </c>
      <c r="F1301" s="301"/>
      <c r="G1301" s="302"/>
      <c r="H1301" s="303"/>
      <c r="I1301" s="295"/>
      <c r="J1301" s="304"/>
      <c r="K1301" s="295"/>
      <c r="L1301" s="302"/>
      <c r="N1301" s="296" t="s">
        <v>1236</v>
      </c>
      <c r="P1301" s="285"/>
    </row>
    <row r="1302" spans="1:16" ht="12.75">
      <c r="A1302" s="294"/>
      <c r="B1302" s="297"/>
      <c r="C1302" s="298" t="s">
        <v>1237</v>
      </c>
      <c r="D1302" s="299"/>
      <c r="E1302" s="300">
        <v>0</v>
      </c>
      <c r="F1302" s="301"/>
      <c r="G1302" s="302"/>
      <c r="H1302" s="303"/>
      <c r="I1302" s="295"/>
      <c r="J1302" s="304"/>
      <c r="K1302" s="295"/>
      <c r="L1302" s="302"/>
      <c r="N1302" s="296" t="s">
        <v>1237</v>
      </c>
      <c r="P1302" s="285"/>
    </row>
    <row r="1303" spans="1:16" ht="12.75">
      <c r="A1303" s="294"/>
      <c r="B1303" s="297"/>
      <c r="C1303" s="298" t="s">
        <v>1238</v>
      </c>
      <c r="D1303" s="299"/>
      <c r="E1303" s="300">
        <v>92.16</v>
      </c>
      <c r="F1303" s="301"/>
      <c r="G1303" s="302"/>
      <c r="H1303" s="303"/>
      <c r="I1303" s="295"/>
      <c r="J1303" s="304"/>
      <c r="K1303" s="295"/>
      <c r="L1303" s="302"/>
      <c r="N1303" s="296" t="s">
        <v>1238</v>
      </c>
      <c r="P1303" s="285"/>
    </row>
    <row r="1304" spans="1:16" ht="12.75">
      <c r="A1304" s="294"/>
      <c r="B1304" s="297"/>
      <c r="C1304" s="298" t="s">
        <v>1239</v>
      </c>
      <c r="D1304" s="299"/>
      <c r="E1304" s="300">
        <v>76.8</v>
      </c>
      <c r="F1304" s="301"/>
      <c r="G1304" s="302"/>
      <c r="H1304" s="303"/>
      <c r="I1304" s="295"/>
      <c r="J1304" s="304"/>
      <c r="K1304" s="295"/>
      <c r="L1304" s="302"/>
      <c r="N1304" s="296" t="s">
        <v>1239</v>
      </c>
      <c r="P1304" s="285"/>
    </row>
    <row r="1305" spans="1:16" ht="12.75">
      <c r="A1305" s="294"/>
      <c r="B1305" s="297"/>
      <c r="C1305" s="326" t="s">
        <v>127</v>
      </c>
      <c r="D1305" s="299"/>
      <c r="E1305" s="325">
        <v>168.95999999999998</v>
      </c>
      <c r="F1305" s="301"/>
      <c r="G1305" s="302"/>
      <c r="H1305" s="303"/>
      <c r="I1305" s="295"/>
      <c r="J1305" s="304"/>
      <c r="K1305" s="295"/>
      <c r="L1305" s="302"/>
      <c r="N1305" s="296" t="s">
        <v>127</v>
      </c>
      <c r="P1305" s="285"/>
    </row>
    <row r="1306" spans="1:16" ht="12.75">
      <c r="A1306" s="294"/>
      <c r="B1306" s="297"/>
      <c r="C1306" s="298" t="s">
        <v>1240</v>
      </c>
      <c r="D1306" s="299"/>
      <c r="E1306" s="300">
        <v>0</v>
      </c>
      <c r="F1306" s="301"/>
      <c r="G1306" s="302"/>
      <c r="H1306" s="303"/>
      <c r="I1306" s="295"/>
      <c r="J1306" s="304"/>
      <c r="K1306" s="295"/>
      <c r="L1306" s="302"/>
      <c r="N1306" s="296" t="s">
        <v>1240</v>
      </c>
      <c r="P1306" s="285"/>
    </row>
    <row r="1307" spans="1:16" ht="12.75">
      <c r="A1307" s="294"/>
      <c r="B1307" s="297"/>
      <c r="C1307" s="298" t="s">
        <v>1241</v>
      </c>
      <c r="D1307" s="299"/>
      <c r="E1307" s="300">
        <v>0</v>
      </c>
      <c r="F1307" s="301"/>
      <c r="G1307" s="302"/>
      <c r="H1307" s="303"/>
      <c r="I1307" s="295"/>
      <c r="J1307" s="304"/>
      <c r="K1307" s="295"/>
      <c r="L1307" s="302"/>
      <c r="N1307" s="296" t="s">
        <v>1241</v>
      </c>
      <c r="P1307" s="285"/>
    </row>
    <row r="1308" spans="1:16" ht="12.75">
      <c r="A1308" s="294"/>
      <c r="B1308" s="297"/>
      <c r="C1308" s="298" t="s">
        <v>1242</v>
      </c>
      <c r="D1308" s="299"/>
      <c r="E1308" s="300">
        <v>26.796</v>
      </c>
      <c r="F1308" s="301"/>
      <c r="G1308" s="302"/>
      <c r="H1308" s="303"/>
      <c r="I1308" s="295"/>
      <c r="J1308" s="304"/>
      <c r="K1308" s="295"/>
      <c r="L1308" s="302"/>
      <c r="N1308" s="296" t="s">
        <v>1242</v>
      </c>
      <c r="P1308" s="285"/>
    </row>
    <row r="1309" spans="1:16" ht="12.75">
      <c r="A1309" s="294"/>
      <c r="B1309" s="297"/>
      <c r="C1309" s="298" t="s">
        <v>1243</v>
      </c>
      <c r="D1309" s="299"/>
      <c r="E1309" s="300">
        <v>13.2675</v>
      </c>
      <c r="F1309" s="301"/>
      <c r="G1309" s="302"/>
      <c r="H1309" s="303"/>
      <c r="I1309" s="295"/>
      <c r="J1309" s="304"/>
      <c r="K1309" s="295"/>
      <c r="L1309" s="302"/>
      <c r="N1309" s="296" t="s">
        <v>1243</v>
      </c>
      <c r="P1309" s="285"/>
    </row>
    <row r="1310" spans="1:16" ht="12.75">
      <c r="A1310" s="294"/>
      <c r="B1310" s="297"/>
      <c r="C1310" s="326" t="s">
        <v>127</v>
      </c>
      <c r="D1310" s="299"/>
      <c r="E1310" s="325">
        <v>40.0635</v>
      </c>
      <c r="F1310" s="301"/>
      <c r="G1310" s="302"/>
      <c r="H1310" s="303"/>
      <c r="I1310" s="295"/>
      <c r="J1310" s="304"/>
      <c r="K1310" s="295"/>
      <c r="L1310" s="302"/>
      <c r="N1310" s="296" t="s">
        <v>127</v>
      </c>
      <c r="P1310" s="285"/>
    </row>
    <row r="1311" spans="1:81" ht="12.75">
      <c r="A1311" s="286">
        <v>243</v>
      </c>
      <c r="B1311" s="287" t="s">
        <v>1244</v>
      </c>
      <c r="C1311" s="288" t="s">
        <v>1245</v>
      </c>
      <c r="D1311" s="289" t="s">
        <v>225</v>
      </c>
      <c r="E1311" s="290">
        <v>4</v>
      </c>
      <c r="F1311" s="290">
        <v>0</v>
      </c>
      <c r="G1311" s="291">
        <f>E1311*F1311</f>
        <v>0</v>
      </c>
      <c r="H1311" s="292">
        <v>0</v>
      </c>
      <c r="I1311" s="293">
        <f>E1311*H1311</f>
        <v>0</v>
      </c>
      <c r="J1311" s="292">
        <v>-0.001</v>
      </c>
      <c r="K1311" s="293">
        <f>E1311*J1311</f>
        <v>-0.004</v>
      </c>
      <c r="L1311" s="291" t="s">
        <v>1787</v>
      </c>
      <c r="P1311" s="285">
        <v>2</v>
      </c>
      <c r="AB1311" s="254">
        <v>1</v>
      </c>
      <c r="AC1311" s="254">
        <v>7</v>
      </c>
      <c r="AD1311" s="254">
        <v>7</v>
      </c>
      <c r="BA1311" s="254">
        <v>2</v>
      </c>
      <c r="BB1311" s="254">
        <f>IF(BA1311=1,G1311,0)</f>
        <v>0</v>
      </c>
      <c r="BC1311" s="254">
        <f>IF(BA1311=2,G1311,0)</f>
        <v>0</v>
      </c>
      <c r="BD1311" s="254">
        <f>IF(BA1311=3,G1311,0)</f>
        <v>0</v>
      </c>
      <c r="BE1311" s="254">
        <f>IF(BA1311=4,G1311,0)</f>
        <v>0</v>
      </c>
      <c r="BF1311" s="254">
        <f>IF(BA1311=5,G1311,0)</f>
        <v>0</v>
      </c>
      <c r="CB1311" s="285">
        <v>1</v>
      </c>
      <c r="CC1311" s="285">
        <v>7</v>
      </c>
    </row>
    <row r="1312" spans="1:16" ht="12.75">
      <c r="A1312" s="294"/>
      <c r="B1312" s="297"/>
      <c r="C1312" s="298" t="s">
        <v>1246</v>
      </c>
      <c r="D1312" s="299"/>
      <c r="E1312" s="300">
        <v>0</v>
      </c>
      <c r="F1312" s="301"/>
      <c r="G1312" s="302"/>
      <c r="H1312" s="303"/>
      <c r="I1312" s="295"/>
      <c r="J1312" s="304"/>
      <c r="K1312" s="295"/>
      <c r="L1312" s="302"/>
      <c r="N1312" s="296" t="s">
        <v>1246</v>
      </c>
      <c r="P1312" s="285"/>
    </row>
    <row r="1313" spans="1:16" ht="12.75">
      <c r="A1313" s="294"/>
      <c r="B1313" s="297"/>
      <c r="C1313" s="298" t="s">
        <v>1247</v>
      </c>
      <c r="D1313" s="299"/>
      <c r="E1313" s="300">
        <v>4</v>
      </c>
      <c r="F1313" s="301"/>
      <c r="G1313" s="302"/>
      <c r="H1313" s="303"/>
      <c r="I1313" s="295"/>
      <c r="J1313" s="304"/>
      <c r="K1313" s="295"/>
      <c r="L1313" s="302"/>
      <c r="N1313" s="296" t="s">
        <v>1247</v>
      </c>
      <c r="P1313" s="285"/>
    </row>
    <row r="1314" spans="1:81" ht="12.75">
      <c r="A1314" s="286">
        <v>244</v>
      </c>
      <c r="B1314" s="287" t="s">
        <v>1248</v>
      </c>
      <c r="C1314" s="288" t="s">
        <v>1249</v>
      </c>
      <c r="D1314" s="289" t="s">
        <v>217</v>
      </c>
      <c r="E1314" s="290">
        <v>9.78</v>
      </c>
      <c r="F1314" s="290">
        <v>0</v>
      </c>
      <c r="G1314" s="291">
        <f>E1314*F1314</f>
        <v>0</v>
      </c>
      <c r="H1314" s="292">
        <v>0</v>
      </c>
      <c r="I1314" s="293">
        <f>E1314*H1314</f>
        <v>0</v>
      </c>
      <c r="J1314" s="292">
        <v>0</v>
      </c>
      <c r="K1314" s="293">
        <f>E1314*J1314</f>
        <v>0</v>
      </c>
      <c r="L1314" s="291" t="s">
        <v>1787</v>
      </c>
      <c r="P1314" s="285">
        <v>2</v>
      </c>
      <c r="AB1314" s="254">
        <v>1</v>
      </c>
      <c r="AC1314" s="254">
        <v>7</v>
      </c>
      <c r="AD1314" s="254">
        <v>7</v>
      </c>
      <c r="BA1314" s="254">
        <v>2</v>
      </c>
      <c r="BB1314" s="254">
        <f>IF(BA1314=1,G1314,0)</f>
        <v>0</v>
      </c>
      <c r="BC1314" s="254">
        <f>IF(BA1314=2,G1314,0)</f>
        <v>0</v>
      </c>
      <c r="BD1314" s="254">
        <f>IF(BA1314=3,G1314,0)</f>
        <v>0</v>
      </c>
      <c r="BE1314" s="254">
        <f>IF(BA1314=4,G1314,0)</f>
        <v>0</v>
      </c>
      <c r="BF1314" s="254">
        <f>IF(BA1314=5,G1314,0)</f>
        <v>0</v>
      </c>
      <c r="CB1314" s="285">
        <v>1</v>
      </c>
      <c r="CC1314" s="285">
        <v>7</v>
      </c>
    </row>
    <row r="1315" spans="1:16" ht="12.75">
      <c r="A1315" s="294"/>
      <c r="B1315" s="297"/>
      <c r="C1315" s="298" t="s">
        <v>1250</v>
      </c>
      <c r="D1315" s="299"/>
      <c r="E1315" s="300">
        <v>0</v>
      </c>
      <c r="F1315" s="301"/>
      <c r="G1315" s="302"/>
      <c r="H1315" s="303"/>
      <c r="I1315" s="295"/>
      <c r="J1315" s="304"/>
      <c r="K1315" s="295"/>
      <c r="L1315" s="302"/>
      <c r="N1315" s="296" t="s">
        <v>1250</v>
      </c>
      <c r="P1315" s="285"/>
    </row>
    <row r="1316" spans="1:16" ht="12.75">
      <c r="A1316" s="294"/>
      <c r="B1316" s="297"/>
      <c r="C1316" s="298" t="s">
        <v>130</v>
      </c>
      <c r="D1316" s="299"/>
      <c r="E1316" s="300">
        <v>0</v>
      </c>
      <c r="F1316" s="301"/>
      <c r="G1316" s="302"/>
      <c r="H1316" s="303"/>
      <c r="I1316" s="295"/>
      <c r="J1316" s="304"/>
      <c r="K1316" s="295"/>
      <c r="L1316" s="302"/>
      <c r="N1316" s="296" t="s">
        <v>130</v>
      </c>
      <c r="P1316" s="285"/>
    </row>
    <row r="1317" spans="1:16" ht="12.75">
      <c r="A1317" s="294"/>
      <c r="B1317" s="297"/>
      <c r="C1317" s="298" t="s">
        <v>1251</v>
      </c>
      <c r="D1317" s="299"/>
      <c r="E1317" s="300">
        <v>9.78</v>
      </c>
      <c r="F1317" s="301"/>
      <c r="G1317" s="302"/>
      <c r="H1317" s="303"/>
      <c r="I1317" s="295"/>
      <c r="J1317" s="304"/>
      <c r="K1317" s="295"/>
      <c r="L1317" s="302"/>
      <c r="N1317" s="296" t="s">
        <v>1251</v>
      </c>
      <c r="P1317" s="285"/>
    </row>
    <row r="1318" spans="1:81" ht="12.75">
      <c r="A1318" s="286">
        <v>245</v>
      </c>
      <c r="B1318" s="287" t="s">
        <v>1252</v>
      </c>
      <c r="C1318" s="288" t="s">
        <v>1253</v>
      </c>
      <c r="D1318" s="289" t="s">
        <v>200</v>
      </c>
      <c r="E1318" s="290">
        <v>143</v>
      </c>
      <c r="F1318" s="290">
        <v>0</v>
      </c>
      <c r="G1318" s="291">
        <f>E1318*F1318</f>
        <v>0</v>
      </c>
      <c r="H1318" s="292">
        <v>5E-05</v>
      </c>
      <c r="I1318" s="293">
        <f>E1318*H1318</f>
        <v>0.00715</v>
      </c>
      <c r="J1318" s="292">
        <v>-0.001</v>
      </c>
      <c r="K1318" s="293">
        <f>E1318*J1318</f>
        <v>-0.14300000000000002</v>
      </c>
      <c r="L1318" s="291" t="s">
        <v>1787</v>
      </c>
      <c r="P1318" s="285">
        <v>2</v>
      </c>
      <c r="AB1318" s="254">
        <v>1</v>
      </c>
      <c r="AC1318" s="254">
        <v>7</v>
      </c>
      <c r="AD1318" s="254">
        <v>7</v>
      </c>
      <c r="BA1318" s="254">
        <v>2</v>
      </c>
      <c r="BB1318" s="254">
        <f>IF(BA1318=1,G1318,0)</f>
        <v>0</v>
      </c>
      <c r="BC1318" s="254">
        <f>IF(BA1318=2,G1318,0)</f>
        <v>0</v>
      </c>
      <c r="BD1318" s="254">
        <f>IF(BA1318=3,G1318,0)</f>
        <v>0</v>
      </c>
      <c r="BE1318" s="254">
        <f>IF(BA1318=4,G1318,0)</f>
        <v>0</v>
      </c>
      <c r="BF1318" s="254">
        <f>IF(BA1318=5,G1318,0)</f>
        <v>0</v>
      </c>
      <c r="CB1318" s="285">
        <v>1</v>
      </c>
      <c r="CC1318" s="285">
        <v>7</v>
      </c>
    </row>
    <row r="1319" spans="1:16" ht="12.75">
      <c r="A1319" s="294"/>
      <c r="B1319" s="297"/>
      <c r="C1319" s="298" t="s">
        <v>736</v>
      </c>
      <c r="D1319" s="299"/>
      <c r="E1319" s="300">
        <v>0</v>
      </c>
      <c r="F1319" s="301"/>
      <c r="G1319" s="302"/>
      <c r="H1319" s="303"/>
      <c r="I1319" s="295"/>
      <c r="J1319" s="304"/>
      <c r="K1319" s="295"/>
      <c r="L1319" s="302"/>
      <c r="N1319" s="296" t="s">
        <v>736</v>
      </c>
      <c r="P1319" s="285"/>
    </row>
    <row r="1320" spans="1:16" ht="12.75">
      <c r="A1320" s="294"/>
      <c r="B1320" s="297"/>
      <c r="C1320" s="298" t="s">
        <v>1254</v>
      </c>
      <c r="D1320" s="299"/>
      <c r="E1320" s="300">
        <v>90</v>
      </c>
      <c r="F1320" s="301"/>
      <c r="G1320" s="302"/>
      <c r="H1320" s="303"/>
      <c r="I1320" s="295"/>
      <c r="J1320" s="304"/>
      <c r="K1320" s="295"/>
      <c r="L1320" s="302"/>
      <c r="N1320" s="296" t="s">
        <v>1254</v>
      </c>
      <c r="P1320" s="285"/>
    </row>
    <row r="1321" spans="1:16" ht="12.75">
      <c r="A1321" s="294"/>
      <c r="B1321" s="297"/>
      <c r="C1321" s="298" t="s">
        <v>1255</v>
      </c>
      <c r="D1321" s="299"/>
      <c r="E1321" s="300">
        <v>0</v>
      </c>
      <c r="F1321" s="301"/>
      <c r="G1321" s="302"/>
      <c r="H1321" s="303"/>
      <c r="I1321" s="295"/>
      <c r="J1321" s="304"/>
      <c r="K1321" s="295"/>
      <c r="L1321" s="302"/>
      <c r="N1321" s="296" t="s">
        <v>1255</v>
      </c>
      <c r="P1321" s="285"/>
    </row>
    <row r="1322" spans="1:16" ht="12.75">
      <c r="A1322" s="294"/>
      <c r="B1322" s="297"/>
      <c r="C1322" s="298" t="s">
        <v>1256</v>
      </c>
      <c r="D1322" s="299"/>
      <c r="E1322" s="300">
        <v>30</v>
      </c>
      <c r="F1322" s="301"/>
      <c r="G1322" s="302"/>
      <c r="H1322" s="303"/>
      <c r="I1322" s="295"/>
      <c r="J1322" s="304"/>
      <c r="K1322" s="295"/>
      <c r="L1322" s="302"/>
      <c r="N1322" s="296" t="s">
        <v>1256</v>
      </c>
      <c r="P1322" s="285"/>
    </row>
    <row r="1323" spans="1:16" ht="12.75">
      <c r="A1323" s="294"/>
      <c r="B1323" s="297"/>
      <c r="C1323" s="298" t="s">
        <v>1257</v>
      </c>
      <c r="D1323" s="299"/>
      <c r="E1323" s="300">
        <v>0</v>
      </c>
      <c r="F1323" s="301"/>
      <c r="G1323" s="302"/>
      <c r="H1323" s="303"/>
      <c r="I1323" s="295"/>
      <c r="J1323" s="304"/>
      <c r="K1323" s="295"/>
      <c r="L1323" s="302"/>
      <c r="N1323" s="296" t="s">
        <v>1257</v>
      </c>
      <c r="P1323" s="285"/>
    </row>
    <row r="1324" spans="1:16" ht="12.75">
      <c r="A1324" s="294"/>
      <c r="B1324" s="297"/>
      <c r="C1324" s="298" t="s">
        <v>1258</v>
      </c>
      <c r="D1324" s="299"/>
      <c r="E1324" s="300">
        <v>15</v>
      </c>
      <c r="F1324" s="301"/>
      <c r="G1324" s="302"/>
      <c r="H1324" s="303"/>
      <c r="I1324" s="295"/>
      <c r="J1324" s="304"/>
      <c r="K1324" s="295"/>
      <c r="L1324" s="302"/>
      <c r="N1324" s="296" t="s">
        <v>1258</v>
      </c>
      <c r="P1324" s="285"/>
    </row>
    <row r="1325" spans="1:16" ht="22.5">
      <c r="A1325" s="294"/>
      <c r="B1325" s="297"/>
      <c r="C1325" s="298" t="s">
        <v>1259</v>
      </c>
      <c r="D1325" s="299"/>
      <c r="E1325" s="300">
        <v>8</v>
      </c>
      <c r="F1325" s="301"/>
      <c r="G1325" s="302"/>
      <c r="H1325" s="303"/>
      <c r="I1325" s="295"/>
      <c r="J1325" s="304"/>
      <c r="K1325" s="295"/>
      <c r="L1325" s="302"/>
      <c r="N1325" s="296" t="s">
        <v>1259</v>
      </c>
      <c r="P1325" s="285"/>
    </row>
    <row r="1326" spans="1:81" ht="12.75">
      <c r="A1326" s="286">
        <v>246</v>
      </c>
      <c r="B1326" s="287" t="s">
        <v>1260</v>
      </c>
      <c r="C1326" s="288" t="s">
        <v>1261</v>
      </c>
      <c r="D1326" s="289" t="s">
        <v>200</v>
      </c>
      <c r="E1326" s="290">
        <v>150</v>
      </c>
      <c r="F1326" s="290">
        <v>0</v>
      </c>
      <c r="G1326" s="291">
        <f>E1326*F1326</f>
        <v>0</v>
      </c>
      <c r="H1326" s="292">
        <v>5E-05</v>
      </c>
      <c r="I1326" s="293">
        <f>E1326*H1326</f>
        <v>0.007500000000000001</v>
      </c>
      <c r="J1326" s="292">
        <v>-0.001</v>
      </c>
      <c r="K1326" s="293">
        <f>E1326*J1326</f>
        <v>-0.15</v>
      </c>
      <c r="L1326" s="291" t="s">
        <v>1787</v>
      </c>
      <c r="P1326" s="285">
        <v>2</v>
      </c>
      <c r="AB1326" s="254">
        <v>1</v>
      </c>
      <c r="AC1326" s="254">
        <v>7</v>
      </c>
      <c r="AD1326" s="254">
        <v>7</v>
      </c>
      <c r="BA1326" s="254">
        <v>2</v>
      </c>
      <c r="BB1326" s="254">
        <f>IF(BA1326=1,G1326,0)</f>
        <v>0</v>
      </c>
      <c r="BC1326" s="254">
        <f>IF(BA1326=2,G1326,0)</f>
        <v>0</v>
      </c>
      <c r="BD1326" s="254">
        <f>IF(BA1326=3,G1326,0)</f>
        <v>0</v>
      </c>
      <c r="BE1326" s="254">
        <f>IF(BA1326=4,G1326,0)</f>
        <v>0</v>
      </c>
      <c r="BF1326" s="254">
        <f>IF(BA1326=5,G1326,0)</f>
        <v>0</v>
      </c>
      <c r="CB1326" s="285">
        <v>1</v>
      </c>
      <c r="CC1326" s="285">
        <v>7</v>
      </c>
    </row>
    <row r="1327" spans="1:16" ht="12.75">
      <c r="A1327" s="294"/>
      <c r="B1327" s="297"/>
      <c r="C1327" s="298" t="s">
        <v>751</v>
      </c>
      <c r="D1327" s="299"/>
      <c r="E1327" s="300">
        <v>0</v>
      </c>
      <c r="F1327" s="301"/>
      <c r="G1327" s="302"/>
      <c r="H1327" s="303"/>
      <c r="I1327" s="295"/>
      <c r="J1327" s="304"/>
      <c r="K1327" s="295"/>
      <c r="L1327" s="302"/>
      <c r="N1327" s="296" t="s">
        <v>751</v>
      </c>
      <c r="P1327" s="285"/>
    </row>
    <row r="1328" spans="1:16" ht="12.75">
      <c r="A1328" s="294"/>
      <c r="B1328" s="297"/>
      <c r="C1328" s="298" t="s">
        <v>1262</v>
      </c>
      <c r="D1328" s="299"/>
      <c r="E1328" s="300">
        <v>150</v>
      </c>
      <c r="F1328" s="301"/>
      <c r="G1328" s="302"/>
      <c r="H1328" s="303"/>
      <c r="I1328" s="295"/>
      <c r="J1328" s="304"/>
      <c r="K1328" s="295"/>
      <c r="L1328" s="302"/>
      <c r="N1328" s="296" t="s">
        <v>1262</v>
      </c>
      <c r="P1328" s="285"/>
    </row>
    <row r="1329" spans="1:81" ht="12.75">
      <c r="A1329" s="286">
        <v>247</v>
      </c>
      <c r="B1329" s="287" t="s">
        <v>1263</v>
      </c>
      <c r="C1329" s="288" t="s">
        <v>1264</v>
      </c>
      <c r="D1329" s="289" t="s">
        <v>200</v>
      </c>
      <c r="E1329" s="290">
        <v>400</v>
      </c>
      <c r="F1329" s="290">
        <v>0</v>
      </c>
      <c r="G1329" s="291">
        <f>E1329*F1329</f>
        <v>0</v>
      </c>
      <c r="H1329" s="292">
        <v>5E-05</v>
      </c>
      <c r="I1329" s="293">
        <f>E1329*H1329</f>
        <v>0.02</v>
      </c>
      <c r="J1329" s="292">
        <v>-0.001</v>
      </c>
      <c r="K1329" s="293">
        <f>E1329*J1329</f>
        <v>-0.4</v>
      </c>
      <c r="L1329" s="291" t="s">
        <v>1787</v>
      </c>
      <c r="P1329" s="285">
        <v>2</v>
      </c>
      <c r="AB1329" s="254">
        <v>1</v>
      </c>
      <c r="AC1329" s="254">
        <v>7</v>
      </c>
      <c r="AD1329" s="254">
        <v>7</v>
      </c>
      <c r="BA1329" s="254">
        <v>2</v>
      </c>
      <c r="BB1329" s="254">
        <f>IF(BA1329=1,G1329,0)</f>
        <v>0</v>
      </c>
      <c r="BC1329" s="254">
        <f>IF(BA1329=2,G1329,0)</f>
        <v>0</v>
      </c>
      <c r="BD1329" s="254">
        <f>IF(BA1329=3,G1329,0)</f>
        <v>0</v>
      </c>
      <c r="BE1329" s="254">
        <f>IF(BA1329=4,G1329,0)</f>
        <v>0</v>
      </c>
      <c r="BF1329" s="254">
        <f>IF(BA1329=5,G1329,0)</f>
        <v>0</v>
      </c>
      <c r="CB1329" s="285">
        <v>1</v>
      </c>
      <c r="CC1329" s="285">
        <v>7</v>
      </c>
    </row>
    <row r="1330" spans="1:16" ht="12.75">
      <c r="A1330" s="294"/>
      <c r="B1330" s="297"/>
      <c r="C1330" s="298" t="s">
        <v>1265</v>
      </c>
      <c r="D1330" s="299"/>
      <c r="E1330" s="300">
        <v>0</v>
      </c>
      <c r="F1330" s="301"/>
      <c r="G1330" s="302"/>
      <c r="H1330" s="303"/>
      <c r="I1330" s="295"/>
      <c r="J1330" s="304"/>
      <c r="K1330" s="295"/>
      <c r="L1330" s="302"/>
      <c r="N1330" s="296" t="s">
        <v>1265</v>
      </c>
      <c r="P1330" s="285"/>
    </row>
    <row r="1331" spans="1:16" ht="12.75">
      <c r="A1331" s="294"/>
      <c r="B1331" s="297"/>
      <c r="C1331" s="298" t="s">
        <v>1266</v>
      </c>
      <c r="D1331" s="299"/>
      <c r="E1331" s="300">
        <v>400</v>
      </c>
      <c r="F1331" s="301"/>
      <c r="G1331" s="302"/>
      <c r="H1331" s="303"/>
      <c r="I1331" s="295"/>
      <c r="J1331" s="304"/>
      <c r="K1331" s="295"/>
      <c r="L1331" s="302"/>
      <c r="N1331" s="296" t="s">
        <v>1266</v>
      </c>
      <c r="P1331" s="285"/>
    </row>
    <row r="1332" spans="1:81" ht="22.5">
      <c r="A1332" s="286">
        <v>248</v>
      </c>
      <c r="B1332" s="287" t="s">
        <v>1267</v>
      </c>
      <c r="C1332" s="288" t="s">
        <v>1268</v>
      </c>
      <c r="D1332" s="289" t="s">
        <v>225</v>
      </c>
      <c r="E1332" s="290">
        <v>4</v>
      </c>
      <c r="F1332" s="290">
        <v>0</v>
      </c>
      <c r="G1332" s="291">
        <f>E1332*F1332</f>
        <v>0</v>
      </c>
      <c r="H1332" s="292">
        <v>0.0096</v>
      </c>
      <c r="I1332" s="293">
        <f>E1332*H1332</f>
        <v>0.0384</v>
      </c>
      <c r="J1332" s="292"/>
      <c r="K1332" s="293">
        <f>E1332*J1332</f>
        <v>0</v>
      </c>
      <c r="L1332" s="291" t="s">
        <v>1791</v>
      </c>
      <c r="P1332" s="285">
        <v>2</v>
      </c>
      <c r="AB1332" s="254">
        <v>12</v>
      </c>
      <c r="AC1332" s="254">
        <v>0</v>
      </c>
      <c r="AD1332" s="254">
        <v>317</v>
      </c>
      <c r="BA1332" s="254">
        <v>2</v>
      </c>
      <c r="BB1332" s="254">
        <f>IF(BA1332=1,G1332,0)</f>
        <v>0</v>
      </c>
      <c r="BC1332" s="254">
        <f>IF(BA1332=2,G1332,0)</f>
        <v>0</v>
      </c>
      <c r="BD1332" s="254">
        <f>IF(BA1332=3,G1332,0)</f>
        <v>0</v>
      </c>
      <c r="BE1332" s="254">
        <f>IF(BA1332=4,G1332,0)</f>
        <v>0</v>
      </c>
      <c r="BF1332" s="254">
        <f>IF(BA1332=5,G1332,0)</f>
        <v>0</v>
      </c>
      <c r="CB1332" s="285">
        <v>12</v>
      </c>
      <c r="CC1332" s="285">
        <v>0</v>
      </c>
    </row>
    <row r="1333" spans="1:16" ht="12.75">
      <c r="A1333" s="294"/>
      <c r="B1333" s="297"/>
      <c r="C1333" s="298" t="s">
        <v>1269</v>
      </c>
      <c r="D1333" s="299"/>
      <c r="E1333" s="300">
        <v>0</v>
      </c>
      <c r="F1333" s="301"/>
      <c r="G1333" s="302"/>
      <c r="H1333" s="303"/>
      <c r="I1333" s="295"/>
      <c r="J1333" s="304"/>
      <c r="K1333" s="295"/>
      <c r="L1333" s="302"/>
      <c r="N1333" s="296" t="s">
        <v>1269</v>
      </c>
      <c r="P1333" s="285"/>
    </row>
    <row r="1334" spans="1:16" ht="22.5">
      <c r="A1334" s="294"/>
      <c r="B1334" s="297"/>
      <c r="C1334" s="298" t="s">
        <v>1270</v>
      </c>
      <c r="D1334" s="299"/>
      <c r="E1334" s="300">
        <v>0</v>
      </c>
      <c r="F1334" s="301"/>
      <c r="G1334" s="302"/>
      <c r="H1334" s="303"/>
      <c r="I1334" s="295"/>
      <c r="J1334" s="304"/>
      <c r="K1334" s="295"/>
      <c r="L1334" s="302"/>
      <c r="N1334" s="296" t="s">
        <v>1270</v>
      </c>
      <c r="P1334" s="285"/>
    </row>
    <row r="1335" spans="1:16" ht="12.75">
      <c r="A1335" s="294"/>
      <c r="B1335" s="297"/>
      <c r="C1335" s="298" t="s">
        <v>317</v>
      </c>
      <c r="D1335" s="299"/>
      <c r="E1335" s="300">
        <v>4</v>
      </c>
      <c r="F1335" s="301"/>
      <c r="G1335" s="302"/>
      <c r="H1335" s="303"/>
      <c r="I1335" s="295"/>
      <c r="J1335" s="304"/>
      <c r="K1335" s="295"/>
      <c r="L1335" s="302"/>
      <c r="N1335" s="296">
        <v>4</v>
      </c>
      <c r="P1335" s="285"/>
    </row>
    <row r="1336" spans="1:81" ht="22.5">
      <c r="A1336" s="286">
        <v>249</v>
      </c>
      <c r="B1336" s="287" t="s">
        <v>1271</v>
      </c>
      <c r="C1336" s="288" t="s">
        <v>1272</v>
      </c>
      <c r="D1336" s="289" t="s">
        <v>225</v>
      </c>
      <c r="E1336" s="290">
        <v>3</v>
      </c>
      <c r="F1336" s="290">
        <v>0</v>
      </c>
      <c r="G1336" s="291">
        <f>E1336*F1336</f>
        <v>0</v>
      </c>
      <c r="H1336" s="292">
        <v>0.0096</v>
      </c>
      <c r="I1336" s="293">
        <f>E1336*H1336</f>
        <v>0.0288</v>
      </c>
      <c r="J1336" s="292"/>
      <c r="K1336" s="293">
        <f>E1336*J1336</f>
        <v>0</v>
      </c>
      <c r="L1336" s="291" t="s">
        <v>1791</v>
      </c>
      <c r="P1336" s="285">
        <v>2</v>
      </c>
      <c r="AB1336" s="254">
        <v>12</v>
      </c>
      <c r="AC1336" s="254">
        <v>0</v>
      </c>
      <c r="AD1336" s="254">
        <v>681</v>
      </c>
      <c r="BA1336" s="254">
        <v>2</v>
      </c>
      <c r="BB1336" s="254">
        <f>IF(BA1336=1,G1336,0)</f>
        <v>0</v>
      </c>
      <c r="BC1336" s="254">
        <f>IF(BA1336=2,G1336,0)</f>
        <v>0</v>
      </c>
      <c r="BD1336" s="254">
        <f>IF(BA1336=3,G1336,0)</f>
        <v>0</v>
      </c>
      <c r="BE1336" s="254">
        <f>IF(BA1336=4,G1336,0)</f>
        <v>0</v>
      </c>
      <c r="BF1336" s="254">
        <f>IF(BA1336=5,G1336,0)</f>
        <v>0</v>
      </c>
      <c r="CB1336" s="285">
        <v>12</v>
      </c>
      <c r="CC1336" s="285">
        <v>0</v>
      </c>
    </row>
    <row r="1337" spans="1:81" ht="22.5">
      <c r="A1337" s="286">
        <v>250</v>
      </c>
      <c r="B1337" s="287" t="s">
        <v>1273</v>
      </c>
      <c r="C1337" s="288" t="s">
        <v>1274</v>
      </c>
      <c r="D1337" s="289" t="s">
        <v>225</v>
      </c>
      <c r="E1337" s="290">
        <v>2</v>
      </c>
      <c r="F1337" s="290">
        <v>0</v>
      </c>
      <c r="G1337" s="291">
        <f>E1337*F1337</f>
        <v>0</v>
      </c>
      <c r="H1337" s="292">
        <v>0.0096</v>
      </c>
      <c r="I1337" s="293">
        <f>E1337*H1337</f>
        <v>0.0192</v>
      </c>
      <c r="J1337" s="292"/>
      <c r="K1337" s="293">
        <f>E1337*J1337</f>
        <v>0</v>
      </c>
      <c r="L1337" s="291" t="s">
        <v>1791</v>
      </c>
      <c r="P1337" s="285">
        <v>2</v>
      </c>
      <c r="AB1337" s="254">
        <v>12</v>
      </c>
      <c r="AC1337" s="254">
        <v>0</v>
      </c>
      <c r="AD1337" s="254">
        <v>682</v>
      </c>
      <c r="BA1337" s="254">
        <v>2</v>
      </c>
      <c r="BB1337" s="254">
        <f>IF(BA1337=1,G1337,0)</f>
        <v>0</v>
      </c>
      <c r="BC1337" s="254">
        <f>IF(BA1337=2,G1337,0)</f>
        <v>0</v>
      </c>
      <c r="BD1337" s="254">
        <f>IF(BA1337=3,G1337,0)</f>
        <v>0</v>
      </c>
      <c r="BE1337" s="254">
        <f>IF(BA1337=4,G1337,0)</f>
        <v>0</v>
      </c>
      <c r="BF1337" s="254">
        <f>IF(BA1337=5,G1337,0)</f>
        <v>0</v>
      </c>
      <c r="CB1337" s="285">
        <v>12</v>
      </c>
      <c r="CC1337" s="285">
        <v>0</v>
      </c>
    </row>
    <row r="1338" spans="1:81" ht="22.5">
      <c r="A1338" s="286">
        <v>251</v>
      </c>
      <c r="B1338" s="287" t="s">
        <v>1275</v>
      </c>
      <c r="C1338" s="288" t="s">
        <v>1276</v>
      </c>
      <c r="D1338" s="289" t="s">
        <v>225</v>
      </c>
      <c r="E1338" s="290">
        <v>1</v>
      </c>
      <c r="F1338" s="290">
        <v>0</v>
      </c>
      <c r="G1338" s="291">
        <f>E1338*F1338</f>
        <v>0</v>
      </c>
      <c r="H1338" s="292">
        <v>0.0096</v>
      </c>
      <c r="I1338" s="293">
        <f>E1338*H1338</f>
        <v>0.0096</v>
      </c>
      <c r="J1338" s="292"/>
      <c r="K1338" s="293">
        <f>E1338*J1338</f>
        <v>0</v>
      </c>
      <c r="L1338" s="291" t="s">
        <v>1791</v>
      </c>
      <c r="P1338" s="285">
        <v>2</v>
      </c>
      <c r="AB1338" s="254">
        <v>12</v>
      </c>
      <c r="AC1338" s="254">
        <v>0</v>
      </c>
      <c r="AD1338" s="254">
        <v>683</v>
      </c>
      <c r="BA1338" s="254">
        <v>2</v>
      </c>
      <c r="BB1338" s="254">
        <f>IF(BA1338=1,G1338,0)</f>
        <v>0</v>
      </c>
      <c r="BC1338" s="254">
        <f>IF(BA1338=2,G1338,0)</f>
        <v>0</v>
      </c>
      <c r="BD1338" s="254">
        <f>IF(BA1338=3,G1338,0)</f>
        <v>0</v>
      </c>
      <c r="BE1338" s="254">
        <f>IF(BA1338=4,G1338,0)</f>
        <v>0</v>
      </c>
      <c r="BF1338" s="254">
        <f>IF(BA1338=5,G1338,0)</f>
        <v>0</v>
      </c>
      <c r="CB1338" s="285">
        <v>12</v>
      </c>
      <c r="CC1338" s="285">
        <v>0</v>
      </c>
    </row>
    <row r="1339" spans="1:81" ht="22.5">
      <c r="A1339" s="286">
        <v>252</v>
      </c>
      <c r="B1339" s="287" t="s">
        <v>1277</v>
      </c>
      <c r="C1339" s="288" t="s">
        <v>1278</v>
      </c>
      <c r="D1339" s="289" t="s">
        <v>225</v>
      </c>
      <c r="E1339" s="290">
        <v>1</v>
      </c>
      <c r="F1339" s="290">
        <v>0</v>
      </c>
      <c r="G1339" s="291">
        <f>E1339*F1339</f>
        <v>0</v>
      </c>
      <c r="H1339" s="292">
        <v>0.5</v>
      </c>
      <c r="I1339" s="293">
        <f>E1339*H1339</f>
        <v>0.5</v>
      </c>
      <c r="J1339" s="292"/>
      <c r="K1339" s="293">
        <f>E1339*J1339</f>
        <v>0</v>
      </c>
      <c r="L1339" s="291" t="s">
        <v>1791</v>
      </c>
      <c r="P1339" s="285">
        <v>2</v>
      </c>
      <c r="AB1339" s="254">
        <v>12</v>
      </c>
      <c r="AC1339" s="254">
        <v>0</v>
      </c>
      <c r="AD1339" s="254">
        <v>684</v>
      </c>
      <c r="BA1339" s="254">
        <v>2</v>
      </c>
      <c r="BB1339" s="254">
        <f>IF(BA1339=1,G1339,0)</f>
        <v>0</v>
      </c>
      <c r="BC1339" s="254">
        <f>IF(BA1339=2,G1339,0)</f>
        <v>0</v>
      </c>
      <c r="BD1339" s="254">
        <f>IF(BA1339=3,G1339,0)</f>
        <v>0</v>
      </c>
      <c r="BE1339" s="254">
        <f>IF(BA1339=4,G1339,0)</f>
        <v>0</v>
      </c>
      <c r="BF1339" s="254">
        <f>IF(BA1339=5,G1339,0)</f>
        <v>0</v>
      </c>
      <c r="CB1339" s="285">
        <v>12</v>
      </c>
      <c r="CC1339" s="285">
        <v>0</v>
      </c>
    </row>
    <row r="1340" spans="1:81" ht="22.5">
      <c r="A1340" s="286">
        <v>253</v>
      </c>
      <c r="B1340" s="287" t="s">
        <v>1279</v>
      </c>
      <c r="C1340" s="288" t="s">
        <v>1280</v>
      </c>
      <c r="D1340" s="289" t="s">
        <v>225</v>
      </c>
      <c r="E1340" s="290">
        <v>1</v>
      </c>
      <c r="F1340" s="290">
        <v>0</v>
      </c>
      <c r="G1340" s="291">
        <f>E1340*F1340</f>
        <v>0</v>
      </c>
      <c r="H1340" s="292">
        <v>0.005</v>
      </c>
      <c r="I1340" s="293">
        <f>E1340*H1340</f>
        <v>0.005</v>
      </c>
      <c r="J1340" s="292"/>
      <c r="K1340" s="293">
        <f>E1340*J1340</f>
        <v>0</v>
      </c>
      <c r="L1340" s="291" t="s">
        <v>1791</v>
      </c>
      <c r="P1340" s="285">
        <v>2</v>
      </c>
      <c r="AB1340" s="254">
        <v>12</v>
      </c>
      <c r="AC1340" s="254">
        <v>0</v>
      </c>
      <c r="AD1340" s="254">
        <v>685</v>
      </c>
      <c r="BA1340" s="254">
        <v>2</v>
      </c>
      <c r="BB1340" s="254">
        <f>IF(BA1340=1,G1340,0)</f>
        <v>0</v>
      </c>
      <c r="BC1340" s="254">
        <f>IF(BA1340=2,G1340,0)</f>
        <v>0</v>
      </c>
      <c r="BD1340" s="254">
        <f>IF(BA1340=3,G1340,0)</f>
        <v>0</v>
      </c>
      <c r="BE1340" s="254">
        <f>IF(BA1340=4,G1340,0)</f>
        <v>0</v>
      </c>
      <c r="BF1340" s="254">
        <f>IF(BA1340=5,G1340,0)</f>
        <v>0</v>
      </c>
      <c r="CB1340" s="285">
        <v>12</v>
      </c>
      <c r="CC1340" s="285">
        <v>0</v>
      </c>
    </row>
    <row r="1341" spans="1:81" ht="22.5">
      <c r="A1341" s="286">
        <v>254</v>
      </c>
      <c r="B1341" s="287" t="s">
        <v>1281</v>
      </c>
      <c r="C1341" s="288" t="s">
        <v>1282</v>
      </c>
      <c r="D1341" s="289" t="s">
        <v>225</v>
      </c>
      <c r="E1341" s="290">
        <v>1</v>
      </c>
      <c r="F1341" s="290">
        <v>0</v>
      </c>
      <c r="G1341" s="291">
        <f>E1341*F1341</f>
        <v>0</v>
      </c>
      <c r="H1341" s="292">
        <v>0.005</v>
      </c>
      <c r="I1341" s="293">
        <f>E1341*H1341</f>
        <v>0.005</v>
      </c>
      <c r="J1341" s="292"/>
      <c r="K1341" s="293">
        <f>E1341*J1341</f>
        <v>0</v>
      </c>
      <c r="L1341" s="291" t="s">
        <v>1791</v>
      </c>
      <c r="P1341" s="285">
        <v>2</v>
      </c>
      <c r="AB1341" s="254">
        <v>12</v>
      </c>
      <c r="AC1341" s="254">
        <v>0</v>
      </c>
      <c r="AD1341" s="254">
        <v>686</v>
      </c>
      <c r="BA1341" s="254">
        <v>2</v>
      </c>
      <c r="BB1341" s="254">
        <f>IF(BA1341=1,G1341,0)</f>
        <v>0</v>
      </c>
      <c r="BC1341" s="254">
        <f>IF(BA1341=2,G1341,0)</f>
        <v>0</v>
      </c>
      <c r="BD1341" s="254">
        <f>IF(BA1341=3,G1341,0)</f>
        <v>0</v>
      </c>
      <c r="BE1341" s="254">
        <f>IF(BA1341=4,G1341,0)</f>
        <v>0</v>
      </c>
      <c r="BF1341" s="254">
        <f>IF(BA1341=5,G1341,0)</f>
        <v>0</v>
      </c>
      <c r="CB1341" s="285">
        <v>12</v>
      </c>
      <c r="CC1341" s="285">
        <v>0</v>
      </c>
    </row>
    <row r="1342" spans="1:81" ht="22.5">
      <c r="A1342" s="286">
        <v>255</v>
      </c>
      <c r="B1342" s="287" t="s">
        <v>1283</v>
      </c>
      <c r="C1342" s="288" t="s">
        <v>1284</v>
      </c>
      <c r="D1342" s="289" t="s">
        <v>225</v>
      </c>
      <c r="E1342" s="290">
        <v>1</v>
      </c>
      <c r="F1342" s="290">
        <v>0</v>
      </c>
      <c r="G1342" s="291">
        <f>E1342*F1342</f>
        <v>0</v>
      </c>
      <c r="H1342" s="292">
        <v>0.05</v>
      </c>
      <c r="I1342" s="293">
        <f>E1342*H1342</f>
        <v>0.05</v>
      </c>
      <c r="J1342" s="292"/>
      <c r="K1342" s="293">
        <f>E1342*J1342</f>
        <v>0</v>
      </c>
      <c r="L1342" s="291" t="s">
        <v>1791</v>
      </c>
      <c r="P1342" s="285">
        <v>2</v>
      </c>
      <c r="AB1342" s="254">
        <v>12</v>
      </c>
      <c r="AC1342" s="254">
        <v>0</v>
      </c>
      <c r="AD1342" s="254">
        <v>687</v>
      </c>
      <c r="BA1342" s="254">
        <v>2</v>
      </c>
      <c r="BB1342" s="254">
        <f>IF(BA1342=1,G1342,0)</f>
        <v>0</v>
      </c>
      <c r="BC1342" s="254">
        <f>IF(BA1342=2,G1342,0)</f>
        <v>0</v>
      </c>
      <c r="BD1342" s="254">
        <f>IF(BA1342=3,G1342,0)</f>
        <v>0</v>
      </c>
      <c r="BE1342" s="254">
        <f>IF(BA1342=4,G1342,0)</f>
        <v>0</v>
      </c>
      <c r="BF1342" s="254">
        <f>IF(BA1342=5,G1342,0)</f>
        <v>0</v>
      </c>
      <c r="CB1342" s="285">
        <v>12</v>
      </c>
      <c r="CC1342" s="285">
        <v>0</v>
      </c>
    </row>
    <row r="1343" spans="1:81" ht="22.5">
      <c r="A1343" s="286">
        <v>256</v>
      </c>
      <c r="B1343" s="287" t="s">
        <v>1285</v>
      </c>
      <c r="C1343" s="288" t="s">
        <v>1286</v>
      </c>
      <c r="D1343" s="289" t="s">
        <v>225</v>
      </c>
      <c r="E1343" s="290">
        <v>1</v>
      </c>
      <c r="F1343" s="290">
        <v>0</v>
      </c>
      <c r="G1343" s="291">
        <f>E1343*F1343</f>
        <v>0</v>
      </c>
      <c r="H1343" s="292">
        <v>0.06</v>
      </c>
      <c r="I1343" s="293">
        <f>E1343*H1343</f>
        <v>0.06</v>
      </c>
      <c r="J1343" s="292"/>
      <c r="K1343" s="293">
        <f>E1343*J1343</f>
        <v>0</v>
      </c>
      <c r="L1343" s="291" t="s">
        <v>1791</v>
      </c>
      <c r="P1343" s="285">
        <v>2</v>
      </c>
      <c r="AB1343" s="254">
        <v>12</v>
      </c>
      <c r="AC1343" s="254">
        <v>0</v>
      </c>
      <c r="AD1343" s="254">
        <v>688</v>
      </c>
      <c r="BA1343" s="254">
        <v>2</v>
      </c>
      <c r="BB1343" s="254">
        <f>IF(BA1343=1,G1343,0)</f>
        <v>0</v>
      </c>
      <c r="BC1343" s="254">
        <f>IF(BA1343=2,G1343,0)</f>
        <v>0</v>
      </c>
      <c r="BD1343" s="254">
        <f>IF(BA1343=3,G1343,0)</f>
        <v>0</v>
      </c>
      <c r="BE1343" s="254">
        <f>IF(BA1343=4,G1343,0)</f>
        <v>0</v>
      </c>
      <c r="BF1343" s="254">
        <f>IF(BA1343=5,G1343,0)</f>
        <v>0</v>
      </c>
      <c r="CB1343" s="285">
        <v>12</v>
      </c>
      <c r="CC1343" s="285">
        <v>0</v>
      </c>
    </row>
    <row r="1344" spans="1:81" ht="22.5">
      <c r="A1344" s="286">
        <v>257</v>
      </c>
      <c r="B1344" s="287" t="s">
        <v>1287</v>
      </c>
      <c r="C1344" s="288" t="s">
        <v>1288</v>
      </c>
      <c r="D1344" s="289" t="s">
        <v>225</v>
      </c>
      <c r="E1344" s="290">
        <v>1</v>
      </c>
      <c r="F1344" s="290">
        <v>0</v>
      </c>
      <c r="G1344" s="291">
        <f>E1344*F1344</f>
        <v>0</v>
      </c>
      <c r="H1344" s="292">
        <v>0.2</v>
      </c>
      <c r="I1344" s="293">
        <f>E1344*H1344</f>
        <v>0.2</v>
      </c>
      <c r="J1344" s="292"/>
      <c r="K1344" s="293">
        <f>E1344*J1344</f>
        <v>0</v>
      </c>
      <c r="L1344" s="291" t="s">
        <v>1791</v>
      </c>
      <c r="P1344" s="285">
        <v>2</v>
      </c>
      <c r="AB1344" s="254">
        <v>12</v>
      </c>
      <c r="AC1344" s="254">
        <v>0</v>
      </c>
      <c r="AD1344" s="254">
        <v>689</v>
      </c>
      <c r="BA1344" s="254">
        <v>2</v>
      </c>
      <c r="BB1344" s="254">
        <f>IF(BA1344=1,G1344,0)</f>
        <v>0</v>
      </c>
      <c r="BC1344" s="254">
        <f>IF(BA1344=2,G1344,0)</f>
        <v>0</v>
      </c>
      <c r="BD1344" s="254">
        <f>IF(BA1344=3,G1344,0)</f>
        <v>0</v>
      </c>
      <c r="BE1344" s="254">
        <f>IF(BA1344=4,G1344,0)</f>
        <v>0</v>
      </c>
      <c r="BF1344" s="254">
        <f>IF(BA1344=5,G1344,0)</f>
        <v>0</v>
      </c>
      <c r="CB1344" s="285">
        <v>12</v>
      </c>
      <c r="CC1344" s="285">
        <v>0</v>
      </c>
    </row>
    <row r="1345" spans="1:81" ht="22.5">
      <c r="A1345" s="286">
        <v>258</v>
      </c>
      <c r="B1345" s="287" t="s">
        <v>1289</v>
      </c>
      <c r="C1345" s="288" t="s">
        <v>1290</v>
      </c>
      <c r="D1345" s="289" t="s">
        <v>225</v>
      </c>
      <c r="E1345" s="290">
        <v>1</v>
      </c>
      <c r="F1345" s="290">
        <v>0</v>
      </c>
      <c r="G1345" s="291">
        <f>E1345*F1345</f>
        <v>0</v>
      </c>
      <c r="H1345" s="292">
        <v>0.045</v>
      </c>
      <c r="I1345" s="293">
        <f>E1345*H1345</f>
        <v>0.045</v>
      </c>
      <c r="J1345" s="292"/>
      <c r="K1345" s="293">
        <f>E1345*J1345</f>
        <v>0</v>
      </c>
      <c r="L1345" s="291" t="s">
        <v>1791</v>
      </c>
      <c r="P1345" s="285">
        <v>2</v>
      </c>
      <c r="AB1345" s="254">
        <v>12</v>
      </c>
      <c r="AC1345" s="254">
        <v>0</v>
      </c>
      <c r="AD1345" s="254">
        <v>690</v>
      </c>
      <c r="BA1345" s="254">
        <v>2</v>
      </c>
      <c r="BB1345" s="254">
        <f>IF(BA1345=1,G1345,0)</f>
        <v>0</v>
      </c>
      <c r="BC1345" s="254">
        <f>IF(BA1345=2,G1345,0)</f>
        <v>0</v>
      </c>
      <c r="BD1345" s="254">
        <f>IF(BA1345=3,G1345,0)</f>
        <v>0</v>
      </c>
      <c r="BE1345" s="254">
        <f>IF(BA1345=4,G1345,0)</f>
        <v>0</v>
      </c>
      <c r="BF1345" s="254">
        <f>IF(BA1345=5,G1345,0)</f>
        <v>0</v>
      </c>
      <c r="CB1345" s="285">
        <v>12</v>
      </c>
      <c r="CC1345" s="285">
        <v>0</v>
      </c>
    </row>
    <row r="1346" spans="1:81" ht="22.5">
      <c r="A1346" s="286">
        <v>259</v>
      </c>
      <c r="B1346" s="287" t="s">
        <v>1291</v>
      </c>
      <c r="C1346" s="288" t="s">
        <v>1292</v>
      </c>
      <c r="D1346" s="289" t="s">
        <v>225</v>
      </c>
      <c r="E1346" s="290">
        <v>1</v>
      </c>
      <c r="F1346" s="290">
        <v>0</v>
      </c>
      <c r="G1346" s="291">
        <f>E1346*F1346</f>
        <v>0</v>
      </c>
      <c r="H1346" s="292">
        <v>0.038</v>
      </c>
      <c r="I1346" s="293">
        <f>E1346*H1346</f>
        <v>0.038</v>
      </c>
      <c r="J1346" s="292"/>
      <c r="K1346" s="293">
        <f>E1346*J1346</f>
        <v>0</v>
      </c>
      <c r="L1346" s="291" t="s">
        <v>1791</v>
      </c>
      <c r="P1346" s="285">
        <v>2</v>
      </c>
      <c r="AB1346" s="254">
        <v>12</v>
      </c>
      <c r="AC1346" s="254">
        <v>0</v>
      </c>
      <c r="AD1346" s="254">
        <v>691</v>
      </c>
      <c r="BA1346" s="254">
        <v>2</v>
      </c>
      <c r="BB1346" s="254">
        <f>IF(BA1346=1,G1346,0)</f>
        <v>0</v>
      </c>
      <c r="BC1346" s="254">
        <f>IF(BA1346=2,G1346,0)</f>
        <v>0</v>
      </c>
      <c r="BD1346" s="254">
        <f>IF(BA1346=3,G1346,0)</f>
        <v>0</v>
      </c>
      <c r="BE1346" s="254">
        <f>IF(BA1346=4,G1346,0)</f>
        <v>0</v>
      </c>
      <c r="BF1346" s="254">
        <f>IF(BA1346=5,G1346,0)</f>
        <v>0</v>
      </c>
      <c r="CB1346" s="285">
        <v>12</v>
      </c>
      <c r="CC1346" s="285">
        <v>0</v>
      </c>
    </row>
    <row r="1347" spans="1:81" ht="22.5">
      <c r="A1347" s="286">
        <v>260</v>
      </c>
      <c r="B1347" s="287" t="s">
        <v>1293</v>
      </c>
      <c r="C1347" s="288" t="s">
        <v>1294</v>
      </c>
      <c r="D1347" s="289" t="s">
        <v>225</v>
      </c>
      <c r="E1347" s="290">
        <v>1</v>
      </c>
      <c r="F1347" s="290">
        <v>0</v>
      </c>
      <c r="G1347" s="291">
        <f>E1347*F1347</f>
        <v>0</v>
      </c>
      <c r="H1347" s="292">
        <v>0.005</v>
      </c>
      <c r="I1347" s="293">
        <f>E1347*H1347</f>
        <v>0.005</v>
      </c>
      <c r="J1347" s="292"/>
      <c r="K1347" s="293">
        <f>E1347*J1347</f>
        <v>0</v>
      </c>
      <c r="L1347" s="291" t="s">
        <v>1791</v>
      </c>
      <c r="P1347" s="285">
        <v>2</v>
      </c>
      <c r="AB1347" s="254">
        <v>12</v>
      </c>
      <c r="AC1347" s="254">
        <v>0</v>
      </c>
      <c r="AD1347" s="254">
        <v>692</v>
      </c>
      <c r="BA1347" s="254">
        <v>2</v>
      </c>
      <c r="BB1347" s="254">
        <f>IF(BA1347=1,G1347,0)</f>
        <v>0</v>
      </c>
      <c r="BC1347" s="254">
        <f>IF(BA1347=2,G1347,0)</f>
        <v>0</v>
      </c>
      <c r="BD1347" s="254">
        <f>IF(BA1347=3,G1347,0)</f>
        <v>0</v>
      </c>
      <c r="BE1347" s="254">
        <f>IF(BA1347=4,G1347,0)</f>
        <v>0</v>
      </c>
      <c r="BF1347" s="254">
        <f>IF(BA1347=5,G1347,0)</f>
        <v>0</v>
      </c>
      <c r="CB1347" s="285">
        <v>12</v>
      </c>
      <c r="CC1347" s="285">
        <v>0</v>
      </c>
    </row>
    <row r="1348" spans="1:81" ht="22.5">
      <c r="A1348" s="286">
        <v>261</v>
      </c>
      <c r="B1348" s="287" t="s">
        <v>1295</v>
      </c>
      <c r="C1348" s="288" t="s">
        <v>1296</v>
      </c>
      <c r="D1348" s="289" t="s">
        <v>225</v>
      </c>
      <c r="E1348" s="290">
        <v>1</v>
      </c>
      <c r="F1348" s="290">
        <v>0</v>
      </c>
      <c r="G1348" s="291">
        <f>E1348*F1348</f>
        <v>0</v>
      </c>
      <c r="H1348" s="292">
        <v>0.04</v>
      </c>
      <c r="I1348" s="293">
        <f>E1348*H1348</f>
        <v>0.04</v>
      </c>
      <c r="J1348" s="292"/>
      <c r="K1348" s="293">
        <f>E1348*J1348</f>
        <v>0</v>
      </c>
      <c r="L1348" s="291" t="s">
        <v>1791</v>
      </c>
      <c r="P1348" s="285">
        <v>2</v>
      </c>
      <c r="AB1348" s="254">
        <v>12</v>
      </c>
      <c r="AC1348" s="254">
        <v>0</v>
      </c>
      <c r="AD1348" s="254">
        <v>693</v>
      </c>
      <c r="BA1348" s="254">
        <v>2</v>
      </c>
      <c r="BB1348" s="254">
        <f>IF(BA1348=1,G1348,0)</f>
        <v>0</v>
      </c>
      <c r="BC1348" s="254">
        <f>IF(BA1348=2,G1348,0)</f>
        <v>0</v>
      </c>
      <c r="BD1348" s="254">
        <f>IF(BA1348=3,G1348,0)</f>
        <v>0</v>
      </c>
      <c r="BE1348" s="254">
        <f>IF(BA1348=4,G1348,0)</f>
        <v>0</v>
      </c>
      <c r="BF1348" s="254">
        <f>IF(BA1348=5,G1348,0)</f>
        <v>0</v>
      </c>
      <c r="CB1348" s="285">
        <v>12</v>
      </c>
      <c r="CC1348" s="285">
        <v>0</v>
      </c>
    </row>
    <row r="1349" spans="1:81" ht="22.5">
      <c r="A1349" s="286">
        <v>262</v>
      </c>
      <c r="B1349" s="287" t="s">
        <v>1297</v>
      </c>
      <c r="C1349" s="288" t="s">
        <v>1298</v>
      </c>
      <c r="D1349" s="289" t="s">
        <v>225</v>
      </c>
      <c r="E1349" s="290">
        <v>1</v>
      </c>
      <c r="F1349" s="290">
        <v>0</v>
      </c>
      <c r="G1349" s="291">
        <f>E1349*F1349</f>
        <v>0</v>
      </c>
      <c r="H1349" s="292">
        <v>0.04</v>
      </c>
      <c r="I1349" s="293">
        <f>E1349*H1349</f>
        <v>0.04</v>
      </c>
      <c r="J1349" s="292"/>
      <c r="K1349" s="293">
        <f>E1349*J1349</f>
        <v>0</v>
      </c>
      <c r="L1349" s="291" t="s">
        <v>1791</v>
      </c>
      <c r="P1349" s="285">
        <v>2</v>
      </c>
      <c r="AB1349" s="254">
        <v>12</v>
      </c>
      <c r="AC1349" s="254">
        <v>0</v>
      </c>
      <c r="AD1349" s="254">
        <v>694</v>
      </c>
      <c r="BA1349" s="254">
        <v>2</v>
      </c>
      <c r="BB1349" s="254">
        <f>IF(BA1349=1,G1349,0)</f>
        <v>0</v>
      </c>
      <c r="BC1349" s="254">
        <f>IF(BA1349=2,G1349,0)</f>
        <v>0</v>
      </c>
      <c r="BD1349" s="254">
        <f>IF(BA1349=3,G1349,0)</f>
        <v>0</v>
      </c>
      <c r="BE1349" s="254">
        <f>IF(BA1349=4,G1349,0)</f>
        <v>0</v>
      </c>
      <c r="BF1349" s="254">
        <f>IF(BA1349=5,G1349,0)</f>
        <v>0</v>
      </c>
      <c r="CB1349" s="285">
        <v>12</v>
      </c>
      <c r="CC1349" s="285">
        <v>0</v>
      </c>
    </row>
    <row r="1350" spans="1:81" ht="22.5">
      <c r="A1350" s="286">
        <v>263</v>
      </c>
      <c r="B1350" s="287" t="s">
        <v>1299</v>
      </c>
      <c r="C1350" s="288" t="s">
        <v>1300</v>
      </c>
      <c r="D1350" s="289" t="s">
        <v>225</v>
      </c>
      <c r="E1350" s="290">
        <v>1</v>
      </c>
      <c r="F1350" s="290">
        <v>0</v>
      </c>
      <c r="G1350" s="291">
        <f>E1350*F1350</f>
        <v>0</v>
      </c>
      <c r="H1350" s="292">
        <v>0.04</v>
      </c>
      <c r="I1350" s="293">
        <f>E1350*H1350</f>
        <v>0.04</v>
      </c>
      <c r="J1350" s="292"/>
      <c r="K1350" s="293">
        <f>E1350*J1350</f>
        <v>0</v>
      </c>
      <c r="L1350" s="291" t="s">
        <v>1791</v>
      </c>
      <c r="P1350" s="285">
        <v>2</v>
      </c>
      <c r="AB1350" s="254">
        <v>12</v>
      </c>
      <c r="AC1350" s="254">
        <v>0</v>
      </c>
      <c r="AD1350" s="254">
        <v>695</v>
      </c>
      <c r="BA1350" s="254">
        <v>2</v>
      </c>
      <c r="BB1350" s="254">
        <f>IF(BA1350=1,G1350,0)</f>
        <v>0</v>
      </c>
      <c r="BC1350" s="254">
        <f>IF(BA1350=2,G1350,0)</f>
        <v>0</v>
      </c>
      <c r="BD1350" s="254">
        <f>IF(BA1350=3,G1350,0)</f>
        <v>0</v>
      </c>
      <c r="BE1350" s="254">
        <f>IF(BA1350=4,G1350,0)</f>
        <v>0</v>
      </c>
      <c r="BF1350" s="254">
        <f>IF(BA1350=5,G1350,0)</f>
        <v>0</v>
      </c>
      <c r="CB1350" s="285">
        <v>12</v>
      </c>
      <c r="CC1350" s="285">
        <v>0</v>
      </c>
    </row>
    <row r="1351" spans="1:81" ht="22.5">
      <c r="A1351" s="286">
        <v>264</v>
      </c>
      <c r="B1351" s="287" t="s">
        <v>1301</v>
      </c>
      <c r="C1351" s="288" t="s">
        <v>1302</v>
      </c>
      <c r="D1351" s="289" t="s">
        <v>225</v>
      </c>
      <c r="E1351" s="290">
        <v>1</v>
      </c>
      <c r="F1351" s="290">
        <v>0</v>
      </c>
      <c r="G1351" s="291">
        <f>E1351*F1351</f>
        <v>0</v>
      </c>
      <c r="H1351" s="292">
        <v>0.2</v>
      </c>
      <c r="I1351" s="293">
        <f>E1351*H1351</f>
        <v>0.2</v>
      </c>
      <c r="J1351" s="292"/>
      <c r="K1351" s="293">
        <f>E1351*J1351</f>
        <v>0</v>
      </c>
      <c r="L1351" s="291" t="s">
        <v>1791</v>
      </c>
      <c r="P1351" s="285">
        <v>2</v>
      </c>
      <c r="AB1351" s="254">
        <v>12</v>
      </c>
      <c r="AC1351" s="254">
        <v>0</v>
      </c>
      <c r="AD1351" s="254">
        <v>696</v>
      </c>
      <c r="BA1351" s="254">
        <v>2</v>
      </c>
      <c r="BB1351" s="254">
        <f>IF(BA1351=1,G1351,0)</f>
        <v>0</v>
      </c>
      <c r="BC1351" s="254">
        <f>IF(BA1351=2,G1351,0)</f>
        <v>0</v>
      </c>
      <c r="BD1351" s="254">
        <f>IF(BA1351=3,G1351,0)</f>
        <v>0</v>
      </c>
      <c r="BE1351" s="254">
        <f>IF(BA1351=4,G1351,0)</f>
        <v>0</v>
      </c>
      <c r="BF1351" s="254">
        <f>IF(BA1351=5,G1351,0)</f>
        <v>0</v>
      </c>
      <c r="CB1351" s="285">
        <v>12</v>
      </c>
      <c r="CC1351" s="285">
        <v>0</v>
      </c>
    </row>
    <row r="1352" spans="1:81" ht="22.5">
      <c r="A1352" s="286">
        <v>265</v>
      </c>
      <c r="B1352" s="287" t="s">
        <v>1303</v>
      </c>
      <c r="C1352" s="288" t="s">
        <v>1304</v>
      </c>
      <c r="D1352" s="289" t="s">
        <v>225</v>
      </c>
      <c r="E1352" s="290">
        <v>2</v>
      </c>
      <c r="F1352" s="290">
        <v>0</v>
      </c>
      <c r="G1352" s="291">
        <f>E1352*F1352</f>
        <v>0</v>
      </c>
      <c r="H1352" s="292">
        <v>0.02</v>
      </c>
      <c r="I1352" s="293">
        <f>E1352*H1352</f>
        <v>0.04</v>
      </c>
      <c r="J1352" s="292"/>
      <c r="K1352" s="293">
        <f>E1352*J1352</f>
        <v>0</v>
      </c>
      <c r="L1352" s="291" t="s">
        <v>1791</v>
      </c>
      <c r="P1352" s="285">
        <v>2</v>
      </c>
      <c r="AB1352" s="254">
        <v>12</v>
      </c>
      <c r="AC1352" s="254">
        <v>0</v>
      </c>
      <c r="AD1352" s="254">
        <v>697</v>
      </c>
      <c r="BA1352" s="254">
        <v>2</v>
      </c>
      <c r="BB1352" s="254">
        <f>IF(BA1352=1,G1352,0)</f>
        <v>0</v>
      </c>
      <c r="BC1352" s="254">
        <f>IF(BA1352=2,G1352,0)</f>
        <v>0</v>
      </c>
      <c r="BD1352" s="254">
        <f>IF(BA1352=3,G1352,0)</f>
        <v>0</v>
      </c>
      <c r="BE1352" s="254">
        <f>IF(BA1352=4,G1352,0)</f>
        <v>0</v>
      </c>
      <c r="BF1352" s="254">
        <f>IF(BA1352=5,G1352,0)</f>
        <v>0</v>
      </c>
      <c r="CB1352" s="285">
        <v>12</v>
      </c>
      <c r="CC1352" s="285">
        <v>0</v>
      </c>
    </row>
    <row r="1353" spans="1:81" ht="22.5">
      <c r="A1353" s="286">
        <v>266</v>
      </c>
      <c r="B1353" s="287" t="s">
        <v>1305</v>
      </c>
      <c r="C1353" s="288" t="s">
        <v>1306</v>
      </c>
      <c r="D1353" s="289" t="s">
        <v>225</v>
      </c>
      <c r="E1353" s="290">
        <v>2</v>
      </c>
      <c r="F1353" s="290">
        <v>0</v>
      </c>
      <c r="G1353" s="291">
        <f>E1353*F1353</f>
        <v>0</v>
      </c>
      <c r="H1353" s="292">
        <v>0.04</v>
      </c>
      <c r="I1353" s="293">
        <f>E1353*H1353</f>
        <v>0.08</v>
      </c>
      <c r="J1353" s="292"/>
      <c r="K1353" s="293">
        <f>E1353*J1353</f>
        <v>0</v>
      </c>
      <c r="L1353" s="291" t="s">
        <v>1791</v>
      </c>
      <c r="P1353" s="285">
        <v>2</v>
      </c>
      <c r="AB1353" s="254">
        <v>12</v>
      </c>
      <c r="AC1353" s="254">
        <v>0</v>
      </c>
      <c r="AD1353" s="254">
        <v>698</v>
      </c>
      <c r="BA1353" s="254">
        <v>2</v>
      </c>
      <c r="BB1353" s="254">
        <f>IF(BA1353=1,G1353,0)</f>
        <v>0</v>
      </c>
      <c r="BC1353" s="254">
        <f>IF(BA1353=2,G1353,0)</f>
        <v>0</v>
      </c>
      <c r="BD1353" s="254">
        <f>IF(BA1353=3,G1353,0)</f>
        <v>0</v>
      </c>
      <c r="BE1353" s="254">
        <f>IF(BA1353=4,G1353,0)</f>
        <v>0</v>
      </c>
      <c r="BF1353" s="254">
        <f>IF(BA1353=5,G1353,0)</f>
        <v>0</v>
      </c>
      <c r="CB1353" s="285">
        <v>12</v>
      </c>
      <c r="CC1353" s="285">
        <v>0</v>
      </c>
    </row>
    <row r="1354" spans="1:81" ht="22.5">
      <c r="A1354" s="286">
        <v>267</v>
      </c>
      <c r="B1354" s="287" t="s">
        <v>1307</v>
      </c>
      <c r="C1354" s="288" t="s">
        <v>1308</v>
      </c>
      <c r="D1354" s="289" t="s">
        <v>225</v>
      </c>
      <c r="E1354" s="290">
        <v>8</v>
      </c>
      <c r="F1354" s="290">
        <v>0</v>
      </c>
      <c r="G1354" s="291">
        <f>E1354*F1354</f>
        <v>0</v>
      </c>
      <c r="H1354" s="292">
        <v>0.01</v>
      </c>
      <c r="I1354" s="293">
        <f>E1354*H1354</f>
        <v>0.08</v>
      </c>
      <c r="J1354" s="292"/>
      <c r="K1354" s="293">
        <f>E1354*J1354</f>
        <v>0</v>
      </c>
      <c r="L1354" s="291" t="s">
        <v>1791</v>
      </c>
      <c r="P1354" s="285">
        <v>2</v>
      </c>
      <c r="AB1354" s="254">
        <v>12</v>
      </c>
      <c r="AC1354" s="254">
        <v>0</v>
      </c>
      <c r="AD1354" s="254">
        <v>699</v>
      </c>
      <c r="BA1354" s="254">
        <v>2</v>
      </c>
      <c r="BB1354" s="254">
        <f>IF(BA1354=1,G1354,0)</f>
        <v>0</v>
      </c>
      <c r="BC1354" s="254">
        <f>IF(BA1354=2,G1354,0)</f>
        <v>0</v>
      </c>
      <c r="BD1354" s="254">
        <f>IF(BA1354=3,G1354,0)</f>
        <v>0</v>
      </c>
      <c r="BE1354" s="254">
        <f>IF(BA1354=4,G1354,0)</f>
        <v>0</v>
      </c>
      <c r="BF1354" s="254">
        <f>IF(BA1354=5,G1354,0)</f>
        <v>0</v>
      </c>
      <c r="CB1354" s="285">
        <v>12</v>
      </c>
      <c r="CC1354" s="285">
        <v>0</v>
      </c>
    </row>
    <row r="1355" spans="1:81" ht="22.5">
      <c r="A1355" s="286">
        <v>268</v>
      </c>
      <c r="B1355" s="287" t="s">
        <v>1309</v>
      </c>
      <c r="C1355" s="288" t="s">
        <v>1310</v>
      </c>
      <c r="D1355" s="289" t="s">
        <v>225</v>
      </c>
      <c r="E1355" s="290">
        <v>1</v>
      </c>
      <c r="F1355" s="290">
        <v>0</v>
      </c>
      <c r="G1355" s="291">
        <f>E1355*F1355</f>
        <v>0</v>
      </c>
      <c r="H1355" s="292">
        <v>0.005</v>
      </c>
      <c r="I1355" s="293">
        <f>E1355*H1355</f>
        <v>0.005</v>
      </c>
      <c r="J1355" s="292"/>
      <c r="K1355" s="293">
        <f>E1355*J1355</f>
        <v>0</v>
      </c>
      <c r="L1355" s="291" t="s">
        <v>1791</v>
      </c>
      <c r="P1355" s="285">
        <v>2</v>
      </c>
      <c r="AB1355" s="254">
        <v>12</v>
      </c>
      <c r="AC1355" s="254">
        <v>0</v>
      </c>
      <c r="AD1355" s="254">
        <v>701</v>
      </c>
      <c r="BA1355" s="254">
        <v>2</v>
      </c>
      <c r="BB1355" s="254">
        <f>IF(BA1355=1,G1355,0)</f>
        <v>0</v>
      </c>
      <c r="BC1355" s="254">
        <f>IF(BA1355=2,G1355,0)</f>
        <v>0</v>
      </c>
      <c r="BD1355" s="254">
        <f>IF(BA1355=3,G1355,0)</f>
        <v>0</v>
      </c>
      <c r="BE1355" s="254">
        <f>IF(BA1355=4,G1355,0)</f>
        <v>0</v>
      </c>
      <c r="BF1355" s="254">
        <f>IF(BA1355=5,G1355,0)</f>
        <v>0</v>
      </c>
      <c r="CB1355" s="285">
        <v>12</v>
      </c>
      <c r="CC1355" s="285">
        <v>0</v>
      </c>
    </row>
    <row r="1356" spans="1:81" ht="22.5">
      <c r="A1356" s="286">
        <v>269</v>
      </c>
      <c r="B1356" s="287" t="s">
        <v>1311</v>
      </c>
      <c r="C1356" s="288" t="s">
        <v>1312</v>
      </c>
      <c r="D1356" s="289" t="s">
        <v>200</v>
      </c>
      <c r="E1356" s="290">
        <v>760</v>
      </c>
      <c r="F1356" s="290">
        <v>0</v>
      </c>
      <c r="G1356" s="291">
        <f>E1356*F1356</f>
        <v>0</v>
      </c>
      <c r="H1356" s="292">
        <v>0.001</v>
      </c>
      <c r="I1356" s="293">
        <f>E1356*H1356</f>
        <v>0.76</v>
      </c>
      <c r="J1356" s="292"/>
      <c r="K1356" s="293">
        <f>E1356*J1356</f>
        <v>0</v>
      </c>
      <c r="L1356" s="291" t="s">
        <v>1791</v>
      </c>
      <c r="P1356" s="285">
        <v>2</v>
      </c>
      <c r="AB1356" s="254">
        <v>12</v>
      </c>
      <c r="AC1356" s="254">
        <v>0</v>
      </c>
      <c r="AD1356" s="254">
        <v>702</v>
      </c>
      <c r="BA1356" s="254">
        <v>2</v>
      </c>
      <c r="BB1356" s="254">
        <f>IF(BA1356=1,G1356,0)</f>
        <v>0</v>
      </c>
      <c r="BC1356" s="254">
        <f>IF(BA1356=2,G1356,0)</f>
        <v>0</v>
      </c>
      <c r="BD1356" s="254">
        <f>IF(BA1356=3,G1356,0)</f>
        <v>0</v>
      </c>
      <c r="BE1356" s="254">
        <f>IF(BA1356=4,G1356,0)</f>
        <v>0</v>
      </c>
      <c r="BF1356" s="254">
        <f>IF(BA1356=5,G1356,0)</f>
        <v>0</v>
      </c>
      <c r="CB1356" s="285">
        <v>12</v>
      </c>
      <c r="CC1356" s="285">
        <v>0</v>
      </c>
    </row>
    <row r="1357" spans="1:81" ht="22.5">
      <c r="A1357" s="286">
        <v>270</v>
      </c>
      <c r="B1357" s="287" t="s">
        <v>1313</v>
      </c>
      <c r="C1357" s="288" t="s">
        <v>1314</v>
      </c>
      <c r="D1357" s="289" t="s">
        <v>200</v>
      </c>
      <c r="E1357" s="290">
        <v>36.2</v>
      </c>
      <c r="F1357" s="290">
        <v>0</v>
      </c>
      <c r="G1357" s="291">
        <f>E1357*F1357</f>
        <v>0</v>
      </c>
      <c r="H1357" s="292">
        <v>0.001</v>
      </c>
      <c r="I1357" s="293">
        <f>E1357*H1357</f>
        <v>0.0362</v>
      </c>
      <c r="J1357" s="292"/>
      <c r="K1357" s="293">
        <f>E1357*J1357</f>
        <v>0</v>
      </c>
      <c r="L1357" s="291" t="s">
        <v>1791</v>
      </c>
      <c r="P1357" s="285">
        <v>2</v>
      </c>
      <c r="AB1357" s="254">
        <v>12</v>
      </c>
      <c r="AC1357" s="254">
        <v>0</v>
      </c>
      <c r="AD1357" s="254">
        <v>712</v>
      </c>
      <c r="BA1357" s="254">
        <v>2</v>
      </c>
      <c r="BB1357" s="254">
        <f>IF(BA1357=1,G1357,0)</f>
        <v>0</v>
      </c>
      <c r="BC1357" s="254">
        <f>IF(BA1357=2,G1357,0)</f>
        <v>0</v>
      </c>
      <c r="BD1357" s="254">
        <f>IF(BA1357=3,G1357,0)</f>
        <v>0</v>
      </c>
      <c r="BE1357" s="254">
        <f>IF(BA1357=4,G1357,0)</f>
        <v>0</v>
      </c>
      <c r="BF1357" s="254">
        <f>IF(BA1357=5,G1357,0)</f>
        <v>0</v>
      </c>
      <c r="CB1357" s="285">
        <v>12</v>
      </c>
      <c r="CC1357" s="285">
        <v>0</v>
      </c>
    </row>
    <row r="1358" spans="1:16" ht="12.75">
      <c r="A1358" s="294"/>
      <c r="B1358" s="297"/>
      <c r="C1358" s="298" t="s">
        <v>1315</v>
      </c>
      <c r="D1358" s="299"/>
      <c r="E1358" s="300">
        <v>36.2</v>
      </c>
      <c r="F1358" s="301"/>
      <c r="G1358" s="302"/>
      <c r="H1358" s="303"/>
      <c r="I1358" s="295"/>
      <c r="J1358" s="304"/>
      <c r="K1358" s="295"/>
      <c r="L1358" s="302"/>
      <c r="N1358" s="296" t="s">
        <v>1315</v>
      </c>
      <c r="P1358" s="285"/>
    </row>
    <row r="1359" spans="1:81" ht="22.5">
      <c r="A1359" s="286">
        <v>271</v>
      </c>
      <c r="B1359" s="287" t="s">
        <v>1316</v>
      </c>
      <c r="C1359" s="288" t="s">
        <v>1317</v>
      </c>
      <c r="D1359" s="289" t="s">
        <v>225</v>
      </c>
      <c r="E1359" s="290">
        <v>1</v>
      </c>
      <c r="F1359" s="290">
        <v>0</v>
      </c>
      <c r="G1359" s="291">
        <f>E1359*F1359</f>
        <v>0</v>
      </c>
      <c r="H1359" s="292">
        <v>0.001</v>
      </c>
      <c r="I1359" s="293">
        <f>E1359*H1359</f>
        <v>0.001</v>
      </c>
      <c r="J1359" s="292"/>
      <c r="K1359" s="293">
        <f>E1359*J1359</f>
        <v>0</v>
      </c>
      <c r="L1359" s="291" t="s">
        <v>1791</v>
      </c>
      <c r="P1359" s="285">
        <v>2</v>
      </c>
      <c r="AB1359" s="254">
        <v>12</v>
      </c>
      <c r="AC1359" s="254">
        <v>0</v>
      </c>
      <c r="AD1359" s="254">
        <v>715</v>
      </c>
      <c r="BA1359" s="254">
        <v>2</v>
      </c>
      <c r="BB1359" s="254">
        <f>IF(BA1359=1,G1359,0)</f>
        <v>0</v>
      </c>
      <c r="BC1359" s="254">
        <f>IF(BA1359=2,G1359,0)</f>
        <v>0</v>
      </c>
      <c r="BD1359" s="254">
        <f>IF(BA1359=3,G1359,0)</f>
        <v>0</v>
      </c>
      <c r="BE1359" s="254">
        <f>IF(BA1359=4,G1359,0)</f>
        <v>0</v>
      </c>
      <c r="BF1359" s="254">
        <f>IF(BA1359=5,G1359,0)</f>
        <v>0</v>
      </c>
      <c r="CB1359" s="285">
        <v>12</v>
      </c>
      <c r="CC1359" s="285">
        <v>0</v>
      </c>
    </row>
    <row r="1360" spans="1:81" ht="12.75">
      <c r="A1360" s="286">
        <v>272</v>
      </c>
      <c r="B1360" s="287" t="s">
        <v>1318</v>
      </c>
      <c r="C1360" s="288" t="s">
        <v>1319</v>
      </c>
      <c r="D1360" s="289" t="s">
        <v>217</v>
      </c>
      <c r="E1360" s="290">
        <v>236.1517</v>
      </c>
      <c r="F1360" s="290">
        <v>0</v>
      </c>
      <c r="G1360" s="291">
        <f>E1360*F1360</f>
        <v>0</v>
      </c>
      <c r="H1360" s="292">
        <v>0.00037</v>
      </c>
      <c r="I1360" s="293">
        <f>E1360*H1360</f>
        <v>0.087376129</v>
      </c>
      <c r="J1360" s="292"/>
      <c r="K1360" s="293">
        <f>E1360*J1360</f>
        <v>0</v>
      </c>
      <c r="L1360" s="291" t="s">
        <v>1791</v>
      </c>
      <c r="P1360" s="285">
        <v>2</v>
      </c>
      <c r="AB1360" s="254">
        <v>3</v>
      </c>
      <c r="AC1360" s="254">
        <v>7</v>
      </c>
      <c r="AD1360" s="254">
        <v>553601517</v>
      </c>
      <c r="BA1360" s="254">
        <v>2</v>
      </c>
      <c r="BB1360" s="254">
        <f>IF(BA1360=1,G1360,0)</f>
        <v>0</v>
      </c>
      <c r="BC1360" s="254">
        <f>IF(BA1360=2,G1360,0)</f>
        <v>0</v>
      </c>
      <c r="BD1360" s="254">
        <f>IF(BA1360=3,G1360,0)</f>
        <v>0</v>
      </c>
      <c r="BE1360" s="254">
        <f>IF(BA1360=4,G1360,0)</f>
        <v>0</v>
      </c>
      <c r="BF1360" s="254">
        <f>IF(BA1360=5,G1360,0)</f>
        <v>0</v>
      </c>
      <c r="CB1360" s="285">
        <v>3</v>
      </c>
      <c r="CC1360" s="285">
        <v>7</v>
      </c>
    </row>
    <row r="1361" spans="1:16" ht="12.75">
      <c r="A1361" s="294"/>
      <c r="B1361" s="297"/>
      <c r="C1361" s="298" t="s">
        <v>1320</v>
      </c>
      <c r="D1361" s="299"/>
      <c r="E1361" s="300">
        <v>236.1517</v>
      </c>
      <c r="F1361" s="301"/>
      <c r="G1361" s="302"/>
      <c r="H1361" s="303"/>
      <c r="I1361" s="295"/>
      <c r="J1361" s="304"/>
      <c r="K1361" s="295"/>
      <c r="L1361" s="302"/>
      <c r="N1361" s="296" t="s">
        <v>1320</v>
      </c>
      <c r="P1361" s="285"/>
    </row>
    <row r="1362" spans="1:81" ht="12.75">
      <c r="A1362" s="286">
        <v>273</v>
      </c>
      <c r="B1362" s="287" t="s">
        <v>1321</v>
      </c>
      <c r="C1362" s="288" t="s">
        <v>1322</v>
      </c>
      <c r="D1362" s="289" t="s">
        <v>334</v>
      </c>
      <c r="E1362" s="290">
        <v>2.450802329</v>
      </c>
      <c r="F1362" s="290">
        <v>0</v>
      </c>
      <c r="G1362" s="291">
        <f>E1362*F1362</f>
        <v>0</v>
      </c>
      <c r="H1362" s="292">
        <v>0</v>
      </c>
      <c r="I1362" s="293">
        <f>E1362*H1362</f>
        <v>0</v>
      </c>
      <c r="J1362" s="292"/>
      <c r="K1362" s="293">
        <f>E1362*J1362</f>
        <v>0</v>
      </c>
      <c r="L1362" s="291" t="s">
        <v>1787</v>
      </c>
      <c r="P1362" s="285">
        <v>2</v>
      </c>
      <c r="AB1362" s="254">
        <v>7</v>
      </c>
      <c r="AC1362" s="254">
        <v>1001</v>
      </c>
      <c r="AD1362" s="254">
        <v>5</v>
      </c>
      <c r="BA1362" s="254">
        <v>2</v>
      </c>
      <c r="BB1362" s="254">
        <f>IF(BA1362=1,G1362,0)</f>
        <v>0</v>
      </c>
      <c r="BC1362" s="254">
        <f>IF(BA1362=2,G1362,0)</f>
        <v>0</v>
      </c>
      <c r="BD1362" s="254">
        <f>IF(BA1362=3,G1362,0)</f>
        <v>0</v>
      </c>
      <c r="BE1362" s="254">
        <f>IF(BA1362=4,G1362,0)</f>
        <v>0</v>
      </c>
      <c r="BF1362" s="254">
        <f>IF(BA1362=5,G1362,0)</f>
        <v>0</v>
      </c>
      <c r="CB1362" s="285">
        <v>7</v>
      </c>
      <c r="CC1362" s="285">
        <v>1001</v>
      </c>
    </row>
    <row r="1363" spans="1:58" ht="12.75">
      <c r="A1363" s="305"/>
      <c r="B1363" s="306" t="s">
        <v>98</v>
      </c>
      <c r="C1363" s="307" t="s">
        <v>1231</v>
      </c>
      <c r="D1363" s="308"/>
      <c r="E1363" s="309"/>
      <c r="F1363" s="310"/>
      <c r="G1363" s="311">
        <f>SUM(G1297:G1362)</f>
        <v>0</v>
      </c>
      <c r="H1363" s="312"/>
      <c r="I1363" s="313">
        <f>SUM(I1297:I1362)</f>
        <v>2.4508023289999996</v>
      </c>
      <c r="J1363" s="312"/>
      <c r="K1363" s="313">
        <f>SUM(K1297:K1362)</f>
        <v>-5.0864935000000004</v>
      </c>
      <c r="L1363" s="311">
        <f>SUM(L1297:L1362)</f>
        <v>0</v>
      </c>
      <c r="P1363" s="285">
        <v>4</v>
      </c>
      <c r="BB1363" s="314">
        <f>SUM(BB1297:BB1362)</f>
        <v>0</v>
      </c>
      <c r="BC1363" s="314">
        <f>SUM(BC1297:BC1362)</f>
        <v>0</v>
      </c>
      <c r="BD1363" s="314">
        <f>SUM(BD1297:BD1362)</f>
        <v>0</v>
      </c>
      <c r="BE1363" s="314">
        <f>SUM(BE1297:BE1362)</f>
        <v>0</v>
      </c>
      <c r="BF1363" s="314">
        <f>SUM(BF1297:BF1362)</f>
        <v>0</v>
      </c>
    </row>
    <row r="1364" spans="1:16" ht="12.75">
      <c r="A1364" s="275" t="s">
        <v>95</v>
      </c>
      <c r="B1364" s="276" t="s">
        <v>1323</v>
      </c>
      <c r="C1364" s="277" t="s">
        <v>1324</v>
      </c>
      <c r="D1364" s="278"/>
      <c r="E1364" s="279"/>
      <c r="F1364" s="279"/>
      <c r="G1364" s="280"/>
      <c r="H1364" s="281"/>
      <c r="I1364" s="282"/>
      <c r="J1364" s="283"/>
      <c r="K1364" s="284"/>
      <c r="L1364" s="280"/>
      <c r="P1364" s="285">
        <v>1</v>
      </c>
    </row>
    <row r="1365" spans="1:81" ht="22.5">
      <c r="A1365" s="286">
        <v>274</v>
      </c>
      <c r="B1365" s="287" t="s">
        <v>1326</v>
      </c>
      <c r="C1365" s="288" t="s">
        <v>1327</v>
      </c>
      <c r="D1365" s="289" t="s">
        <v>225</v>
      </c>
      <c r="E1365" s="290">
        <v>8</v>
      </c>
      <c r="F1365" s="290">
        <v>0</v>
      </c>
      <c r="G1365" s="291">
        <f>E1365*F1365</f>
        <v>0</v>
      </c>
      <c r="H1365" s="292">
        <v>0.055</v>
      </c>
      <c r="I1365" s="293">
        <f>E1365*H1365</f>
        <v>0.44</v>
      </c>
      <c r="J1365" s="292"/>
      <c r="K1365" s="293">
        <f>E1365*J1365</f>
        <v>0</v>
      </c>
      <c r="L1365" s="291" t="s">
        <v>1791</v>
      </c>
      <c r="P1365" s="285">
        <v>2</v>
      </c>
      <c r="AB1365" s="254">
        <v>12</v>
      </c>
      <c r="AC1365" s="254">
        <v>0</v>
      </c>
      <c r="AD1365" s="254">
        <v>637</v>
      </c>
      <c r="BA1365" s="254">
        <v>2</v>
      </c>
      <c r="BB1365" s="254">
        <f>IF(BA1365=1,G1365,0)</f>
        <v>0</v>
      </c>
      <c r="BC1365" s="254">
        <f>IF(BA1365=2,G1365,0)</f>
        <v>0</v>
      </c>
      <c r="BD1365" s="254">
        <f>IF(BA1365=3,G1365,0)</f>
        <v>0</v>
      </c>
      <c r="BE1365" s="254">
        <f>IF(BA1365=4,G1365,0)</f>
        <v>0</v>
      </c>
      <c r="BF1365" s="254">
        <f>IF(BA1365=5,G1365,0)</f>
        <v>0</v>
      </c>
      <c r="CB1365" s="285">
        <v>12</v>
      </c>
      <c r="CC1365" s="285">
        <v>0</v>
      </c>
    </row>
    <row r="1366" spans="1:16" ht="12.75">
      <c r="A1366" s="294"/>
      <c r="B1366" s="297"/>
      <c r="C1366" s="298" t="s">
        <v>1328</v>
      </c>
      <c r="D1366" s="299"/>
      <c r="E1366" s="300">
        <v>0</v>
      </c>
      <c r="F1366" s="301"/>
      <c r="G1366" s="302"/>
      <c r="H1366" s="303"/>
      <c r="I1366" s="295"/>
      <c r="J1366" s="304"/>
      <c r="K1366" s="295"/>
      <c r="L1366" s="302"/>
      <c r="N1366" s="296" t="s">
        <v>1328</v>
      </c>
      <c r="P1366" s="285"/>
    </row>
    <row r="1367" spans="1:16" ht="22.5">
      <c r="A1367" s="294"/>
      <c r="B1367" s="297"/>
      <c r="C1367" s="298" t="s">
        <v>1329</v>
      </c>
      <c r="D1367" s="299"/>
      <c r="E1367" s="300">
        <v>0</v>
      </c>
      <c r="F1367" s="301"/>
      <c r="G1367" s="302"/>
      <c r="H1367" s="303"/>
      <c r="I1367" s="295"/>
      <c r="J1367" s="304"/>
      <c r="K1367" s="295"/>
      <c r="L1367" s="302"/>
      <c r="N1367" s="296" t="s">
        <v>1329</v>
      </c>
      <c r="P1367" s="285"/>
    </row>
    <row r="1368" spans="1:16" ht="12.75">
      <c r="A1368" s="294"/>
      <c r="B1368" s="297"/>
      <c r="C1368" s="298" t="s">
        <v>652</v>
      </c>
      <c r="D1368" s="299"/>
      <c r="E1368" s="300">
        <v>8</v>
      </c>
      <c r="F1368" s="301"/>
      <c r="G1368" s="302"/>
      <c r="H1368" s="303"/>
      <c r="I1368" s="295"/>
      <c r="J1368" s="304"/>
      <c r="K1368" s="295"/>
      <c r="L1368" s="302"/>
      <c r="N1368" s="296">
        <v>8</v>
      </c>
      <c r="P1368" s="285"/>
    </row>
    <row r="1369" spans="1:81" ht="22.5">
      <c r="A1369" s="286">
        <v>275</v>
      </c>
      <c r="B1369" s="287" t="s">
        <v>1330</v>
      </c>
      <c r="C1369" s="288" t="s">
        <v>1331</v>
      </c>
      <c r="D1369" s="289" t="s">
        <v>225</v>
      </c>
      <c r="E1369" s="290">
        <v>4</v>
      </c>
      <c r="F1369" s="290">
        <v>0</v>
      </c>
      <c r="G1369" s="291">
        <f>E1369*F1369</f>
        <v>0</v>
      </c>
      <c r="H1369" s="292">
        <v>0.048</v>
      </c>
      <c r="I1369" s="293">
        <f>E1369*H1369</f>
        <v>0.192</v>
      </c>
      <c r="J1369" s="292"/>
      <c r="K1369" s="293">
        <f>E1369*J1369</f>
        <v>0</v>
      </c>
      <c r="L1369" s="291" t="s">
        <v>1791</v>
      </c>
      <c r="P1369" s="285">
        <v>2</v>
      </c>
      <c r="AB1369" s="254">
        <v>12</v>
      </c>
      <c r="AC1369" s="254">
        <v>0</v>
      </c>
      <c r="AD1369" s="254">
        <v>638</v>
      </c>
      <c r="BA1369" s="254">
        <v>2</v>
      </c>
      <c r="BB1369" s="254">
        <f>IF(BA1369=1,G1369,0)</f>
        <v>0</v>
      </c>
      <c r="BC1369" s="254">
        <f>IF(BA1369=2,G1369,0)</f>
        <v>0</v>
      </c>
      <c r="BD1369" s="254">
        <f>IF(BA1369=3,G1369,0)</f>
        <v>0</v>
      </c>
      <c r="BE1369" s="254">
        <f>IF(BA1369=4,G1369,0)</f>
        <v>0</v>
      </c>
      <c r="BF1369" s="254">
        <f>IF(BA1369=5,G1369,0)</f>
        <v>0</v>
      </c>
      <c r="CB1369" s="285">
        <v>12</v>
      </c>
      <c r="CC1369" s="285">
        <v>0</v>
      </c>
    </row>
    <row r="1370" spans="1:81" ht="22.5">
      <c r="A1370" s="286">
        <v>276</v>
      </c>
      <c r="B1370" s="287" t="s">
        <v>1332</v>
      </c>
      <c r="C1370" s="288" t="s">
        <v>1333</v>
      </c>
      <c r="D1370" s="289" t="s">
        <v>225</v>
      </c>
      <c r="E1370" s="290">
        <v>14</v>
      </c>
      <c r="F1370" s="290">
        <v>0</v>
      </c>
      <c r="G1370" s="291">
        <f>E1370*F1370</f>
        <v>0</v>
      </c>
      <c r="H1370" s="292">
        <v>0.048</v>
      </c>
      <c r="I1370" s="293">
        <f>E1370*H1370</f>
        <v>0.672</v>
      </c>
      <c r="J1370" s="292"/>
      <c r="K1370" s="293">
        <f>E1370*J1370</f>
        <v>0</v>
      </c>
      <c r="L1370" s="291" t="s">
        <v>1791</v>
      </c>
      <c r="P1370" s="285">
        <v>2</v>
      </c>
      <c r="AB1370" s="254">
        <v>12</v>
      </c>
      <c r="AC1370" s="254">
        <v>0</v>
      </c>
      <c r="AD1370" s="254">
        <v>639</v>
      </c>
      <c r="BA1370" s="254">
        <v>2</v>
      </c>
      <c r="BB1370" s="254">
        <f>IF(BA1370=1,G1370,0)</f>
        <v>0</v>
      </c>
      <c r="BC1370" s="254">
        <f>IF(BA1370=2,G1370,0)</f>
        <v>0</v>
      </c>
      <c r="BD1370" s="254">
        <f>IF(BA1370=3,G1370,0)</f>
        <v>0</v>
      </c>
      <c r="BE1370" s="254">
        <f>IF(BA1370=4,G1370,0)</f>
        <v>0</v>
      </c>
      <c r="BF1370" s="254">
        <f>IF(BA1370=5,G1370,0)</f>
        <v>0</v>
      </c>
      <c r="CB1370" s="285">
        <v>12</v>
      </c>
      <c r="CC1370" s="285">
        <v>0</v>
      </c>
    </row>
    <row r="1371" spans="1:81" ht="22.5">
      <c r="A1371" s="286">
        <v>277</v>
      </c>
      <c r="B1371" s="287" t="s">
        <v>1334</v>
      </c>
      <c r="C1371" s="288" t="s">
        <v>1335</v>
      </c>
      <c r="D1371" s="289" t="s">
        <v>225</v>
      </c>
      <c r="E1371" s="290">
        <v>4</v>
      </c>
      <c r="F1371" s="290">
        <v>0</v>
      </c>
      <c r="G1371" s="291">
        <f>E1371*F1371</f>
        <v>0</v>
      </c>
      <c r="H1371" s="292">
        <v>0.07</v>
      </c>
      <c r="I1371" s="293">
        <f>E1371*H1371</f>
        <v>0.28</v>
      </c>
      <c r="J1371" s="292"/>
      <c r="K1371" s="293">
        <f>E1371*J1371</f>
        <v>0</v>
      </c>
      <c r="L1371" s="291" t="s">
        <v>1791</v>
      </c>
      <c r="P1371" s="285">
        <v>2</v>
      </c>
      <c r="AB1371" s="254">
        <v>12</v>
      </c>
      <c r="AC1371" s="254">
        <v>0</v>
      </c>
      <c r="AD1371" s="254">
        <v>640</v>
      </c>
      <c r="BA1371" s="254">
        <v>2</v>
      </c>
      <c r="BB1371" s="254">
        <f>IF(BA1371=1,G1371,0)</f>
        <v>0</v>
      </c>
      <c r="BC1371" s="254">
        <f>IF(BA1371=2,G1371,0)</f>
        <v>0</v>
      </c>
      <c r="BD1371" s="254">
        <f>IF(BA1371=3,G1371,0)</f>
        <v>0</v>
      </c>
      <c r="BE1371" s="254">
        <f>IF(BA1371=4,G1371,0)</f>
        <v>0</v>
      </c>
      <c r="BF1371" s="254">
        <f>IF(BA1371=5,G1371,0)</f>
        <v>0</v>
      </c>
      <c r="CB1371" s="285">
        <v>12</v>
      </c>
      <c r="CC1371" s="285">
        <v>0</v>
      </c>
    </row>
    <row r="1372" spans="1:81" ht="22.5">
      <c r="A1372" s="286">
        <v>278</v>
      </c>
      <c r="B1372" s="287" t="s">
        <v>1336</v>
      </c>
      <c r="C1372" s="288" t="s">
        <v>1337</v>
      </c>
      <c r="D1372" s="289" t="s">
        <v>225</v>
      </c>
      <c r="E1372" s="290">
        <v>16</v>
      </c>
      <c r="F1372" s="290">
        <v>0</v>
      </c>
      <c r="G1372" s="291">
        <f>E1372*F1372</f>
        <v>0</v>
      </c>
      <c r="H1372" s="292">
        <v>0.23</v>
      </c>
      <c r="I1372" s="293">
        <f>E1372*H1372</f>
        <v>3.68</v>
      </c>
      <c r="J1372" s="292"/>
      <c r="K1372" s="293">
        <f>E1372*J1372</f>
        <v>0</v>
      </c>
      <c r="L1372" s="291" t="s">
        <v>1791</v>
      </c>
      <c r="P1372" s="285">
        <v>2</v>
      </c>
      <c r="AB1372" s="254">
        <v>12</v>
      </c>
      <c r="AC1372" s="254">
        <v>0</v>
      </c>
      <c r="AD1372" s="254">
        <v>641</v>
      </c>
      <c r="BA1372" s="254">
        <v>2</v>
      </c>
      <c r="BB1372" s="254">
        <f>IF(BA1372=1,G1372,0)</f>
        <v>0</v>
      </c>
      <c r="BC1372" s="254">
        <f>IF(BA1372=2,G1372,0)</f>
        <v>0</v>
      </c>
      <c r="BD1372" s="254">
        <f>IF(BA1372=3,G1372,0)</f>
        <v>0</v>
      </c>
      <c r="BE1372" s="254">
        <f>IF(BA1372=4,G1372,0)</f>
        <v>0</v>
      </c>
      <c r="BF1372" s="254">
        <f>IF(BA1372=5,G1372,0)</f>
        <v>0</v>
      </c>
      <c r="CB1372" s="285">
        <v>12</v>
      </c>
      <c r="CC1372" s="285">
        <v>0</v>
      </c>
    </row>
    <row r="1373" spans="1:81" ht="22.5">
      <c r="A1373" s="286">
        <v>279</v>
      </c>
      <c r="B1373" s="287" t="s">
        <v>1338</v>
      </c>
      <c r="C1373" s="288" t="s">
        <v>1337</v>
      </c>
      <c r="D1373" s="289" t="s">
        <v>225</v>
      </c>
      <c r="E1373" s="290">
        <v>2</v>
      </c>
      <c r="F1373" s="290">
        <v>0</v>
      </c>
      <c r="G1373" s="291">
        <f>E1373*F1373</f>
        <v>0</v>
      </c>
      <c r="H1373" s="292">
        <v>0.23</v>
      </c>
      <c r="I1373" s="293">
        <f>E1373*H1373</f>
        <v>0.46</v>
      </c>
      <c r="J1373" s="292"/>
      <c r="K1373" s="293">
        <f>E1373*J1373</f>
        <v>0</v>
      </c>
      <c r="L1373" s="291" t="s">
        <v>1791</v>
      </c>
      <c r="P1373" s="285">
        <v>2</v>
      </c>
      <c r="AB1373" s="254">
        <v>12</v>
      </c>
      <c r="AC1373" s="254">
        <v>0</v>
      </c>
      <c r="AD1373" s="254">
        <v>642</v>
      </c>
      <c r="BA1373" s="254">
        <v>2</v>
      </c>
      <c r="BB1373" s="254">
        <f>IF(BA1373=1,G1373,0)</f>
        <v>0</v>
      </c>
      <c r="BC1373" s="254">
        <f>IF(BA1373=2,G1373,0)</f>
        <v>0</v>
      </c>
      <c r="BD1373" s="254">
        <f>IF(BA1373=3,G1373,0)</f>
        <v>0</v>
      </c>
      <c r="BE1373" s="254">
        <f>IF(BA1373=4,G1373,0)</f>
        <v>0</v>
      </c>
      <c r="BF1373" s="254">
        <f>IF(BA1373=5,G1373,0)</f>
        <v>0</v>
      </c>
      <c r="CB1373" s="285">
        <v>12</v>
      </c>
      <c r="CC1373" s="285">
        <v>0</v>
      </c>
    </row>
    <row r="1374" spans="1:81" ht="22.5">
      <c r="A1374" s="286">
        <v>280</v>
      </c>
      <c r="B1374" s="287" t="s">
        <v>1339</v>
      </c>
      <c r="C1374" s="288" t="s">
        <v>1337</v>
      </c>
      <c r="D1374" s="289" t="s">
        <v>225</v>
      </c>
      <c r="E1374" s="290">
        <v>2</v>
      </c>
      <c r="F1374" s="290">
        <v>0</v>
      </c>
      <c r="G1374" s="291">
        <f>E1374*F1374</f>
        <v>0</v>
      </c>
      <c r="H1374" s="292">
        <v>0.23</v>
      </c>
      <c r="I1374" s="293">
        <f>E1374*H1374</f>
        <v>0.46</v>
      </c>
      <c r="J1374" s="292"/>
      <c r="K1374" s="293">
        <f>E1374*J1374</f>
        <v>0</v>
      </c>
      <c r="L1374" s="291" t="s">
        <v>1791</v>
      </c>
      <c r="P1374" s="285">
        <v>2</v>
      </c>
      <c r="AB1374" s="254">
        <v>12</v>
      </c>
      <c r="AC1374" s="254">
        <v>0</v>
      </c>
      <c r="AD1374" s="254">
        <v>643</v>
      </c>
      <c r="BA1374" s="254">
        <v>2</v>
      </c>
      <c r="BB1374" s="254">
        <f>IF(BA1374=1,G1374,0)</f>
        <v>0</v>
      </c>
      <c r="BC1374" s="254">
        <f>IF(BA1374=2,G1374,0)</f>
        <v>0</v>
      </c>
      <c r="BD1374" s="254">
        <f>IF(BA1374=3,G1374,0)</f>
        <v>0</v>
      </c>
      <c r="BE1374" s="254">
        <f>IF(BA1374=4,G1374,0)</f>
        <v>0</v>
      </c>
      <c r="BF1374" s="254">
        <f>IF(BA1374=5,G1374,0)</f>
        <v>0</v>
      </c>
      <c r="CB1374" s="285">
        <v>12</v>
      </c>
      <c r="CC1374" s="285">
        <v>0</v>
      </c>
    </row>
    <row r="1375" spans="1:81" ht="22.5">
      <c r="A1375" s="286">
        <v>281</v>
      </c>
      <c r="B1375" s="287" t="s">
        <v>1340</v>
      </c>
      <c r="C1375" s="288" t="s">
        <v>1337</v>
      </c>
      <c r="D1375" s="289" t="s">
        <v>225</v>
      </c>
      <c r="E1375" s="290">
        <v>1</v>
      </c>
      <c r="F1375" s="290">
        <v>0</v>
      </c>
      <c r="G1375" s="291">
        <f>E1375*F1375</f>
        <v>0</v>
      </c>
      <c r="H1375" s="292">
        <v>0.23</v>
      </c>
      <c r="I1375" s="293">
        <f>E1375*H1375</f>
        <v>0.23</v>
      </c>
      <c r="J1375" s="292"/>
      <c r="K1375" s="293">
        <f>E1375*J1375</f>
        <v>0</v>
      </c>
      <c r="L1375" s="291" t="s">
        <v>1791</v>
      </c>
      <c r="P1375" s="285">
        <v>2</v>
      </c>
      <c r="AB1375" s="254">
        <v>12</v>
      </c>
      <c r="AC1375" s="254">
        <v>0</v>
      </c>
      <c r="AD1375" s="254">
        <v>644</v>
      </c>
      <c r="BA1375" s="254">
        <v>2</v>
      </c>
      <c r="BB1375" s="254">
        <f>IF(BA1375=1,G1375,0)</f>
        <v>0</v>
      </c>
      <c r="BC1375" s="254">
        <f>IF(BA1375=2,G1375,0)</f>
        <v>0</v>
      </c>
      <c r="BD1375" s="254">
        <f>IF(BA1375=3,G1375,0)</f>
        <v>0</v>
      </c>
      <c r="BE1375" s="254">
        <f>IF(BA1375=4,G1375,0)</f>
        <v>0</v>
      </c>
      <c r="BF1375" s="254">
        <f>IF(BA1375=5,G1375,0)</f>
        <v>0</v>
      </c>
      <c r="CB1375" s="285">
        <v>12</v>
      </c>
      <c r="CC1375" s="285">
        <v>0</v>
      </c>
    </row>
    <row r="1376" spans="1:81" ht="22.5">
      <c r="A1376" s="286">
        <v>282</v>
      </c>
      <c r="B1376" s="287" t="s">
        <v>1341</v>
      </c>
      <c r="C1376" s="288" t="s">
        <v>1337</v>
      </c>
      <c r="D1376" s="289" t="s">
        <v>225</v>
      </c>
      <c r="E1376" s="290">
        <v>1</v>
      </c>
      <c r="F1376" s="290">
        <v>0</v>
      </c>
      <c r="G1376" s="291">
        <f>E1376*F1376</f>
        <v>0</v>
      </c>
      <c r="H1376" s="292">
        <v>0.23</v>
      </c>
      <c r="I1376" s="293">
        <f>E1376*H1376</f>
        <v>0.23</v>
      </c>
      <c r="J1376" s="292"/>
      <c r="K1376" s="293">
        <f>E1376*J1376</f>
        <v>0</v>
      </c>
      <c r="L1376" s="291" t="s">
        <v>1791</v>
      </c>
      <c r="P1376" s="285">
        <v>2</v>
      </c>
      <c r="AB1376" s="254">
        <v>12</v>
      </c>
      <c r="AC1376" s="254">
        <v>0</v>
      </c>
      <c r="AD1376" s="254">
        <v>645</v>
      </c>
      <c r="BA1376" s="254">
        <v>2</v>
      </c>
      <c r="BB1376" s="254">
        <f>IF(BA1376=1,G1376,0)</f>
        <v>0</v>
      </c>
      <c r="BC1376" s="254">
        <f>IF(BA1376=2,G1376,0)</f>
        <v>0</v>
      </c>
      <c r="BD1376" s="254">
        <f>IF(BA1376=3,G1376,0)</f>
        <v>0</v>
      </c>
      <c r="BE1376" s="254">
        <f>IF(BA1376=4,G1376,0)</f>
        <v>0</v>
      </c>
      <c r="BF1376" s="254">
        <f>IF(BA1376=5,G1376,0)</f>
        <v>0</v>
      </c>
      <c r="CB1376" s="285">
        <v>12</v>
      </c>
      <c r="CC1376" s="285">
        <v>0</v>
      </c>
    </row>
    <row r="1377" spans="1:81" ht="22.5">
      <c r="A1377" s="286">
        <v>283</v>
      </c>
      <c r="B1377" s="287" t="s">
        <v>1342</v>
      </c>
      <c r="C1377" s="288" t="s">
        <v>1333</v>
      </c>
      <c r="D1377" s="289" t="s">
        <v>225</v>
      </c>
      <c r="E1377" s="290">
        <v>7</v>
      </c>
      <c r="F1377" s="290">
        <v>0</v>
      </c>
      <c r="G1377" s="291">
        <f>E1377*F1377</f>
        <v>0</v>
      </c>
      <c r="H1377" s="292">
        <v>0.048</v>
      </c>
      <c r="I1377" s="293">
        <f>E1377*H1377</f>
        <v>0.336</v>
      </c>
      <c r="J1377" s="292"/>
      <c r="K1377" s="293">
        <f>E1377*J1377</f>
        <v>0</v>
      </c>
      <c r="L1377" s="291" t="s">
        <v>1791</v>
      </c>
      <c r="P1377" s="285">
        <v>2</v>
      </c>
      <c r="AB1377" s="254">
        <v>12</v>
      </c>
      <c r="AC1377" s="254">
        <v>0</v>
      </c>
      <c r="AD1377" s="254">
        <v>646</v>
      </c>
      <c r="BA1377" s="254">
        <v>2</v>
      </c>
      <c r="BB1377" s="254">
        <f>IF(BA1377=1,G1377,0)</f>
        <v>0</v>
      </c>
      <c r="BC1377" s="254">
        <f>IF(BA1377=2,G1377,0)</f>
        <v>0</v>
      </c>
      <c r="BD1377" s="254">
        <f>IF(BA1377=3,G1377,0)</f>
        <v>0</v>
      </c>
      <c r="BE1377" s="254">
        <f>IF(BA1377=4,G1377,0)</f>
        <v>0</v>
      </c>
      <c r="BF1377" s="254">
        <f>IF(BA1377=5,G1377,0)</f>
        <v>0</v>
      </c>
      <c r="CB1377" s="285">
        <v>12</v>
      </c>
      <c r="CC1377" s="285">
        <v>0</v>
      </c>
    </row>
    <row r="1378" spans="1:81" ht="22.5">
      <c r="A1378" s="286">
        <v>284</v>
      </c>
      <c r="B1378" s="287" t="s">
        <v>1343</v>
      </c>
      <c r="C1378" s="288" t="s">
        <v>1344</v>
      </c>
      <c r="D1378" s="289" t="s">
        <v>225</v>
      </c>
      <c r="E1378" s="290">
        <v>1</v>
      </c>
      <c r="F1378" s="290">
        <v>0</v>
      </c>
      <c r="G1378" s="291">
        <f>E1378*F1378</f>
        <v>0</v>
      </c>
      <c r="H1378" s="292">
        <v>0.4</v>
      </c>
      <c r="I1378" s="293">
        <f>E1378*H1378</f>
        <v>0.4</v>
      </c>
      <c r="J1378" s="292"/>
      <c r="K1378" s="293">
        <f>E1378*J1378</f>
        <v>0</v>
      </c>
      <c r="L1378" s="291" t="s">
        <v>1791</v>
      </c>
      <c r="P1378" s="285">
        <v>2</v>
      </c>
      <c r="AB1378" s="254">
        <v>12</v>
      </c>
      <c r="AC1378" s="254">
        <v>0</v>
      </c>
      <c r="AD1378" s="254">
        <v>647</v>
      </c>
      <c r="BA1378" s="254">
        <v>2</v>
      </c>
      <c r="BB1378" s="254">
        <f>IF(BA1378=1,G1378,0)</f>
        <v>0</v>
      </c>
      <c r="BC1378" s="254">
        <f>IF(BA1378=2,G1378,0)</f>
        <v>0</v>
      </c>
      <c r="BD1378" s="254">
        <f>IF(BA1378=3,G1378,0)</f>
        <v>0</v>
      </c>
      <c r="BE1378" s="254">
        <f>IF(BA1378=4,G1378,0)</f>
        <v>0</v>
      </c>
      <c r="BF1378" s="254">
        <f>IF(BA1378=5,G1378,0)</f>
        <v>0</v>
      </c>
      <c r="CB1378" s="285">
        <v>12</v>
      </c>
      <c r="CC1378" s="285">
        <v>0</v>
      </c>
    </row>
    <row r="1379" spans="1:81" ht="22.5">
      <c r="A1379" s="286">
        <v>285</v>
      </c>
      <c r="B1379" s="287" t="s">
        <v>1345</v>
      </c>
      <c r="C1379" s="288" t="s">
        <v>1344</v>
      </c>
      <c r="D1379" s="289" t="s">
        <v>225</v>
      </c>
      <c r="E1379" s="290">
        <v>1</v>
      </c>
      <c r="F1379" s="290">
        <v>0</v>
      </c>
      <c r="G1379" s="291">
        <f>E1379*F1379</f>
        <v>0</v>
      </c>
      <c r="H1379" s="292">
        <v>0.4</v>
      </c>
      <c r="I1379" s="293">
        <f>E1379*H1379</f>
        <v>0.4</v>
      </c>
      <c r="J1379" s="292"/>
      <c r="K1379" s="293">
        <f>E1379*J1379</f>
        <v>0</v>
      </c>
      <c r="L1379" s="291" t="s">
        <v>1791</v>
      </c>
      <c r="P1379" s="285">
        <v>2</v>
      </c>
      <c r="AB1379" s="254">
        <v>12</v>
      </c>
      <c r="AC1379" s="254">
        <v>0</v>
      </c>
      <c r="AD1379" s="254">
        <v>648</v>
      </c>
      <c r="BA1379" s="254">
        <v>2</v>
      </c>
      <c r="BB1379" s="254">
        <f>IF(BA1379=1,G1379,0)</f>
        <v>0</v>
      </c>
      <c r="BC1379" s="254">
        <f>IF(BA1379=2,G1379,0)</f>
        <v>0</v>
      </c>
      <c r="BD1379" s="254">
        <f>IF(BA1379=3,G1379,0)</f>
        <v>0</v>
      </c>
      <c r="BE1379" s="254">
        <f>IF(BA1379=4,G1379,0)</f>
        <v>0</v>
      </c>
      <c r="BF1379" s="254">
        <f>IF(BA1379=5,G1379,0)</f>
        <v>0</v>
      </c>
      <c r="CB1379" s="285">
        <v>12</v>
      </c>
      <c r="CC1379" s="285">
        <v>0</v>
      </c>
    </row>
    <row r="1380" spans="1:81" ht="22.5">
      <c r="A1380" s="286">
        <v>286</v>
      </c>
      <c r="B1380" s="287" t="s">
        <v>1346</v>
      </c>
      <c r="C1380" s="288" t="s">
        <v>1344</v>
      </c>
      <c r="D1380" s="289" t="s">
        <v>225</v>
      </c>
      <c r="E1380" s="290">
        <v>1</v>
      </c>
      <c r="F1380" s="290">
        <v>0</v>
      </c>
      <c r="G1380" s="291">
        <f>E1380*F1380</f>
        <v>0</v>
      </c>
      <c r="H1380" s="292">
        <v>0.4</v>
      </c>
      <c r="I1380" s="293">
        <f>E1380*H1380</f>
        <v>0.4</v>
      </c>
      <c r="J1380" s="292"/>
      <c r="K1380" s="293">
        <f>E1380*J1380</f>
        <v>0</v>
      </c>
      <c r="L1380" s="291" t="s">
        <v>1791</v>
      </c>
      <c r="P1380" s="285">
        <v>2</v>
      </c>
      <c r="AB1380" s="254">
        <v>12</v>
      </c>
      <c r="AC1380" s="254">
        <v>0</v>
      </c>
      <c r="AD1380" s="254">
        <v>649</v>
      </c>
      <c r="BA1380" s="254">
        <v>2</v>
      </c>
      <c r="BB1380" s="254">
        <f>IF(BA1380=1,G1380,0)</f>
        <v>0</v>
      </c>
      <c r="BC1380" s="254">
        <f>IF(BA1380=2,G1380,0)</f>
        <v>0</v>
      </c>
      <c r="BD1380" s="254">
        <f>IF(BA1380=3,G1380,0)</f>
        <v>0</v>
      </c>
      <c r="BE1380" s="254">
        <f>IF(BA1380=4,G1380,0)</f>
        <v>0</v>
      </c>
      <c r="BF1380" s="254">
        <f>IF(BA1380=5,G1380,0)</f>
        <v>0</v>
      </c>
      <c r="CB1380" s="285">
        <v>12</v>
      </c>
      <c r="CC1380" s="285">
        <v>0</v>
      </c>
    </row>
    <row r="1381" spans="1:81" ht="22.5">
      <c r="A1381" s="286">
        <v>287</v>
      </c>
      <c r="B1381" s="287" t="s">
        <v>1347</v>
      </c>
      <c r="C1381" s="288" t="s">
        <v>1348</v>
      </c>
      <c r="D1381" s="289" t="s">
        <v>225</v>
      </c>
      <c r="E1381" s="290">
        <v>1</v>
      </c>
      <c r="F1381" s="290">
        <v>0</v>
      </c>
      <c r="G1381" s="291">
        <f>E1381*F1381</f>
        <v>0</v>
      </c>
      <c r="H1381" s="292">
        <v>0.11</v>
      </c>
      <c r="I1381" s="293">
        <f>E1381*H1381</f>
        <v>0.11</v>
      </c>
      <c r="J1381" s="292"/>
      <c r="K1381" s="293">
        <f>E1381*J1381</f>
        <v>0</v>
      </c>
      <c r="L1381" s="291" t="s">
        <v>1791</v>
      </c>
      <c r="P1381" s="285">
        <v>2</v>
      </c>
      <c r="AB1381" s="254">
        <v>12</v>
      </c>
      <c r="AC1381" s="254">
        <v>0</v>
      </c>
      <c r="AD1381" s="254">
        <v>650</v>
      </c>
      <c r="BA1381" s="254">
        <v>2</v>
      </c>
      <c r="BB1381" s="254">
        <f>IF(BA1381=1,G1381,0)</f>
        <v>0</v>
      </c>
      <c r="BC1381" s="254">
        <f>IF(BA1381=2,G1381,0)</f>
        <v>0</v>
      </c>
      <c r="BD1381" s="254">
        <f>IF(BA1381=3,G1381,0)</f>
        <v>0</v>
      </c>
      <c r="BE1381" s="254">
        <f>IF(BA1381=4,G1381,0)</f>
        <v>0</v>
      </c>
      <c r="BF1381" s="254">
        <f>IF(BA1381=5,G1381,0)</f>
        <v>0</v>
      </c>
      <c r="CB1381" s="285">
        <v>12</v>
      </c>
      <c r="CC1381" s="285">
        <v>0</v>
      </c>
    </row>
    <row r="1382" spans="1:81" ht="22.5">
      <c r="A1382" s="286">
        <v>288</v>
      </c>
      <c r="B1382" s="287" t="s">
        <v>1349</v>
      </c>
      <c r="C1382" s="288" t="s">
        <v>1350</v>
      </c>
      <c r="D1382" s="289" t="s">
        <v>225</v>
      </c>
      <c r="E1382" s="290">
        <v>1</v>
      </c>
      <c r="F1382" s="290">
        <v>0</v>
      </c>
      <c r="G1382" s="291">
        <f>E1382*F1382</f>
        <v>0</v>
      </c>
      <c r="H1382" s="292">
        <v>0.08</v>
      </c>
      <c r="I1382" s="293">
        <f>E1382*H1382</f>
        <v>0.08</v>
      </c>
      <c r="J1382" s="292"/>
      <c r="K1382" s="293">
        <f>E1382*J1382</f>
        <v>0</v>
      </c>
      <c r="L1382" s="291" t="s">
        <v>1791</v>
      </c>
      <c r="P1382" s="285">
        <v>2</v>
      </c>
      <c r="AB1382" s="254">
        <v>12</v>
      </c>
      <c r="AC1382" s="254">
        <v>0</v>
      </c>
      <c r="AD1382" s="254">
        <v>651</v>
      </c>
      <c r="BA1382" s="254">
        <v>2</v>
      </c>
      <c r="BB1382" s="254">
        <f>IF(BA1382=1,G1382,0)</f>
        <v>0</v>
      </c>
      <c r="BC1382" s="254">
        <f>IF(BA1382=2,G1382,0)</f>
        <v>0</v>
      </c>
      <c r="BD1382" s="254">
        <f>IF(BA1382=3,G1382,0)</f>
        <v>0</v>
      </c>
      <c r="BE1382" s="254">
        <f>IF(BA1382=4,G1382,0)</f>
        <v>0</v>
      </c>
      <c r="BF1382" s="254">
        <f>IF(BA1382=5,G1382,0)</f>
        <v>0</v>
      </c>
      <c r="CB1382" s="285">
        <v>12</v>
      </c>
      <c r="CC1382" s="285">
        <v>0</v>
      </c>
    </row>
    <row r="1383" spans="1:81" ht="22.5">
      <c r="A1383" s="286">
        <v>289</v>
      </c>
      <c r="B1383" s="287" t="s">
        <v>1351</v>
      </c>
      <c r="C1383" s="288" t="s">
        <v>1352</v>
      </c>
      <c r="D1383" s="289" t="s">
        <v>225</v>
      </c>
      <c r="E1383" s="290">
        <v>1</v>
      </c>
      <c r="F1383" s="290">
        <v>0</v>
      </c>
      <c r="G1383" s="291">
        <f>E1383*F1383</f>
        <v>0</v>
      </c>
      <c r="H1383" s="292">
        <v>0.14</v>
      </c>
      <c r="I1383" s="293">
        <f>E1383*H1383</f>
        <v>0.14</v>
      </c>
      <c r="J1383" s="292"/>
      <c r="K1383" s="293">
        <f>E1383*J1383</f>
        <v>0</v>
      </c>
      <c r="L1383" s="291" t="s">
        <v>1791</v>
      </c>
      <c r="P1383" s="285">
        <v>2</v>
      </c>
      <c r="AB1383" s="254">
        <v>12</v>
      </c>
      <c r="AC1383" s="254">
        <v>0</v>
      </c>
      <c r="AD1383" s="254">
        <v>652</v>
      </c>
      <c r="BA1383" s="254">
        <v>2</v>
      </c>
      <c r="BB1383" s="254">
        <f>IF(BA1383=1,G1383,0)</f>
        <v>0</v>
      </c>
      <c r="BC1383" s="254">
        <f>IF(BA1383=2,G1383,0)</f>
        <v>0</v>
      </c>
      <c r="BD1383" s="254">
        <f>IF(BA1383=3,G1383,0)</f>
        <v>0</v>
      </c>
      <c r="BE1383" s="254">
        <f>IF(BA1383=4,G1383,0)</f>
        <v>0</v>
      </c>
      <c r="BF1383" s="254">
        <f>IF(BA1383=5,G1383,0)</f>
        <v>0</v>
      </c>
      <c r="CB1383" s="285">
        <v>12</v>
      </c>
      <c r="CC1383" s="285">
        <v>0</v>
      </c>
    </row>
    <row r="1384" spans="1:81" ht="22.5">
      <c r="A1384" s="286">
        <v>290</v>
      </c>
      <c r="B1384" s="287" t="s">
        <v>1353</v>
      </c>
      <c r="C1384" s="288" t="s">
        <v>1354</v>
      </c>
      <c r="D1384" s="289" t="s">
        <v>225</v>
      </c>
      <c r="E1384" s="290">
        <v>1</v>
      </c>
      <c r="F1384" s="290">
        <v>0</v>
      </c>
      <c r="G1384" s="291">
        <f>E1384*F1384</f>
        <v>0</v>
      </c>
      <c r="H1384" s="292">
        <v>0.06</v>
      </c>
      <c r="I1384" s="293">
        <f>E1384*H1384</f>
        <v>0.06</v>
      </c>
      <c r="J1384" s="292"/>
      <c r="K1384" s="293">
        <f>E1384*J1384</f>
        <v>0</v>
      </c>
      <c r="L1384" s="291" t="s">
        <v>1791</v>
      </c>
      <c r="P1384" s="285">
        <v>2</v>
      </c>
      <c r="AB1384" s="254">
        <v>12</v>
      </c>
      <c r="AC1384" s="254">
        <v>0</v>
      </c>
      <c r="AD1384" s="254">
        <v>653</v>
      </c>
      <c r="BA1384" s="254">
        <v>2</v>
      </c>
      <c r="BB1384" s="254">
        <f>IF(BA1384=1,G1384,0)</f>
        <v>0</v>
      </c>
      <c r="BC1384" s="254">
        <f>IF(BA1384=2,G1384,0)</f>
        <v>0</v>
      </c>
      <c r="BD1384" s="254">
        <f>IF(BA1384=3,G1384,0)</f>
        <v>0</v>
      </c>
      <c r="BE1384" s="254">
        <f>IF(BA1384=4,G1384,0)</f>
        <v>0</v>
      </c>
      <c r="BF1384" s="254">
        <f>IF(BA1384=5,G1384,0)</f>
        <v>0</v>
      </c>
      <c r="CB1384" s="285">
        <v>12</v>
      </c>
      <c r="CC1384" s="285">
        <v>0</v>
      </c>
    </row>
    <row r="1385" spans="1:81" ht="22.5">
      <c r="A1385" s="286">
        <v>291</v>
      </c>
      <c r="B1385" s="287" t="s">
        <v>1355</v>
      </c>
      <c r="C1385" s="288" t="s">
        <v>1356</v>
      </c>
      <c r="D1385" s="289" t="s">
        <v>225</v>
      </c>
      <c r="E1385" s="290">
        <v>1</v>
      </c>
      <c r="F1385" s="290">
        <v>0</v>
      </c>
      <c r="G1385" s="291">
        <f>E1385*F1385</f>
        <v>0</v>
      </c>
      <c r="H1385" s="292">
        <v>0.165</v>
      </c>
      <c r="I1385" s="293">
        <f>E1385*H1385</f>
        <v>0.165</v>
      </c>
      <c r="J1385" s="292"/>
      <c r="K1385" s="293">
        <f>E1385*J1385</f>
        <v>0</v>
      </c>
      <c r="L1385" s="291" t="s">
        <v>1791</v>
      </c>
      <c r="P1385" s="285">
        <v>2</v>
      </c>
      <c r="AB1385" s="254">
        <v>12</v>
      </c>
      <c r="AC1385" s="254">
        <v>0</v>
      </c>
      <c r="AD1385" s="254">
        <v>654</v>
      </c>
      <c r="BA1385" s="254">
        <v>2</v>
      </c>
      <c r="BB1385" s="254">
        <f>IF(BA1385=1,G1385,0)</f>
        <v>0</v>
      </c>
      <c r="BC1385" s="254">
        <f>IF(BA1385=2,G1385,0)</f>
        <v>0</v>
      </c>
      <c r="BD1385" s="254">
        <f>IF(BA1385=3,G1385,0)</f>
        <v>0</v>
      </c>
      <c r="BE1385" s="254">
        <f>IF(BA1385=4,G1385,0)</f>
        <v>0</v>
      </c>
      <c r="BF1385" s="254">
        <f>IF(BA1385=5,G1385,0)</f>
        <v>0</v>
      </c>
      <c r="CB1385" s="285">
        <v>12</v>
      </c>
      <c r="CC1385" s="285">
        <v>0</v>
      </c>
    </row>
    <row r="1386" spans="1:81" ht="22.5">
      <c r="A1386" s="286">
        <v>292</v>
      </c>
      <c r="B1386" s="287" t="s">
        <v>1357</v>
      </c>
      <c r="C1386" s="288" t="s">
        <v>1358</v>
      </c>
      <c r="D1386" s="289" t="s">
        <v>225</v>
      </c>
      <c r="E1386" s="290">
        <v>1</v>
      </c>
      <c r="F1386" s="290">
        <v>0</v>
      </c>
      <c r="G1386" s="291">
        <f>E1386*F1386</f>
        <v>0</v>
      </c>
      <c r="H1386" s="292">
        <v>0.14</v>
      </c>
      <c r="I1386" s="293">
        <f>E1386*H1386</f>
        <v>0.14</v>
      </c>
      <c r="J1386" s="292"/>
      <c r="K1386" s="293">
        <f>E1386*J1386</f>
        <v>0</v>
      </c>
      <c r="L1386" s="291" t="s">
        <v>1791</v>
      </c>
      <c r="P1386" s="285">
        <v>2</v>
      </c>
      <c r="AB1386" s="254">
        <v>12</v>
      </c>
      <c r="AC1386" s="254">
        <v>0</v>
      </c>
      <c r="AD1386" s="254">
        <v>655</v>
      </c>
      <c r="BA1386" s="254">
        <v>2</v>
      </c>
      <c r="BB1386" s="254">
        <f>IF(BA1386=1,G1386,0)</f>
        <v>0</v>
      </c>
      <c r="BC1386" s="254">
        <f>IF(BA1386=2,G1386,0)</f>
        <v>0</v>
      </c>
      <c r="BD1386" s="254">
        <f>IF(BA1386=3,G1386,0)</f>
        <v>0</v>
      </c>
      <c r="BE1386" s="254">
        <f>IF(BA1386=4,G1386,0)</f>
        <v>0</v>
      </c>
      <c r="BF1386" s="254">
        <f>IF(BA1386=5,G1386,0)</f>
        <v>0</v>
      </c>
      <c r="CB1386" s="285">
        <v>12</v>
      </c>
      <c r="CC1386" s="285">
        <v>0</v>
      </c>
    </row>
    <row r="1387" spans="1:81" ht="22.5">
      <c r="A1387" s="286">
        <v>293</v>
      </c>
      <c r="B1387" s="287" t="s">
        <v>1359</v>
      </c>
      <c r="C1387" s="288" t="s">
        <v>1360</v>
      </c>
      <c r="D1387" s="289" t="s">
        <v>225</v>
      </c>
      <c r="E1387" s="290">
        <v>1</v>
      </c>
      <c r="F1387" s="290">
        <v>0</v>
      </c>
      <c r="G1387" s="291">
        <f>E1387*F1387</f>
        <v>0</v>
      </c>
      <c r="H1387" s="292">
        <v>0.14</v>
      </c>
      <c r="I1387" s="293">
        <f>E1387*H1387</f>
        <v>0.14</v>
      </c>
      <c r="J1387" s="292"/>
      <c r="K1387" s="293">
        <f>E1387*J1387</f>
        <v>0</v>
      </c>
      <c r="L1387" s="291" t="s">
        <v>1791</v>
      </c>
      <c r="P1387" s="285">
        <v>2</v>
      </c>
      <c r="AB1387" s="254">
        <v>12</v>
      </c>
      <c r="AC1387" s="254">
        <v>0</v>
      </c>
      <c r="AD1387" s="254">
        <v>656</v>
      </c>
      <c r="BA1387" s="254">
        <v>2</v>
      </c>
      <c r="BB1387" s="254">
        <f>IF(BA1387=1,G1387,0)</f>
        <v>0</v>
      </c>
      <c r="BC1387" s="254">
        <f>IF(BA1387=2,G1387,0)</f>
        <v>0</v>
      </c>
      <c r="BD1387" s="254">
        <f>IF(BA1387=3,G1387,0)</f>
        <v>0</v>
      </c>
      <c r="BE1387" s="254">
        <f>IF(BA1387=4,G1387,0)</f>
        <v>0</v>
      </c>
      <c r="BF1387" s="254">
        <f>IF(BA1387=5,G1387,0)</f>
        <v>0</v>
      </c>
      <c r="CB1387" s="285">
        <v>12</v>
      </c>
      <c r="CC1387" s="285">
        <v>0</v>
      </c>
    </row>
    <row r="1388" spans="1:81" ht="22.5">
      <c r="A1388" s="286">
        <v>294</v>
      </c>
      <c r="B1388" s="287" t="s">
        <v>1361</v>
      </c>
      <c r="C1388" s="288" t="s">
        <v>1362</v>
      </c>
      <c r="D1388" s="289" t="s">
        <v>225</v>
      </c>
      <c r="E1388" s="290">
        <v>1</v>
      </c>
      <c r="F1388" s="290">
        <v>0</v>
      </c>
      <c r="G1388" s="291">
        <f>E1388*F1388</f>
        <v>0</v>
      </c>
      <c r="H1388" s="292">
        <v>0.08</v>
      </c>
      <c r="I1388" s="293">
        <f>E1388*H1388</f>
        <v>0.08</v>
      </c>
      <c r="J1388" s="292"/>
      <c r="K1388" s="293">
        <f>E1388*J1388</f>
        <v>0</v>
      </c>
      <c r="L1388" s="291" t="s">
        <v>1791</v>
      </c>
      <c r="P1388" s="285">
        <v>2</v>
      </c>
      <c r="AB1388" s="254">
        <v>12</v>
      </c>
      <c r="AC1388" s="254">
        <v>0</v>
      </c>
      <c r="AD1388" s="254">
        <v>657</v>
      </c>
      <c r="BA1388" s="254">
        <v>2</v>
      </c>
      <c r="BB1388" s="254">
        <f>IF(BA1388=1,G1388,0)</f>
        <v>0</v>
      </c>
      <c r="BC1388" s="254">
        <f>IF(BA1388=2,G1388,0)</f>
        <v>0</v>
      </c>
      <c r="BD1388" s="254">
        <f>IF(BA1388=3,G1388,0)</f>
        <v>0</v>
      </c>
      <c r="BE1388" s="254">
        <f>IF(BA1388=4,G1388,0)</f>
        <v>0</v>
      </c>
      <c r="BF1388" s="254">
        <f>IF(BA1388=5,G1388,0)</f>
        <v>0</v>
      </c>
      <c r="CB1388" s="285">
        <v>12</v>
      </c>
      <c r="CC1388" s="285">
        <v>0</v>
      </c>
    </row>
    <row r="1389" spans="1:81" ht="12.75">
      <c r="A1389" s="286">
        <v>295</v>
      </c>
      <c r="B1389" s="287" t="s">
        <v>1321</v>
      </c>
      <c r="C1389" s="288" t="s">
        <v>1322</v>
      </c>
      <c r="D1389" s="289" t="s">
        <v>334</v>
      </c>
      <c r="E1389" s="290">
        <v>9.095</v>
      </c>
      <c r="F1389" s="290">
        <v>0</v>
      </c>
      <c r="G1389" s="291">
        <f>E1389*F1389</f>
        <v>0</v>
      </c>
      <c r="H1389" s="292">
        <v>0</v>
      </c>
      <c r="I1389" s="293">
        <f>E1389*H1389</f>
        <v>0</v>
      </c>
      <c r="J1389" s="292"/>
      <c r="K1389" s="293">
        <f>E1389*J1389</f>
        <v>0</v>
      </c>
      <c r="L1389" s="291" t="s">
        <v>1787</v>
      </c>
      <c r="P1389" s="285">
        <v>2</v>
      </c>
      <c r="AB1389" s="254">
        <v>7</v>
      </c>
      <c r="AC1389" s="254">
        <v>1001</v>
      </c>
      <c r="AD1389" s="254">
        <v>5</v>
      </c>
      <c r="BA1389" s="254">
        <v>2</v>
      </c>
      <c r="BB1389" s="254">
        <f>IF(BA1389=1,G1389,0)</f>
        <v>0</v>
      </c>
      <c r="BC1389" s="254">
        <f>IF(BA1389=2,G1389,0)</f>
        <v>0</v>
      </c>
      <c r="BD1389" s="254">
        <f>IF(BA1389=3,G1389,0)</f>
        <v>0</v>
      </c>
      <c r="BE1389" s="254">
        <f>IF(BA1389=4,G1389,0)</f>
        <v>0</v>
      </c>
      <c r="BF1389" s="254">
        <f>IF(BA1389=5,G1389,0)</f>
        <v>0</v>
      </c>
      <c r="CB1389" s="285">
        <v>7</v>
      </c>
      <c r="CC1389" s="285">
        <v>1001</v>
      </c>
    </row>
    <row r="1390" spans="1:58" ht="12.75">
      <c r="A1390" s="305"/>
      <c r="B1390" s="306" t="s">
        <v>98</v>
      </c>
      <c r="C1390" s="307" t="s">
        <v>1325</v>
      </c>
      <c r="D1390" s="308"/>
      <c r="E1390" s="309"/>
      <c r="F1390" s="310"/>
      <c r="G1390" s="311">
        <f>SUM(G1364:G1389)</f>
        <v>0</v>
      </c>
      <c r="H1390" s="312"/>
      <c r="I1390" s="313">
        <f>SUM(I1364:I1389)</f>
        <v>9.095000000000002</v>
      </c>
      <c r="J1390" s="312"/>
      <c r="K1390" s="313">
        <f>SUM(K1364:K1389)</f>
        <v>0</v>
      </c>
      <c r="L1390" s="311">
        <f>SUM(L1364:L1389)</f>
        <v>0</v>
      </c>
      <c r="P1390" s="285">
        <v>4</v>
      </c>
      <c r="BB1390" s="314">
        <f>SUM(BB1364:BB1389)</f>
        <v>0</v>
      </c>
      <c r="BC1390" s="314">
        <f>SUM(BC1364:BC1389)</f>
        <v>0</v>
      </c>
      <c r="BD1390" s="314">
        <f>SUM(BD1364:BD1389)</f>
        <v>0</v>
      </c>
      <c r="BE1390" s="314">
        <f>SUM(BE1364:BE1389)</f>
        <v>0</v>
      </c>
      <c r="BF1390" s="314">
        <f>SUM(BF1364:BF1389)</f>
        <v>0</v>
      </c>
    </row>
    <row r="1391" spans="1:16" ht="12.75">
      <c r="A1391" s="275" t="s">
        <v>95</v>
      </c>
      <c r="B1391" s="276" t="s">
        <v>1363</v>
      </c>
      <c r="C1391" s="277" t="s">
        <v>1364</v>
      </c>
      <c r="D1391" s="278"/>
      <c r="E1391" s="279"/>
      <c r="F1391" s="279"/>
      <c r="G1391" s="280"/>
      <c r="H1391" s="281"/>
      <c r="I1391" s="282"/>
      <c r="J1391" s="283"/>
      <c r="K1391" s="284"/>
      <c r="L1391" s="280"/>
      <c r="P1391" s="285">
        <v>1</v>
      </c>
    </row>
    <row r="1392" spans="1:81" ht="12.75">
      <c r="A1392" s="286">
        <v>296</v>
      </c>
      <c r="B1392" s="287" t="s">
        <v>1366</v>
      </c>
      <c r="C1392" s="288" t="s">
        <v>1367</v>
      </c>
      <c r="D1392" s="289" t="s">
        <v>160</v>
      </c>
      <c r="E1392" s="290">
        <v>1.3815</v>
      </c>
      <c r="F1392" s="290">
        <v>0</v>
      </c>
      <c r="G1392" s="291">
        <f>E1392*F1392</f>
        <v>0</v>
      </c>
      <c r="H1392" s="292">
        <v>0.13325</v>
      </c>
      <c r="I1392" s="293">
        <f>E1392*H1392</f>
        <v>0.184084875</v>
      </c>
      <c r="J1392" s="292">
        <v>0</v>
      </c>
      <c r="K1392" s="293">
        <f>E1392*J1392</f>
        <v>0</v>
      </c>
      <c r="L1392" s="291" t="s">
        <v>1787</v>
      </c>
      <c r="P1392" s="285">
        <v>2</v>
      </c>
      <c r="AB1392" s="254">
        <v>1</v>
      </c>
      <c r="AC1392" s="254">
        <v>7</v>
      </c>
      <c r="AD1392" s="254">
        <v>7</v>
      </c>
      <c r="BA1392" s="254">
        <v>2</v>
      </c>
      <c r="BB1392" s="254">
        <f>IF(BA1392=1,G1392,0)</f>
        <v>0</v>
      </c>
      <c r="BC1392" s="254">
        <f>IF(BA1392=2,G1392,0)</f>
        <v>0</v>
      </c>
      <c r="BD1392" s="254">
        <f>IF(BA1392=3,G1392,0)</f>
        <v>0</v>
      </c>
      <c r="BE1392" s="254">
        <f>IF(BA1392=4,G1392,0)</f>
        <v>0</v>
      </c>
      <c r="BF1392" s="254">
        <f>IF(BA1392=5,G1392,0)</f>
        <v>0</v>
      </c>
      <c r="CB1392" s="285">
        <v>1</v>
      </c>
      <c r="CC1392" s="285">
        <v>7</v>
      </c>
    </row>
    <row r="1393" spans="1:16" ht="12.75">
      <c r="A1393" s="294"/>
      <c r="B1393" s="297"/>
      <c r="C1393" s="298" t="s">
        <v>1368</v>
      </c>
      <c r="D1393" s="299"/>
      <c r="E1393" s="300">
        <v>0</v>
      </c>
      <c r="F1393" s="301"/>
      <c r="G1393" s="302"/>
      <c r="H1393" s="303"/>
      <c r="I1393" s="295"/>
      <c r="J1393" s="304"/>
      <c r="K1393" s="295"/>
      <c r="L1393" s="302"/>
      <c r="N1393" s="296" t="s">
        <v>1368</v>
      </c>
      <c r="P1393" s="285"/>
    </row>
    <row r="1394" spans="1:16" ht="12.75">
      <c r="A1394" s="294"/>
      <c r="B1394" s="297"/>
      <c r="C1394" s="298" t="s">
        <v>1369</v>
      </c>
      <c r="D1394" s="299"/>
      <c r="E1394" s="300">
        <v>1.3815</v>
      </c>
      <c r="F1394" s="301"/>
      <c r="G1394" s="302"/>
      <c r="H1394" s="303"/>
      <c r="I1394" s="295"/>
      <c r="J1394" s="304"/>
      <c r="K1394" s="295"/>
      <c r="L1394" s="302"/>
      <c r="N1394" s="296" t="s">
        <v>1369</v>
      </c>
      <c r="P1394" s="285"/>
    </row>
    <row r="1395" spans="1:81" ht="22.5">
      <c r="A1395" s="286">
        <v>297</v>
      </c>
      <c r="B1395" s="287" t="s">
        <v>1370</v>
      </c>
      <c r="C1395" s="288" t="s">
        <v>1371</v>
      </c>
      <c r="D1395" s="289" t="s">
        <v>160</v>
      </c>
      <c r="E1395" s="290">
        <v>18.11</v>
      </c>
      <c r="F1395" s="290">
        <v>0</v>
      </c>
      <c r="G1395" s="291">
        <f>E1395*F1395</f>
        <v>0</v>
      </c>
      <c r="H1395" s="292">
        <v>0.01</v>
      </c>
      <c r="I1395" s="293">
        <f>E1395*H1395</f>
        <v>0.1811</v>
      </c>
      <c r="J1395" s="292"/>
      <c r="K1395" s="293">
        <f>E1395*J1395</f>
        <v>0</v>
      </c>
      <c r="L1395" s="291" t="s">
        <v>1791</v>
      </c>
      <c r="P1395" s="285">
        <v>2</v>
      </c>
      <c r="AB1395" s="254">
        <v>12</v>
      </c>
      <c r="AC1395" s="254">
        <v>0</v>
      </c>
      <c r="AD1395" s="254">
        <v>578</v>
      </c>
      <c r="BA1395" s="254">
        <v>2</v>
      </c>
      <c r="BB1395" s="254">
        <f>IF(BA1395=1,G1395,0)</f>
        <v>0</v>
      </c>
      <c r="BC1395" s="254">
        <f>IF(BA1395=2,G1395,0)</f>
        <v>0</v>
      </c>
      <c r="BD1395" s="254">
        <f>IF(BA1395=3,G1395,0)</f>
        <v>0</v>
      </c>
      <c r="BE1395" s="254">
        <f>IF(BA1395=4,G1395,0)</f>
        <v>0</v>
      </c>
      <c r="BF1395" s="254">
        <f>IF(BA1395=5,G1395,0)</f>
        <v>0</v>
      </c>
      <c r="CB1395" s="285">
        <v>12</v>
      </c>
      <c r="CC1395" s="285">
        <v>0</v>
      </c>
    </row>
    <row r="1396" spans="1:16" ht="12.75">
      <c r="A1396" s="294"/>
      <c r="B1396" s="297"/>
      <c r="C1396" s="298" t="s">
        <v>1372</v>
      </c>
      <c r="D1396" s="299"/>
      <c r="E1396" s="300">
        <v>0</v>
      </c>
      <c r="F1396" s="301"/>
      <c r="G1396" s="302"/>
      <c r="H1396" s="303"/>
      <c r="I1396" s="295"/>
      <c r="J1396" s="304"/>
      <c r="K1396" s="295"/>
      <c r="L1396" s="302"/>
      <c r="N1396" s="296" t="s">
        <v>1372</v>
      </c>
      <c r="P1396" s="285"/>
    </row>
    <row r="1397" spans="1:16" ht="12.75">
      <c r="A1397" s="294"/>
      <c r="B1397" s="297"/>
      <c r="C1397" s="298" t="s">
        <v>1373</v>
      </c>
      <c r="D1397" s="299"/>
      <c r="E1397" s="300">
        <v>18.11</v>
      </c>
      <c r="F1397" s="301"/>
      <c r="G1397" s="302"/>
      <c r="H1397" s="303"/>
      <c r="I1397" s="295"/>
      <c r="J1397" s="304"/>
      <c r="K1397" s="295"/>
      <c r="L1397" s="302"/>
      <c r="N1397" s="296" t="s">
        <v>1373</v>
      </c>
      <c r="P1397" s="285"/>
    </row>
    <row r="1398" spans="1:81" ht="22.5">
      <c r="A1398" s="286">
        <v>298</v>
      </c>
      <c r="B1398" s="287" t="s">
        <v>1374</v>
      </c>
      <c r="C1398" s="288" t="s">
        <v>1375</v>
      </c>
      <c r="D1398" s="289" t="s">
        <v>1376</v>
      </c>
      <c r="E1398" s="290">
        <v>8.4</v>
      </c>
      <c r="F1398" s="290">
        <v>0</v>
      </c>
      <c r="G1398" s="291">
        <f>E1398*F1398</f>
        <v>0</v>
      </c>
      <c r="H1398" s="292">
        <v>0.01</v>
      </c>
      <c r="I1398" s="293">
        <f>E1398*H1398</f>
        <v>0.084</v>
      </c>
      <c r="J1398" s="292"/>
      <c r="K1398" s="293">
        <f>E1398*J1398</f>
        <v>0</v>
      </c>
      <c r="L1398" s="291" t="s">
        <v>1791</v>
      </c>
      <c r="P1398" s="285">
        <v>2</v>
      </c>
      <c r="AB1398" s="254">
        <v>12</v>
      </c>
      <c r="AC1398" s="254">
        <v>0</v>
      </c>
      <c r="AD1398" s="254">
        <v>610</v>
      </c>
      <c r="BA1398" s="254">
        <v>2</v>
      </c>
      <c r="BB1398" s="254">
        <f>IF(BA1398=1,G1398,0)</f>
        <v>0</v>
      </c>
      <c r="BC1398" s="254">
        <f>IF(BA1398=2,G1398,0)</f>
        <v>0</v>
      </c>
      <c r="BD1398" s="254">
        <f>IF(BA1398=3,G1398,0)</f>
        <v>0</v>
      </c>
      <c r="BE1398" s="254">
        <f>IF(BA1398=4,G1398,0)</f>
        <v>0</v>
      </c>
      <c r="BF1398" s="254">
        <f>IF(BA1398=5,G1398,0)</f>
        <v>0</v>
      </c>
      <c r="CB1398" s="285">
        <v>12</v>
      </c>
      <c r="CC1398" s="285">
        <v>0</v>
      </c>
    </row>
    <row r="1399" spans="1:16" ht="12.75">
      <c r="A1399" s="294"/>
      <c r="B1399" s="297"/>
      <c r="C1399" s="298" t="s">
        <v>603</v>
      </c>
      <c r="D1399" s="299"/>
      <c r="E1399" s="300">
        <v>0</v>
      </c>
      <c r="F1399" s="301"/>
      <c r="G1399" s="302"/>
      <c r="H1399" s="303"/>
      <c r="I1399" s="295"/>
      <c r="J1399" s="304"/>
      <c r="K1399" s="295"/>
      <c r="L1399" s="302"/>
      <c r="N1399" s="296" t="s">
        <v>603</v>
      </c>
      <c r="P1399" s="285"/>
    </row>
    <row r="1400" spans="1:16" ht="12.75">
      <c r="A1400" s="294"/>
      <c r="B1400" s="297"/>
      <c r="C1400" s="298" t="s">
        <v>854</v>
      </c>
      <c r="D1400" s="299"/>
      <c r="E1400" s="300">
        <v>8.4</v>
      </c>
      <c r="F1400" s="301"/>
      <c r="G1400" s="302"/>
      <c r="H1400" s="303"/>
      <c r="I1400" s="295"/>
      <c r="J1400" s="304"/>
      <c r="K1400" s="295"/>
      <c r="L1400" s="302"/>
      <c r="N1400" s="296" t="s">
        <v>854</v>
      </c>
      <c r="P1400" s="285"/>
    </row>
    <row r="1401" spans="1:81" ht="12.75">
      <c r="A1401" s="286">
        <v>299</v>
      </c>
      <c r="B1401" s="287" t="s">
        <v>1377</v>
      </c>
      <c r="C1401" s="288" t="s">
        <v>1378</v>
      </c>
      <c r="D1401" s="289" t="s">
        <v>160</v>
      </c>
      <c r="E1401" s="290">
        <v>6.8145</v>
      </c>
      <c r="F1401" s="290">
        <v>0</v>
      </c>
      <c r="G1401" s="291">
        <f>E1401*F1401</f>
        <v>0</v>
      </c>
      <c r="H1401" s="292">
        <v>0.135</v>
      </c>
      <c r="I1401" s="293">
        <f>E1401*H1401</f>
        <v>0.9199575</v>
      </c>
      <c r="J1401" s="292"/>
      <c r="K1401" s="293">
        <f>E1401*J1401</f>
        <v>0</v>
      </c>
      <c r="L1401" s="291" t="s">
        <v>1787</v>
      </c>
      <c r="P1401" s="285">
        <v>2</v>
      </c>
      <c r="AB1401" s="254">
        <v>3</v>
      </c>
      <c r="AC1401" s="254">
        <v>7</v>
      </c>
      <c r="AD1401" s="254">
        <v>58381315</v>
      </c>
      <c r="BA1401" s="254">
        <v>2</v>
      </c>
      <c r="BB1401" s="254">
        <f>IF(BA1401=1,G1401,0)</f>
        <v>0</v>
      </c>
      <c r="BC1401" s="254">
        <f>IF(BA1401=2,G1401,0)</f>
        <v>0</v>
      </c>
      <c r="BD1401" s="254">
        <f>IF(BA1401=3,G1401,0)</f>
        <v>0</v>
      </c>
      <c r="BE1401" s="254">
        <f>IF(BA1401=4,G1401,0)</f>
        <v>0</v>
      </c>
      <c r="BF1401" s="254">
        <f>IF(BA1401=5,G1401,0)</f>
        <v>0</v>
      </c>
      <c r="CB1401" s="285">
        <v>3</v>
      </c>
      <c r="CC1401" s="285">
        <v>7</v>
      </c>
    </row>
    <row r="1402" spans="1:16" ht="12.75">
      <c r="A1402" s="294"/>
      <c r="B1402" s="297"/>
      <c r="C1402" s="298" t="s">
        <v>1372</v>
      </c>
      <c r="D1402" s="299"/>
      <c r="E1402" s="300">
        <v>0</v>
      </c>
      <c r="F1402" s="301"/>
      <c r="G1402" s="302"/>
      <c r="H1402" s="303"/>
      <c r="I1402" s="295"/>
      <c r="J1402" s="304"/>
      <c r="K1402" s="295"/>
      <c r="L1402" s="302"/>
      <c r="N1402" s="296" t="s">
        <v>1372</v>
      </c>
      <c r="P1402" s="285"/>
    </row>
    <row r="1403" spans="1:16" ht="12.75">
      <c r="A1403" s="294"/>
      <c r="B1403" s="297"/>
      <c r="C1403" s="298" t="s">
        <v>1379</v>
      </c>
      <c r="D1403" s="299"/>
      <c r="E1403" s="300">
        <v>5.433</v>
      </c>
      <c r="F1403" s="301"/>
      <c r="G1403" s="302"/>
      <c r="H1403" s="303"/>
      <c r="I1403" s="295"/>
      <c r="J1403" s="304"/>
      <c r="K1403" s="295"/>
      <c r="L1403" s="302"/>
      <c r="N1403" s="296" t="s">
        <v>1379</v>
      </c>
      <c r="P1403" s="285"/>
    </row>
    <row r="1404" spans="1:16" ht="12.75">
      <c r="A1404" s="294"/>
      <c r="B1404" s="297"/>
      <c r="C1404" s="326" t="s">
        <v>127</v>
      </c>
      <c r="D1404" s="299"/>
      <c r="E1404" s="325">
        <v>5.433</v>
      </c>
      <c r="F1404" s="301"/>
      <c r="G1404" s="302"/>
      <c r="H1404" s="303"/>
      <c r="I1404" s="295"/>
      <c r="J1404" s="304"/>
      <c r="K1404" s="295"/>
      <c r="L1404" s="302"/>
      <c r="N1404" s="296" t="s">
        <v>127</v>
      </c>
      <c r="P1404" s="285"/>
    </row>
    <row r="1405" spans="1:16" ht="12.75">
      <c r="A1405" s="294"/>
      <c r="B1405" s="297"/>
      <c r="C1405" s="298" t="s">
        <v>1368</v>
      </c>
      <c r="D1405" s="299"/>
      <c r="E1405" s="300">
        <v>0</v>
      </c>
      <c r="F1405" s="301"/>
      <c r="G1405" s="302"/>
      <c r="H1405" s="303"/>
      <c r="I1405" s="295"/>
      <c r="J1405" s="304"/>
      <c r="K1405" s="295"/>
      <c r="L1405" s="302"/>
      <c r="N1405" s="296" t="s">
        <v>1368</v>
      </c>
      <c r="P1405" s="285"/>
    </row>
    <row r="1406" spans="1:16" ht="12.75">
      <c r="A1406" s="294"/>
      <c r="B1406" s="297"/>
      <c r="C1406" s="298" t="s">
        <v>1369</v>
      </c>
      <c r="D1406" s="299"/>
      <c r="E1406" s="300">
        <v>1.3815</v>
      </c>
      <c r="F1406" s="301"/>
      <c r="G1406" s="302"/>
      <c r="H1406" s="303"/>
      <c r="I1406" s="295"/>
      <c r="J1406" s="304"/>
      <c r="K1406" s="295"/>
      <c r="L1406" s="302"/>
      <c r="N1406" s="296" t="s">
        <v>1369</v>
      </c>
      <c r="P1406" s="285"/>
    </row>
    <row r="1407" spans="1:16" ht="12.75">
      <c r="A1407" s="294"/>
      <c r="B1407" s="297"/>
      <c r="C1407" s="326" t="s">
        <v>127</v>
      </c>
      <c r="D1407" s="299"/>
      <c r="E1407" s="325">
        <v>1.3815</v>
      </c>
      <c r="F1407" s="301"/>
      <c r="G1407" s="302"/>
      <c r="H1407" s="303"/>
      <c r="I1407" s="295"/>
      <c r="J1407" s="304"/>
      <c r="K1407" s="295"/>
      <c r="L1407" s="302"/>
      <c r="N1407" s="296" t="s">
        <v>127</v>
      </c>
      <c r="P1407" s="285"/>
    </row>
    <row r="1408" spans="1:58" ht="12.75">
      <c r="A1408" s="305"/>
      <c r="B1408" s="306" t="s">
        <v>98</v>
      </c>
      <c r="C1408" s="307" t="s">
        <v>1365</v>
      </c>
      <c r="D1408" s="308"/>
      <c r="E1408" s="309"/>
      <c r="F1408" s="310"/>
      <c r="G1408" s="311">
        <f>SUM(G1391:G1407)</f>
        <v>0</v>
      </c>
      <c r="H1408" s="312"/>
      <c r="I1408" s="313">
        <f>SUM(I1391:I1407)</f>
        <v>1.369142375</v>
      </c>
      <c r="J1408" s="312"/>
      <c r="K1408" s="313">
        <f>SUM(K1391:K1407)</f>
        <v>0</v>
      </c>
      <c r="L1408" s="311">
        <f>SUM(L1391:L1407)</f>
        <v>0</v>
      </c>
      <c r="P1408" s="285">
        <v>4</v>
      </c>
      <c r="BB1408" s="314">
        <f>SUM(BB1391:BB1407)</f>
        <v>0</v>
      </c>
      <c r="BC1408" s="314">
        <f>SUM(BC1391:BC1407)</f>
        <v>0</v>
      </c>
      <c r="BD1408" s="314">
        <f>SUM(BD1391:BD1407)</f>
        <v>0</v>
      </c>
      <c r="BE1408" s="314">
        <f>SUM(BE1391:BE1407)</f>
        <v>0</v>
      </c>
      <c r="BF1408" s="314">
        <f>SUM(BF1391:BF1407)</f>
        <v>0</v>
      </c>
    </row>
    <row r="1409" spans="1:16" ht="12.75">
      <c r="A1409" s="275" t="s">
        <v>95</v>
      </c>
      <c r="B1409" s="276" t="s">
        <v>1380</v>
      </c>
      <c r="C1409" s="277" t="s">
        <v>1381</v>
      </c>
      <c r="D1409" s="278"/>
      <c r="E1409" s="279"/>
      <c r="F1409" s="279"/>
      <c r="G1409" s="280"/>
      <c r="H1409" s="281"/>
      <c r="I1409" s="282"/>
      <c r="J1409" s="283"/>
      <c r="K1409" s="284"/>
      <c r="L1409" s="280"/>
      <c r="P1409" s="285">
        <v>1</v>
      </c>
    </row>
    <row r="1410" spans="1:81" ht="12.75">
      <c r="A1410" s="286">
        <v>300</v>
      </c>
      <c r="B1410" s="287" t="s">
        <v>1383</v>
      </c>
      <c r="C1410" s="288" t="s">
        <v>1384</v>
      </c>
      <c r="D1410" s="289" t="s">
        <v>160</v>
      </c>
      <c r="E1410" s="290">
        <v>432.38</v>
      </c>
      <c r="F1410" s="290">
        <v>0</v>
      </c>
      <c r="G1410" s="291">
        <f>E1410*F1410</f>
        <v>0</v>
      </c>
      <c r="H1410" s="292">
        <v>0</v>
      </c>
      <c r="I1410" s="293">
        <f>E1410*H1410</f>
        <v>0</v>
      </c>
      <c r="J1410" s="292">
        <v>0</v>
      </c>
      <c r="K1410" s="293">
        <f>E1410*J1410</f>
        <v>0</v>
      </c>
      <c r="L1410" s="291" t="s">
        <v>1787</v>
      </c>
      <c r="P1410" s="285">
        <v>2</v>
      </c>
      <c r="AB1410" s="254">
        <v>1</v>
      </c>
      <c r="AC1410" s="254">
        <v>7</v>
      </c>
      <c r="AD1410" s="254">
        <v>7</v>
      </c>
      <c r="BA1410" s="254">
        <v>2</v>
      </c>
      <c r="BB1410" s="254">
        <f>IF(BA1410=1,G1410,0)</f>
        <v>0</v>
      </c>
      <c r="BC1410" s="254">
        <f>IF(BA1410=2,G1410,0)</f>
        <v>0</v>
      </c>
      <c r="BD1410" s="254">
        <f>IF(BA1410=3,G1410,0)</f>
        <v>0</v>
      </c>
      <c r="BE1410" s="254">
        <f>IF(BA1410=4,G1410,0)</f>
        <v>0</v>
      </c>
      <c r="BF1410" s="254">
        <f>IF(BA1410=5,G1410,0)</f>
        <v>0</v>
      </c>
      <c r="CB1410" s="285">
        <v>1</v>
      </c>
      <c r="CC1410" s="285">
        <v>7</v>
      </c>
    </row>
    <row r="1411" spans="1:16" ht="12.75">
      <c r="A1411" s="294"/>
      <c r="B1411" s="297"/>
      <c r="C1411" s="298" t="s">
        <v>502</v>
      </c>
      <c r="D1411" s="299"/>
      <c r="E1411" s="300">
        <v>25.32</v>
      </c>
      <c r="F1411" s="301"/>
      <c r="G1411" s="302"/>
      <c r="H1411" s="303"/>
      <c r="I1411" s="295"/>
      <c r="J1411" s="304"/>
      <c r="K1411" s="295"/>
      <c r="L1411" s="302"/>
      <c r="N1411" s="296" t="s">
        <v>502</v>
      </c>
      <c r="P1411" s="285"/>
    </row>
    <row r="1412" spans="1:16" ht="12.75">
      <c r="A1412" s="294"/>
      <c r="B1412" s="297"/>
      <c r="C1412" s="298" t="s">
        <v>491</v>
      </c>
      <c r="D1412" s="299"/>
      <c r="E1412" s="300">
        <v>59.9</v>
      </c>
      <c r="F1412" s="301"/>
      <c r="G1412" s="302"/>
      <c r="H1412" s="303"/>
      <c r="I1412" s="295"/>
      <c r="J1412" s="304"/>
      <c r="K1412" s="295"/>
      <c r="L1412" s="302"/>
      <c r="N1412" s="296" t="s">
        <v>491</v>
      </c>
      <c r="P1412" s="285"/>
    </row>
    <row r="1413" spans="1:16" ht="12.75">
      <c r="A1413" s="294"/>
      <c r="B1413" s="297"/>
      <c r="C1413" s="298" t="s">
        <v>505</v>
      </c>
      <c r="D1413" s="299"/>
      <c r="E1413" s="300">
        <v>88.5</v>
      </c>
      <c r="F1413" s="301"/>
      <c r="G1413" s="302"/>
      <c r="H1413" s="303"/>
      <c r="I1413" s="295"/>
      <c r="J1413" s="304"/>
      <c r="K1413" s="295"/>
      <c r="L1413" s="302"/>
      <c r="N1413" s="296" t="s">
        <v>505</v>
      </c>
      <c r="P1413" s="285"/>
    </row>
    <row r="1414" spans="1:16" ht="12.75">
      <c r="A1414" s="294"/>
      <c r="B1414" s="297"/>
      <c r="C1414" s="298" t="s">
        <v>534</v>
      </c>
      <c r="D1414" s="299"/>
      <c r="E1414" s="300">
        <v>113.1</v>
      </c>
      <c r="F1414" s="301"/>
      <c r="G1414" s="302"/>
      <c r="H1414" s="303"/>
      <c r="I1414" s="295"/>
      <c r="J1414" s="304"/>
      <c r="K1414" s="295"/>
      <c r="L1414" s="302"/>
      <c r="N1414" s="296" t="s">
        <v>534</v>
      </c>
      <c r="P1414" s="285"/>
    </row>
    <row r="1415" spans="1:16" ht="12.75">
      <c r="A1415" s="294"/>
      <c r="B1415" s="297"/>
      <c r="C1415" s="298" t="s">
        <v>465</v>
      </c>
      <c r="D1415" s="299"/>
      <c r="E1415" s="300">
        <v>4.52</v>
      </c>
      <c r="F1415" s="301"/>
      <c r="G1415" s="302"/>
      <c r="H1415" s="303"/>
      <c r="I1415" s="295"/>
      <c r="J1415" s="304"/>
      <c r="K1415" s="295"/>
      <c r="L1415" s="302"/>
      <c r="N1415" s="296" t="s">
        <v>465</v>
      </c>
      <c r="P1415" s="285"/>
    </row>
    <row r="1416" spans="1:16" ht="12.75">
      <c r="A1416" s="294"/>
      <c r="B1416" s="297"/>
      <c r="C1416" s="298" t="s">
        <v>466</v>
      </c>
      <c r="D1416" s="299"/>
      <c r="E1416" s="300">
        <v>47.53</v>
      </c>
      <c r="F1416" s="301"/>
      <c r="G1416" s="302"/>
      <c r="H1416" s="303"/>
      <c r="I1416" s="295"/>
      <c r="J1416" s="304"/>
      <c r="K1416" s="295"/>
      <c r="L1416" s="302"/>
      <c r="N1416" s="296" t="s">
        <v>466</v>
      </c>
      <c r="P1416" s="285"/>
    </row>
    <row r="1417" spans="1:16" ht="12.75">
      <c r="A1417" s="294"/>
      <c r="B1417" s="297"/>
      <c r="C1417" s="298" t="s">
        <v>467</v>
      </c>
      <c r="D1417" s="299"/>
      <c r="E1417" s="300">
        <v>2.66</v>
      </c>
      <c r="F1417" s="301"/>
      <c r="G1417" s="302"/>
      <c r="H1417" s="303"/>
      <c r="I1417" s="295"/>
      <c r="J1417" s="304"/>
      <c r="K1417" s="295"/>
      <c r="L1417" s="302"/>
      <c r="N1417" s="296" t="s">
        <v>467</v>
      </c>
      <c r="P1417" s="285"/>
    </row>
    <row r="1418" spans="1:16" ht="12.75">
      <c r="A1418" s="294"/>
      <c r="B1418" s="297"/>
      <c r="C1418" s="298" t="s">
        <v>535</v>
      </c>
      <c r="D1418" s="299"/>
      <c r="E1418" s="300">
        <v>16.7</v>
      </c>
      <c r="F1418" s="301"/>
      <c r="G1418" s="302"/>
      <c r="H1418" s="303"/>
      <c r="I1418" s="295"/>
      <c r="J1418" s="304"/>
      <c r="K1418" s="295"/>
      <c r="L1418" s="302"/>
      <c r="N1418" s="296" t="s">
        <v>535</v>
      </c>
      <c r="P1418" s="285"/>
    </row>
    <row r="1419" spans="1:16" ht="12.75">
      <c r="A1419" s="294"/>
      <c r="B1419" s="297"/>
      <c r="C1419" s="298" t="s">
        <v>508</v>
      </c>
      <c r="D1419" s="299"/>
      <c r="E1419" s="300">
        <v>13.8</v>
      </c>
      <c r="F1419" s="301"/>
      <c r="G1419" s="302"/>
      <c r="H1419" s="303"/>
      <c r="I1419" s="295"/>
      <c r="J1419" s="304"/>
      <c r="K1419" s="295"/>
      <c r="L1419" s="302"/>
      <c r="N1419" s="296" t="s">
        <v>508</v>
      </c>
      <c r="P1419" s="285"/>
    </row>
    <row r="1420" spans="1:16" ht="12.75">
      <c r="A1420" s="294"/>
      <c r="B1420" s="297"/>
      <c r="C1420" s="298" t="s">
        <v>537</v>
      </c>
      <c r="D1420" s="299"/>
      <c r="E1420" s="300">
        <v>18.53</v>
      </c>
      <c r="F1420" s="301"/>
      <c r="G1420" s="302"/>
      <c r="H1420" s="303"/>
      <c r="I1420" s="295"/>
      <c r="J1420" s="304"/>
      <c r="K1420" s="295"/>
      <c r="L1420" s="302"/>
      <c r="N1420" s="296" t="s">
        <v>537</v>
      </c>
      <c r="P1420" s="285"/>
    </row>
    <row r="1421" spans="1:16" ht="12.75">
      <c r="A1421" s="294"/>
      <c r="B1421" s="297"/>
      <c r="C1421" s="298" t="s">
        <v>538</v>
      </c>
      <c r="D1421" s="299"/>
      <c r="E1421" s="300">
        <v>3.72</v>
      </c>
      <c r="F1421" s="301"/>
      <c r="G1421" s="302"/>
      <c r="H1421" s="303"/>
      <c r="I1421" s="295"/>
      <c r="J1421" s="304"/>
      <c r="K1421" s="295"/>
      <c r="L1421" s="302"/>
      <c r="N1421" s="296" t="s">
        <v>538</v>
      </c>
      <c r="P1421" s="285"/>
    </row>
    <row r="1422" spans="1:16" ht="12.75">
      <c r="A1422" s="294"/>
      <c r="B1422" s="297"/>
      <c r="C1422" s="298" t="s">
        <v>539</v>
      </c>
      <c r="D1422" s="299"/>
      <c r="E1422" s="300">
        <v>28.12</v>
      </c>
      <c r="F1422" s="301"/>
      <c r="G1422" s="302"/>
      <c r="H1422" s="303"/>
      <c r="I1422" s="295"/>
      <c r="J1422" s="304"/>
      <c r="K1422" s="295"/>
      <c r="L1422" s="302"/>
      <c r="N1422" s="296" t="s">
        <v>539</v>
      </c>
      <c r="P1422" s="285"/>
    </row>
    <row r="1423" spans="1:16" ht="12.75">
      <c r="A1423" s="294"/>
      <c r="B1423" s="297"/>
      <c r="C1423" s="298" t="s">
        <v>540</v>
      </c>
      <c r="D1423" s="299"/>
      <c r="E1423" s="300">
        <v>2.98</v>
      </c>
      <c r="F1423" s="301"/>
      <c r="G1423" s="302"/>
      <c r="H1423" s="303"/>
      <c r="I1423" s="295"/>
      <c r="J1423" s="304"/>
      <c r="K1423" s="295"/>
      <c r="L1423" s="302"/>
      <c r="N1423" s="296" t="s">
        <v>540</v>
      </c>
      <c r="P1423" s="285"/>
    </row>
    <row r="1424" spans="1:16" ht="12.75">
      <c r="A1424" s="294"/>
      <c r="B1424" s="297"/>
      <c r="C1424" s="298" t="s">
        <v>544</v>
      </c>
      <c r="D1424" s="299"/>
      <c r="E1424" s="300">
        <v>7</v>
      </c>
      <c r="F1424" s="301"/>
      <c r="G1424" s="302"/>
      <c r="H1424" s="303"/>
      <c r="I1424" s="295"/>
      <c r="J1424" s="304"/>
      <c r="K1424" s="295"/>
      <c r="L1424" s="302"/>
      <c r="N1424" s="296" t="s">
        <v>544</v>
      </c>
      <c r="P1424" s="285"/>
    </row>
    <row r="1425" spans="1:81" ht="12.75">
      <c r="A1425" s="286">
        <v>301</v>
      </c>
      <c r="B1425" s="287" t="s">
        <v>1385</v>
      </c>
      <c r="C1425" s="288" t="s">
        <v>1386</v>
      </c>
      <c r="D1425" s="289" t="s">
        <v>217</v>
      </c>
      <c r="E1425" s="290">
        <v>1.2</v>
      </c>
      <c r="F1425" s="290">
        <v>0</v>
      </c>
      <c r="G1425" s="291">
        <f>E1425*F1425</f>
        <v>0</v>
      </c>
      <c r="H1425" s="292">
        <v>0</v>
      </c>
      <c r="I1425" s="293">
        <f>E1425*H1425</f>
        <v>0</v>
      </c>
      <c r="J1425" s="292">
        <v>0</v>
      </c>
      <c r="K1425" s="293">
        <f>E1425*J1425</f>
        <v>0</v>
      </c>
      <c r="L1425" s="291" t="s">
        <v>1787</v>
      </c>
      <c r="P1425" s="285">
        <v>2</v>
      </c>
      <c r="AB1425" s="254">
        <v>1</v>
      </c>
      <c r="AC1425" s="254">
        <v>7</v>
      </c>
      <c r="AD1425" s="254">
        <v>7</v>
      </c>
      <c r="BA1425" s="254">
        <v>2</v>
      </c>
      <c r="BB1425" s="254">
        <f>IF(BA1425=1,G1425,0)</f>
        <v>0</v>
      </c>
      <c r="BC1425" s="254">
        <f>IF(BA1425=2,G1425,0)</f>
        <v>0</v>
      </c>
      <c r="BD1425" s="254">
        <f>IF(BA1425=3,G1425,0)</f>
        <v>0</v>
      </c>
      <c r="BE1425" s="254">
        <f>IF(BA1425=4,G1425,0)</f>
        <v>0</v>
      </c>
      <c r="BF1425" s="254">
        <f>IF(BA1425=5,G1425,0)</f>
        <v>0</v>
      </c>
      <c r="CB1425" s="285">
        <v>1</v>
      </c>
      <c r="CC1425" s="285">
        <v>7</v>
      </c>
    </row>
    <row r="1426" spans="1:16" ht="12.75">
      <c r="A1426" s="294"/>
      <c r="B1426" s="297"/>
      <c r="C1426" s="298" t="s">
        <v>1387</v>
      </c>
      <c r="D1426" s="299"/>
      <c r="E1426" s="300">
        <v>1.2</v>
      </c>
      <c r="F1426" s="301"/>
      <c r="G1426" s="302"/>
      <c r="H1426" s="303"/>
      <c r="I1426" s="295"/>
      <c r="J1426" s="304"/>
      <c r="K1426" s="295"/>
      <c r="L1426" s="302"/>
      <c r="N1426" s="296" t="s">
        <v>1387</v>
      </c>
      <c r="P1426" s="285"/>
    </row>
    <row r="1427" spans="1:81" ht="12.75">
      <c r="A1427" s="286">
        <v>302</v>
      </c>
      <c r="B1427" s="287" t="s">
        <v>1388</v>
      </c>
      <c r="C1427" s="288" t="s">
        <v>1389</v>
      </c>
      <c r="D1427" s="289" t="s">
        <v>160</v>
      </c>
      <c r="E1427" s="290">
        <v>432.38</v>
      </c>
      <c r="F1427" s="290">
        <v>0</v>
      </c>
      <c r="G1427" s="291">
        <f>E1427*F1427</f>
        <v>0</v>
      </c>
      <c r="H1427" s="292">
        <v>0.0031</v>
      </c>
      <c r="I1427" s="293">
        <f>E1427*H1427</f>
        <v>1.3403779999999998</v>
      </c>
      <c r="J1427" s="292">
        <v>0</v>
      </c>
      <c r="K1427" s="293">
        <f>E1427*J1427</f>
        <v>0</v>
      </c>
      <c r="L1427" s="291" t="s">
        <v>1787</v>
      </c>
      <c r="P1427" s="285">
        <v>2</v>
      </c>
      <c r="AB1427" s="254">
        <v>1</v>
      </c>
      <c r="AC1427" s="254">
        <v>7</v>
      </c>
      <c r="AD1427" s="254">
        <v>7</v>
      </c>
      <c r="BA1427" s="254">
        <v>2</v>
      </c>
      <c r="BB1427" s="254">
        <f>IF(BA1427=1,G1427,0)</f>
        <v>0</v>
      </c>
      <c r="BC1427" s="254">
        <f>IF(BA1427=2,G1427,0)</f>
        <v>0</v>
      </c>
      <c r="BD1427" s="254">
        <f>IF(BA1427=3,G1427,0)</f>
        <v>0</v>
      </c>
      <c r="BE1427" s="254">
        <f>IF(BA1427=4,G1427,0)</f>
        <v>0</v>
      </c>
      <c r="BF1427" s="254">
        <f>IF(BA1427=5,G1427,0)</f>
        <v>0</v>
      </c>
      <c r="CB1427" s="285">
        <v>1</v>
      </c>
      <c r="CC1427" s="285">
        <v>7</v>
      </c>
    </row>
    <row r="1428" spans="1:16" ht="12.75">
      <c r="A1428" s="294"/>
      <c r="B1428" s="297"/>
      <c r="C1428" s="298" t="s">
        <v>464</v>
      </c>
      <c r="D1428" s="299"/>
      <c r="E1428" s="300">
        <v>0</v>
      </c>
      <c r="F1428" s="301"/>
      <c r="G1428" s="302"/>
      <c r="H1428" s="303"/>
      <c r="I1428" s="295"/>
      <c r="J1428" s="304"/>
      <c r="K1428" s="295"/>
      <c r="L1428" s="302"/>
      <c r="N1428" s="296" t="s">
        <v>464</v>
      </c>
      <c r="P1428" s="285"/>
    </row>
    <row r="1429" spans="1:16" ht="12.75">
      <c r="A1429" s="294"/>
      <c r="B1429" s="297"/>
      <c r="C1429" s="298" t="s">
        <v>502</v>
      </c>
      <c r="D1429" s="299"/>
      <c r="E1429" s="300">
        <v>25.32</v>
      </c>
      <c r="F1429" s="301"/>
      <c r="G1429" s="302"/>
      <c r="H1429" s="303"/>
      <c r="I1429" s="295"/>
      <c r="J1429" s="304"/>
      <c r="K1429" s="295"/>
      <c r="L1429" s="302"/>
      <c r="N1429" s="296" t="s">
        <v>502</v>
      </c>
      <c r="P1429" s="285"/>
    </row>
    <row r="1430" spans="1:16" ht="12.75">
      <c r="A1430" s="294"/>
      <c r="B1430" s="297"/>
      <c r="C1430" s="298" t="s">
        <v>491</v>
      </c>
      <c r="D1430" s="299"/>
      <c r="E1430" s="300">
        <v>59.9</v>
      </c>
      <c r="F1430" s="301"/>
      <c r="G1430" s="302"/>
      <c r="H1430" s="303"/>
      <c r="I1430" s="295"/>
      <c r="J1430" s="304"/>
      <c r="K1430" s="295"/>
      <c r="L1430" s="302"/>
      <c r="N1430" s="296" t="s">
        <v>491</v>
      </c>
      <c r="P1430" s="285"/>
    </row>
    <row r="1431" spans="1:16" ht="12.75">
      <c r="A1431" s="294"/>
      <c r="B1431" s="297"/>
      <c r="C1431" s="298" t="s">
        <v>505</v>
      </c>
      <c r="D1431" s="299"/>
      <c r="E1431" s="300">
        <v>88.5</v>
      </c>
      <c r="F1431" s="301"/>
      <c r="G1431" s="302"/>
      <c r="H1431" s="303"/>
      <c r="I1431" s="295"/>
      <c r="J1431" s="304"/>
      <c r="K1431" s="295"/>
      <c r="L1431" s="302"/>
      <c r="N1431" s="296" t="s">
        <v>505</v>
      </c>
      <c r="P1431" s="285"/>
    </row>
    <row r="1432" spans="1:16" ht="12.75">
      <c r="A1432" s="294"/>
      <c r="B1432" s="297"/>
      <c r="C1432" s="298" t="s">
        <v>534</v>
      </c>
      <c r="D1432" s="299"/>
      <c r="E1432" s="300">
        <v>113.1</v>
      </c>
      <c r="F1432" s="301"/>
      <c r="G1432" s="302"/>
      <c r="H1432" s="303"/>
      <c r="I1432" s="295"/>
      <c r="J1432" s="304"/>
      <c r="K1432" s="295"/>
      <c r="L1432" s="302"/>
      <c r="N1432" s="296" t="s">
        <v>534</v>
      </c>
      <c r="P1432" s="285"/>
    </row>
    <row r="1433" spans="1:16" ht="12.75">
      <c r="A1433" s="294"/>
      <c r="B1433" s="297"/>
      <c r="C1433" s="298" t="s">
        <v>465</v>
      </c>
      <c r="D1433" s="299"/>
      <c r="E1433" s="300">
        <v>4.52</v>
      </c>
      <c r="F1433" s="301"/>
      <c r="G1433" s="302"/>
      <c r="H1433" s="303"/>
      <c r="I1433" s="295"/>
      <c r="J1433" s="304"/>
      <c r="K1433" s="295"/>
      <c r="L1433" s="302"/>
      <c r="N1433" s="296" t="s">
        <v>465</v>
      </c>
      <c r="P1433" s="285"/>
    </row>
    <row r="1434" spans="1:16" ht="12.75">
      <c r="A1434" s="294"/>
      <c r="B1434" s="297"/>
      <c r="C1434" s="298" t="s">
        <v>466</v>
      </c>
      <c r="D1434" s="299"/>
      <c r="E1434" s="300">
        <v>47.53</v>
      </c>
      <c r="F1434" s="301"/>
      <c r="G1434" s="302"/>
      <c r="H1434" s="303"/>
      <c r="I1434" s="295"/>
      <c r="J1434" s="304"/>
      <c r="K1434" s="295"/>
      <c r="L1434" s="302"/>
      <c r="N1434" s="296" t="s">
        <v>466</v>
      </c>
      <c r="P1434" s="285"/>
    </row>
    <row r="1435" spans="1:16" ht="12.75">
      <c r="A1435" s="294"/>
      <c r="B1435" s="297"/>
      <c r="C1435" s="298" t="s">
        <v>467</v>
      </c>
      <c r="D1435" s="299"/>
      <c r="E1435" s="300">
        <v>2.66</v>
      </c>
      <c r="F1435" s="301"/>
      <c r="G1435" s="302"/>
      <c r="H1435" s="303"/>
      <c r="I1435" s="295"/>
      <c r="J1435" s="304"/>
      <c r="K1435" s="295"/>
      <c r="L1435" s="302"/>
      <c r="N1435" s="296" t="s">
        <v>467</v>
      </c>
      <c r="P1435" s="285"/>
    </row>
    <row r="1436" spans="1:16" ht="12.75">
      <c r="A1436" s="294"/>
      <c r="B1436" s="297"/>
      <c r="C1436" s="298" t="s">
        <v>535</v>
      </c>
      <c r="D1436" s="299"/>
      <c r="E1436" s="300">
        <v>16.7</v>
      </c>
      <c r="F1436" s="301"/>
      <c r="G1436" s="302"/>
      <c r="H1436" s="303"/>
      <c r="I1436" s="295"/>
      <c r="J1436" s="304"/>
      <c r="K1436" s="295"/>
      <c r="L1436" s="302"/>
      <c r="N1436" s="296" t="s">
        <v>535</v>
      </c>
      <c r="P1436" s="285"/>
    </row>
    <row r="1437" spans="1:16" ht="12.75">
      <c r="A1437" s="294"/>
      <c r="B1437" s="297"/>
      <c r="C1437" s="298" t="s">
        <v>508</v>
      </c>
      <c r="D1437" s="299"/>
      <c r="E1437" s="300">
        <v>13.8</v>
      </c>
      <c r="F1437" s="301"/>
      <c r="G1437" s="302"/>
      <c r="H1437" s="303"/>
      <c r="I1437" s="295"/>
      <c r="J1437" s="304"/>
      <c r="K1437" s="295"/>
      <c r="L1437" s="302"/>
      <c r="N1437" s="296" t="s">
        <v>508</v>
      </c>
      <c r="P1437" s="285"/>
    </row>
    <row r="1438" spans="1:16" ht="12.75">
      <c r="A1438" s="294"/>
      <c r="B1438" s="297"/>
      <c r="C1438" s="298" t="s">
        <v>537</v>
      </c>
      <c r="D1438" s="299"/>
      <c r="E1438" s="300">
        <v>18.53</v>
      </c>
      <c r="F1438" s="301"/>
      <c r="G1438" s="302"/>
      <c r="H1438" s="303"/>
      <c r="I1438" s="295"/>
      <c r="J1438" s="304"/>
      <c r="K1438" s="295"/>
      <c r="L1438" s="302"/>
      <c r="N1438" s="296" t="s">
        <v>537</v>
      </c>
      <c r="P1438" s="285"/>
    </row>
    <row r="1439" spans="1:16" ht="12.75">
      <c r="A1439" s="294"/>
      <c r="B1439" s="297"/>
      <c r="C1439" s="298" t="s">
        <v>538</v>
      </c>
      <c r="D1439" s="299"/>
      <c r="E1439" s="300">
        <v>3.72</v>
      </c>
      <c r="F1439" s="301"/>
      <c r="G1439" s="302"/>
      <c r="H1439" s="303"/>
      <c r="I1439" s="295"/>
      <c r="J1439" s="304"/>
      <c r="K1439" s="295"/>
      <c r="L1439" s="302"/>
      <c r="N1439" s="296" t="s">
        <v>538</v>
      </c>
      <c r="P1439" s="285"/>
    </row>
    <row r="1440" spans="1:16" ht="12.75">
      <c r="A1440" s="294"/>
      <c r="B1440" s="297"/>
      <c r="C1440" s="298" t="s">
        <v>539</v>
      </c>
      <c r="D1440" s="299"/>
      <c r="E1440" s="300">
        <v>28.12</v>
      </c>
      <c r="F1440" s="301"/>
      <c r="G1440" s="302"/>
      <c r="H1440" s="303"/>
      <c r="I1440" s="295"/>
      <c r="J1440" s="304"/>
      <c r="K1440" s="295"/>
      <c r="L1440" s="302"/>
      <c r="N1440" s="296" t="s">
        <v>539</v>
      </c>
      <c r="P1440" s="285"/>
    </row>
    <row r="1441" spans="1:16" ht="12.75">
      <c r="A1441" s="294"/>
      <c r="B1441" s="297"/>
      <c r="C1441" s="298" t="s">
        <v>540</v>
      </c>
      <c r="D1441" s="299"/>
      <c r="E1441" s="300">
        <v>2.98</v>
      </c>
      <c r="F1441" s="301"/>
      <c r="G1441" s="302"/>
      <c r="H1441" s="303"/>
      <c r="I1441" s="295"/>
      <c r="J1441" s="304"/>
      <c r="K1441" s="295"/>
      <c r="L1441" s="302"/>
      <c r="N1441" s="296" t="s">
        <v>540</v>
      </c>
      <c r="P1441" s="285"/>
    </row>
    <row r="1442" spans="1:16" ht="12.75">
      <c r="A1442" s="294"/>
      <c r="B1442" s="297"/>
      <c r="C1442" s="298" t="s">
        <v>544</v>
      </c>
      <c r="D1442" s="299"/>
      <c r="E1442" s="300">
        <v>7</v>
      </c>
      <c r="F1442" s="301"/>
      <c r="G1442" s="302"/>
      <c r="H1442" s="303"/>
      <c r="I1442" s="295"/>
      <c r="J1442" s="304"/>
      <c r="K1442" s="295"/>
      <c r="L1442" s="302"/>
      <c r="N1442" s="296" t="s">
        <v>544</v>
      </c>
      <c r="P1442" s="285"/>
    </row>
    <row r="1443" spans="1:81" ht="12.75">
      <c r="A1443" s="286">
        <v>303</v>
      </c>
      <c r="B1443" s="287" t="s">
        <v>1390</v>
      </c>
      <c r="C1443" s="288" t="s">
        <v>1391</v>
      </c>
      <c r="D1443" s="289" t="s">
        <v>160</v>
      </c>
      <c r="E1443" s="290">
        <v>432.38</v>
      </c>
      <c r="F1443" s="290">
        <v>0</v>
      </c>
      <c r="G1443" s="291">
        <f>E1443*F1443</f>
        <v>0</v>
      </c>
      <c r="H1443" s="292">
        <v>0.0012</v>
      </c>
      <c r="I1443" s="293">
        <f>E1443*H1443</f>
        <v>0.518856</v>
      </c>
      <c r="J1443" s="292">
        <v>0</v>
      </c>
      <c r="K1443" s="293">
        <f>E1443*J1443</f>
        <v>0</v>
      </c>
      <c r="L1443" s="291" t="s">
        <v>1787</v>
      </c>
      <c r="P1443" s="285">
        <v>2</v>
      </c>
      <c r="AB1443" s="254">
        <v>1</v>
      </c>
      <c r="AC1443" s="254">
        <v>7</v>
      </c>
      <c r="AD1443" s="254">
        <v>7</v>
      </c>
      <c r="BA1443" s="254">
        <v>2</v>
      </c>
      <c r="BB1443" s="254">
        <f>IF(BA1443=1,G1443,0)</f>
        <v>0</v>
      </c>
      <c r="BC1443" s="254">
        <f>IF(BA1443=2,G1443,0)</f>
        <v>0</v>
      </c>
      <c r="BD1443" s="254">
        <f>IF(BA1443=3,G1443,0)</f>
        <v>0</v>
      </c>
      <c r="BE1443" s="254">
        <f>IF(BA1443=4,G1443,0)</f>
        <v>0</v>
      </c>
      <c r="BF1443" s="254">
        <f>IF(BA1443=5,G1443,0)</f>
        <v>0</v>
      </c>
      <c r="CB1443" s="285">
        <v>1</v>
      </c>
      <c r="CC1443" s="285">
        <v>7</v>
      </c>
    </row>
    <row r="1444" spans="1:16" ht="12.75">
      <c r="A1444" s="294"/>
      <c r="B1444" s="297"/>
      <c r="C1444" s="298" t="s">
        <v>1392</v>
      </c>
      <c r="D1444" s="299"/>
      <c r="E1444" s="300">
        <v>0</v>
      </c>
      <c r="F1444" s="301"/>
      <c r="G1444" s="302"/>
      <c r="H1444" s="303"/>
      <c r="I1444" s="295"/>
      <c r="J1444" s="304"/>
      <c r="K1444" s="295"/>
      <c r="L1444" s="302"/>
      <c r="N1444" s="296" t="s">
        <v>1392</v>
      </c>
      <c r="P1444" s="285"/>
    </row>
    <row r="1445" spans="1:16" ht="12.75">
      <c r="A1445" s="294"/>
      <c r="B1445" s="297"/>
      <c r="C1445" s="298" t="s">
        <v>502</v>
      </c>
      <c r="D1445" s="299"/>
      <c r="E1445" s="300">
        <v>25.32</v>
      </c>
      <c r="F1445" s="301"/>
      <c r="G1445" s="302"/>
      <c r="H1445" s="303"/>
      <c r="I1445" s="295"/>
      <c r="J1445" s="304"/>
      <c r="K1445" s="295"/>
      <c r="L1445" s="302"/>
      <c r="N1445" s="296" t="s">
        <v>502</v>
      </c>
      <c r="P1445" s="285"/>
    </row>
    <row r="1446" spans="1:16" ht="12.75">
      <c r="A1446" s="294"/>
      <c r="B1446" s="297"/>
      <c r="C1446" s="298" t="s">
        <v>491</v>
      </c>
      <c r="D1446" s="299"/>
      <c r="E1446" s="300">
        <v>59.9</v>
      </c>
      <c r="F1446" s="301"/>
      <c r="G1446" s="302"/>
      <c r="H1446" s="303"/>
      <c r="I1446" s="295"/>
      <c r="J1446" s="304"/>
      <c r="K1446" s="295"/>
      <c r="L1446" s="302"/>
      <c r="N1446" s="296" t="s">
        <v>491</v>
      </c>
      <c r="P1446" s="285"/>
    </row>
    <row r="1447" spans="1:16" ht="12.75">
      <c r="A1447" s="294"/>
      <c r="B1447" s="297"/>
      <c r="C1447" s="298" t="s">
        <v>505</v>
      </c>
      <c r="D1447" s="299"/>
      <c r="E1447" s="300">
        <v>88.5</v>
      </c>
      <c r="F1447" s="301"/>
      <c r="G1447" s="302"/>
      <c r="H1447" s="303"/>
      <c r="I1447" s="295"/>
      <c r="J1447" s="304"/>
      <c r="K1447" s="295"/>
      <c r="L1447" s="302"/>
      <c r="N1447" s="296" t="s">
        <v>505</v>
      </c>
      <c r="P1447" s="285"/>
    </row>
    <row r="1448" spans="1:16" ht="12.75">
      <c r="A1448" s="294"/>
      <c r="B1448" s="297"/>
      <c r="C1448" s="298" t="s">
        <v>534</v>
      </c>
      <c r="D1448" s="299"/>
      <c r="E1448" s="300">
        <v>113.1</v>
      </c>
      <c r="F1448" s="301"/>
      <c r="G1448" s="302"/>
      <c r="H1448" s="303"/>
      <c r="I1448" s="295"/>
      <c r="J1448" s="304"/>
      <c r="K1448" s="295"/>
      <c r="L1448" s="302"/>
      <c r="N1448" s="296" t="s">
        <v>534</v>
      </c>
      <c r="P1448" s="285"/>
    </row>
    <row r="1449" spans="1:16" ht="12.75">
      <c r="A1449" s="294"/>
      <c r="B1449" s="297"/>
      <c r="C1449" s="298" t="s">
        <v>465</v>
      </c>
      <c r="D1449" s="299"/>
      <c r="E1449" s="300">
        <v>4.52</v>
      </c>
      <c r="F1449" s="301"/>
      <c r="G1449" s="302"/>
      <c r="H1449" s="303"/>
      <c r="I1449" s="295"/>
      <c r="J1449" s="304"/>
      <c r="K1449" s="295"/>
      <c r="L1449" s="302"/>
      <c r="N1449" s="296" t="s">
        <v>465</v>
      </c>
      <c r="P1449" s="285"/>
    </row>
    <row r="1450" spans="1:16" ht="12.75">
      <c r="A1450" s="294"/>
      <c r="B1450" s="297"/>
      <c r="C1450" s="298" t="s">
        <v>466</v>
      </c>
      <c r="D1450" s="299"/>
      <c r="E1450" s="300">
        <v>47.53</v>
      </c>
      <c r="F1450" s="301"/>
      <c r="G1450" s="302"/>
      <c r="H1450" s="303"/>
      <c r="I1450" s="295"/>
      <c r="J1450" s="304"/>
      <c r="K1450" s="295"/>
      <c r="L1450" s="302"/>
      <c r="N1450" s="296" t="s">
        <v>466</v>
      </c>
      <c r="P1450" s="285"/>
    </row>
    <row r="1451" spans="1:16" ht="12.75">
      <c r="A1451" s="294"/>
      <c r="B1451" s="297"/>
      <c r="C1451" s="298" t="s">
        <v>467</v>
      </c>
      <c r="D1451" s="299"/>
      <c r="E1451" s="300">
        <v>2.66</v>
      </c>
      <c r="F1451" s="301"/>
      <c r="G1451" s="302"/>
      <c r="H1451" s="303"/>
      <c r="I1451" s="295"/>
      <c r="J1451" s="304"/>
      <c r="K1451" s="295"/>
      <c r="L1451" s="302"/>
      <c r="N1451" s="296" t="s">
        <v>467</v>
      </c>
      <c r="P1451" s="285"/>
    </row>
    <row r="1452" spans="1:16" ht="12.75">
      <c r="A1452" s="294"/>
      <c r="B1452" s="297"/>
      <c r="C1452" s="298" t="s">
        <v>535</v>
      </c>
      <c r="D1452" s="299"/>
      <c r="E1452" s="300">
        <v>16.7</v>
      </c>
      <c r="F1452" s="301"/>
      <c r="G1452" s="302"/>
      <c r="H1452" s="303"/>
      <c r="I1452" s="295"/>
      <c r="J1452" s="304"/>
      <c r="K1452" s="295"/>
      <c r="L1452" s="302"/>
      <c r="N1452" s="296" t="s">
        <v>535</v>
      </c>
      <c r="P1452" s="285"/>
    </row>
    <row r="1453" spans="1:16" ht="12.75">
      <c r="A1453" s="294"/>
      <c r="B1453" s="297"/>
      <c r="C1453" s="298" t="s">
        <v>508</v>
      </c>
      <c r="D1453" s="299"/>
      <c r="E1453" s="300">
        <v>13.8</v>
      </c>
      <c r="F1453" s="301"/>
      <c r="G1453" s="302"/>
      <c r="H1453" s="303"/>
      <c r="I1453" s="295"/>
      <c r="J1453" s="304"/>
      <c r="K1453" s="295"/>
      <c r="L1453" s="302"/>
      <c r="N1453" s="296" t="s">
        <v>508</v>
      </c>
      <c r="P1453" s="285"/>
    </row>
    <row r="1454" spans="1:16" ht="12.75">
      <c r="A1454" s="294"/>
      <c r="B1454" s="297"/>
      <c r="C1454" s="298" t="s">
        <v>537</v>
      </c>
      <c r="D1454" s="299"/>
      <c r="E1454" s="300">
        <v>18.53</v>
      </c>
      <c r="F1454" s="301"/>
      <c r="G1454" s="302"/>
      <c r="H1454" s="303"/>
      <c r="I1454" s="295"/>
      <c r="J1454" s="304"/>
      <c r="K1454" s="295"/>
      <c r="L1454" s="302"/>
      <c r="N1454" s="296" t="s">
        <v>537</v>
      </c>
      <c r="P1454" s="285"/>
    </row>
    <row r="1455" spans="1:16" ht="12.75">
      <c r="A1455" s="294"/>
      <c r="B1455" s="297"/>
      <c r="C1455" s="298" t="s">
        <v>538</v>
      </c>
      <c r="D1455" s="299"/>
      <c r="E1455" s="300">
        <v>3.72</v>
      </c>
      <c r="F1455" s="301"/>
      <c r="G1455" s="302"/>
      <c r="H1455" s="303"/>
      <c r="I1455" s="295"/>
      <c r="J1455" s="304"/>
      <c r="K1455" s="295"/>
      <c r="L1455" s="302"/>
      <c r="N1455" s="296" t="s">
        <v>538</v>
      </c>
      <c r="P1455" s="285"/>
    </row>
    <row r="1456" spans="1:16" ht="12.75">
      <c r="A1456" s="294"/>
      <c r="B1456" s="297"/>
      <c r="C1456" s="298" t="s">
        <v>539</v>
      </c>
      <c r="D1456" s="299"/>
      <c r="E1456" s="300">
        <v>28.12</v>
      </c>
      <c r="F1456" s="301"/>
      <c r="G1456" s="302"/>
      <c r="H1456" s="303"/>
      <c r="I1456" s="295"/>
      <c r="J1456" s="304"/>
      <c r="K1456" s="295"/>
      <c r="L1456" s="302"/>
      <c r="N1456" s="296" t="s">
        <v>539</v>
      </c>
      <c r="P1456" s="285"/>
    </row>
    <row r="1457" spans="1:16" ht="12.75">
      <c r="A1457" s="294"/>
      <c r="B1457" s="297"/>
      <c r="C1457" s="298" t="s">
        <v>540</v>
      </c>
      <c r="D1457" s="299"/>
      <c r="E1457" s="300">
        <v>2.98</v>
      </c>
      <c r="F1457" s="301"/>
      <c r="G1457" s="302"/>
      <c r="H1457" s="303"/>
      <c r="I1457" s="295"/>
      <c r="J1457" s="304"/>
      <c r="K1457" s="295"/>
      <c r="L1457" s="302"/>
      <c r="N1457" s="296" t="s">
        <v>540</v>
      </c>
      <c r="P1457" s="285"/>
    </row>
    <row r="1458" spans="1:16" ht="12.75">
      <c r="A1458" s="294"/>
      <c r="B1458" s="297"/>
      <c r="C1458" s="298" t="s">
        <v>544</v>
      </c>
      <c r="D1458" s="299"/>
      <c r="E1458" s="300">
        <v>7</v>
      </c>
      <c r="F1458" s="301"/>
      <c r="G1458" s="302"/>
      <c r="H1458" s="303"/>
      <c r="I1458" s="295"/>
      <c r="J1458" s="304"/>
      <c r="K1458" s="295"/>
      <c r="L1458" s="302"/>
      <c r="N1458" s="296" t="s">
        <v>544</v>
      </c>
      <c r="P1458" s="285"/>
    </row>
    <row r="1459" spans="1:81" ht="12.75">
      <c r="A1459" s="286">
        <v>304</v>
      </c>
      <c r="B1459" s="287" t="s">
        <v>1393</v>
      </c>
      <c r="C1459" s="288" t="s">
        <v>1394</v>
      </c>
      <c r="D1459" s="289" t="s">
        <v>200</v>
      </c>
      <c r="E1459" s="290">
        <v>86.476</v>
      </c>
      <c r="F1459" s="290">
        <v>0</v>
      </c>
      <c r="G1459" s="291">
        <f>E1459*F1459</f>
        <v>0</v>
      </c>
      <c r="H1459" s="292">
        <v>0.001</v>
      </c>
      <c r="I1459" s="293">
        <f>E1459*H1459</f>
        <v>0.086476</v>
      </c>
      <c r="J1459" s="292"/>
      <c r="K1459" s="293">
        <f>E1459*J1459</f>
        <v>0</v>
      </c>
      <c r="L1459" s="291" t="s">
        <v>1788</v>
      </c>
      <c r="P1459" s="285">
        <v>2</v>
      </c>
      <c r="AB1459" s="254">
        <v>3</v>
      </c>
      <c r="AC1459" s="254">
        <v>7</v>
      </c>
      <c r="AD1459" s="254">
        <v>58581709</v>
      </c>
      <c r="BA1459" s="254">
        <v>2</v>
      </c>
      <c r="BB1459" s="254">
        <f>IF(BA1459=1,G1459,0)</f>
        <v>0</v>
      </c>
      <c r="BC1459" s="254">
        <f>IF(BA1459=2,G1459,0)</f>
        <v>0</v>
      </c>
      <c r="BD1459" s="254">
        <f>IF(BA1459=3,G1459,0)</f>
        <v>0</v>
      </c>
      <c r="BE1459" s="254">
        <f>IF(BA1459=4,G1459,0)</f>
        <v>0</v>
      </c>
      <c r="BF1459" s="254">
        <f>IF(BA1459=5,G1459,0)</f>
        <v>0</v>
      </c>
      <c r="CB1459" s="285">
        <v>3</v>
      </c>
      <c r="CC1459" s="285">
        <v>7</v>
      </c>
    </row>
    <row r="1460" spans="1:16" ht="12.75">
      <c r="A1460" s="294"/>
      <c r="B1460" s="297"/>
      <c r="C1460" s="298" t="s">
        <v>1395</v>
      </c>
      <c r="D1460" s="299"/>
      <c r="E1460" s="300">
        <v>5.064</v>
      </c>
      <c r="F1460" s="301"/>
      <c r="G1460" s="302"/>
      <c r="H1460" s="303"/>
      <c r="I1460" s="295"/>
      <c r="J1460" s="304"/>
      <c r="K1460" s="295"/>
      <c r="L1460" s="302"/>
      <c r="N1460" s="296" t="s">
        <v>1395</v>
      </c>
      <c r="P1460" s="285"/>
    </row>
    <row r="1461" spans="1:16" ht="12.75">
      <c r="A1461" s="294"/>
      <c r="B1461" s="297"/>
      <c r="C1461" s="298" t="s">
        <v>1396</v>
      </c>
      <c r="D1461" s="299"/>
      <c r="E1461" s="300">
        <v>11.98</v>
      </c>
      <c r="F1461" s="301"/>
      <c r="G1461" s="302"/>
      <c r="H1461" s="303"/>
      <c r="I1461" s="295"/>
      <c r="J1461" s="304"/>
      <c r="K1461" s="295"/>
      <c r="L1461" s="302"/>
      <c r="N1461" s="296" t="s">
        <v>1396</v>
      </c>
      <c r="P1461" s="285"/>
    </row>
    <row r="1462" spans="1:16" ht="12.75">
      <c r="A1462" s="294"/>
      <c r="B1462" s="297"/>
      <c r="C1462" s="298" t="s">
        <v>1397</v>
      </c>
      <c r="D1462" s="299"/>
      <c r="E1462" s="300">
        <v>17.7</v>
      </c>
      <c r="F1462" s="301"/>
      <c r="G1462" s="302"/>
      <c r="H1462" s="303"/>
      <c r="I1462" s="295"/>
      <c r="J1462" s="304"/>
      <c r="K1462" s="295"/>
      <c r="L1462" s="302"/>
      <c r="N1462" s="296" t="s">
        <v>1397</v>
      </c>
      <c r="P1462" s="285"/>
    </row>
    <row r="1463" spans="1:16" ht="12.75">
      <c r="A1463" s="294"/>
      <c r="B1463" s="297"/>
      <c r="C1463" s="298" t="s">
        <v>1398</v>
      </c>
      <c r="D1463" s="299"/>
      <c r="E1463" s="300">
        <v>22.62</v>
      </c>
      <c r="F1463" s="301"/>
      <c r="G1463" s="302"/>
      <c r="H1463" s="303"/>
      <c r="I1463" s="295"/>
      <c r="J1463" s="304"/>
      <c r="K1463" s="295"/>
      <c r="L1463" s="302"/>
      <c r="N1463" s="296" t="s">
        <v>1398</v>
      </c>
      <c r="P1463" s="285"/>
    </row>
    <row r="1464" spans="1:16" ht="12.75">
      <c r="A1464" s="294"/>
      <c r="B1464" s="297"/>
      <c r="C1464" s="298" t="s">
        <v>1399</v>
      </c>
      <c r="D1464" s="299"/>
      <c r="E1464" s="300">
        <v>0.904</v>
      </c>
      <c r="F1464" s="301"/>
      <c r="G1464" s="302"/>
      <c r="H1464" s="303"/>
      <c r="I1464" s="295"/>
      <c r="J1464" s="304"/>
      <c r="K1464" s="295"/>
      <c r="L1464" s="302"/>
      <c r="N1464" s="296" t="s">
        <v>1399</v>
      </c>
      <c r="P1464" s="285"/>
    </row>
    <row r="1465" spans="1:16" ht="12.75">
      <c r="A1465" s="294"/>
      <c r="B1465" s="297"/>
      <c r="C1465" s="298" t="s">
        <v>1400</v>
      </c>
      <c r="D1465" s="299"/>
      <c r="E1465" s="300">
        <v>9.506</v>
      </c>
      <c r="F1465" s="301"/>
      <c r="G1465" s="302"/>
      <c r="H1465" s="303"/>
      <c r="I1465" s="295"/>
      <c r="J1465" s="304"/>
      <c r="K1465" s="295"/>
      <c r="L1465" s="302"/>
      <c r="N1465" s="296" t="s">
        <v>1400</v>
      </c>
      <c r="P1465" s="285"/>
    </row>
    <row r="1466" spans="1:16" ht="12.75">
      <c r="A1466" s="294"/>
      <c r="B1466" s="297"/>
      <c r="C1466" s="298" t="s">
        <v>1401</v>
      </c>
      <c r="D1466" s="299"/>
      <c r="E1466" s="300">
        <v>0.532</v>
      </c>
      <c r="F1466" s="301"/>
      <c r="G1466" s="302"/>
      <c r="H1466" s="303"/>
      <c r="I1466" s="295"/>
      <c r="J1466" s="304"/>
      <c r="K1466" s="295"/>
      <c r="L1466" s="302"/>
      <c r="N1466" s="296" t="s">
        <v>1401</v>
      </c>
      <c r="P1466" s="285"/>
    </row>
    <row r="1467" spans="1:16" ht="12.75">
      <c r="A1467" s="294"/>
      <c r="B1467" s="297"/>
      <c r="C1467" s="298" t="s">
        <v>1402</v>
      </c>
      <c r="D1467" s="299"/>
      <c r="E1467" s="300">
        <v>3.34</v>
      </c>
      <c r="F1467" s="301"/>
      <c r="G1467" s="302"/>
      <c r="H1467" s="303"/>
      <c r="I1467" s="295"/>
      <c r="J1467" s="304"/>
      <c r="K1467" s="295"/>
      <c r="L1467" s="302"/>
      <c r="N1467" s="296" t="s">
        <v>1402</v>
      </c>
      <c r="P1467" s="285"/>
    </row>
    <row r="1468" spans="1:16" ht="12.75">
      <c r="A1468" s="294"/>
      <c r="B1468" s="297"/>
      <c r="C1468" s="298" t="s">
        <v>1403</v>
      </c>
      <c r="D1468" s="299"/>
      <c r="E1468" s="300">
        <v>2.76</v>
      </c>
      <c r="F1468" s="301"/>
      <c r="G1468" s="302"/>
      <c r="H1468" s="303"/>
      <c r="I1468" s="295"/>
      <c r="J1468" s="304"/>
      <c r="K1468" s="295"/>
      <c r="L1468" s="302"/>
      <c r="N1468" s="296" t="s">
        <v>1403</v>
      </c>
      <c r="P1468" s="285"/>
    </row>
    <row r="1469" spans="1:16" ht="12.75">
      <c r="A1469" s="294"/>
      <c r="B1469" s="297"/>
      <c r="C1469" s="298" t="s">
        <v>1404</v>
      </c>
      <c r="D1469" s="299"/>
      <c r="E1469" s="300">
        <v>3.706</v>
      </c>
      <c r="F1469" s="301"/>
      <c r="G1469" s="302"/>
      <c r="H1469" s="303"/>
      <c r="I1469" s="295"/>
      <c r="J1469" s="304"/>
      <c r="K1469" s="295"/>
      <c r="L1469" s="302"/>
      <c r="N1469" s="296" t="s">
        <v>1404</v>
      </c>
      <c r="P1469" s="285"/>
    </row>
    <row r="1470" spans="1:16" ht="12.75">
      <c r="A1470" s="294"/>
      <c r="B1470" s="297"/>
      <c r="C1470" s="298" t="s">
        <v>1405</v>
      </c>
      <c r="D1470" s="299"/>
      <c r="E1470" s="300">
        <v>0.744</v>
      </c>
      <c r="F1470" s="301"/>
      <c r="G1470" s="302"/>
      <c r="H1470" s="303"/>
      <c r="I1470" s="295"/>
      <c r="J1470" s="304"/>
      <c r="K1470" s="295"/>
      <c r="L1470" s="302"/>
      <c r="N1470" s="296" t="s">
        <v>1405</v>
      </c>
      <c r="P1470" s="285"/>
    </row>
    <row r="1471" spans="1:16" ht="12.75">
      <c r="A1471" s="294"/>
      <c r="B1471" s="297"/>
      <c r="C1471" s="298" t="s">
        <v>1406</v>
      </c>
      <c r="D1471" s="299"/>
      <c r="E1471" s="300">
        <v>5.624</v>
      </c>
      <c r="F1471" s="301"/>
      <c r="G1471" s="302"/>
      <c r="H1471" s="303"/>
      <c r="I1471" s="295"/>
      <c r="J1471" s="304"/>
      <c r="K1471" s="295"/>
      <c r="L1471" s="302"/>
      <c r="N1471" s="296" t="s">
        <v>1406</v>
      </c>
      <c r="P1471" s="285"/>
    </row>
    <row r="1472" spans="1:16" ht="12.75">
      <c r="A1472" s="294"/>
      <c r="B1472" s="297"/>
      <c r="C1472" s="298" t="s">
        <v>1407</v>
      </c>
      <c r="D1472" s="299"/>
      <c r="E1472" s="300">
        <v>0.596</v>
      </c>
      <c r="F1472" s="301"/>
      <c r="G1472" s="302"/>
      <c r="H1472" s="303"/>
      <c r="I1472" s="295"/>
      <c r="J1472" s="304"/>
      <c r="K1472" s="295"/>
      <c r="L1472" s="302"/>
      <c r="N1472" s="296" t="s">
        <v>1407</v>
      </c>
      <c r="P1472" s="285"/>
    </row>
    <row r="1473" spans="1:16" ht="12.75">
      <c r="A1473" s="294"/>
      <c r="B1473" s="297"/>
      <c r="C1473" s="298" t="s">
        <v>1408</v>
      </c>
      <c r="D1473" s="299"/>
      <c r="E1473" s="300">
        <v>1.4</v>
      </c>
      <c r="F1473" s="301"/>
      <c r="G1473" s="302"/>
      <c r="H1473" s="303"/>
      <c r="I1473" s="295"/>
      <c r="J1473" s="304"/>
      <c r="K1473" s="295"/>
      <c r="L1473" s="302"/>
      <c r="N1473" s="296" t="s">
        <v>1408</v>
      </c>
      <c r="P1473" s="285"/>
    </row>
    <row r="1474" spans="1:81" ht="12.75">
      <c r="A1474" s="286">
        <v>305</v>
      </c>
      <c r="B1474" s="287" t="s">
        <v>1409</v>
      </c>
      <c r="C1474" s="288" t="s">
        <v>1410</v>
      </c>
      <c r="D1474" s="289" t="s">
        <v>160</v>
      </c>
      <c r="E1474" s="290">
        <v>453.999</v>
      </c>
      <c r="F1474" s="290">
        <v>0</v>
      </c>
      <c r="G1474" s="291">
        <f>E1474*F1474</f>
        <v>0</v>
      </c>
      <c r="H1474" s="292">
        <v>0.0192</v>
      </c>
      <c r="I1474" s="293">
        <f>E1474*H1474</f>
        <v>8.7167808</v>
      </c>
      <c r="J1474" s="292"/>
      <c r="K1474" s="293">
        <f>E1474*J1474</f>
        <v>0</v>
      </c>
      <c r="L1474" s="291" t="s">
        <v>1791</v>
      </c>
      <c r="P1474" s="285">
        <v>2</v>
      </c>
      <c r="AB1474" s="254">
        <v>12</v>
      </c>
      <c r="AC1474" s="254">
        <v>1</v>
      </c>
      <c r="AD1474" s="254">
        <v>294</v>
      </c>
      <c r="BA1474" s="254">
        <v>2</v>
      </c>
      <c r="BB1474" s="254">
        <f>IF(BA1474=1,G1474,0)</f>
        <v>0</v>
      </c>
      <c r="BC1474" s="254">
        <f>IF(BA1474=2,G1474,0)</f>
        <v>0</v>
      </c>
      <c r="BD1474" s="254">
        <f>IF(BA1474=3,G1474,0)</f>
        <v>0</v>
      </c>
      <c r="BE1474" s="254">
        <f>IF(BA1474=4,G1474,0)</f>
        <v>0</v>
      </c>
      <c r="BF1474" s="254">
        <f>IF(BA1474=5,G1474,0)</f>
        <v>0</v>
      </c>
      <c r="CB1474" s="285">
        <v>12</v>
      </c>
      <c r="CC1474" s="285">
        <v>1</v>
      </c>
    </row>
    <row r="1475" spans="1:16" ht="12.75">
      <c r="A1475" s="294"/>
      <c r="B1475" s="297"/>
      <c r="C1475" s="298" t="s">
        <v>1411</v>
      </c>
      <c r="D1475" s="299"/>
      <c r="E1475" s="300">
        <v>26.586</v>
      </c>
      <c r="F1475" s="301"/>
      <c r="G1475" s="302"/>
      <c r="H1475" s="303"/>
      <c r="I1475" s="295"/>
      <c r="J1475" s="304"/>
      <c r="K1475" s="295"/>
      <c r="L1475" s="302"/>
      <c r="N1475" s="296" t="s">
        <v>1411</v>
      </c>
      <c r="P1475" s="285"/>
    </row>
    <row r="1476" spans="1:16" ht="12.75">
      <c r="A1476" s="294"/>
      <c r="B1476" s="297"/>
      <c r="C1476" s="298" t="s">
        <v>1412</v>
      </c>
      <c r="D1476" s="299"/>
      <c r="E1476" s="300">
        <v>62.895</v>
      </c>
      <c r="F1476" s="301"/>
      <c r="G1476" s="302"/>
      <c r="H1476" s="303"/>
      <c r="I1476" s="295"/>
      <c r="J1476" s="304"/>
      <c r="K1476" s="295"/>
      <c r="L1476" s="302"/>
      <c r="N1476" s="296" t="s">
        <v>1412</v>
      </c>
      <c r="P1476" s="285"/>
    </row>
    <row r="1477" spans="1:16" ht="12.75">
      <c r="A1477" s="294"/>
      <c r="B1477" s="297"/>
      <c r="C1477" s="298" t="s">
        <v>1413</v>
      </c>
      <c r="D1477" s="299"/>
      <c r="E1477" s="300">
        <v>92.925</v>
      </c>
      <c r="F1477" s="301"/>
      <c r="G1477" s="302"/>
      <c r="H1477" s="303"/>
      <c r="I1477" s="295"/>
      <c r="J1477" s="304"/>
      <c r="K1477" s="295"/>
      <c r="L1477" s="302"/>
      <c r="N1477" s="296" t="s">
        <v>1413</v>
      </c>
      <c r="P1477" s="285"/>
    </row>
    <row r="1478" spans="1:16" ht="12.75">
      <c r="A1478" s="294"/>
      <c r="B1478" s="297"/>
      <c r="C1478" s="298" t="s">
        <v>1414</v>
      </c>
      <c r="D1478" s="299"/>
      <c r="E1478" s="300">
        <v>118.755</v>
      </c>
      <c r="F1478" s="301"/>
      <c r="G1478" s="302"/>
      <c r="H1478" s="303"/>
      <c r="I1478" s="295"/>
      <c r="J1478" s="304"/>
      <c r="K1478" s="295"/>
      <c r="L1478" s="302"/>
      <c r="N1478" s="296" t="s">
        <v>1414</v>
      </c>
      <c r="P1478" s="285"/>
    </row>
    <row r="1479" spans="1:16" ht="12.75">
      <c r="A1479" s="294"/>
      <c r="B1479" s="297"/>
      <c r="C1479" s="298" t="s">
        <v>1415</v>
      </c>
      <c r="D1479" s="299"/>
      <c r="E1479" s="300">
        <v>4.746</v>
      </c>
      <c r="F1479" s="301"/>
      <c r="G1479" s="302"/>
      <c r="H1479" s="303"/>
      <c r="I1479" s="295"/>
      <c r="J1479" s="304"/>
      <c r="K1479" s="295"/>
      <c r="L1479" s="302"/>
      <c r="N1479" s="296" t="s">
        <v>1415</v>
      </c>
      <c r="P1479" s="285"/>
    </row>
    <row r="1480" spans="1:16" ht="12.75">
      <c r="A1480" s="294"/>
      <c r="B1480" s="297"/>
      <c r="C1480" s="298" t="s">
        <v>1416</v>
      </c>
      <c r="D1480" s="299"/>
      <c r="E1480" s="300">
        <v>49.9065</v>
      </c>
      <c r="F1480" s="301"/>
      <c r="G1480" s="302"/>
      <c r="H1480" s="303"/>
      <c r="I1480" s="295"/>
      <c r="J1480" s="304"/>
      <c r="K1480" s="295"/>
      <c r="L1480" s="302"/>
      <c r="N1480" s="296" t="s">
        <v>1416</v>
      </c>
      <c r="P1480" s="285"/>
    </row>
    <row r="1481" spans="1:16" ht="12.75">
      <c r="A1481" s="294"/>
      <c r="B1481" s="297"/>
      <c r="C1481" s="298" t="s">
        <v>1417</v>
      </c>
      <c r="D1481" s="299"/>
      <c r="E1481" s="300">
        <v>2.793</v>
      </c>
      <c r="F1481" s="301"/>
      <c r="G1481" s="302"/>
      <c r="H1481" s="303"/>
      <c r="I1481" s="295"/>
      <c r="J1481" s="304"/>
      <c r="K1481" s="295"/>
      <c r="L1481" s="302"/>
      <c r="N1481" s="296" t="s">
        <v>1417</v>
      </c>
      <c r="P1481" s="285"/>
    </row>
    <row r="1482" spans="1:16" ht="12.75">
      <c r="A1482" s="294"/>
      <c r="B1482" s="297"/>
      <c r="C1482" s="298" t="s">
        <v>1418</v>
      </c>
      <c r="D1482" s="299"/>
      <c r="E1482" s="300">
        <v>17.535</v>
      </c>
      <c r="F1482" s="301"/>
      <c r="G1482" s="302"/>
      <c r="H1482" s="303"/>
      <c r="I1482" s="295"/>
      <c r="J1482" s="304"/>
      <c r="K1482" s="295"/>
      <c r="L1482" s="302"/>
      <c r="N1482" s="296" t="s">
        <v>1418</v>
      </c>
      <c r="P1482" s="285"/>
    </row>
    <row r="1483" spans="1:16" ht="12.75">
      <c r="A1483" s="294"/>
      <c r="B1483" s="297"/>
      <c r="C1483" s="298" t="s">
        <v>1419</v>
      </c>
      <c r="D1483" s="299"/>
      <c r="E1483" s="300">
        <v>14.49</v>
      </c>
      <c r="F1483" s="301"/>
      <c r="G1483" s="302"/>
      <c r="H1483" s="303"/>
      <c r="I1483" s="295"/>
      <c r="J1483" s="304"/>
      <c r="K1483" s="295"/>
      <c r="L1483" s="302"/>
      <c r="N1483" s="296" t="s">
        <v>1419</v>
      </c>
      <c r="P1483" s="285"/>
    </row>
    <row r="1484" spans="1:16" ht="12.75">
      <c r="A1484" s="294"/>
      <c r="B1484" s="297"/>
      <c r="C1484" s="298" t="s">
        <v>1420</v>
      </c>
      <c r="D1484" s="299"/>
      <c r="E1484" s="300">
        <v>19.4565</v>
      </c>
      <c r="F1484" s="301"/>
      <c r="G1484" s="302"/>
      <c r="H1484" s="303"/>
      <c r="I1484" s="295"/>
      <c r="J1484" s="304"/>
      <c r="K1484" s="295"/>
      <c r="L1484" s="302"/>
      <c r="N1484" s="296" t="s">
        <v>1420</v>
      </c>
      <c r="P1484" s="285"/>
    </row>
    <row r="1485" spans="1:16" ht="12.75">
      <c r="A1485" s="294"/>
      <c r="B1485" s="297"/>
      <c r="C1485" s="298" t="s">
        <v>1421</v>
      </c>
      <c r="D1485" s="299"/>
      <c r="E1485" s="300">
        <v>3.906</v>
      </c>
      <c r="F1485" s="301"/>
      <c r="G1485" s="302"/>
      <c r="H1485" s="303"/>
      <c r="I1485" s="295"/>
      <c r="J1485" s="304"/>
      <c r="K1485" s="295"/>
      <c r="L1485" s="302"/>
      <c r="N1485" s="296" t="s">
        <v>1421</v>
      </c>
      <c r="P1485" s="285"/>
    </row>
    <row r="1486" spans="1:16" ht="12.75">
      <c r="A1486" s="294"/>
      <c r="B1486" s="297"/>
      <c r="C1486" s="298" t="s">
        <v>1422</v>
      </c>
      <c r="D1486" s="299"/>
      <c r="E1486" s="300">
        <v>29.526</v>
      </c>
      <c r="F1486" s="301"/>
      <c r="G1486" s="302"/>
      <c r="H1486" s="303"/>
      <c r="I1486" s="295"/>
      <c r="J1486" s="304"/>
      <c r="K1486" s="295"/>
      <c r="L1486" s="302"/>
      <c r="N1486" s="296" t="s">
        <v>1422</v>
      </c>
      <c r="P1486" s="285"/>
    </row>
    <row r="1487" spans="1:16" ht="12.75">
      <c r="A1487" s="294"/>
      <c r="B1487" s="297"/>
      <c r="C1487" s="298" t="s">
        <v>1423</v>
      </c>
      <c r="D1487" s="299"/>
      <c r="E1487" s="300">
        <v>3.129</v>
      </c>
      <c r="F1487" s="301"/>
      <c r="G1487" s="302"/>
      <c r="H1487" s="303"/>
      <c r="I1487" s="295"/>
      <c r="J1487" s="304"/>
      <c r="K1487" s="295"/>
      <c r="L1487" s="302"/>
      <c r="N1487" s="296" t="s">
        <v>1423</v>
      </c>
      <c r="P1487" s="285"/>
    </row>
    <row r="1488" spans="1:16" ht="12.75">
      <c r="A1488" s="294"/>
      <c r="B1488" s="297"/>
      <c r="C1488" s="298" t="s">
        <v>1424</v>
      </c>
      <c r="D1488" s="299"/>
      <c r="E1488" s="300">
        <v>7.35</v>
      </c>
      <c r="F1488" s="301"/>
      <c r="G1488" s="302"/>
      <c r="H1488" s="303"/>
      <c r="I1488" s="295"/>
      <c r="J1488" s="304"/>
      <c r="K1488" s="295"/>
      <c r="L1488" s="302"/>
      <c r="N1488" s="296" t="s">
        <v>1424</v>
      </c>
      <c r="P1488" s="285"/>
    </row>
    <row r="1489" spans="1:81" ht="12.75">
      <c r="A1489" s="286">
        <v>306</v>
      </c>
      <c r="B1489" s="287" t="s">
        <v>1425</v>
      </c>
      <c r="C1489" s="288" t="s">
        <v>1426</v>
      </c>
      <c r="D1489" s="289" t="s">
        <v>160</v>
      </c>
      <c r="E1489" s="290">
        <v>0.63</v>
      </c>
      <c r="F1489" s="290">
        <v>0</v>
      </c>
      <c r="G1489" s="291">
        <f>E1489*F1489</f>
        <v>0</v>
      </c>
      <c r="H1489" s="292">
        <v>0.01238</v>
      </c>
      <c r="I1489" s="293">
        <f>E1489*H1489</f>
        <v>0.007799400000000001</v>
      </c>
      <c r="J1489" s="292"/>
      <c r="K1489" s="293">
        <f>E1489*J1489</f>
        <v>0</v>
      </c>
      <c r="L1489" s="291" t="s">
        <v>1791</v>
      </c>
      <c r="P1489" s="285">
        <v>2</v>
      </c>
      <c r="AB1489" s="254">
        <v>12</v>
      </c>
      <c r="AC1489" s="254">
        <v>1</v>
      </c>
      <c r="AD1489" s="254">
        <v>629</v>
      </c>
      <c r="BA1489" s="254">
        <v>2</v>
      </c>
      <c r="BB1489" s="254">
        <f>IF(BA1489=1,G1489,0)</f>
        <v>0</v>
      </c>
      <c r="BC1489" s="254">
        <f>IF(BA1489=2,G1489,0)</f>
        <v>0</v>
      </c>
      <c r="BD1489" s="254">
        <f>IF(BA1489=3,G1489,0)</f>
        <v>0</v>
      </c>
      <c r="BE1489" s="254">
        <f>IF(BA1489=4,G1489,0)</f>
        <v>0</v>
      </c>
      <c r="BF1489" s="254">
        <f>IF(BA1489=5,G1489,0)</f>
        <v>0</v>
      </c>
      <c r="CB1489" s="285">
        <v>12</v>
      </c>
      <c r="CC1489" s="285">
        <v>1</v>
      </c>
    </row>
    <row r="1490" spans="1:16" ht="12.75">
      <c r="A1490" s="294"/>
      <c r="B1490" s="297"/>
      <c r="C1490" s="298" t="s">
        <v>1427</v>
      </c>
      <c r="D1490" s="299"/>
      <c r="E1490" s="300">
        <v>0.63</v>
      </c>
      <c r="F1490" s="301"/>
      <c r="G1490" s="302"/>
      <c r="H1490" s="303"/>
      <c r="I1490" s="295"/>
      <c r="J1490" s="304"/>
      <c r="K1490" s="295"/>
      <c r="L1490" s="302"/>
      <c r="N1490" s="296" t="s">
        <v>1427</v>
      </c>
      <c r="P1490" s="285"/>
    </row>
    <row r="1491" spans="1:81" ht="12.75">
      <c r="A1491" s="286">
        <v>307</v>
      </c>
      <c r="B1491" s="287" t="s">
        <v>1428</v>
      </c>
      <c r="C1491" s="288" t="s">
        <v>1429</v>
      </c>
      <c r="D1491" s="289" t="s">
        <v>334</v>
      </c>
      <c r="E1491" s="290">
        <v>10.6702902</v>
      </c>
      <c r="F1491" s="290">
        <v>0</v>
      </c>
      <c r="G1491" s="291">
        <f>E1491*F1491</f>
        <v>0</v>
      </c>
      <c r="H1491" s="292">
        <v>0</v>
      </c>
      <c r="I1491" s="293">
        <f>E1491*H1491</f>
        <v>0</v>
      </c>
      <c r="J1491" s="292"/>
      <c r="K1491" s="293">
        <f>E1491*J1491</f>
        <v>0</v>
      </c>
      <c r="L1491" s="291" t="s">
        <v>1787</v>
      </c>
      <c r="P1491" s="285">
        <v>2</v>
      </c>
      <c r="AB1491" s="254">
        <v>7</v>
      </c>
      <c r="AC1491" s="254">
        <v>1001</v>
      </c>
      <c r="AD1491" s="254">
        <v>5</v>
      </c>
      <c r="BA1491" s="254">
        <v>2</v>
      </c>
      <c r="BB1491" s="254">
        <f>IF(BA1491=1,G1491,0)</f>
        <v>0</v>
      </c>
      <c r="BC1491" s="254">
        <f>IF(BA1491=2,G1491,0)</f>
        <v>0</v>
      </c>
      <c r="BD1491" s="254">
        <f>IF(BA1491=3,G1491,0)</f>
        <v>0</v>
      </c>
      <c r="BE1491" s="254">
        <f>IF(BA1491=4,G1491,0)</f>
        <v>0</v>
      </c>
      <c r="BF1491" s="254">
        <f>IF(BA1491=5,G1491,0)</f>
        <v>0</v>
      </c>
      <c r="CB1491" s="285">
        <v>7</v>
      </c>
      <c r="CC1491" s="285">
        <v>1001</v>
      </c>
    </row>
    <row r="1492" spans="1:58" ht="12.75">
      <c r="A1492" s="305"/>
      <c r="B1492" s="306" t="s">
        <v>98</v>
      </c>
      <c r="C1492" s="307" t="s">
        <v>1382</v>
      </c>
      <c r="D1492" s="308"/>
      <c r="E1492" s="309"/>
      <c r="F1492" s="310"/>
      <c r="G1492" s="311">
        <f>SUM(G1409:G1491)</f>
        <v>0</v>
      </c>
      <c r="H1492" s="312"/>
      <c r="I1492" s="313">
        <f>SUM(I1409:I1491)</f>
        <v>10.6702902</v>
      </c>
      <c r="J1492" s="312"/>
      <c r="K1492" s="313">
        <f>SUM(K1409:K1491)</f>
        <v>0</v>
      </c>
      <c r="L1492" s="311">
        <f>SUM(L1409:L1491)</f>
        <v>0</v>
      </c>
      <c r="P1492" s="285">
        <v>4</v>
      </c>
      <c r="BB1492" s="314">
        <f>SUM(BB1409:BB1491)</f>
        <v>0</v>
      </c>
      <c r="BC1492" s="314">
        <f>SUM(BC1409:BC1491)</f>
        <v>0</v>
      </c>
      <c r="BD1492" s="314">
        <f>SUM(BD1409:BD1491)</f>
        <v>0</v>
      </c>
      <c r="BE1492" s="314">
        <f>SUM(BE1409:BE1491)</f>
        <v>0</v>
      </c>
      <c r="BF1492" s="314">
        <f>SUM(BF1409:BF1491)</f>
        <v>0</v>
      </c>
    </row>
    <row r="1493" spans="1:16" ht="12.75">
      <c r="A1493" s="275" t="s">
        <v>95</v>
      </c>
      <c r="B1493" s="276" t="s">
        <v>1430</v>
      </c>
      <c r="C1493" s="277" t="s">
        <v>1431</v>
      </c>
      <c r="D1493" s="278"/>
      <c r="E1493" s="279"/>
      <c r="F1493" s="279"/>
      <c r="G1493" s="280"/>
      <c r="H1493" s="281"/>
      <c r="I1493" s="282"/>
      <c r="J1493" s="283"/>
      <c r="K1493" s="284"/>
      <c r="L1493" s="280"/>
      <c r="P1493" s="285">
        <v>1</v>
      </c>
    </row>
    <row r="1494" spans="1:81" ht="12.75">
      <c r="A1494" s="286">
        <v>308</v>
      </c>
      <c r="B1494" s="287" t="s">
        <v>1433</v>
      </c>
      <c r="C1494" s="288" t="s">
        <v>1434</v>
      </c>
      <c r="D1494" s="289" t="s">
        <v>160</v>
      </c>
      <c r="E1494" s="290">
        <v>6</v>
      </c>
      <c r="F1494" s="290">
        <v>0</v>
      </c>
      <c r="G1494" s="291">
        <f>E1494*F1494</f>
        <v>0</v>
      </c>
      <c r="H1494" s="292">
        <v>1E-05</v>
      </c>
      <c r="I1494" s="293">
        <f>E1494*H1494</f>
        <v>6.000000000000001E-05</v>
      </c>
      <c r="J1494" s="292">
        <v>0</v>
      </c>
      <c r="K1494" s="293">
        <f>E1494*J1494</f>
        <v>0</v>
      </c>
      <c r="L1494" s="291" t="s">
        <v>1787</v>
      </c>
      <c r="P1494" s="285">
        <v>2</v>
      </c>
      <c r="AB1494" s="254">
        <v>1</v>
      </c>
      <c r="AC1494" s="254">
        <v>0</v>
      </c>
      <c r="AD1494" s="254">
        <v>0</v>
      </c>
      <c r="BA1494" s="254">
        <v>2</v>
      </c>
      <c r="BB1494" s="254">
        <f>IF(BA1494=1,G1494,0)</f>
        <v>0</v>
      </c>
      <c r="BC1494" s="254">
        <f>IF(BA1494=2,G1494,0)</f>
        <v>0</v>
      </c>
      <c r="BD1494" s="254">
        <f>IF(BA1494=3,G1494,0)</f>
        <v>0</v>
      </c>
      <c r="BE1494" s="254">
        <f>IF(BA1494=4,G1494,0)</f>
        <v>0</v>
      </c>
      <c r="BF1494" s="254">
        <f>IF(BA1494=5,G1494,0)</f>
        <v>0</v>
      </c>
      <c r="CB1494" s="285">
        <v>1</v>
      </c>
      <c r="CC1494" s="285">
        <v>0</v>
      </c>
    </row>
    <row r="1495" spans="1:16" ht="12.75">
      <c r="A1495" s="294"/>
      <c r="B1495" s="297"/>
      <c r="C1495" s="298" t="s">
        <v>1435</v>
      </c>
      <c r="D1495" s="299"/>
      <c r="E1495" s="300">
        <v>0</v>
      </c>
      <c r="F1495" s="301"/>
      <c r="G1495" s="302"/>
      <c r="H1495" s="303"/>
      <c r="I1495" s="295"/>
      <c r="J1495" s="304"/>
      <c r="K1495" s="295"/>
      <c r="L1495" s="302"/>
      <c r="N1495" s="296" t="s">
        <v>1435</v>
      </c>
      <c r="P1495" s="285"/>
    </row>
    <row r="1496" spans="1:16" ht="12.75">
      <c r="A1496" s="294"/>
      <c r="B1496" s="297"/>
      <c r="C1496" s="298" t="s">
        <v>1436</v>
      </c>
      <c r="D1496" s="299"/>
      <c r="E1496" s="300">
        <v>6</v>
      </c>
      <c r="F1496" s="301"/>
      <c r="G1496" s="302"/>
      <c r="H1496" s="303"/>
      <c r="I1496" s="295"/>
      <c r="J1496" s="304"/>
      <c r="K1496" s="295"/>
      <c r="L1496" s="302"/>
      <c r="N1496" s="296" t="s">
        <v>1436</v>
      </c>
      <c r="P1496" s="285"/>
    </row>
    <row r="1497" spans="1:81" ht="12.75">
      <c r="A1497" s="286">
        <v>309</v>
      </c>
      <c r="B1497" s="287" t="s">
        <v>1437</v>
      </c>
      <c r="C1497" s="288" t="s">
        <v>1438</v>
      </c>
      <c r="D1497" s="289" t="s">
        <v>160</v>
      </c>
      <c r="E1497" s="290">
        <v>6</v>
      </c>
      <c r="F1497" s="290">
        <v>0</v>
      </c>
      <c r="G1497" s="291">
        <f>E1497*F1497</f>
        <v>0</v>
      </c>
      <c r="H1497" s="292">
        <v>0.00019</v>
      </c>
      <c r="I1497" s="293">
        <f>E1497*H1497</f>
        <v>0.00114</v>
      </c>
      <c r="J1497" s="292">
        <v>0</v>
      </c>
      <c r="K1497" s="293">
        <f>E1497*J1497</f>
        <v>0</v>
      </c>
      <c r="L1497" s="291" t="s">
        <v>1787</v>
      </c>
      <c r="P1497" s="285">
        <v>2</v>
      </c>
      <c r="AB1497" s="254">
        <v>1</v>
      </c>
      <c r="AC1497" s="254">
        <v>7</v>
      </c>
      <c r="AD1497" s="254">
        <v>7</v>
      </c>
      <c r="BA1497" s="254">
        <v>2</v>
      </c>
      <c r="BB1497" s="254">
        <f>IF(BA1497=1,G1497,0)</f>
        <v>0</v>
      </c>
      <c r="BC1497" s="254">
        <f>IF(BA1497=2,G1497,0)</f>
        <v>0</v>
      </c>
      <c r="BD1497" s="254">
        <f>IF(BA1497=3,G1497,0)</f>
        <v>0</v>
      </c>
      <c r="BE1497" s="254">
        <f>IF(BA1497=4,G1497,0)</f>
        <v>0</v>
      </c>
      <c r="BF1497" s="254">
        <f>IF(BA1497=5,G1497,0)</f>
        <v>0</v>
      </c>
      <c r="CB1497" s="285">
        <v>1</v>
      </c>
      <c r="CC1497" s="285">
        <v>7</v>
      </c>
    </row>
    <row r="1498" spans="1:16" ht="12.75">
      <c r="A1498" s="294"/>
      <c r="B1498" s="297"/>
      <c r="C1498" s="298" t="s">
        <v>1435</v>
      </c>
      <c r="D1498" s="299"/>
      <c r="E1498" s="300">
        <v>0</v>
      </c>
      <c r="F1498" s="301"/>
      <c r="G1498" s="302"/>
      <c r="H1498" s="303"/>
      <c r="I1498" s="295"/>
      <c r="J1498" s="304"/>
      <c r="K1498" s="295"/>
      <c r="L1498" s="302"/>
      <c r="N1498" s="296" t="s">
        <v>1435</v>
      </c>
      <c r="P1498" s="285"/>
    </row>
    <row r="1499" spans="1:16" ht="12.75">
      <c r="A1499" s="294"/>
      <c r="B1499" s="297"/>
      <c r="C1499" s="298" t="s">
        <v>1436</v>
      </c>
      <c r="D1499" s="299"/>
      <c r="E1499" s="300">
        <v>6</v>
      </c>
      <c r="F1499" s="301"/>
      <c r="G1499" s="302"/>
      <c r="H1499" s="303"/>
      <c r="I1499" s="295"/>
      <c r="J1499" s="304"/>
      <c r="K1499" s="295"/>
      <c r="L1499" s="302"/>
      <c r="N1499" s="296" t="s">
        <v>1436</v>
      </c>
      <c r="P1499" s="285"/>
    </row>
    <row r="1500" spans="1:58" ht="12.75">
      <c r="A1500" s="305"/>
      <c r="B1500" s="306" t="s">
        <v>98</v>
      </c>
      <c r="C1500" s="307" t="s">
        <v>1432</v>
      </c>
      <c r="D1500" s="308"/>
      <c r="E1500" s="309"/>
      <c r="F1500" s="310"/>
      <c r="G1500" s="311">
        <f>SUM(G1493:G1499)</f>
        <v>0</v>
      </c>
      <c r="H1500" s="312"/>
      <c r="I1500" s="313">
        <f>SUM(I1493:I1499)</f>
        <v>0.0012</v>
      </c>
      <c r="J1500" s="312"/>
      <c r="K1500" s="313">
        <f>SUM(K1493:K1499)</f>
        <v>0</v>
      </c>
      <c r="L1500" s="311">
        <f>SUM(L1493:L1499)</f>
        <v>0</v>
      </c>
      <c r="P1500" s="285">
        <v>4</v>
      </c>
      <c r="BB1500" s="314">
        <f>SUM(BB1493:BB1499)</f>
        <v>0</v>
      </c>
      <c r="BC1500" s="314">
        <f>SUM(BC1493:BC1499)</f>
        <v>0</v>
      </c>
      <c r="BD1500" s="314">
        <f>SUM(BD1493:BD1499)</f>
        <v>0</v>
      </c>
      <c r="BE1500" s="314">
        <f>SUM(BE1493:BE1499)</f>
        <v>0</v>
      </c>
      <c r="BF1500" s="314">
        <f>SUM(BF1493:BF1499)</f>
        <v>0</v>
      </c>
    </row>
    <row r="1501" spans="1:16" ht="12.75">
      <c r="A1501" s="275" t="s">
        <v>95</v>
      </c>
      <c r="B1501" s="276" t="s">
        <v>1439</v>
      </c>
      <c r="C1501" s="277" t="s">
        <v>1440</v>
      </c>
      <c r="D1501" s="278"/>
      <c r="E1501" s="279"/>
      <c r="F1501" s="279"/>
      <c r="G1501" s="280"/>
      <c r="H1501" s="281"/>
      <c r="I1501" s="282"/>
      <c r="J1501" s="283"/>
      <c r="K1501" s="284"/>
      <c r="L1501" s="280"/>
      <c r="P1501" s="285">
        <v>1</v>
      </c>
    </row>
    <row r="1502" spans="1:81" ht="12.75">
      <c r="A1502" s="286">
        <v>310</v>
      </c>
      <c r="B1502" s="287" t="s">
        <v>1442</v>
      </c>
      <c r="C1502" s="288" t="s">
        <v>1443</v>
      </c>
      <c r="D1502" s="289" t="s">
        <v>160</v>
      </c>
      <c r="E1502" s="290">
        <v>4192.405</v>
      </c>
      <c r="F1502" s="290">
        <v>0</v>
      </c>
      <c r="G1502" s="291">
        <f>E1502*F1502</f>
        <v>0</v>
      </c>
      <c r="H1502" s="292">
        <v>0.0002</v>
      </c>
      <c r="I1502" s="293">
        <f>E1502*H1502</f>
        <v>0.838481</v>
      </c>
      <c r="J1502" s="292">
        <v>0</v>
      </c>
      <c r="K1502" s="293">
        <f>E1502*J1502</f>
        <v>0</v>
      </c>
      <c r="L1502" s="291" t="s">
        <v>1787</v>
      </c>
      <c r="P1502" s="285">
        <v>2</v>
      </c>
      <c r="AB1502" s="254">
        <v>1</v>
      </c>
      <c r="AC1502" s="254">
        <v>7</v>
      </c>
      <c r="AD1502" s="254">
        <v>7</v>
      </c>
      <c r="BA1502" s="254">
        <v>2</v>
      </c>
      <c r="BB1502" s="254">
        <f>IF(BA1502=1,G1502,0)</f>
        <v>0</v>
      </c>
      <c r="BC1502" s="254">
        <f>IF(BA1502=2,G1502,0)</f>
        <v>0</v>
      </c>
      <c r="BD1502" s="254">
        <f>IF(BA1502=3,G1502,0)</f>
        <v>0</v>
      </c>
      <c r="BE1502" s="254">
        <f>IF(BA1502=4,G1502,0)</f>
        <v>0</v>
      </c>
      <c r="BF1502" s="254">
        <f>IF(BA1502=5,G1502,0)</f>
        <v>0</v>
      </c>
      <c r="CB1502" s="285">
        <v>1</v>
      </c>
      <c r="CC1502" s="285">
        <v>7</v>
      </c>
    </row>
    <row r="1503" spans="1:16" ht="12.75">
      <c r="A1503" s="294"/>
      <c r="B1503" s="297"/>
      <c r="C1503" s="298" t="s">
        <v>1444</v>
      </c>
      <c r="D1503" s="299"/>
      <c r="E1503" s="300">
        <v>0</v>
      </c>
      <c r="F1503" s="301"/>
      <c r="G1503" s="302"/>
      <c r="H1503" s="303"/>
      <c r="I1503" s="295"/>
      <c r="J1503" s="304"/>
      <c r="K1503" s="295"/>
      <c r="L1503" s="302"/>
      <c r="N1503" s="296" t="s">
        <v>1444</v>
      </c>
      <c r="P1503" s="285"/>
    </row>
    <row r="1504" spans="1:16" ht="12.75">
      <c r="A1504" s="294"/>
      <c r="B1504" s="297"/>
      <c r="C1504" s="298" t="s">
        <v>1445</v>
      </c>
      <c r="D1504" s="299"/>
      <c r="E1504" s="300">
        <v>0</v>
      </c>
      <c r="F1504" s="301"/>
      <c r="G1504" s="302"/>
      <c r="H1504" s="303"/>
      <c r="I1504" s="295"/>
      <c r="J1504" s="304"/>
      <c r="K1504" s="295"/>
      <c r="L1504" s="302"/>
      <c r="N1504" s="296" t="s">
        <v>1445</v>
      </c>
      <c r="P1504" s="285"/>
    </row>
    <row r="1505" spans="1:16" ht="12.75">
      <c r="A1505" s="294"/>
      <c r="B1505" s="297"/>
      <c r="C1505" s="298" t="s">
        <v>1446</v>
      </c>
      <c r="D1505" s="299"/>
      <c r="E1505" s="300">
        <v>0</v>
      </c>
      <c r="F1505" s="301"/>
      <c r="G1505" s="302"/>
      <c r="H1505" s="303"/>
      <c r="I1505" s="295"/>
      <c r="J1505" s="304"/>
      <c r="K1505" s="295"/>
      <c r="L1505" s="302"/>
      <c r="N1505" s="296" t="s">
        <v>1446</v>
      </c>
      <c r="P1505" s="285"/>
    </row>
    <row r="1506" spans="1:16" ht="12.75">
      <c r="A1506" s="294"/>
      <c r="B1506" s="297"/>
      <c r="C1506" s="298" t="s">
        <v>130</v>
      </c>
      <c r="D1506" s="299"/>
      <c r="E1506" s="300">
        <v>0</v>
      </c>
      <c r="F1506" s="301"/>
      <c r="G1506" s="302"/>
      <c r="H1506" s="303"/>
      <c r="I1506" s="295"/>
      <c r="J1506" s="304"/>
      <c r="K1506" s="295"/>
      <c r="L1506" s="302"/>
      <c r="N1506" s="296" t="s">
        <v>130</v>
      </c>
      <c r="P1506" s="285"/>
    </row>
    <row r="1507" spans="1:16" ht="12.75">
      <c r="A1507" s="294"/>
      <c r="B1507" s="297"/>
      <c r="C1507" s="298" t="s">
        <v>1447</v>
      </c>
      <c r="D1507" s="299"/>
      <c r="E1507" s="300">
        <v>50.9</v>
      </c>
      <c r="F1507" s="301"/>
      <c r="G1507" s="302"/>
      <c r="H1507" s="303"/>
      <c r="I1507" s="295"/>
      <c r="J1507" s="304"/>
      <c r="K1507" s="295"/>
      <c r="L1507" s="302"/>
      <c r="N1507" s="296" t="s">
        <v>1447</v>
      </c>
      <c r="P1507" s="285"/>
    </row>
    <row r="1508" spans="1:16" ht="12.75">
      <c r="A1508" s="294"/>
      <c r="B1508" s="297"/>
      <c r="C1508" s="298" t="s">
        <v>1448</v>
      </c>
      <c r="D1508" s="299"/>
      <c r="E1508" s="300">
        <v>81.99</v>
      </c>
      <c r="F1508" s="301"/>
      <c r="G1508" s="302"/>
      <c r="H1508" s="303"/>
      <c r="I1508" s="295"/>
      <c r="J1508" s="304"/>
      <c r="K1508" s="295"/>
      <c r="L1508" s="302"/>
      <c r="N1508" s="296" t="s">
        <v>1448</v>
      </c>
      <c r="P1508" s="285"/>
    </row>
    <row r="1509" spans="1:16" ht="12.75">
      <c r="A1509" s="294"/>
      <c r="B1509" s="297"/>
      <c r="C1509" s="298" t="s">
        <v>1449</v>
      </c>
      <c r="D1509" s="299"/>
      <c r="E1509" s="300">
        <v>24.6</v>
      </c>
      <c r="F1509" s="301"/>
      <c r="G1509" s="302"/>
      <c r="H1509" s="303"/>
      <c r="I1509" s="295"/>
      <c r="J1509" s="304"/>
      <c r="K1509" s="295"/>
      <c r="L1509" s="302"/>
      <c r="N1509" s="296" t="s">
        <v>1449</v>
      </c>
      <c r="P1509" s="285"/>
    </row>
    <row r="1510" spans="1:16" ht="12.75">
      <c r="A1510" s="294"/>
      <c r="B1510" s="297"/>
      <c r="C1510" s="298" t="s">
        <v>1450</v>
      </c>
      <c r="D1510" s="299"/>
      <c r="E1510" s="300">
        <v>12</v>
      </c>
      <c r="F1510" s="301"/>
      <c r="G1510" s="302"/>
      <c r="H1510" s="303"/>
      <c r="I1510" s="295"/>
      <c r="J1510" s="304"/>
      <c r="K1510" s="295"/>
      <c r="L1510" s="302"/>
      <c r="N1510" s="296" t="s">
        <v>1450</v>
      </c>
      <c r="P1510" s="285"/>
    </row>
    <row r="1511" spans="1:16" ht="12.75">
      <c r="A1511" s="294"/>
      <c r="B1511" s="297"/>
      <c r="C1511" s="298" t="s">
        <v>1451</v>
      </c>
      <c r="D1511" s="299"/>
      <c r="E1511" s="300">
        <v>12</v>
      </c>
      <c r="F1511" s="301"/>
      <c r="G1511" s="302"/>
      <c r="H1511" s="303"/>
      <c r="I1511" s="295"/>
      <c r="J1511" s="304"/>
      <c r="K1511" s="295"/>
      <c r="L1511" s="302"/>
      <c r="N1511" s="296" t="s">
        <v>1451</v>
      </c>
      <c r="P1511" s="285"/>
    </row>
    <row r="1512" spans="1:16" ht="12.75">
      <c r="A1512" s="294"/>
      <c r="B1512" s="297"/>
      <c r="C1512" s="298" t="s">
        <v>1452</v>
      </c>
      <c r="D1512" s="299"/>
      <c r="E1512" s="300">
        <v>8.56</v>
      </c>
      <c r="F1512" s="301"/>
      <c r="G1512" s="302"/>
      <c r="H1512" s="303"/>
      <c r="I1512" s="295"/>
      <c r="J1512" s="304"/>
      <c r="K1512" s="295"/>
      <c r="L1512" s="302"/>
      <c r="N1512" s="296" t="s">
        <v>1452</v>
      </c>
      <c r="P1512" s="285"/>
    </row>
    <row r="1513" spans="1:16" ht="12.75">
      <c r="A1513" s="294"/>
      <c r="B1513" s="297"/>
      <c r="C1513" s="298" t="s">
        <v>1453</v>
      </c>
      <c r="D1513" s="299"/>
      <c r="E1513" s="300">
        <v>5.59</v>
      </c>
      <c r="F1513" s="301"/>
      <c r="G1513" s="302"/>
      <c r="H1513" s="303"/>
      <c r="I1513" s="295"/>
      <c r="J1513" s="304"/>
      <c r="K1513" s="295"/>
      <c r="L1513" s="302"/>
      <c r="N1513" s="296" t="s">
        <v>1453</v>
      </c>
      <c r="P1513" s="285"/>
    </row>
    <row r="1514" spans="1:16" ht="12.75">
      <c r="A1514" s="294"/>
      <c r="B1514" s="297"/>
      <c r="C1514" s="298" t="s">
        <v>1454</v>
      </c>
      <c r="D1514" s="299"/>
      <c r="E1514" s="300">
        <v>40.94</v>
      </c>
      <c r="F1514" s="301"/>
      <c r="G1514" s="302"/>
      <c r="H1514" s="303"/>
      <c r="I1514" s="295"/>
      <c r="J1514" s="304"/>
      <c r="K1514" s="295"/>
      <c r="L1514" s="302"/>
      <c r="N1514" s="296" t="s">
        <v>1454</v>
      </c>
      <c r="P1514" s="285"/>
    </row>
    <row r="1515" spans="1:16" ht="12.75">
      <c r="A1515" s="294"/>
      <c r="B1515" s="297"/>
      <c r="C1515" s="298" t="s">
        <v>1455</v>
      </c>
      <c r="D1515" s="299"/>
      <c r="E1515" s="300">
        <v>52.49</v>
      </c>
      <c r="F1515" s="301"/>
      <c r="G1515" s="302"/>
      <c r="H1515" s="303"/>
      <c r="I1515" s="295"/>
      <c r="J1515" s="304"/>
      <c r="K1515" s="295"/>
      <c r="L1515" s="302"/>
      <c r="N1515" s="296" t="s">
        <v>1455</v>
      </c>
      <c r="P1515" s="285"/>
    </row>
    <row r="1516" spans="1:16" ht="12.75">
      <c r="A1516" s="294"/>
      <c r="B1516" s="297"/>
      <c r="C1516" s="298" t="s">
        <v>1456</v>
      </c>
      <c r="D1516" s="299"/>
      <c r="E1516" s="300">
        <v>8.74</v>
      </c>
      <c r="F1516" s="301"/>
      <c r="G1516" s="302"/>
      <c r="H1516" s="303"/>
      <c r="I1516" s="295"/>
      <c r="J1516" s="304"/>
      <c r="K1516" s="295"/>
      <c r="L1516" s="302"/>
      <c r="N1516" s="296" t="s">
        <v>1456</v>
      </c>
      <c r="P1516" s="285"/>
    </row>
    <row r="1517" spans="1:16" ht="12.75">
      <c r="A1517" s="294"/>
      <c r="B1517" s="297"/>
      <c r="C1517" s="298" t="s">
        <v>1457</v>
      </c>
      <c r="D1517" s="299"/>
      <c r="E1517" s="300">
        <v>5.5</v>
      </c>
      <c r="F1517" s="301"/>
      <c r="G1517" s="302"/>
      <c r="H1517" s="303"/>
      <c r="I1517" s="295"/>
      <c r="J1517" s="304"/>
      <c r="K1517" s="295"/>
      <c r="L1517" s="302"/>
      <c r="N1517" s="296" t="s">
        <v>1457</v>
      </c>
      <c r="P1517" s="285"/>
    </row>
    <row r="1518" spans="1:16" ht="12.75">
      <c r="A1518" s="294"/>
      <c r="B1518" s="297"/>
      <c r="C1518" s="298" t="s">
        <v>1458</v>
      </c>
      <c r="D1518" s="299"/>
      <c r="E1518" s="300">
        <v>40.95</v>
      </c>
      <c r="F1518" s="301"/>
      <c r="G1518" s="302"/>
      <c r="H1518" s="303"/>
      <c r="I1518" s="295"/>
      <c r="J1518" s="304"/>
      <c r="K1518" s="295"/>
      <c r="L1518" s="302"/>
      <c r="N1518" s="296" t="s">
        <v>1458</v>
      </c>
      <c r="P1518" s="285"/>
    </row>
    <row r="1519" spans="1:16" ht="12.75">
      <c r="A1519" s="294"/>
      <c r="B1519" s="297"/>
      <c r="C1519" s="298" t="s">
        <v>1459</v>
      </c>
      <c r="D1519" s="299"/>
      <c r="E1519" s="300">
        <v>10.2</v>
      </c>
      <c r="F1519" s="301"/>
      <c r="G1519" s="302"/>
      <c r="H1519" s="303"/>
      <c r="I1519" s="295"/>
      <c r="J1519" s="304"/>
      <c r="K1519" s="295"/>
      <c r="L1519" s="302"/>
      <c r="N1519" s="296" t="s">
        <v>1459</v>
      </c>
      <c r="P1519" s="285"/>
    </row>
    <row r="1520" spans="1:16" ht="12.75">
      <c r="A1520" s="294"/>
      <c r="B1520" s="297"/>
      <c r="C1520" s="298" t="s">
        <v>1460</v>
      </c>
      <c r="D1520" s="299"/>
      <c r="E1520" s="300">
        <v>10.8</v>
      </c>
      <c r="F1520" s="301"/>
      <c r="G1520" s="302"/>
      <c r="H1520" s="303"/>
      <c r="I1520" s="295"/>
      <c r="J1520" s="304"/>
      <c r="K1520" s="295"/>
      <c r="L1520" s="302"/>
      <c r="N1520" s="296" t="s">
        <v>1460</v>
      </c>
      <c r="P1520" s="285"/>
    </row>
    <row r="1521" spans="1:16" ht="12.75">
      <c r="A1521" s="294"/>
      <c r="B1521" s="297"/>
      <c r="C1521" s="298" t="s">
        <v>1461</v>
      </c>
      <c r="D1521" s="299"/>
      <c r="E1521" s="300">
        <v>11.4</v>
      </c>
      <c r="F1521" s="301"/>
      <c r="G1521" s="302"/>
      <c r="H1521" s="303"/>
      <c r="I1521" s="295"/>
      <c r="J1521" s="304"/>
      <c r="K1521" s="295"/>
      <c r="L1521" s="302"/>
      <c r="N1521" s="296" t="s">
        <v>1461</v>
      </c>
      <c r="P1521" s="285"/>
    </row>
    <row r="1522" spans="1:16" ht="12.75">
      <c r="A1522" s="294"/>
      <c r="B1522" s="297"/>
      <c r="C1522" s="298" t="s">
        <v>1462</v>
      </c>
      <c r="D1522" s="299"/>
      <c r="E1522" s="300">
        <v>16.82</v>
      </c>
      <c r="F1522" s="301"/>
      <c r="G1522" s="302"/>
      <c r="H1522" s="303"/>
      <c r="I1522" s="295"/>
      <c r="J1522" s="304"/>
      <c r="K1522" s="295"/>
      <c r="L1522" s="302"/>
      <c r="N1522" s="296" t="s">
        <v>1462</v>
      </c>
      <c r="P1522" s="285"/>
    </row>
    <row r="1523" spans="1:16" ht="12.75">
      <c r="A1523" s="294"/>
      <c r="B1523" s="297"/>
      <c r="C1523" s="298" t="s">
        <v>1463</v>
      </c>
      <c r="D1523" s="299"/>
      <c r="E1523" s="300">
        <v>31.89</v>
      </c>
      <c r="F1523" s="301"/>
      <c r="G1523" s="302"/>
      <c r="H1523" s="303"/>
      <c r="I1523" s="295"/>
      <c r="J1523" s="304"/>
      <c r="K1523" s="295"/>
      <c r="L1523" s="302"/>
      <c r="N1523" s="296" t="s">
        <v>1463</v>
      </c>
      <c r="P1523" s="285"/>
    </row>
    <row r="1524" spans="1:16" ht="12.75">
      <c r="A1524" s="294"/>
      <c r="B1524" s="297"/>
      <c r="C1524" s="298" t="s">
        <v>1464</v>
      </c>
      <c r="D1524" s="299"/>
      <c r="E1524" s="300">
        <v>15.48</v>
      </c>
      <c r="F1524" s="301"/>
      <c r="G1524" s="302"/>
      <c r="H1524" s="303"/>
      <c r="I1524" s="295"/>
      <c r="J1524" s="304"/>
      <c r="K1524" s="295"/>
      <c r="L1524" s="302"/>
      <c r="N1524" s="296" t="s">
        <v>1464</v>
      </c>
      <c r="P1524" s="285"/>
    </row>
    <row r="1525" spans="1:16" ht="12.75">
      <c r="A1525" s="294"/>
      <c r="B1525" s="297"/>
      <c r="C1525" s="298" t="s">
        <v>531</v>
      </c>
      <c r="D1525" s="299"/>
      <c r="E1525" s="300">
        <v>0</v>
      </c>
      <c r="F1525" s="301"/>
      <c r="G1525" s="302"/>
      <c r="H1525" s="303"/>
      <c r="I1525" s="295"/>
      <c r="J1525" s="304"/>
      <c r="K1525" s="295"/>
      <c r="L1525" s="302"/>
      <c r="N1525" s="296" t="s">
        <v>531</v>
      </c>
      <c r="P1525" s="285"/>
    </row>
    <row r="1526" spans="1:16" ht="12.75">
      <c r="A1526" s="294"/>
      <c r="B1526" s="297"/>
      <c r="C1526" s="298" t="s">
        <v>1465</v>
      </c>
      <c r="D1526" s="299"/>
      <c r="E1526" s="300">
        <v>106.17</v>
      </c>
      <c r="F1526" s="301"/>
      <c r="G1526" s="302"/>
      <c r="H1526" s="303"/>
      <c r="I1526" s="295"/>
      <c r="J1526" s="304"/>
      <c r="K1526" s="295"/>
      <c r="L1526" s="302"/>
      <c r="N1526" s="296" t="s">
        <v>1465</v>
      </c>
      <c r="P1526" s="285"/>
    </row>
    <row r="1527" spans="1:16" ht="12.75">
      <c r="A1527" s="294"/>
      <c r="B1527" s="297"/>
      <c r="C1527" s="298" t="s">
        <v>1466</v>
      </c>
      <c r="D1527" s="299"/>
      <c r="E1527" s="300">
        <v>60.02</v>
      </c>
      <c r="F1527" s="301"/>
      <c r="G1527" s="302"/>
      <c r="H1527" s="303"/>
      <c r="I1527" s="295"/>
      <c r="J1527" s="304"/>
      <c r="K1527" s="295"/>
      <c r="L1527" s="302"/>
      <c r="N1527" s="296" t="s">
        <v>1466</v>
      </c>
      <c r="P1527" s="285"/>
    </row>
    <row r="1528" spans="1:16" ht="12.75">
      <c r="A1528" s="294"/>
      <c r="B1528" s="297"/>
      <c r="C1528" s="298" t="s">
        <v>1467</v>
      </c>
      <c r="D1528" s="299"/>
      <c r="E1528" s="300">
        <v>46.03</v>
      </c>
      <c r="F1528" s="301"/>
      <c r="G1528" s="302"/>
      <c r="H1528" s="303"/>
      <c r="I1528" s="295"/>
      <c r="J1528" s="304"/>
      <c r="K1528" s="295"/>
      <c r="L1528" s="302"/>
      <c r="N1528" s="296" t="s">
        <v>1467</v>
      </c>
      <c r="P1528" s="285"/>
    </row>
    <row r="1529" spans="1:16" ht="12.75">
      <c r="A1529" s="294"/>
      <c r="B1529" s="297"/>
      <c r="C1529" s="298" t="s">
        <v>1468</v>
      </c>
      <c r="D1529" s="299"/>
      <c r="E1529" s="300">
        <v>65.45</v>
      </c>
      <c r="F1529" s="301"/>
      <c r="G1529" s="302"/>
      <c r="H1529" s="303"/>
      <c r="I1529" s="295"/>
      <c r="J1529" s="304"/>
      <c r="K1529" s="295"/>
      <c r="L1529" s="302"/>
      <c r="N1529" s="296" t="s">
        <v>1468</v>
      </c>
      <c r="P1529" s="285"/>
    </row>
    <row r="1530" spans="1:16" ht="12.75">
      <c r="A1530" s="294"/>
      <c r="B1530" s="297"/>
      <c r="C1530" s="298" t="s">
        <v>1469</v>
      </c>
      <c r="D1530" s="299"/>
      <c r="E1530" s="300">
        <v>5.04</v>
      </c>
      <c r="F1530" s="301"/>
      <c r="G1530" s="302"/>
      <c r="H1530" s="303"/>
      <c r="I1530" s="295"/>
      <c r="J1530" s="304"/>
      <c r="K1530" s="295"/>
      <c r="L1530" s="302"/>
      <c r="N1530" s="296" t="s">
        <v>1469</v>
      </c>
      <c r="P1530" s="285"/>
    </row>
    <row r="1531" spans="1:16" ht="12.75">
      <c r="A1531" s="294"/>
      <c r="B1531" s="297"/>
      <c r="C1531" s="298" t="s">
        <v>1470</v>
      </c>
      <c r="D1531" s="299"/>
      <c r="E1531" s="300">
        <v>7.95</v>
      </c>
      <c r="F1531" s="301"/>
      <c r="G1531" s="302"/>
      <c r="H1531" s="303"/>
      <c r="I1531" s="295"/>
      <c r="J1531" s="304"/>
      <c r="K1531" s="295"/>
      <c r="L1531" s="302"/>
      <c r="N1531" s="296" t="s">
        <v>1470</v>
      </c>
      <c r="P1531" s="285"/>
    </row>
    <row r="1532" spans="1:16" ht="12.75">
      <c r="A1532" s="294"/>
      <c r="B1532" s="297"/>
      <c r="C1532" s="298" t="s">
        <v>1471</v>
      </c>
      <c r="D1532" s="299"/>
      <c r="E1532" s="300">
        <v>4.32</v>
      </c>
      <c r="F1532" s="301"/>
      <c r="G1532" s="302"/>
      <c r="H1532" s="303"/>
      <c r="I1532" s="295"/>
      <c r="J1532" s="304"/>
      <c r="K1532" s="295"/>
      <c r="L1532" s="302"/>
      <c r="N1532" s="296" t="s">
        <v>1471</v>
      </c>
      <c r="P1532" s="285"/>
    </row>
    <row r="1533" spans="1:16" ht="12.75">
      <c r="A1533" s="294"/>
      <c r="B1533" s="297"/>
      <c r="C1533" s="298" t="s">
        <v>1472</v>
      </c>
      <c r="D1533" s="299"/>
      <c r="E1533" s="300">
        <v>8.67</v>
      </c>
      <c r="F1533" s="301"/>
      <c r="G1533" s="302"/>
      <c r="H1533" s="303"/>
      <c r="I1533" s="295"/>
      <c r="J1533" s="304"/>
      <c r="K1533" s="295"/>
      <c r="L1533" s="302"/>
      <c r="N1533" s="296" t="s">
        <v>1472</v>
      </c>
      <c r="P1533" s="285"/>
    </row>
    <row r="1534" spans="1:16" ht="12.75">
      <c r="A1534" s="294"/>
      <c r="B1534" s="297"/>
      <c r="C1534" s="298" t="s">
        <v>1473</v>
      </c>
      <c r="D1534" s="299"/>
      <c r="E1534" s="300">
        <v>5.66</v>
      </c>
      <c r="F1534" s="301"/>
      <c r="G1534" s="302"/>
      <c r="H1534" s="303"/>
      <c r="I1534" s="295"/>
      <c r="J1534" s="304"/>
      <c r="K1534" s="295"/>
      <c r="L1534" s="302"/>
      <c r="N1534" s="296" t="s">
        <v>1473</v>
      </c>
      <c r="P1534" s="285"/>
    </row>
    <row r="1535" spans="1:16" ht="12.75">
      <c r="A1535" s="294"/>
      <c r="B1535" s="297"/>
      <c r="C1535" s="298" t="s">
        <v>1474</v>
      </c>
      <c r="D1535" s="299"/>
      <c r="E1535" s="300">
        <v>9.72</v>
      </c>
      <c r="F1535" s="301"/>
      <c r="G1535" s="302"/>
      <c r="H1535" s="303"/>
      <c r="I1535" s="295"/>
      <c r="J1535" s="304"/>
      <c r="K1535" s="295"/>
      <c r="L1535" s="302"/>
      <c r="N1535" s="296" t="s">
        <v>1474</v>
      </c>
      <c r="P1535" s="285"/>
    </row>
    <row r="1536" spans="1:16" ht="12.75">
      <c r="A1536" s="294"/>
      <c r="B1536" s="297"/>
      <c r="C1536" s="298" t="s">
        <v>1475</v>
      </c>
      <c r="D1536" s="299"/>
      <c r="E1536" s="300">
        <v>9.91</v>
      </c>
      <c r="F1536" s="301"/>
      <c r="G1536" s="302"/>
      <c r="H1536" s="303"/>
      <c r="I1536" s="295"/>
      <c r="J1536" s="304"/>
      <c r="K1536" s="295"/>
      <c r="L1536" s="302"/>
      <c r="N1536" s="296" t="s">
        <v>1475</v>
      </c>
      <c r="P1536" s="285"/>
    </row>
    <row r="1537" spans="1:16" ht="12.75">
      <c r="A1537" s="294"/>
      <c r="B1537" s="297"/>
      <c r="C1537" s="298" t="s">
        <v>1476</v>
      </c>
      <c r="D1537" s="299"/>
      <c r="E1537" s="300">
        <v>15.36</v>
      </c>
      <c r="F1537" s="301"/>
      <c r="G1537" s="302"/>
      <c r="H1537" s="303"/>
      <c r="I1537" s="295"/>
      <c r="J1537" s="304"/>
      <c r="K1537" s="295"/>
      <c r="L1537" s="302"/>
      <c r="N1537" s="296" t="s">
        <v>1476</v>
      </c>
      <c r="P1537" s="285"/>
    </row>
    <row r="1538" spans="1:16" ht="12.75">
      <c r="A1538" s="294"/>
      <c r="B1538" s="297"/>
      <c r="C1538" s="298" t="s">
        <v>1477</v>
      </c>
      <c r="D1538" s="299"/>
      <c r="E1538" s="300">
        <v>14.08</v>
      </c>
      <c r="F1538" s="301"/>
      <c r="G1538" s="302"/>
      <c r="H1538" s="303"/>
      <c r="I1538" s="295"/>
      <c r="J1538" s="304"/>
      <c r="K1538" s="295"/>
      <c r="L1538" s="302"/>
      <c r="N1538" s="296" t="s">
        <v>1477</v>
      </c>
      <c r="P1538" s="285"/>
    </row>
    <row r="1539" spans="1:16" ht="12.75">
      <c r="A1539" s="294"/>
      <c r="B1539" s="297"/>
      <c r="C1539" s="298" t="s">
        <v>1478</v>
      </c>
      <c r="D1539" s="299"/>
      <c r="E1539" s="300">
        <v>20.99</v>
      </c>
      <c r="F1539" s="301"/>
      <c r="G1539" s="302"/>
      <c r="H1539" s="303"/>
      <c r="I1539" s="295"/>
      <c r="J1539" s="304"/>
      <c r="K1539" s="295"/>
      <c r="L1539" s="302"/>
      <c r="N1539" s="296" t="s">
        <v>1478</v>
      </c>
      <c r="P1539" s="285"/>
    </row>
    <row r="1540" spans="1:16" ht="12.75">
      <c r="A1540" s="294"/>
      <c r="B1540" s="297"/>
      <c r="C1540" s="298" t="s">
        <v>1479</v>
      </c>
      <c r="D1540" s="299"/>
      <c r="E1540" s="300">
        <v>12</v>
      </c>
      <c r="F1540" s="301"/>
      <c r="G1540" s="302"/>
      <c r="H1540" s="303"/>
      <c r="I1540" s="295"/>
      <c r="J1540" s="304"/>
      <c r="K1540" s="295"/>
      <c r="L1540" s="302"/>
      <c r="N1540" s="296" t="s">
        <v>1479</v>
      </c>
      <c r="P1540" s="285"/>
    </row>
    <row r="1541" spans="1:16" ht="12.75">
      <c r="A1541" s="294"/>
      <c r="B1541" s="297"/>
      <c r="C1541" s="298" t="s">
        <v>1480</v>
      </c>
      <c r="D1541" s="299"/>
      <c r="E1541" s="300">
        <v>12</v>
      </c>
      <c r="F1541" s="301"/>
      <c r="G1541" s="302"/>
      <c r="H1541" s="303"/>
      <c r="I1541" s="295"/>
      <c r="J1541" s="304"/>
      <c r="K1541" s="295"/>
      <c r="L1541" s="302"/>
      <c r="N1541" s="296" t="s">
        <v>1480</v>
      </c>
      <c r="P1541" s="285"/>
    </row>
    <row r="1542" spans="1:16" ht="12.75">
      <c r="A1542" s="294"/>
      <c r="B1542" s="297"/>
      <c r="C1542" s="298" t="s">
        <v>1481</v>
      </c>
      <c r="D1542" s="299"/>
      <c r="E1542" s="300">
        <v>0</v>
      </c>
      <c r="F1542" s="301"/>
      <c r="G1542" s="302"/>
      <c r="H1542" s="303"/>
      <c r="I1542" s="295"/>
      <c r="J1542" s="304"/>
      <c r="K1542" s="295"/>
      <c r="L1542" s="302"/>
      <c r="N1542" s="296" t="s">
        <v>1481</v>
      </c>
      <c r="P1542" s="285"/>
    </row>
    <row r="1543" spans="1:16" ht="12.75">
      <c r="A1543" s="294"/>
      <c r="B1543" s="297"/>
      <c r="C1543" s="298" t="s">
        <v>1482</v>
      </c>
      <c r="D1543" s="299"/>
      <c r="E1543" s="300">
        <v>107.21</v>
      </c>
      <c r="F1543" s="301"/>
      <c r="G1543" s="302"/>
      <c r="H1543" s="303"/>
      <c r="I1543" s="295"/>
      <c r="J1543" s="304"/>
      <c r="K1543" s="295"/>
      <c r="L1543" s="302"/>
      <c r="N1543" s="296" t="s">
        <v>1482</v>
      </c>
      <c r="P1543" s="285"/>
    </row>
    <row r="1544" spans="1:16" ht="12.75">
      <c r="A1544" s="294"/>
      <c r="B1544" s="297"/>
      <c r="C1544" s="298" t="s">
        <v>1483</v>
      </c>
      <c r="D1544" s="299"/>
      <c r="E1544" s="300">
        <v>6.77</v>
      </c>
      <c r="F1544" s="301"/>
      <c r="G1544" s="302"/>
      <c r="H1544" s="303"/>
      <c r="I1544" s="295"/>
      <c r="J1544" s="304"/>
      <c r="K1544" s="295"/>
      <c r="L1544" s="302"/>
      <c r="N1544" s="296" t="s">
        <v>1483</v>
      </c>
      <c r="P1544" s="285"/>
    </row>
    <row r="1545" spans="1:16" ht="12.75">
      <c r="A1545" s="294"/>
      <c r="B1545" s="297"/>
      <c r="C1545" s="298" t="s">
        <v>1484</v>
      </c>
      <c r="D1545" s="299"/>
      <c r="E1545" s="300">
        <v>15.34</v>
      </c>
      <c r="F1545" s="301"/>
      <c r="G1545" s="302"/>
      <c r="H1545" s="303"/>
      <c r="I1545" s="295"/>
      <c r="J1545" s="304"/>
      <c r="K1545" s="295"/>
      <c r="L1545" s="302"/>
      <c r="N1545" s="296" t="s">
        <v>1484</v>
      </c>
      <c r="P1545" s="285"/>
    </row>
    <row r="1546" spans="1:16" ht="12.75">
      <c r="A1546" s="294"/>
      <c r="B1546" s="297"/>
      <c r="C1546" s="298" t="s">
        <v>1485</v>
      </c>
      <c r="D1546" s="299"/>
      <c r="E1546" s="300">
        <v>48.67</v>
      </c>
      <c r="F1546" s="301"/>
      <c r="G1546" s="302"/>
      <c r="H1546" s="303"/>
      <c r="I1546" s="295"/>
      <c r="J1546" s="304"/>
      <c r="K1546" s="295"/>
      <c r="L1546" s="302"/>
      <c r="N1546" s="296" t="s">
        <v>1485</v>
      </c>
      <c r="P1546" s="285"/>
    </row>
    <row r="1547" spans="1:16" ht="12.75">
      <c r="A1547" s="294"/>
      <c r="B1547" s="297"/>
      <c r="C1547" s="298" t="s">
        <v>1486</v>
      </c>
      <c r="D1547" s="299"/>
      <c r="E1547" s="300">
        <v>12</v>
      </c>
      <c r="F1547" s="301"/>
      <c r="G1547" s="302"/>
      <c r="H1547" s="303"/>
      <c r="I1547" s="295"/>
      <c r="J1547" s="304"/>
      <c r="K1547" s="295"/>
      <c r="L1547" s="302"/>
      <c r="N1547" s="296" t="s">
        <v>1486</v>
      </c>
      <c r="P1547" s="285"/>
    </row>
    <row r="1548" spans="1:16" ht="12.75">
      <c r="A1548" s="294"/>
      <c r="B1548" s="297"/>
      <c r="C1548" s="298" t="s">
        <v>1487</v>
      </c>
      <c r="D1548" s="299"/>
      <c r="E1548" s="300">
        <v>12</v>
      </c>
      <c r="F1548" s="301"/>
      <c r="G1548" s="302"/>
      <c r="H1548" s="303"/>
      <c r="I1548" s="295"/>
      <c r="J1548" s="304"/>
      <c r="K1548" s="295"/>
      <c r="L1548" s="302"/>
      <c r="N1548" s="296" t="s">
        <v>1487</v>
      </c>
      <c r="P1548" s="285"/>
    </row>
    <row r="1549" spans="1:16" ht="12.75">
      <c r="A1549" s="294"/>
      <c r="B1549" s="297"/>
      <c r="C1549" s="298" t="s">
        <v>1488</v>
      </c>
      <c r="D1549" s="299"/>
      <c r="E1549" s="300">
        <v>7</v>
      </c>
      <c r="F1549" s="301"/>
      <c r="G1549" s="302"/>
      <c r="H1549" s="303"/>
      <c r="I1549" s="295"/>
      <c r="J1549" s="304"/>
      <c r="K1549" s="295"/>
      <c r="L1549" s="302"/>
      <c r="N1549" s="296" t="s">
        <v>1488</v>
      </c>
      <c r="P1549" s="285"/>
    </row>
    <row r="1550" spans="1:16" ht="12.75">
      <c r="A1550" s="294"/>
      <c r="B1550" s="297"/>
      <c r="C1550" s="298" t="s">
        <v>1489</v>
      </c>
      <c r="D1550" s="299"/>
      <c r="E1550" s="300">
        <v>2.77</v>
      </c>
      <c r="F1550" s="301"/>
      <c r="G1550" s="302"/>
      <c r="H1550" s="303"/>
      <c r="I1550" s="295"/>
      <c r="J1550" s="304"/>
      <c r="K1550" s="295"/>
      <c r="L1550" s="302"/>
      <c r="N1550" s="296" t="s">
        <v>1489</v>
      </c>
      <c r="P1550" s="285"/>
    </row>
    <row r="1551" spans="1:16" ht="12.75">
      <c r="A1551" s="294"/>
      <c r="B1551" s="297"/>
      <c r="C1551" s="298" t="s">
        <v>1490</v>
      </c>
      <c r="D1551" s="299"/>
      <c r="E1551" s="300">
        <v>10.26</v>
      </c>
      <c r="F1551" s="301"/>
      <c r="G1551" s="302"/>
      <c r="H1551" s="303"/>
      <c r="I1551" s="295"/>
      <c r="J1551" s="304"/>
      <c r="K1551" s="295"/>
      <c r="L1551" s="302"/>
      <c r="N1551" s="296" t="s">
        <v>1490</v>
      </c>
      <c r="P1551" s="285"/>
    </row>
    <row r="1552" spans="1:16" ht="12.75">
      <c r="A1552" s="294"/>
      <c r="B1552" s="297"/>
      <c r="C1552" s="298" t="s">
        <v>1491</v>
      </c>
      <c r="D1552" s="299"/>
      <c r="E1552" s="300">
        <v>20.69</v>
      </c>
      <c r="F1552" s="301"/>
      <c r="G1552" s="302"/>
      <c r="H1552" s="303"/>
      <c r="I1552" s="295"/>
      <c r="J1552" s="304"/>
      <c r="K1552" s="295"/>
      <c r="L1552" s="302"/>
      <c r="N1552" s="296" t="s">
        <v>1491</v>
      </c>
      <c r="P1552" s="285"/>
    </row>
    <row r="1553" spans="1:16" ht="12.75">
      <c r="A1553" s="294"/>
      <c r="B1553" s="297"/>
      <c r="C1553" s="298" t="s">
        <v>1492</v>
      </c>
      <c r="D1553" s="299"/>
      <c r="E1553" s="300">
        <v>60.02</v>
      </c>
      <c r="F1553" s="301"/>
      <c r="G1553" s="302"/>
      <c r="H1553" s="303"/>
      <c r="I1553" s="295"/>
      <c r="J1553" s="304"/>
      <c r="K1553" s="295"/>
      <c r="L1553" s="302"/>
      <c r="N1553" s="296" t="s">
        <v>1492</v>
      </c>
      <c r="P1553" s="285"/>
    </row>
    <row r="1554" spans="1:16" ht="12.75">
      <c r="A1554" s="294"/>
      <c r="B1554" s="297"/>
      <c r="C1554" s="298" t="s">
        <v>1493</v>
      </c>
      <c r="D1554" s="299"/>
      <c r="E1554" s="300">
        <v>25.2</v>
      </c>
      <c r="F1554" s="301"/>
      <c r="G1554" s="302"/>
      <c r="H1554" s="303"/>
      <c r="I1554" s="295"/>
      <c r="J1554" s="304"/>
      <c r="K1554" s="295"/>
      <c r="L1554" s="302"/>
      <c r="N1554" s="296" t="s">
        <v>1493</v>
      </c>
      <c r="P1554" s="285"/>
    </row>
    <row r="1555" spans="1:16" ht="12.75">
      <c r="A1555" s="294"/>
      <c r="B1555" s="297"/>
      <c r="C1555" s="298" t="s">
        <v>1494</v>
      </c>
      <c r="D1555" s="299"/>
      <c r="E1555" s="300">
        <v>8.76</v>
      </c>
      <c r="F1555" s="301"/>
      <c r="G1555" s="302"/>
      <c r="H1555" s="303"/>
      <c r="I1555" s="295"/>
      <c r="J1555" s="304"/>
      <c r="K1555" s="295"/>
      <c r="L1555" s="302"/>
      <c r="N1555" s="296" t="s">
        <v>1494</v>
      </c>
      <c r="P1555" s="285"/>
    </row>
    <row r="1556" spans="1:16" ht="12.75">
      <c r="A1556" s="294"/>
      <c r="B1556" s="297"/>
      <c r="C1556" s="298" t="s">
        <v>1495</v>
      </c>
      <c r="D1556" s="299"/>
      <c r="E1556" s="300">
        <v>3.96</v>
      </c>
      <c r="F1556" s="301"/>
      <c r="G1556" s="302"/>
      <c r="H1556" s="303"/>
      <c r="I1556" s="295"/>
      <c r="J1556" s="304"/>
      <c r="K1556" s="295"/>
      <c r="L1556" s="302"/>
      <c r="N1556" s="296" t="s">
        <v>1495</v>
      </c>
      <c r="P1556" s="285"/>
    </row>
    <row r="1557" spans="1:16" ht="12.75">
      <c r="A1557" s="294"/>
      <c r="B1557" s="297"/>
      <c r="C1557" s="298" t="s">
        <v>1496</v>
      </c>
      <c r="D1557" s="299"/>
      <c r="E1557" s="300">
        <v>8.64</v>
      </c>
      <c r="F1557" s="301"/>
      <c r="G1557" s="302"/>
      <c r="H1557" s="303"/>
      <c r="I1557" s="295"/>
      <c r="J1557" s="304"/>
      <c r="K1557" s="295"/>
      <c r="L1557" s="302"/>
      <c r="N1557" s="296" t="s">
        <v>1496</v>
      </c>
      <c r="P1557" s="285"/>
    </row>
    <row r="1558" spans="1:16" ht="12.75">
      <c r="A1558" s="294"/>
      <c r="B1558" s="297"/>
      <c r="C1558" s="298" t="s">
        <v>1497</v>
      </c>
      <c r="D1558" s="299"/>
      <c r="E1558" s="300">
        <v>4.32</v>
      </c>
      <c r="F1558" s="301"/>
      <c r="G1558" s="302"/>
      <c r="H1558" s="303"/>
      <c r="I1558" s="295"/>
      <c r="J1558" s="304"/>
      <c r="K1558" s="295"/>
      <c r="L1558" s="302"/>
      <c r="N1558" s="296" t="s">
        <v>1497</v>
      </c>
      <c r="P1558" s="285"/>
    </row>
    <row r="1559" spans="1:16" ht="12.75">
      <c r="A1559" s="294"/>
      <c r="B1559" s="297"/>
      <c r="C1559" s="326" t="s">
        <v>127</v>
      </c>
      <c r="D1559" s="299"/>
      <c r="E1559" s="325">
        <v>1197.8300000000002</v>
      </c>
      <c r="F1559" s="301"/>
      <c r="G1559" s="302"/>
      <c r="H1559" s="303"/>
      <c r="I1559" s="295"/>
      <c r="J1559" s="304"/>
      <c r="K1559" s="295"/>
      <c r="L1559" s="302"/>
      <c r="N1559" s="296" t="s">
        <v>127</v>
      </c>
      <c r="P1559" s="285"/>
    </row>
    <row r="1560" spans="1:16" ht="12.75">
      <c r="A1560" s="294"/>
      <c r="B1560" s="297"/>
      <c r="C1560" s="298" t="s">
        <v>1498</v>
      </c>
      <c r="D1560" s="299"/>
      <c r="E1560" s="300">
        <v>2994.575</v>
      </c>
      <c r="F1560" s="301"/>
      <c r="G1560" s="302"/>
      <c r="H1560" s="303"/>
      <c r="I1560" s="295"/>
      <c r="J1560" s="304"/>
      <c r="K1560" s="295"/>
      <c r="L1560" s="302"/>
      <c r="N1560" s="296" t="s">
        <v>1498</v>
      </c>
      <c r="P1560" s="285"/>
    </row>
    <row r="1561" spans="1:16" ht="12.75">
      <c r="A1561" s="294"/>
      <c r="B1561" s="297"/>
      <c r="C1561" s="326" t="s">
        <v>127</v>
      </c>
      <c r="D1561" s="299"/>
      <c r="E1561" s="325">
        <v>2994.575</v>
      </c>
      <c r="F1561" s="301"/>
      <c r="G1561" s="302"/>
      <c r="H1561" s="303"/>
      <c r="I1561" s="295"/>
      <c r="J1561" s="304"/>
      <c r="K1561" s="295"/>
      <c r="L1561" s="302"/>
      <c r="N1561" s="296" t="s">
        <v>127</v>
      </c>
      <c r="P1561" s="285"/>
    </row>
    <row r="1562" spans="1:58" ht="12.75">
      <c r="A1562" s="305"/>
      <c r="B1562" s="306" t="s">
        <v>98</v>
      </c>
      <c r="C1562" s="307" t="s">
        <v>1441</v>
      </c>
      <c r="D1562" s="308"/>
      <c r="E1562" s="309"/>
      <c r="F1562" s="310"/>
      <c r="G1562" s="311">
        <f>SUM(G1501:G1561)</f>
        <v>0</v>
      </c>
      <c r="H1562" s="312"/>
      <c r="I1562" s="313">
        <f>SUM(I1501:I1561)</f>
        <v>0.838481</v>
      </c>
      <c r="J1562" s="312"/>
      <c r="K1562" s="313">
        <f>SUM(K1501:K1561)</f>
        <v>0</v>
      </c>
      <c r="L1562" s="311">
        <f>SUM(L1501:L1561)</f>
        <v>0</v>
      </c>
      <c r="P1562" s="285">
        <v>4</v>
      </c>
      <c r="BB1562" s="314">
        <f>SUM(BB1501:BB1561)</f>
        <v>0</v>
      </c>
      <c r="BC1562" s="314">
        <f>SUM(BC1501:BC1561)</f>
        <v>0</v>
      </c>
      <c r="BD1562" s="314">
        <f>SUM(BD1501:BD1561)</f>
        <v>0</v>
      </c>
      <c r="BE1562" s="314">
        <f>SUM(BE1501:BE1561)</f>
        <v>0</v>
      </c>
      <c r="BF1562" s="314">
        <f>SUM(BF1501:BF1561)</f>
        <v>0</v>
      </c>
    </row>
    <row r="1563" spans="1:16" ht="12.75">
      <c r="A1563" s="275" t="s">
        <v>95</v>
      </c>
      <c r="B1563" s="276" t="s">
        <v>1499</v>
      </c>
      <c r="C1563" s="277" t="s">
        <v>1500</v>
      </c>
      <c r="D1563" s="278"/>
      <c r="E1563" s="279"/>
      <c r="F1563" s="279"/>
      <c r="G1563" s="280"/>
      <c r="H1563" s="281"/>
      <c r="I1563" s="282"/>
      <c r="J1563" s="283"/>
      <c r="K1563" s="284"/>
      <c r="L1563" s="280"/>
      <c r="P1563" s="285">
        <v>1</v>
      </c>
    </row>
    <row r="1564" spans="1:81" ht="22.5">
      <c r="A1564" s="286">
        <v>311</v>
      </c>
      <c r="B1564" s="287" t="s">
        <v>1502</v>
      </c>
      <c r="C1564" s="288" t="s">
        <v>1503</v>
      </c>
      <c r="D1564" s="289" t="s">
        <v>225</v>
      </c>
      <c r="E1564" s="290">
        <v>1</v>
      </c>
      <c r="F1564" s="290">
        <v>0</v>
      </c>
      <c r="G1564" s="291">
        <f>E1564*F1564</f>
        <v>0</v>
      </c>
      <c r="H1564" s="292">
        <v>0</v>
      </c>
      <c r="I1564" s="293">
        <f>E1564*H1564</f>
        <v>0</v>
      </c>
      <c r="J1564" s="292"/>
      <c r="K1564" s="293">
        <f>E1564*J1564</f>
        <v>0</v>
      </c>
      <c r="L1564" s="291" t="s">
        <v>1791</v>
      </c>
      <c r="P1564" s="285">
        <v>2</v>
      </c>
      <c r="AB1564" s="254">
        <v>12</v>
      </c>
      <c r="AC1564" s="254">
        <v>0</v>
      </c>
      <c r="AD1564" s="254">
        <v>568</v>
      </c>
      <c r="BA1564" s="254">
        <v>4</v>
      </c>
      <c r="BB1564" s="254">
        <f>IF(BA1564=1,G1564,0)</f>
        <v>0</v>
      </c>
      <c r="BC1564" s="254">
        <f>IF(BA1564=2,G1564,0)</f>
        <v>0</v>
      </c>
      <c r="BD1564" s="254">
        <f>IF(BA1564=3,G1564,0)</f>
        <v>0</v>
      </c>
      <c r="BE1564" s="254">
        <f>IF(BA1564=4,G1564,0)</f>
        <v>0</v>
      </c>
      <c r="BF1564" s="254">
        <f>IF(BA1564=5,G1564,0)</f>
        <v>0</v>
      </c>
      <c r="CB1564" s="285">
        <v>12</v>
      </c>
      <c r="CC1564" s="285">
        <v>0</v>
      </c>
    </row>
    <row r="1565" spans="1:16" ht="12.75">
      <c r="A1565" s="294"/>
      <c r="B1565" s="297"/>
      <c r="C1565" s="298" t="s">
        <v>1504</v>
      </c>
      <c r="D1565" s="299"/>
      <c r="E1565" s="300">
        <v>1</v>
      </c>
      <c r="F1565" s="301"/>
      <c r="G1565" s="302"/>
      <c r="H1565" s="303"/>
      <c r="I1565" s="295"/>
      <c r="J1565" s="304"/>
      <c r="K1565" s="295"/>
      <c r="L1565" s="302"/>
      <c r="N1565" s="296" t="s">
        <v>1504</v>
      </c>
      <c r="P1565" s="285"/>
    </row>
    <row r="1566" spans="1:81" ht="22.5">
      <c r="A1566" s="286">
        <v>312</v>
      </c>
      <c r="B1566" s="287" t="s">
        <v>1505</v>
      </c>
      <c r="C1566" s="288" t="s">
        <v>1506</v>
      </c>
      <c r="D1566" s="289" t="s">
        <v>1221</v>
      </c>
      <c r="E1566" s="290">
        <v>1</v>
      </c>
      <c r="F1566" s="290">
        <v>0</v>
      </c>
      <c r="G1566" s="291">
        <f>E1566*F1566</f>
        <v>0</v>
      </c>
      <c r="H1566" s="292">
        <v>0</v>
      </c>
      <c r="I1566" s="293">
        <f>E1566*H1566</f>
        <v>0</v>
      </c>
      <c r="J1566" s="292"/>
      <c r="K1566" s="293">
        <f>E1566*J1566</f>
        <v>0</v>
      </c>
      <c r="L1566" s="291" t="s">
        <v>1791</v>
      </c>
      <c r="P1566" s="285">
        <v>2</v>
      </c>
      <c r="AB1566" s="254">
        <v>12</v>
      </c>
      <c r="AC1566" s="254">
        <v>0</v>
      </c>
      <c r="AD1566" s="254">
        <v>352</v>
      </c>
      <c r="BA1566" s="254">
        <v>4</v>
      </c>
      <c r="BB1566" s="254">
        <f>IF(BA1566=1,G1566,0)</f>
        <v>0</v>
      </c>
      <c r="BC1566" s="254">
        <f>IF(BA1566=2,G1566,0)</f>
        <v>0</v>
      </c>
      <c r="BD1566" s="254">
        <f>IF(BA1566=3,G1566,0)</f>
        <v>0</v>
      </c>
      <c r="BE1566" s="254">
        <f>IF(BA1566=4,G1566,0)</f>
        <v>0</v>
      </c>
      <c r="BF1566" s="254">
        <f>IF(BA1566=5,G1566,0)</f>
        <v>0</v>
      </c>
      <c r="CB1566" s="285">
        <v>12</v>
      </c>
      <c r="CC1566" s="285">
        <v>0</v>
      </c>
    </row>
    <row r="1567" spans="1:81" ht="22.5">
      <c r="A1567" s="286">
        <v>313</v>
      </c>
      <c r="B1567" s="287" t="s">
        <v>1507</v>
      </c>
      <c r="C1567" s="288" t="s">
        <v>1508</v>
      </c>
      <c r="D1567" s="289" t="s">
        <v>1376</v>
      </c>
      <c r="E1567" s="290">
        <v>70</v>
      </c>
      <c r="F1567" s="290">
        <v>0</v>
      </c>
      <c r="G1567" s="291">
        <f>E1567*F1567</f>
        <v>0</v>
      </c>
      <c r="H1567" s="292">
        <v>0</v>
      </c>
      <c r="I1567" s="293">
        <f>E1567*H1567</f>
        <v>0</v>
      </c>
      <c r="J1567" s="292"/>
      <c r="K1567" s="293">
        <f>E1567*J1567</f>
        <v>0</v>
      </c>
      <c r="L1567" s="291" t="s">
        <v>1791</v>
      </c>
      <c r="P1567" s="285">
        <v>2</v>
      </c>
      <c r="AB1567" s="254">
        <v>12</v>
      </c>
      <c r="AC1567" s="254">
        <v>0</v>
      </c>
      <c r="AD1567" s="254">
        <v>631</v>
      </c>
      <c r="BA1567" s="254">
        <v>4</v>
      </c>
      <c r="BB1567" s="254">
        <f>IF(BA1567=1,G1567,0)</f>
        <v>0</v>
      </c>
      <c r="BC1567" s="254">
        <f>IF(BA1567=2,G1567,0)</f>
        <v>0</v>
      </c>
      <c r="BD1567" s="254">
        <f>IF(BA1567=3,G1567,0)</f>
        <v>0</v>
      </c>
      <c r="BE1567" s="254">
        <f>IF(BA1567=4,G1567,0)</f>
        <v>0</v>
      </c>
      <c r="BF1567" s="254">
        <f>IF(BA1567=5,G1567,0)</f>
        <v>0</v>
      </c>
      <c r="CB1567" s="285">
        <v>12</v>
      </c>
      <c r="CC1567" s="285">
        <v>0</v>
      </c>
    </row>
    <row r="1568" spans="1:16" ht="12.75">
      <c r="A1568" s="294"/>
      <c r="B1568" s="297"/>
      <c r="C1568" s="298" t="s">
        <v>1509</v>
      </c>
      <c r="D1568" s="299"/>
      <c r="E1568" s="300">
        <v>0</v>
      </c>
      <c r="F1568" s="301"/>
      <c r="G1568" s="302"/>
      <c r="H1568" s="303"/>
      <c r="I1568" s="295"/>
      <c r="J1568" s="304"/>
      <c r="K1568" s="295"/>
      <c r="L1568" s="302"/>
      <c r="N1568" s="296" t="s">
        <v>1509</v>
      </c>
      <c r="P1568" s="285"/>
    </row>
    <row r="1569" spans="1:16" ht="12.75">
      <c r="A1569" s="294"/>
      <c r="B1569" s="297"/>
      <c r="C1569" s="298" t="s">
        <v>1510</v>
      </c>
      <c r="D1569" s="299"/>
      <c r="E1569" s="300">
        <v>70</v>
      </c>
      <c r="F1569" s="301"/>
      <c r="G1569" s="302"/>
      <c r="H1569" s="303"/>
      <c r="I1569" s="295"/>
      <c r="J1569" s="304"/>
      <c r="K1569" s="295"/>
      <c r="L1569" s="302"/>
      <c r="N1569" s="296" t="s">
        <v>1510</v>
      </c>
      <c r="P1569" s="285"/>
    </row>
    <row r="1570" spans="1:81" ht="22.5">
      <c r="A1570" s="286">
        <v>314</v>
      </c>
      <c r="B1570" s="287" t="s">
        <v>1511</v>
      </c>
      <c r="C1570" s="288" t="s">
        <v>1512</v>
      </c>
      <c r="D1570" s="289" t="s">
        <v>225</v>
      </c>
      <c r="E1570" s="290">
        <v>1</v>
      </c>
      <c r="F1570" s="290">
        <v>0</v>
      </c>
      <c r="G1570" s="291">
        <f>E1570*F1570</f>
        <v>0</v>
      </c>
      <c r="H1570" s="292">
        <v>0.5</v>
      </c>
      <c r="I1570" s="293">
        <f>E1570*H1570</f>
        <v>0.5</v>
      </c>
      <c r="J1570" s="292"/>
      <c r="K1570" s="293">
        <f>E1570*J1570</f>
        <v>0</v>
      </c>
      <c r="L1570" s="291" t="s">
        <v>1791</v>
      </c>
      <c r="P1570" s="285">
        <v>2</v>
      </c>
      <c r="AB1570" s="254">
        <v>12</v>
      </c>
      <c r="AC1570" s="254">
        <v>0</v>
      </c>
      <c r="AD1570" s="254">
        <v>714</v>
      </c>
      <c r="BA1570" s="254">
        <v>4</v>
      </c>
      <c r="BB1570" s="254">
        <f>IF(BA1570=1,G1570,0)</f>
        <v>0</v>
      </c>
      <c r="BC1570" s="254">
        <f>IF(BA1570=2,G1570,0)</f>
        <v>0</v>
      </c>
      <c r="BD1570" s="254">
        <f>IF(BA1570=3,G1570,0)</f>
        <v>0</v>
      </c>
      <c r="BE1570" s="254">
        <f>IF(BA1570=4,G1570,0)</f>
        <v>0</v>
      </c>
      <c r="BF1570" s="254">
        <f>IF(BA1570=5,G1570,0)</f>
        <v>0</v>
      </c>
      <c r="CB1570" s="285">
        <v>12</v>
      </c>
      <c r="CC1570" s="285">
        <v>0</v>
      </c>
    </row>
    <row r="1571" spans="1:16" ht="12.75">
      <c r="A1571" s="294"/>
      <c r="B1571" s="297"/>
      <c r="C1571" s="298" t="s">
        <v>1513</v>
      </c>
      <c r="D1571" s="299"/>
      <c r="E1571" s="300">
        <v>1</v>
      </c>
      <c r="F1571" s="301"/>
      <c r="G1571" s="302"/>
      <c r="H1571" s="303"/>
      <c r="I1571" s="295"/>
      <c r="J1571" s="304"/>
      <c r="K1571" s="295"/>
      <c r="L1571" s="302"/>
      <c r="N1571" s="296" t="s">
        <v>1513</v>
      </c>
      <c r="P1571" s="285"/>
    </row>
    <row r="1572" spans="1:58" ht="12.75">
      <c r="A1572" s="305"/>
      <c r="B1572" s="306" t="s">
        <v>98</v>
      </c>
      <c r="C1572" s="307" t="s">
        <v>1501</v>
      </c>
      <c r="D1572" s="308"/>
      <c r="E1572" s="309"/>
      <c r="F1572" s="310"/>
      <c r="G1572" s="311">
        <f>SUM(G1563:G1571)</f>
        <v>0</v>
      </c>
      <c r="H1572" s="312"/>
      <c r="I1572" s="313">
        <f>SUM(I1563:I1571)</f>
        <v>0.5</v>
      </c>
      <c r="J1572" s="312"/>
      <c r="K1572" s="313">
        <f>SUM(K1563:K1571)</f>
        <v>0</v>
      </c>
      <c r="L1572" s="311">
        <f>SUM(L1563:L1571)</f>
        <v>0</v>
      </c>
      <c r="P1572" s="285">
        <v>4</v>
      </c>
      <c r="BB1572" s="314">
        <f>SUM(BB1563:BB1571)</f>
        <v>0</v>
      </c>
      <c r="BC1572" s="314">
        <f>SUM(BC1563:BC1571)</f>
        <v>0</v>
      </c>
      <c r="BD1572" s="314">
        <f>SUM(BD1563:BD1571)</f>
        <v>0</v>
      </c>
      <c r="BE1572" s="314">
        <f>SUM(BE1563:BE1571)</f>
        <v>0</v>
      </c>
      <c r="BF1572" s="314">
        <f>SUM(BF1563:BF1571)</f>
        <v>0</v>
      </c>
    </row>
    <row r="1573" spans="1:16" ht="12.75">
      <c r="A1573" s="275" t="s">
        <v>95</v>
      </c>
      <c r="B1573" s="276" t="s">
        <v>1514</v>
      </c>
      <c r="C1573" s="277" t="s">
        <v>1515</v>
      </c>
      <c r="D1573" s="278"/>
      <c r="E1573" s="279"/>
      <c r="F1573" s="279"/>
      <c r="G1573" s="280"/>
      <c r="H1573" s="281"/>
      <c r="I1573" s="282"/>
      <c r="J1573" s="283"/>
      <c r="K1573" s="284"/>
      <c r="L1573" s="280"/>
      <c r="P1573" s="285">
        <v>1</v>
      </c>
    </row>
    <row r="1574" spans="1:81" ht="22.5">
      <c r="A1574" s="286">
        <v>315</v>
      </c>
      <c r="B1574" s="287" t="s">
        <v>1517</v>
      </c>
      <c r="C1574" s="288" t="s">
        <v>1518</v>
      </c>
      <c r="D1574" s="289" t="s">
        <v>160</v>
      </c>
      <c r="E1574" s="290">
        <v>3700.2954</v>
      </c>
      <c r="F1574" s="290">
        <v>0</v>
      </c>
      <c r="G1574" s="291">
        <f>E1574*F1574</f>
        <v>0</v>
      </c>
      <c r="H1574" s="292">
        <v>0</v>
      </c>
      <c r="I1574" s="293">
        <f>E1574*H1574</f>
        <v>0</v>
      </c>
      <c r="J1574" s="292"/>
      <c r="K1574" s="293">
        <f>E1574*J1574</f>
        <v>0</v>
      </c>
      <c r="L1574" s="291">
        <f>J1574*K1574</f>
        <v>0</v>
      </c>
      <c r="P1574" s="285">
        <v>2</v>
      </c>
      <c r="AB1574" s="254">
        <v>12</v>
      </c>
      <c r="AC1574" s="254">
        <v>0</v>
      </c>
      <c r="AD1574" s="254">
        <v>353</v>
      </c>
      <c r="BA1574" s="254">
        <v>4</v>
      </c>
      <c r="BB1574" s="254">
        <f>IF(BA1574=1,G1574,0)</f>
        <v>0</v>
      </c>
      <c r="BC1574" s="254">
        <f>IF(BA1574=2,G1574,0)</f>
        <v>0</v>
      </c>
      <c r="BD1574" s="254">
        <f>IF(BA1574=3,G1574,0)</f>
        <v>0</v>
      </c>
      <c r="BE1574" s="254">
        <f>IF(BA1574=4,G1574,0)</f>
        <v>0</v>
      </c>
      <c r="BF1574" s="254">
        <f>IF(BA1574=5,G1574,0)</f>
        <v>0</v>
      </c>
      <c r="CB1574" s="285">
        <v>12</v>
      </c>
      <c r="CC1574" s="285">
        <v>0</v>
      </c>
    </row>
    <row r="1575" spans="1:16" ht="12.75">
      <c r="A1575" s="294"/>
      <c r="B1575" s="297"/>
      <c r="C1575" s="298" t="s">
        <v>1519</v>
      </c>
      <c r="D1575" s="299"/>
      <c r="E1575" s="300">
        <v>0</v>
      </c>
      <c r="F1575" s="301"/>
      <c r="G1575" s="302"/>
      <c r="H1575" s="303"/>
      <c r="I1575" s="295"/>
      <c r="J1575" s="304"/>
      <c r="K1575" s="295"/>
      <c r="L1575" s="302"/>
      <c r="N1575" s="296" t="s">
        <v>1519</v>
      </c>
      <c r="P1575" s="285"/>
    </row>
    <row r="1576" spans="1:16" ht="12.75">
      <c r="A1576" s="294"/>
      <c r="B1576" s="297"/>
      <c r="C1576" s="298" t="s">
        <v>1520</v>
      </c>
      <c r="D1576" s="299"/>
      <c r="E1576" s="300">
        <v>0</v>
      </c>
      <c r="F1576" s="301"/>
      <c r="G1576" s="302"/>
      <c r="H1576" s="303"/>
      <c r="I1576" s="295"/>
      <c r="J1576" s="304"/>
      <c r="K1576" s="295"/>
      <c r="L1576" s="302"/>
      <c r="N1576" s="296" t="s">
        <v>1520</v>
      </c>
      <c r="P1576" s="285"/>
    </row>
    <row r="1577" spans="1:16" ht="12.75">
      <c r="A1577" s="294"/>
      <c r="B1577" s="297"/>
      <c r="C1577" s="298" t="s">
        <v>976</v>
      </c>
      <c r="D1577" s="299"/>
      <c r="E1577" s="300">
        <v>0</v>
      </c>
      <c r="F1577" s="301"/>
      <c r="G1577" s="302"/>
      <c r="H1577" s="303"/>
      <c r="I1577" s="295"/>
      <c r="J1577" s="304"/>
      <c r="K1577" s="295"/>
      <c r="L1577" s="302"/>
      <c r="N1577" s="296" t="s">
        <v>976</v>
      </c>
      <c r="P1577" s="285"/>
    </row>
    <row r="1578" spans="1:16" ht="12.75">
      <c r="A1578" s="294"/>
      <c r="B1578" s="297"/>
      <c r="C1578" s="298" t="s">
        <v>1521</v>
      </c>
      <c r="D1578" s="299"/>
      <c r="E1578" s="300">
        <v>23.055</v>
      </c>
      <c r="F1578" s="301"/>
      <c r="G1578" s="302"/>
      <c r="H1578" s="303"/>
      <c r="I1578" s="295"/>
      <c r="J1578" s="304"/>
      <c r="K1578" s="295"/>
      <c r="L1578" s="302"/>
      <c r="N1578" s="296" t="s">
        <v>1521</v>
      </c>
      <c r="P1578" s="285"/>
    </row>
    <row r="1579" spans="1:16" ht="12.75">
      <c r="A1579" s="294"/>
      <c r="B1579" s="297"/>
      <c r="C1579" s="298" t="s">
        <v>1522</v>
      </c>
      <c r="D1579" s="299"/>
      <c r="E1579" s="300">
        <v>97.92</v>
      </c>
      <c r="F1579" s="301"/>
      <c r="G1579" s="302"/>
      <c r="H1579" s="303"/>
      <c r="I1579" s="295"/>
      <c r="J1579" s="304"/>
      <c r="K1579" s="295"/>
      <c r="L1579" s="302"/>
      <c r="N1579" s="296" t="s">
        <v>1522</v>
      </c>
      <c r="P1579" s="285"/>
    </row>
    <row r="1580" spans="1:16" ht="12.75">
      <c r="A1580" s="294"/>
      <c r="B1580" s="297"/>
      <c r="C1580" s="298" t="s">
        <v>1523</v>
      </c>
      <c r="D1580" s="299"/>
      <c r="E1580" s="300">
        <v>2.0592</v>
      </c>
      <c r="F1580" s="301"/>
      <c r="G1580" s="302"/>
      <c r="H1580" s="303"/>
      <c r="I1580" s="295"/>
      <c r="J1580" s="304"/>
      <c r="K1580" s="295"/>
      <c r="L1580" s="302"/>
      <c r="N1580" s="296" t="s">
        <v>1523</v>
      </c>
      <c r="P1580" s="285"/>
    </row>
    <row r="1581" spans="1:16" ht="12.75">
      <c r="A1581" s="294"/>
      <c r="B1581" s="297"/>
      <c r="C1581" s="298" t="s">
        <v>1524</v>
      </c>
      <c r="D1581" s="299"/>
      <c r="E1581" s="300">
        <v>118.096</v>
      </c>
      <c r="F1581" s="301"/>
      <c r="G1581" s="302"/>
      <c r="H1581" s="303"/>
      <c r="I1581" s="295"/>
      <c r="J1581" s="304"/>
      <c r="K1581" s="295"/>
      <c r="L1581" s="302"/>
      <c r="N1581" s="296" t="s">
        <v>1524</v>
      </c>
      <c r="P1581" s="285"/>
    </row>
    <row r="1582" spans="1:16" ht="12.75">
      <c r="A1582" s="294"/>
      <c r="B1582" s="297"/>
      <c r="C1582" s="298" t="s">
        <v>1525</v>
      </c>
      <c r="D1582" s="299"/>
      <c r="E1582" s="300">
        <v>176.256</v>
      </c>
      <c r="F1582" s="301"/>
      <c r="G1582" s="302"/>
      <c r="H1582" s="303"/>
      <c r="I1582" s="295"/>
      <c r="J1582" s="304"/>
      <c r="K1582" s="295"/>
      <c r="L1582" s="302"/>
      <c r="N1582" s="296" t="s">
        <v>1525</v>
      </c>
      <c r="P1582" s="285"/>
    </row>
    <row r="1583" spans="1:16" ht="12.75">
      <c r="A1583" s="294"/>
      <c r="B1583" s="297"/>
      <c r="C1583" s="298" t="s">
        <v>979</v>
      </c>
      <c r="D1583" s="299"/>
      <c r="E1583" s="300">
        <v>0</v>
      </c>
      <c r="F1583" s="301"/>
      <c r="G1583" s="302"/>
      <c r="H1583" s="303"/>
      <c r="I1583" s="295"/>
      <c r="J1583" s="304"/>
      <c r="K1583" s="295"/>
      <c r="L1583" s="302"/>
      <c r="N1583" s="296" t="s">
        <v>979</v>
      </c>
      <c r="P1583" s="285"/>
    </row>
    <row r="1584" spans="1:16" ht="12.75">
      <c r="A1584" s="294"/>
      <c r="B1584" s="297"/>
      <c r="C1584" s="298" t="s">
        <v>1526</v>
      </c>
      <c r="D1584" s="299"/>
      <c r="E1584" s="300">
        <v>255.813</v>
      </c>
      <c r="F1584" s="301"/>
      <c r="G1584" s="302"/>
      <c r="H1584" s="303"/>
      <c r="I1584" s="295"/>
      <c r="J1584" s="304"/>
      <c r="K1584" s="295"/>
      <c r="L1584" s="302"/>
      <c r="N1584" s="296" t="s">
        <v>1526</v>
      </c>
      <c r="P1584" s="285"/>
    </row>
    <row r="1585" spans="1:16" ht="12.75">
      <c r="A1585" s="294"/>
      <c r="B1585" s="297"/>
      <c r="C1585" s="298" t="s">
        <v>1527</v>
      </c>
      <c r="D1585" s="299"/>
      <c r="E1585" s="300">
        <v>27.999</v>
      </c>
      <c r="F1585" s="301"/>
      <c r="G1585" s="302"/>
      <c r="H1585" s="303"/>
      <c r="I1585" s="295"/>
      <c r="J1585" s="304"/>
      <c r="K1585" s="295"/>
      <c r="L1585" s="302"/>
      <c r="N1585" s="296" t="s">
        <v>1527</v>
      </c>
      <c r="P1585" s="285"/>
    </row>
    <row r="1586" spans="1:16" ht="12.75">
      <c r="A1586" s="294"/>
      <c r="B1586" s="297"/>
      <c r="C1586" s="298" t="s">
        <v>126</v>
      </c>
      <c r="D1586" s="299"/>
      <c r="E1586" s="300">
        <v>0</v>
      </c>
      <c r="F1586" s="301"/>
      <c r="G1586" s="302"/>
      <c r="H1586" s="303"/>
      <c r="I1586" s="295"/>
      <c r="J1586" s="304"/>
      <c r="K1586" s="295"/>
      <c r="L1586" s="302"/>
      <c r="N1586" s="296">
        <v>0</v>
      </c>
      <c r="P1586" s="285"/>
    </row>
    <row r="1587" spans="1:16" ht="12.75">
      <c r="A1587" s="294"/>
      <c r="B1587" s="297"/>
      <c r="C1587" s="326" t="s">
        <v>127</v>
      </c>
      <c r="D1587" s="299"/>
      <c r="E1587" s="325">
        <v>701.1982</v>
      </c>
      <c r="F1587" s="301"/>
      <c r="G1587" s="302"/>
      <c r="H1587" s="303"/>
      <c r="I1587" s="295"/>
      <c r="J1587" s="304"/>
      <c r="K1587" s="295"/>
      <c r="L1587" s="302"/>
      <c r="N1587" s="296" t="s">
        <v>127</v>
      </c>
      <c r="P1587" s="285"/>
    </row>
    <row r="1588" spans="1:16" ht="12.75">
      <c r="A1588" s="294"/>
      <c r="B1588" s="297"/>
      <c r="C1588" s="298" t="s">
        <v>1528</v>
      </c>
      <c r="D1588" s="299"/>
      <c r="E1588" s="300">
        <v>0</v>
      </c>
      <c r="F1588" s="301"/>
      <c r="G1588" s="302"/>
      <c r="H1588" s="303"/>
      <c r="I1588" s="295"/>
      <c r="J1588" s="304"/>
      <c r="K1588" s="295"/>
      <c r="L1588" s="302"/>
      <c r="N1588" s="296" t="s">
        <v>1528</v>
      </c>
      <c r="P1588" s="285"/>
    </row>
    <row r="1589" spans="1:16" ht="12.75">
      <c r="A1589" s="294"/>
      <c r="B1589" s="297"/>
      <c r="C1589" s="298" t="s">
        <v>1529</v>
      </c>
      <c r="D1589" s="299"/>
      <c r="E1589" s="300">
        <v>164.688</v>
      </c>
      <c r="F1589" s="301"/>
      <c r="G1589" s="302"/>
      <c r="H1589" s="303"/>
      <c r="I1589" s="295"/>
      <c r="J1589" s="304"/>
      <c r="K1589" s="295"/>
      <c r="L1589" s="302"/>
      <c r="N1589" s="296" t="s">
        <v>1529</v>
      </c>
      <c r="P1589" s="285"/>
    </row>
    <row r="1590" spans="1:16" ht="12.75">
      <c r="A1590" s="294"/>
      <c r="B1590" s="297"/>
      <c r="C1590" s="298" t="s">
        <v>126</v>
      </c>
      <c r="D1590" s="299"/>
      <c r="E1590" s="300">
        <v>0</v>
      </c>
      <c r="F1590" s="301"/>
      <c r="G1590" s="302"/>
      <c r="H1590" s="303"/>
      <c r="I1590" s="295"/>
      <c r="J1590" s="304"/>
      <c r="K1590" s="295"/>
      <c r="L1590" s="302"/>
      <c r="N1590" s="296">
        <v>0</v>
      </c>
      <c r="P1590" s="285"/>
    </row>
    <row r="1591" spans="1:16" ht="12.75">
      <c r="A1591" s="294"/>
      <c r="B1591" s="297"/>
      <c r="C1591" s="326" t="s">
        <v>127</v>
      </c>
      <c r="D1591" s="299"/>
      <c r="E1591" s="325">
        <v>164.688</v>
      </c>
      <c r="F1591" s="301"/>
      <c r="G1591" s="302"/>
      <c r="H1591" s="303"/>
      <c r="I1591" s="295"/>
      <c r="J1591" s="304"/>
      <c r="K1591" s="295"/>
      <c r="L1591" s="302"/>
      <c r="N1591" s="296" t="s">
        <v>127</v>
      </c>
      <c r="P1591" s="285"/>
    </row>
    <row r="1592" spans="1:16" ht="12.75">
      <c r="A1592" s="294"/>
      <c r="B1592" s="297"/>
      <c r="C1592" s="298" t="s">
        <v>1530</v>
      </c>
      <c r="D1592" s="299"/>
      <c r="E1592" s="300">
        <v>0</v>
      </c>
      <c r="F1592" s="301"/>
      <c r="G1592" s="302"/>
      <c r="H1592" s="303"/>
      <c r="I1592" s="295"/>
      <c r="J1592" s="304"/>
      <c r="K1592" s="295"/>
      <c r="L1592" s="302"/>
      <c r="N1592" s="296" t="s">
        <v>1530</v>
      </c>
      <c r="P1592" s="285"/>
    </row>
    <row r="1593" spans="1:16" ht="12.75">
      <c r="A1593" s="294"/>
      <c r="B1593" s="297"/>
      <c r="C1593" s="298" t="s">
        <v>976</v>
      </c>
      <c r="D1593" s="299"/>
      <c r="E1593" s="300">
        <v>0</v>
      </c>
      <c r="F1593" s="301"/>
      <c r="G1593" s="302"/>
      <c r="H1593" s="303"/>
      <c r="I1593" s="295"/>
      <c r="J1593" s="304"/>
      <c r="K1593" s="295"/>
      <c r="L1593" s="302"/>
      <c r="N1593" s="296" t="s">
        <v>976</v>
      </c>
      <c r="P1593" s="285"/>
    </row>
    <row r="1594" spans="1:16" ht="12.75">
      <c r="A1594" s="294"/>
      <c r="B1594" s="297"/>
      <c r="C1594" s="298" t="s">
        <v>1531</v>
      </c>
      <c r="D1594" s="299"/>
      <c r="E1594" s="300">
        <v>45.9576</v>
      </c>
      <c r="F1594" s="301"/>
      <c r="G1594" s="302"/>
      <c r="H1594" s="303"/>
      <c r="I1594" s="295"/>
      <c r="J1594" s="304"/>
      <c r="K1594" s="295"/>
      <c r="L1594" s="302"/>
      <c r="N1594" s="296" t="s">
        <v>1531</v>
      </c>
      <c r="P1594" s="285"/>
    </row>
    <row r="1595" spans="1:16" ht="12.75">
      <c r="A1595" s="294"/>
      <c r="B1595" s="297"/>
      <c r="C1595" s="298" t="s">
        <v>979</v>
      </c>
      <c r="D1595" s="299"/>
      <c r="E1595" s="300">
        <v>0</v>
      </c>
      <c r="F1595" s="301"/>
      <c r="G1595" s="302"/>
      <c r="H1595" s="303"/>
      <c r="I1595" s="295"/>
      <c r="J1595" s="304"/>
      <c r="K1595" s="295"/>
      <c r="L1595" s="302"/>
      <c r="N1595" s="296" t="s">
        <v>979</v>
      </c>
      <c r="P1595" s="285"/>
    </row>
    <row r="1596" spans="1:16" ht="12.75">
      <c r="A1596" s="294"/>
      <c r="B1596" s="297"/>
      <c r="C1596" s="298" t="s">
        <v>1532</v>
      </c>
      <c r="D1596" s="299"/>
      <c r="E1596" s="300">
        <v>15.9732</v>
      </c>
      <c r="F1596" s="301"/>
      <c r="G1596" s="302"/>
      <c r="H1596" s="303"/>
      <c r="I1596" s="295"/>
      <c r="J1596" s="304"/>
      <c r="K1596" s="295"/>
      <c r="L1596" s="302"/>
      <c r="N1596" s="296" t="s">
        <v>1532</v>
      </c>
      <c r="P1596" s="285"/>
    </row>
    <row r="1597" spans="1:16" ht="12.75">
      <c r="A1597" s="294"/>
      <c r="B1597" s="297"/>
      <c r="C1597" s="298" t="s">
        <v>1533</v>
      </c>
      <c r="D1597" s="299"/>
      <c r="E1597" s="300">
        <v>47.2383</v>
      </c>
      <c r="F1597" s="301"/>
      <c r="G1597" s="302"/>
      <c r="H1597" s="303"/>
      <c r="I1597" s="295"/>
      <c r="J1597" s="304"/>
      <c r="K1597" s="295"/>
      <c r="L1597" s="302"/>
      <c r="N1597" s="296" t="s">
        <v>1533</v>
      </c>
      <c r="P1597" s="285"/>
    </row>
    <row r="1598" spans="1:16" ht="12.75">
      <c r="A1598" s="294"/>
      <c r="B1598" s="297"/>
      <c r="C1598" s="298" t="s">
        <v>1534</v>
      </c>
      <c r="D1598" s="299"/>
      <c r="E1598" s="300">
        <v>19.642</v>
      </c>
      <c r="F1598" s="301"/>
      <c r="G1598" s="302"/>
      <c r="H1598" s="303"/>
      <c r="I1598" s="295"/>
      <c r="J1598" s="304"/>
      <c r="K1598" s="295"/>
      <c r="L1598" s="302"/>
      <c r="N1598" s="296" t="s">
        <v>1534</v>
      </c>
      <c r="P1598" s="285"/>
    </row>
    <row r="1599" spans="1:16" ht="12.75">
      <c r="A1599" s="294"/>
      <c r="B1599" s="297"/>
      <c r="C1599" s="298" t="s">
        <v>126</v>
      </c>
      <c r="D1599" s="299"/>
      <c r="E1599" s="300">
        <v>0</v>
      </c>
      <c r="F1599" s="301"/>
      <c r="G1599" s="302"/>
      <c r="H1599" s="303"/>
      <c r="I1599" s="295"/>
      <c r="J1599" s="304"/>
      <c r="K1599" s="295"/>
      <c r="L1599" s="302"/>
      <c r="N1599" s="296">
        <v>0</v>
      </c>
      <c r="P1599" s="285"/>
    </row>
    <row r="1600" spans="1:16" ht="12.75">
      <c r="A1600" s="294"/>
      <c r="B1600" s="297"/>
      <c r="C1600" s="298" t="s">
        <v>126</v>
      </c>
      <c r="D1600" s="299"/>
      <c r="E1600" s="300">
        <v>0</v>
      </c>
      <c r="F1600" s="301"/>
      <c r="G1600" s="302"/>
      <c r="H1600" s="303"/>
      <c r="I1600" s="295"/>
      <c r="J1600" s="304"/>
      <c r="K1600" s="295"/>
      <c r="L1600" s="302"/>
      <c r="N1600" s="296">
        <v>0</v>
      </c>
      <c r="P1600" s="285"/>
    </row>
    <row r="1601" spans="1:16" ht="12.75">
      <c r="A1601" s="294"/>
      <c r="B1601" s="297"/>
      <c r="C1601" s="326" t="s">
        <v>127</v>
      </c>
      <c r="D1601" s="299"/>
      <c r="E1601" s="325">
        <v>128.8111</v>
      </c>
      <c r="F1601" s="301"/>
      <c r="G1601" s="302"/>
      <c r="H1601" s="303"/>
      <c r="I1601" s="295"/>
      <c r="J1601" s="304"/>
      <c r="K1601" s="295"/>
      <c r="L1601" s="302"/>
      <c r="N1601" s="296" t="s">
        <v>127</v>
      </c>
      <c r="P1601" s="285"/>
    </row>
    <row r="1602" spans="1:16" ht="12.75">
      <c r="A1602" s="294"/>
      <c r="B1602" s="297"/>
      <c r="C1602" s="298" t="s">
        <v>1535</v>
      </c>
      <c r="D1602" s="299"/>
      <c r="E1602" s="300">
        <v>0</v>
      </c>
      <c r="F1602" s="301"/>
      <c r="G1602" s="302"/>
      <c r="H1602" s="303"/>
      <c r="I1602" s="295"/>
      <c r="J1602" s="304"/>
      <c r="K1602" s="295"/>
      <c r="L1602" s="302"/>
      <c r="N1602" s="296" t="s">
        <v>1535</v>
      </c>
      <c r="P1602" s="285"/>
    </row>
    <row r="1603" spans="1:16" ht="12.75">
      <c r="A1603" s="294"/>
      <c r="B1603" s="297"/>
      <c r="C1603" s="298" t="s">
        <v>976</v>
      </c>
      <c r="D1603" s="299"/>
      <c r="E1603" s="300">
        <v>0</v>
      </c>
      <c r="F1603" s="301"/>
      <c r="G1603" s="302"/>
      <c r="H1603" s="303"/>
      <c r="I1603" s="295"/>
      <c r="J1603" s="304"/>
      <c r="K1603" s="295"/>
      <c r="L1603" s="302"/>
      <c r="N1603" s="296" t="s">
        <v>976</v>
      </c>
      <c r="P1603" s="285"/>
    </row>
    <row r="1604" spans="1:16" ht="12.75">
      <c r="A1604" s="294"/>
      <c r="B1604" s="297"/>
      <c r="C1604" s="298" t="s">
        <v>1536</v>
      </c>
      <c r="D1604" s="299"/>
      <c r="E1604" s="300">
        <v>41.244</v>
      </c>
      <c r="F1604" s="301"/>
      <c r="G1604" s="302"/>
      <c r="H1604" s="303"/>
      <c r="I1604" s="295"/>
      <c r="J1604" s="304"/>
      <c r="K1604" s="295"/>
      <c r="L1604" s="302"/>
      <c r="N1604" s="296" t="s">
        <v>1536</v>
      </c>
      <c r="P1604" s="285"/>
    </row>
    <row r="1605" spans="1:16" ht="12.75">
      <c r="A1605" s="294"/>
      <c r="B1605" s="297"/>
      <c r="C1605" s="298" t="s">
        <v>1537</v>
      </c>
      <c r="D1605" s="299"/>
      <c r="E1605" s="300">
        <v>10.08</v>
      </c>
      <c r="F1605" s="301"/>
      <c r="G1605" s="302"/>
      <c r="H1605" s="303"/>
      <c r="I1605" s="295"/>
      <c r="J1605" s="304"/>
      <c r="K1605" s="295"/>
      <c r="L1605" s="302"/>
      <c r="N1605" s="296" t="s">
        <v>1537</v>
      </c>
      <c r="P1605" s="285"/>
    </row>
    <row r="1606" spans="1:16" ht="12.75">
      <c r="A1606" s="294"/>
      <c r="B1606" s="297"/>
      <c r="C1606" s="298" t="s">
        <v>979</v>
      </c>
      <c r="D1606" s="299"/>
      <c r="E1606" s="300">
        <v>0</v>
      </c>
      <c r="F1606" s="301"/>
      <c r="G1606" s="302"/>
      <c r="H1606" s="303"/>
      <c r="I1606" s="295"/>
      <c r="J1606" s="304"/>
      <c r="K1606" s="295"/>
      <c r="L1606" s="302"/>
      <c r="N1606" s="296" t="s">
        <v>979</v>
      </c>
      <c r="P1606" s="285"/>
    </row>
    <row r="1607" spans="1:16" ht="12.75">
      <c r="A1607" s="294"/>
      <c r="B1607" s="297"/>
      <c r="C1607" s="298" t="s">
        <v>1538</v>
      </c>
      <c r="D1607" s="299"/>
      <c r="E1607" s="300">
        <v>16.524</v>
      </c>
      <c r="F1607" s="301"/>
      <c r="G1607" s="302"/>
      <c r="H1607" s="303"/>
      <c r="I1607" s="295"/>
      <c r="J1607" s="304"/>
      <c r="K1607" s="295"/>
      <c r="L1607" s="302"/>
      <c r="N1607" s="296" t="s">
        <v>1538</v>
      </c>
      <c r="P1607" s="285"/>
    </row>
    <row r="1608" spans="1:16" ht="12.75">
      <c r="A1608" s="294"/>
      <c r="B1608" s="297"/>
      <c r="C1608" s="298" t="s">
        <v>1539</v>
      </c>
      <c r="D1608" s="299"/>
      <c r="E1608" s="300">
        <v>38.826</v>
      </c>
      <c r="F1608" s="301"/>
      <c r="G1608" s="302"/>
      <c r="H1608" s="303"/>
      <c r="I1608" s="295"/>
      <c r="J1608" s="304"/>
      <c r="K1608" s="295"/>
      <c r="L1608" s="302"/>
      <c r="N1608" s="296" t="s">
        <v>1539</v>
      </c>
      <c r="P1608" s="285"/>
    </row>
    <row r="1609" spans="1:16" ht="12.75">
      <c r="A1609" s="294"/>
      <c r="B1609" s="297"/>
      <c r="C1609" s="326" t="s">
        <v>127</v>
      </c>
      <c r="D1609" s="299"/>
      <c r="E1609" s="325">
        <v>106.674</v>
      </c>
      <c r="F1609" s="301"/>
      <c r="G1609" s="302"/>
      <c r="H1609" s="303"/>
      <c r="I1609" s="295"/>
      <c r="J1609" s="304"/>
      <c r="K1609" s="295"/>
      <c r="L1609" s="302"/>
      <c r="N1609" s="296" t="s">
        <v>127</v>
      </c>
      <c r="P1609" s="285"/>
    </row>
    <row r="1610" spans="1:16" ht="12.75">
      <c r="A1610" s="294"/>
      <c r="B1610" s="297"/>
      <c r="C1610" s="298" t="s">
        <v>975</v>
      </c>
      <c r="D1610" s="299"/>
      <c r="E1610" s="300">
        <v>0</v>
      </c>
      <c r="F1610" s="301"/>
      <c r="G1610" s="302"/>
      <c r="H1610" s="303"/>
      <c r="I1610" s="295"/>
      <c r="J1610" s="304"/>
      <c r="K1610" s="295"/>
      <c r="L1610" s="302"/>
      <c r="N1610" s="296" t="s">
        <v>975</v>
      </c>
      <c r="P1610" s="285"/>
    </row>
    <row r="1611" spans="1:16" ht="12.75">
      <c r="A1611" s="294"/>
      <c r="B1611" s="297"/>
      <c r="C1611" s="298" t="s">
        <v>976</v>
      </c>
      <c r="D1611" s="299"/>
      <c r="E1611" s="300">
        <v>0</v>
      </c>
      <c r="F1611" s="301"/>
      <c r="G1611" s="302"/>
      <c r="H1611" s="303"/>
      <c r="I1611" s="295"/>
      <c r="J1611" s="304"/>
      <c r="K1611" s="295"/>
      <c r="L1611" s="302"/>
      <c r="N1611" s="296" t="s">
        <v>976</v>
      </c>
      <c r="P1611" s="285"/>
    </row>
    <row r="1612" spans="1:16" ht="12.75">
      <c r="A1612" s="294"/>
      <c r="B1612" s="297"/>
      <c r="C1612" s="298" t="s">
        <v>1540</v>
      </c>
      <c r="D1612" s="299"/>
      <c r="E1612" s="300">
        <v>32.406</v>
      </c>
      <c r="F1612" s="301"/>
      <c r="G1612" s="302"/>
      <c r="H1612" s="303"/>
      <c r="I1612" s="295"/>
      <c r="J1612" s="304"/>
      <c r="K1612" s="295"/>
      <c r="L1612" s="302"/>
      <c r="N1612" s="296" t="s">
        <v>1540</v>
      </c>
      <c r="P1612" s="285"/>
    </row>
    <row r="1613" spans="1:16" ht="12.75">
      <c r="A1613" s="294"/>
      <c r="B1613" s="297"/>
      <c r="C1613" s="298" t="s">
        <v>1541</v>
      </c>
      <c r="D1613" s="299"/>
      <c r="E1613" s="300">
        <v>7.92</v>
      </c>
      <c r="F1613" s="301"/>
      <c r="G1613" s="302"/>
      <c r="H1613" s="303"/>
      <c r="I1613" s="295"/>
      <c r="J1613" s="304"/>
      <c r="K1613" s="295"/>
      <c r="L1613" s="302"/>
      <c r="N1613" s="296" t="s">
        <v>1541</v>
      </c>
      <c r="P1613" s="285"/>
    </row>
    <row r="1614" spans="1:16" ht="12.75">
      <c r="A1614" s="294"/>
      <c r="B1614" s="297"/>
      <c r="C1614" s="298" t="s">
        <v>979</v>
      </c>
      <c r="D1614" s="299"/>
      <c r="E1614" s="300">
        <v>0</v>
      </c>
      <c r="F1614" s="301"/>
      <c r="G1614" s="302"/>
      <c r="H1614" s="303"/>
      <c r="I1614" s="295"/>
      <c r="J1614" s="304"/>
      <c r="K1614" s="295"/>
      <c r="L1614" s="302"/>
      <c r="N1614" s="296" t="s">
        <v>979</v>
      </c>
      <c r="P1614" s="285"/>
    </row>
    <row r="1615" spans="1:16" ht="12.75">
      <c r="A1615" s="294"/>
      <c r="B1615" s="297"/>
      <c r="C1615" s="298" t="s">
        <v>1542</v>
      </c>
      <c r="D1615" s="299"/>
      <c r="E1615" s="300">
        <v>13.77</v>
      </c>
      <c r="F1615" s="301"/>
      <c r="G1615" s="302"/>
      <c r="H1615" s="303"/>
      <c r="I1615" s="295"/>
      <c r="J1615" s="304"/>
      <c r="K1615" s="295"/>
      <c r="L1615" s="302"/>
      <c r="N1615" s="296" t="s">
        <v>1542</v>
      </c>
      <c r="P1615" s="285"/>
    </row>
    <row r="1616" spans="1:16" ht="12.75">
      <c r="A1616" s="294"/>
      <c r="B1616" s="297"/>
      <c r="C1616" s="298" t="s">
        <v>1543</v>
      </c>
      <c r="D1616" s="299"/>
      <c r="E1616" s="300">
        <v>32.355</v>
      </c>
      <c r="F1616" s="301"/>
      <c r="G1616" s="302"/>
      <c r="H1616" s="303"/>
      <c r="I1616" s="295"/>
      <c r="J1616" s="304"/>
      <c r="K1616" s="295"/>
      <c r="L1616" s="302"/>
      <c r="N1616" s="296" t="s">
        <v>1543</v>
      </c>
      <c r="P1616" s="285"/>
    </row>
    <row r="1617" spans="1:16" ht="12.75">
      <c r="A1617" s="294"/>
      <c r="B1617" s="297"/>
      <c r="C1617" s="326" t="s">
        <v>127</v>
      </c>
      <c r="D1617" s="299"/>
      <c r="E1617" s="325">
        <v>86.451</v>
      </c>
      <c r="F1617" s="301"/>
      <c r="G1617" s="302"/>
      <c r="H1617" s="303"/>
      <c r="I1617" s="295"/>
      <c r="J1617" s="304"/>
      <c r="K1617" s="295"/>
      <c r="L1617" s="302"/>
      <c r="N1617" s="296" t="s">
        <v>127</v>
      </c>
      <c r="P1617" s="285"/>
    </row>
    <row r="1618" spans="1:16" ht="12.75">
      <c r="A1618" s="294"/>
      <c r="B1618" s="297"/>
      <c r="C1618" s="298" t="s">
        <v>1544</v>
      </c>
      <c r="D1618" s="299"/>
      <c r="E1618" s="300">
        <v>0</v>
      </c>
      <c r="F1618" s="301"/>
      <c r="G1618" s="302"/>
      <c r="H1618" s="303"/>
      <c r="I1618" s="295"/>
      <c r="J1618" s="304"/>
      <c r="K1618" s="295"/>
      <c r="L1618" s="302"/>
      <c r="N1618" s="296" t="s">
        <v>1544</v>
      </c>
      <c r="P1618" s="285"/>
    </row>
    <row r="1619" spans="1:16" ht="12.75">
      <c r="A1619" s="294"/>
      <c r="B1619" s="297"/>
      <c r="C1619" s="298" t="s">
        <v>976</v>
      </c>
      <c r="D1619" s="299"/>
      <c r="E1619" s="300">
        <v>0</v>
      </c>
      <c r="F1619" s="301"/>
      <c r="G1619" s="302"/>
      <c r="H1619" s="303"/>
      <c r="I1619" s="295"/>
      <c r="J1619" s="304"/>
      <c r="K1619" s="295"/>
      <c r="L1619" s="302"/>
      <c r="N1619" s="296" t="s">
        <v>976</v>
      </c>
      <c r="P1619" s="285"/>
    </row>
    <row r="1620" spans="1:16" ht="12.75">
      <c r="A1620" s="294"/>
      <c r="B1620" s="297"/>
      <c r="C1620" s="298" t="s">
        <v>1545</v>
      </c>
      <c r="D1620" s="299"/>
      <c r="E1620" s="300">
        <v>59.696</v>
      </c>
      <c r="F1620" s="301"/>
      <c r="G1620" s="302"/>
      <c r="H1620" s="303"/>
      <c r="I1620" s="295"/>
      <c r="J1620" s="304"/>
      <c r="K1620" s="295"/>
      <c r="L1620" s="302"/>
      <c r="N1620" s="296" t="s">
        <v>1545</v>
      </c>
      <c r="P1620" s="285"/>
    </row>
    <row r="1621" spans="1:16" ht="12.75">
      <c r="A1621" s="294"/>
      <c r="B1621" s="297"/>
      <c r="C1621" s="298" t="s">
        <v>979</v>
      </c>
      <c r="D1621" s="299"/>
      <c r="E1621" s="300">
        <v>0</v>
      </c>
      <c r="F1621" s="301"/>
      <c r="G1621" s="302"/>
      <c r="H1621" s="303"/>
      <c r="I1621" s="295"/>
      <c r="J1621" s="304"/>
      <c r="K1621" s="295"/>
      <c r="L1621" s="302"/>
      <c r="N1621" s="296" t="s">
        <v>979</v>
      </c>
      <c r="P1621" s="285"/>
    </row>
    <row r="1622" spans="1:16" ht="12.75">
      <c r="A1622" s="294"/>
      <c r="B1622" s="297"/>
      <c r="C1622" s="298" t="s">
        <v>1546</v>
      </c>
      <c r="D1622" s="299"/>
      <c r="E1622" s="300">
        <v>9.328</v>
      </c>
      <c r="F1622" s="301"/>
      <c r="G1622" s="302"/>
      <c r="H1622" s="303"/>
      <c r="I1622" s="295"/>
      <c r="J1622" s="304"/>
      <c r="K1622" s="295"/>
      <c r="L1622" s="302"/>
      <c r="N1622" s="296" t="s">
        <v>1546</v>
      </c>
      <c r="P1622" s="285"/>
    </row>
    <row r="1623" spans="1:16" ht="12.75">
      <c r="A1623" s="294"/>
      <c r="B1623" s="297"/>
      <c r="C1623" s="298" t="s">
        <v>126</v>
      </c>
      <c r="D1623" s="299"/>
      <c r="E1623" s="300">
        <v>0</v>
      </c>
      <c r="F1623" s="301"/>
      <c r="G1623" s="302"/>
      <c r="H1623" s="303"/>
      <c r="I1623" s="295"/>
      <c r="J1623" s="304"/>
      <c r="K1623" s="295"/>
      <c r="L1623" s="302"/>
      <c r="N1623" s="296">
        <v>0</v>
      </c>
      <c r="P1623" s="285"/>
    </row>
    <row r="1624" spans="1:16" ht="12.75">
      <c r="A1624" s="294"/>
      <c r="B1624" s="297"/>
      <c r="C1624" s="326" t="s">
        <v>127</v>
      </c>
      <c r="D1624" s="299"/>
      <c r="E1624" s="325">
        <v>69.024</v>
      </c>
      <c r="F1624" s="301"/>
      <c r="G1624" s="302"/>
      <c r="H1624" s="303"/>
      <c r="I1624" s="295"/>
      <c r="J1624" s="304"/>
      <c r="K1624" s="295"/>
      <c r="L1624" s="302"/>
      <c r="N1624" s="296" t="s">
        <v>127</v>
      </c>
      <c r="P1624" s="285"/>
    </row>
    <row r="1625" spans="1:16" ht="12.75">
      <c r="A1625" s="294"/>
      <c r="B1625" s="297"/>
      <c r="C1625" s="298" t="s">
        <v>982</v>
      </c>
      <c r="D1625" s="299"/>
      <c r="E1625" s="300">
        <v>0</v>
      </c>
      <c r="F1625" s="301"/>
      <c r="G1625" s="302"/>
      <c r="H1625" s="303"/>
      <c r="I1625" s="295"/>
      <c r="J1625" s="304"/>
      <c r="K1625" s="295"/>
      <c r="L1625" s="302"/>
      <c r="N1625" s="296" t="s">
        <v>982</v>
      </c>
      <c r="P1625" s="285"/>
    </row>
    <row r="1626" spans="1:16" ht="12.75">
      <c r="A1626" s="294"/>
      <c r="B1626" s="297"/>
      <c r="C1626" s="298" t="s">
        <v>976</v>
      </c>
      <c r="D1626" s="299"/>
      <c r="E1626" s="300">
        <v>0</v>
      </c>
      <c r="F1626" s="301"/>
      <c r="G1626" s="302"/>
      <c r="H1626" s="303"/>
      <c r="I1626" s="295"/>
      <c r="J1626" s="304"/>
      <c r="K1626" s="295"/>
      <c r="L1626" s="302"/>
      <c r="N1626" s="296" t="s">
        <v>976</v>
      </c>
      <c r="P1626" s="285"/>
    </row>
    <row r="1627" spans="1:16" ht="12.75">
      <c r="A1627" s="294"/>
      <c r="B1627" s="297"/>
      <c r="C1627" s="298" t="s">
        <v>1547</v>
      </c>
      <c r="D1627" s="299"/>
      <c r="E1627" s="300">
        <v>37.31</v>
      </c>
      <c r="F1627" s="301"/>
      <c r="G1627" s="302"/>
      <c r="H1627" s="303"/>
      <c r="I1627" s="295"/>
      <c r="J1627" s="304"/>
      <c r="K1627" s="295"/>
      <c r="L1627" s="302"/>
      <c r="N1627" s="296" t="s">
        <v>1547</v>
      </c>
      <c r="P1627" s="285"/>
    </row>
    <row r="1628" spans="1:16" ht="12.75">
      <c r="A1628" s="294"/>
      <c r="B1628" s="297"/>
      <c r="C1628" s="298" t="s">
        <v>979</v>
      </c>
      <c r="D1628" s="299"/>
      <c r="E1628" s="300">
        <v>0</v>
      </c>
      <c r="F1628" s="301"/>
      <c r="G1628" s="302"/>
      <c r="H1628" s="303"/>
      <c r="I1628" s="295"/>
      <c r="J1628" s="304"/>
      <c r="K1628" s="295"/>
      <c r="L1628" s="302"/>
      <c r="N1628" s="296" t="s">
        <v>979</v>
      </c>
      <c r="P1628" s="285"/>
    </row>
    <row r="1629" spans="1:16" ht="12.75">
      <c r="A1629" s="294"/>
      <c r="B1629" s="297"/>
      <c r="C1629" s="298" t="s">
        <v>1548</v>
      </c>
      <c r="D1629" s="299"/>
      <c r="E1629" s="300">
        <v>5.83</v>
      </c>
      <c r="F1629" s="301"/>
      <c r="G1629" s="302"/>
      <c r="H1629" s="303"/>
      <c r="I1629" s="295"/>
      <c r="J1629" s="304"/>
      <c r="K1629" s="295"/>
      <c r="L1629" s="302"/>
      <c r="N1629" s="296" t="s">
        <v>1548</v>
      </c>
      <c r="P1629" s="285"/>
    </row>
    <row r="1630" spans="1:16" ht="12.75">
      <c r="A1630" s="294"/>
      <c r="B1630" s="297"/>
      <c r="C1630" s="326" t="s">
        <v>127</v>
      </c>
      <c r="D1630" s="299"/>
      <c r="E1630" s="325">
        <v>43.14</v>
      </c>
      <c r="F1630" s="301"/>
      <c r="G1630" s="302"/>
      <c r="H1630" s="303"/>
      <c r="I1630" s="295"/>
      <c r="J1630" s="304"/>
      <c r="K1630" s="295"/>
      <c r="L1630" s="302"/>
      <c r="N1630" s="296" t="s">
        <v>127</v>
      </c>
      <c r="P1630" s="285"/>
    </row>
    <row r="1631" spans="1:16" ht="12.75">
      <c r="A1631" s="294"/>
      <c r="B1631" s="297"/>
      <c r="C1631" s="298" t="s">
        <v>126</v>
      </c>
      <c r="D1631" s="299"/>
      <c r="E1631" s="300">
        <v>0</v>
      </c>
      <c r="F1631" s="301"/>
      <c r="G1631" s="302"/>
      <c r="H1631" s="303"/>
      <c r="I1631" s="295"/>
      <c r="J1631" s="304"/>
      <c r="K1631" s="295"/>
      <c r="L1631" s="302"/>
      <c r="N1631" s="296">
        <v>0</v>
      </c>
      <c r="P1631" s="285"/>
    </row>
    <row r="1632" spans="1:16" ht="12.75">
      <c r="A1632" s="294"/>
      <c r="B1632" s="297"/>
      <c r="C1632" s="298" t="s">
        <v>1549</v>
      </c>
      <c r="D1632" s="299"/>
      <c r="E1632" s="300">
        <v>0</v>
      </c>
      <c r="F1632" s="301"/>
      <c r="G1632" s="302"/>
      <c r="H1632" s="303"/>
      <c r="I1632" s="295"/>
      <c r="J1632" s="304"/>
      <c r="K1632" s="295"/>
      <c r="L1632" s="302"/>
      <c r="N1632" s="296" t="s">
        <v>1549</v>
      </c>
      <c r="P1632" s="285"/>
    </row>
    <row r="1633" spans="1:16" ht="12.75">
      <c r="A1633" s="294"/>
      <c r="B1633" s="297"/>
      <c r="C1633" s="298" t="s">
        <v>1550</v>
      </c>
      <c r="D1633" s="299"/>
      <c r="E1633" s="300">
        <v>0</v>
      </c>
      <c r="F1633" s="301"/>
      <c r="G1633" s="302"/>
      <c r="H1633" s="303"/>
      <c r="I1633" s="295"/>
      <c r="J1633" s="304"/>
      <c r="K1633" s="295"/>
      <c r="L1633" s="302"/>
      <c r="N1633" s="296" t="s">
        <v>1550</v>
      </c>
      <c r="P1633" s="285"/>
    </row>
    <row r="1634" spans="1:16" ht="12.75">
      <c r="A1634" s="294"/>
      <c r="B1634" s="297"/>
      <c r="C1634" s="298" t="s">
        <v>1551</v>
      </c>
      <c r="D1634" s="299"/>
      <c r="E1634" s="300">
        <v>29.008</v>
      </c>
      <c r="F1634" s="301"/>
      <c r="G1634" s="302"/>
      <c r="H1634" s="303"/>
      <c r="I1634" s="295"/>
      <c r="J1634" s="304"/>
      <c r="K1634" s="295"/>
      <c r="L1634" s="302"/>
      <c r="N1634" s="296" t="s">
        <v>1551</v>
      </c>
      <c r="P1634" s="285"/>
    </row>
    <row r="1635" spans="1:16" ht="12.75">
      <c r="A1635" s="294"/>
      <c r="B1635" s="297"/>
      <c r="C1635" s="298" t="s">
        <v>126</v>
      </c>
      <c r="D1635" s="299"/>
      <c r="E1635" s="300">
        <v>0</v>
      </c>
      <c r="F1635" s="301"/>
      <c r="G1635" s="302"/>
      <c r="H1635" s="303"/>
      <c r="I1635" s="295"/>
      <c r="J1635" s="304"/>
      <c r="K1635" s="295"/>
      <c r="L1635" s="302"/>
      <c r="N1635" s="296">
        <v>0</v>
      </c>
      <c r="P1635" s="285"/>
    </row>
    <row r="1636" spans="1:16" ht="12.75">
      <c r="A1636" s="294"/>
      <c r="B1636" s="297"/>
      <c r="C1636" s="326" t="s">
        <v>127</v>
      </c>
      <c r="D1636" s="299"/>
      <c r="E1636" s="325">
        <v>29.008</v>
      </c>
      <c r="F1636" s="301"/>
      <c r="G1636" s="302"/>
      <c r="H1636" s="303"/>
      <c r="I1636" s="295"/>
      <c r="J1636" s="304"/>
      <c r="K1636" s="295"/>
      <c r="L1636" s="302"/>
      <c r="N1636" s="296" t="s">
        <v>127</v>
      </c>
      <c r="P1636" s="285"/>
    </row>
    <row r="1637" spans="1:16" ht="12.75">
      <c r="A1637" s="294"/>
      <c r="B1637" s="297"/>
      <c r="C1637" s="298" t="s">
        <v>1552</v>
      </c>
      <c r="D1637" s="299"/>
      <c r="E1637" s="300">
        <v>0</v>
      </c>
      <c r="F1637" s="301"/>
      <c r="G1637" s="302"/>
      <c r="H1637" s="303"/>
      <c r="I1637" s="295"/>
      <c r="J1637" s="304"/>
      <c r="K1637" s="295"/>
      <c r="L1637" s="302"/>
      <c r="N1637" s="296" t="s">
        <v>1552</v>
      </c>
      <c r="P1637" s="285"/>
    </row>
    <row r="1638" spans="1:16" ht="12.75">
      <c r="A1638" s="294"/>
      <c r="B1638" s="297"/>
      <c r="C1638" s="298" t="s">
        <v>130</v>
      </c>
      <c r="D1638" s="299"/>
      <c r="E1638" s="300">
        <v>0</v>
      </c>
      <c r="F1638" s="301"/>
      <c r="G1638" s="302"/>
      <c r="H1638" s="303"/>
      <c r="I1638" s="295"/>
      <c r="J1638" s="304"/>
      <c r="K1638" s="295"/>
      <c r="L1638" s="302"/>
      <c r="N1638" s="296" t="s">
        <v>130</v>
      </c>
      <c r="P1638" s="285"/>
    </row>
    <row r="1639" spans="1:16" ht="12.75">
      <c r="A1639" s="294"/>
      <c r="B1639" s="297"/>
      <c r="C1639" s="298" t="s">
        <v>1553</v>
      </c>
      <c r="D1639" s="299"/>
      <c r="E1639" s="300">
        <v>4.96</v>
      </c>
      <c r="F1639" s="301"/>
      <c r="G1639" s="302"/>
      <c r="H1639" s="303"/>
      <c r="I1639" s="295"/>
      <c r="J1639" s="304"/>
      <c r="K1639" s="295"/>
      <c r="L1639" s="302"/>
      <c r="N1639" s="296" t="s">
        <v>1553</v>
      </c>
      <c r="P1639" s="285"/>
    </row>
    <row r="1640" spans="1:16" ht="12.75">
      <c r="A1640" s="294"/>
      <c r="B1640" s="297"/>
      <c r="C1640" s="298" t="s">
        <v>1554</v>
      </c>
      <c r="D1640" s="299"/>
      <c r="E1640" s="300">
        <v>9.44</v>
      </c>
      <c r="F1640" s="301"/>
      <c r="G1640" s="302"/>
      <c r="H1640" s="303"/>
      <c r="I1640" s="295"/>
      <c r="J1640" s="304"/>
      <c r="K1640" s="295"/>
      <c r="L1640" s="302"/>
      <c r="N1640" s="296" t="s">
        <v>1554</v>
      </c>
      <c r="P1640" s="285"/>
    </row>
    <row r="1641" spans="1:16" ht="12.75">
      <c r="A1641" s="294"/>
      <c r="B1641" s="297"/>
      <c r="C1641" s="298" t="s">
        <v>531</v>
      </c>
      <c r="D1641" s="299"/>
      <c r="E1641" s="300">
        <v>0</v>
      </c>
      <c r="F1641" s="301"/>
      <c r="G1641" s="302"/>
      <c r="H1641" s="303"/>
      <c r="I1641" s="295"/>
      <c r="J1641" s="304"/>
      <c r="K1641" s="295"/>
      <c r="L1641" s="302"/>
      <c r="N1641" s="296" t="s">
        <v>531</v>
      </c>
      <c r="P1641" s="285"/>
    </row>
    <row r="1642" spans="1:16" ht="12.75">
      <c r="A1642" s="294"/>
      <c r="B1642" s="297"/>
      <c r="C1642" s="298" t="s">
        <v>1555</v>
      </c>
      <c r="D1642" s="299"/>
      <c r="E1642" s="300">
        <v>10.92</v>
      </c>
      <c r="F1642" s="301"/>
      <c r="G1642" s="302"/>
      <c r="H1642" s="303"/>
      <c r="I1642" s="295"/>
      <c r="J1642" s="304"/>
      <c r="K1642" s="295"/>
      <c r="L1642" s="302"/>
      <c r="N1642" s="296" t="s">
        <v>1555</v>
      </c>
      <c r="P1642" s="285"/>
    </row>
    <row r="1643" spans="1:16" ht="12.75">
      <c r="A1643" s="294"/>
      <c r="B1643" s="297"/>
      <c r="C1643" s="326" t="s">
        <v>127</v>
      </c>
      <c r="D1643" s="299"/>
      <c r="E1643" s="325">
        <v>25.32</v>
      </c>
      <c r="F1643" s="301"/>
      <c r="G1643" s="302"/>
      <c r="H1643" s="303"/>
      <c r="I1643" s="295"/>
      <c r="J1643" s="304"/>
      <c r="K1643" s="295"/>
      <c r="L1643" s="302"/>
      <c r="N1643" s="296" t="s">
        <v>127</v>
      </c>
      <c r="P1643" s="285"/>
    </row>
    <row r="1644" spans="1:16" ht="12.75">
      <c r="A1644" s="294"/>
      <c r="B1644" s="297"/>
      <c r="C1644" s="298" t="s">
        <v>1556</v>
      </c>
      <c r="D1644" s="299"/>
      <c r="E1644" s="300">
        <v>0</v>
      </c>
      <c r="F1644" s="301"/>
      <c r="G1644" s="302"/>
      <c r="H1644" s="303"/>
      <c r="I1644" s="295"/>
      <c r="J1644" s="304"/>
      <c r="K1644" s="295"/>
      <c r="L1644" s="302"/>
      <c r="N1644" s="296" t="s">
        <v>1556</v>
      </c>
      <c r="P1644" s="285"/>
    </row>
    <row r="1645" spans="1:16" ht="12.75">
      <c r="A1645" s="294"/>
      <c r="B1645" s="297"/>
      <c r="C1645" s="298" t="s">
        <v>1557</v>
      </c>
      <c r="D1645" s="299"/>
      <c r="E1645" s="300">
        <v>23.64</v>
      </c>
      <c r="F1645" s="301"/>
      <c r="G1645" s="302"/>
      <c r="H1645" s="303"/>
      <c r="I1645" s="295"/>
      <c r="J1645" s="304"/>
      <c r="K1645" s="295"/>
      <c r="L1645" s="302"/>
      <c r="N1645" s="296" t="s">
        <v>1557</v>
      </c>
      <c r="P1645" s="285"/>
    </row>
    <row r="1646" spans="1:16" ht="12.75">
      <c r="A1646" s="294"/>
      <c r="B1646" s="297"/>
      <c r="C1646" s="326" t="s">
        <v>127</v>
      </c>
      <c r="D1646" s="299"/>
      <c r="E1646" s="325">
        <v>23.64</v>
      </c>
      <c r="F1646" s="301"/>
      <c r="G1646" s="302"/>
      <c r="H1646" s="303"/>
      <c r="I1646" s="295"/>
      <c r="J1646" s="304"/>
      <c r="K1646" s="295"/>
      <c r="L1646" s="302"/>
      <c r="N1646" s="296" t="s">
        <v>127</v>
      </c>
      <c r="P1646" s="285"/>
    </row>
    <row r="1647" spans="1:16" ht="12.75">
      <c r="A1647" s="294"/>
      <c r="B1647" s="297"/>
      <c r="C1647" s="298" t="s">
        <v>1558</v>
      </c>
      <c r="D1647" s="299"/>
      <c r="E1647" s="300">
        <v>0</v>
      </c>
      <c r="F1647" s="301"/>
      <c r="G1647" s="302"/>
      <c r="H1647" s="303"/>
      <c r="I1647" s="295"/>
      <c r="J1647" s="304"/>
      <c r="K1647" s="295"/>
      <c r="L1647" s="302"/>
      <c r="N1647" s="296" t="s">
        <v>1558</v>
      </c>
      <c r="P1647" s="285"/>
    </row>
    <row r="1648" spans="1:16" ht="12.75">
      <c r="A1648" s="294"/>
      <c r="B1648" s="297"/>
      <c r="C1648" s="298" t="s">
        <v>1481</v>
      </c>
      <c r="D1648" s="299"/>
      <c r="E1648" s="300">
        <v>0</v>
      </c>
      <c r="F1648" s="301"/>
      <c r="G1648" s="302"/>
      <c r="H1648" s="303"/>
      <c r="I1648" s="295"/>
      <c r="J1648" s="304"/>
      <c r="K1648" s="295"/>
      <c r="L1648" s="302"/>
      <c r="N1648" s="296" t="s">
        <v>1481</v>
      </c>
      <c r="P1648" s="285"/>
    </row>
    <row r="1649" spans="1:16" ht="12.75">
      <c r="A1649" s="294"/>
      <c r="B1649" s="297"/>
      <c r="C1649" s="298" t="s">
        <v>1559</v>
      </c>
      <c r="D1649" s="299"/>
      <c r="E1649" s="300">
        <v>48.265</v>
      </c>
      <c r="F1649" s="301"/>
      <c r="G1649" s="302"/>
      <c r="H1649" s="303"/>
      <c r="I1649" s="295"/>
      <c r="J1649" s="304"/>
      <c r="K1649" s="295"/>
      <c r="L1649" s="302"/>
      <c r="N1649" s="296" t="s">
        <v>1559</v>
      </c>
      <c r="P1649" s="285"/>
    </row>
    <row r="1650" spans="1:16" ht="12.75">
      <c r="A1650" s="294"/>
      <c r="B1650" s="297"/>
      <c r="C1650" s="298" t="s">
        <v>1560</v>
      </c>
      <c r="D1650" s="299"/>
      <c r="E1650" s="300">
        <v>3.072</v>
      </c>
      <c r="F1650" s="301"/>
      <c r="G1650" s="302"/>
      <c r="H1650" s="303"/>
      <c r="I1650" s="295"/>
      <c r="J1650" s="304"/>
      <c r="K1650" s="295"/>
      <c r="L1650" s="302"/>
      <c r="N1650" s="296" t="s">
        <v>1560</v>
      </c>
      <c r="P1650" s="285"/>
    </row>
    <row r="1651" spans="1:16" ht="12.75">
      <c r="A1651" s="294"/>
      <c r="B1651" s="297"/>
      <c r="C1651" s="298" t="s">
        <v>1561</v>
      </c>
      <c r="D1651" s="299"/>
      <c r="E1651" s="300">
        <v>3.096</v>
      </c>
      <c r="F1651" s="301"/>
      <c r="G1651" s="302"/>
      <c r="H1651" s="303"/>
      <c r="I1651" s="295"/>
      <c r="J1651" s="304"/>
      <c r="K1651" s="295"/>
      <c r="L1651" s="302"/>
      <c r="N1651" s="296" t="s">
        <v>1561</v>
      </c>
      <c r="P1651" s="285"/>
    </row>
    <row r="1652" spans="1:16" ht="12.75">
      <c r="A1652" s="294"/>
      <c r="B1652" s="297"/>
      <c r="C1652" s="298" t="s">
        <v>1562</v>
      </c>
      <c r="D1652" s="299"/>
      <c r="E1652" s="300">
        <v>6.72</v>
      </c>
      <c r="F1652" s="301"/>
      <c r="G1652" s="302"/>
      <c r="H1652" s="303"/>
      <c r="I1652" s="295"/>
      <c r="J1652" s="304"/>
      <c r="K1652" s="295"/>
      <c r="L1652" s="302"/>
      <c r="N1652" s="296" t="s">
        <v>1562</v>
      </c>
      <c r="P1652" s="285"/>
    </row>
    <row r="1653" spans="1:16" ht="12.75">
      <c r="A1653" s="294"/>
      <c r="B1653" s="297"/>
      <c r="C1653" s="298" t="s">
        <v>1563</v>
      </c>
      <c r="D1653" s="299"/>
      <c r="E1653" s="300">
        <v>6.696</v>
      </c>
      <c r="F1653" s="301"/>
      <c r="G1653" s="302"/>
      <c r="H1653" s="303"/>
      <c r="I1653" s="295"/>
      <c r="J1653" s="304"/>
      <c r="K1653" s="295"/>
      <c r="L1653" s="302"/>
      <c r="N1653" s="296" t="s">
        <v>1563</v>
      </c>
      <c r="P1653" s="285"/>
    </row>
    <row r="1654" spans="1:16" ht="12.75">
      <c r="A1654" s="294"/>
      <c r="B1654" s="297"/>
      <c r="C1654" s="326" t="s">
        <v>127</v>
      </c>
      <c r="D1654" s="299"/>
      <c r="E1654" s="325">
        <v>67.849</v>
      </c>
      <c r="F1654" s="301"/>
      <c r="G1654" s="302"/>
      <c r="H1654" s="303"/>
      <c r="I1654" s="295"/>
      <c r="J1654" s="304"/>
      <c r="K1654" s="295"/>
      <c r="L1654" s="302"/>
      <c r="N1654" s="296" t="s">
        <v>127</v>
      </c>
      <c r="P1654" s="285"/>
    </row>
    <row r="1655" spans="1:16" ht="12.75">
      <c r="A1655" s="294"/>
      <c r="B1655" s="297"/>
      <c r="C1655" s="298" t="s">
        <v>126</v>
      </c>
      <c r="D1655" s="299"/>
      <c r="E1655" s="300">
        <v>0</v>
      </c>
      <c r="F1655" s="301"/>
      <c r="G1655" s="302"/>
      <c r="H1655" s="303"/>
      <c r="I1655" s="295"/>
      <c r="J1655" s="304"/>
      <c r="K1655" s="295"/>
      <c r="L1655" s="302"/>
      <c r="N1655" s="296">
        <v>0</v>
      </c>
      <c r="P1655" s="285"/>
    </row>
    <row r="1656" spans="1:16" ht="12.75">
      <c r="A1656" s="294"/>
      <c r="B1656" s="297"/>
      <c r="C1656" s="298" t="s">
        <v>1564</v>
      </c>
      <c r="D1656" s="299"/>
      <c r="E1656" s="300">
        <v>0</v>
      </c>
      <c r="F1656" s="301"/>
      <c r="G1656" s="302"/>
      <c r="H1656" s="303"/>
      <c r="I1656" s="295"/>
      <c r="J1656" s="304"/>
      <c r="K1656" s="295"/>
      <c r="L1656" s="302"/>
      <c r="N1656" s="296" t="s">
        <v>1564</v>
      </c>
      <c r="P1656" s="285"/>
    </row>
    <row r="1657" spans="1:16" ht="12.75">
      <c r="A1657" s="294"/>
      <c r="B1657" s="297"/>
      <c r="C1657" s="298" t="s">
        <v>1565</v>
      </c>
      <c r="D1657" s="299"/>
      <c r="E1657" s="300">
        <v>0</v>
      </c>
      <c r="F1657" s="301"/>
      <c r="G1657" s="302"/>
      <c r="H1657" s="303"/>
      <c r="I1657" s="295"/>
      <c r="J1657" s="304"/>
      <c r="K1657" s="295"/>
      <c r="L1657" s="302"/>
      <c r="N1657" s="296" t="s">
        <v>1565</v>
      </c>
      <c r="P1657" s="285"/>
    </row>
    <row r="1658" spans="1:16" ht="12.75">
      <c r="A1658" s="294"/>
      <c r="B1658" s="297"/>
      <c r="C1658" s="298" t="s">
        <v>1566</v>
      </c>
      <c r="D1658" s="299"/>
      <c r="E1658" s="300">
        <v>65.942</v>
      </c>
      <c r="F1658" s="301"/>
      <c r="G1658" s="302"/>
      <c r="H1658" s="303"/>
      <c r="I1658" s="295"/>
      <c r="J1658" s="304"/>
      <c r="K1658" s="295"/>
      <c r="L1658" s="302"/>
      <c r="N1658" s="296" t="s">
        <v>1566</v>
      </c>
      <c r="P1658" s="285"/>
    </row>
    <row r="1659" spans="1:16" ht="12.75">
      <c r="A1659" s="294"/>
      <c r="B1659" s="297"/>
      <c r="C1659" s="326" t="s">
        <v>127</v>
      </c>
      <c r="D1659" s="299"/>
      <c r="E1659" s="325">
        <v>65.942</v>
      </c>
      <c r="F1659" s="301"/>
      <c r="G1659" s="302"/>
      <c r="H1659" s="303"/>
      <c r="I1659" s="295"/>
      <c r="J1659" s="304"/>
      <c r="K1659" s="295"/>
      <c r="L1659" s="302"/>
      <c r="N1659" s="296" t="s">
        <v>127</v>
      </c>
      <c r="P1659" s="285"/>
    </row>
    <row r="1660" spans="1:16" ht="12.75">
      <c r="A1660" s="294"/>
      <c r="B1660" s="297"/>
      <c r="C1660" s="298" t="s">
        <v>1567</v>
      </c>
      <c r="D1660" s="299"/>
      <c r="E1660" s="300">
        <v>0</v>
      </c>
      <c r="F1660" s="301"/>
      <c r="G1660" s="302"/>
      <c r="H1660" s="303"/>
      <c r="I1660" s="295"/>
      <c r="J1660" s="304"/>
      <c r="K1660" s="295"/>
      <c r="L1660" s="302"/>
      <c r="N1660" s="296" t="s">
        <v>1567</v>
      </c>
      <c r="P1660" s="285"/>
    </row>
    <row r="1661" spans="1:16" ht="12.75">
      <c r="A1661" s="294"/>
      <c r="B1661" s="297"/>
      <c r="C1661" s="298" t="s">
        <v>1568</v>
      </c>
      <c r="D1661" s="299"/>
      <c r="E1661" s="300">
        <v>0</v>
      </c>
      <c r="F1661" s="301"/>
      <c r="G1661" s="302"/>
      <c r="H1661" s="303"/>
      <c r="I1661" s="295"/>
      <c r="J1661" s="304"/>
      <c r="K1661" s="295"/>
      <c r="L1661" s="302"/>
      <c r="N1661" s="296" t="s">
        <v>1568</v>
      </c>
      <c r="P1661" s="285"/>
    </row>
    <row r="1662" spans="1:16" ht="12.75">
      <c r="A1662" s="294"/>
      <c r="B1662" s="297"/>
      <c r="C1662" s="298" t="s">
        <v>1569</v>
      </c>
      <c r="D1662" s="299"/>
      <c r="E1662" s="300">
        <v>0</v>
      </c>
      <c r="F1662" s="301"/>
      <c r="G1662" s="302"/>
      <c r="H1662" s="303"/>
      <c r="I1662" s="295"/>
      <c r="J1662" s="304"/>
      <c r="K1662" s="295"/>
      <c r="L1662" s="302"/>
      <c r="N1662" s="296" t="s">
        <v>1569</v>
      </c>
      <c r="P1662" s="285"/>
    </row>
    <row r="1663" spans="1:16" ht="12.75">
      <c r="A1663" s="294"/>
      <c r="B1663" s="297"/>
      <c r="C1663" s="298" t="s">
        <v>1570</v>
      </c>
      <c r="D1663" s="299"/>
      <c r="E1663" s="300">
        <v>167.994</v>
      </c>
      <c r="F1663" s="301"/>
      <c r="G1663" s="302"/>
      <c r="H1663" s="303"/>
      <c r="I1663" s="295"/>
      <c r="J1663" s="304"/>
      <c r="K1663" s="295"/>
      <c r="L1663" s="302"/>
      <c r="N1663" s="296" t="s">
        <v>1570</v>
      </c>
      <c r="P1663" s="285"/>
    </row>
    <row r="1664" spans="1:16" ht="12.75">
      <c r="A1664" s="294"/>
      <c r="B1664" s="297"/>
      <c r="C1664" s="298" t="s">
        <v>1571</v>
      </c>
      <c r="D1664" s="299"/>
      <c r="E1664" s="300">
        <v>-10.08</v>
      </c>
      <c r="F1664" s="301"/>
      <c r="G1664" s="302"/>
      <c r="H1664" s="303"/>
      <c r="I1664" s="295"/>
      <c r="J1664" s="304"/>
      <c r="K1664" s="295"/>
      <c r="L1664" s="302"/>
      <c r="N1664" s="296" t="s">
        <v>1571</v>
      </c>
      <c r="P1664" s="285"/>
    </row>
    <row r="1665" spans="1:16" ht="12.75">
      <c r="A1665" s="294"/>
      <c r="B1665" s="297"/>
      <c r="C1665" s="298" t="s">
        <v>1572</v>
      </c>
      <c r="D1665" s="299"/>
      <c r="E1665" s="300">
        <v>-2.46</v>
      </c>
      <c r="F1665" s="301"/>
      <c r="G1665" s="302"/>
      <c r="H1665" s="303"/>
      <c r="I1665" s="295"/>
      <c r="J1665" s="304"/>
      <c r="K1665" s="295"/>
      <c r="L1665" s="302"/>
      <c r="N1665" s="296" t="s">
        <v>1572</v>
      </c>
      <c r="P1665" s="285"/>
    </row>
    <row r="1666" spans="1:16" ht="12.75">
      <c r="A1666" s="294"/>
      <c r="B1666" s="297"/>
      <c r="C1666" s="298" t="s">
        <v>1573</v>
      </c>
      <c r="D1666" s="299"/>
      <c r="E1666" s="300">
        <v>0</v>
      </c>
      <c r="F1666" s="301"/>
      <c r="G1666" s="302"/>
      <c r="H1666" s="303"/>
      <c r="I1666" s="295"/>
      <c r="J1666" s="304"/>
      <c r="K1666" s="295"/>
      <c r="L1666" s="302"/>
      <c r="N1666" s="296" t="s">
        <v>1573</v>
      </c>
      <c r="P1666" s="285"/>
    </row>
    <row r="1667" spans="1:16" ht="12.75">
      <c r="A1667" s="294"/>
      <c r="B1667" s="297"/>
      <c r="C1667" s="298" t="s">
        <v>1574</v>
      </c>
      <c r="D1667" s="299"/>
      <c r="E1667" s="300">
        <v>8.688</v>
      </c>
      <c r="F1667" s="301"/>
      <c r="G1667" s="302"/>
      <c r="H1667" s="303"/>
      <c r="I1667" s="295"/>
      <c r="J1667" s="304"/>
      <c r="K1667" s="295"/>
      <c r="L1667" s="302"/>
      <c r="N1667" s="296" t="s">
        <v>1574</v>
      </c>
      <c r="P1667" s="285"/>
    </row>
    <row r="1668" spans="1:16" ht="12.75">
      <c r="A1668" s="294"/>
      <c r="B1668" s="297"/>
      <c r="C1668" s="298" t="s">
        <v>1575</v>
      </c>
      <c r="D1668" s="299"/>
      <c r="E1668" s="300">
        <v>-2.184</v>
      </c>
      <c r="F1668" s="301"/>
      <c r="G1668" s="302"/>
      <c r="H1668" s="303"/>
      <c r="I1668" s="295"/>
      <c r="J1668" s="304"/>
      <c r="K1668" s="295"/>
      <c r="L1668" s="302"/>
      <c r="N1668" s="296" t="s">
        <v>1575</v>
      </c>
      <c r="P1668" s="285"/>
    </row>
    <row r="1669" spans="1:16" ht="12.75">
      <c r="A1669" s="294"/>
      <c r="B1669" s="297"/>
      <c r="C1669" s="326" t="s">
        <v>127</v>
      </c>
      <c r="D1669" s="299"/>
      <c r="E1669" s="325">
        <v>161.95799999999997</v>
      </c>
      <c r="F1669" s="301"/>
      <c r="G1669" s="302"/>
      <c r="H1669" s="303"/>
      <c r="I1669" s="295"/>
      <c r="J1669" s="304"/>
      <c r="K1669" s="295"/>
      <c r="L1669" s="302"/>
      <c r="N1669" s="296" t="s">
        <v>127</v>
      </c>
      <c r="P1669" s="285"/>
    </row>
    <row r="1670" spans="1:16" ht="12.75">
      <c r="A1670" s="294"/>
      <c r="B1670" s="297"/>
      <c r="C1670" s="298" t="s">
        <v>1576</v>
      </c>
      <c r="D1670" s="299"/>
      <c r="E1670" s="300">
        <v>0</v>
      </c>
      <c r="F1670" s="301"/>
      <c r="G1670" s="302"/>
      <c r="H1670" s="303"/>
      <c r="I1670" s="295"/>
      <c r="J1670" s="304"/>
      <c r="K1670" s="295"/>
      <c r="L1670" s="302"/>
      <c r="N1670" s="296" t="s">
        <v>1576</v>
      </c>
      <c r="P1670" s="285"/>
    </row>
    <row r="1671" spans="1:16" ht="12.75">
      <c r="A1671" s="294"/>
      <c r="B1671" s="297"/>
      <c r="C1671" s="298" t="s">
        <v>1577</v>
      </c>
      <c r="D1671" s="299"/>
      <c r="E1671" s="300">
        <v>0</v>
      </c>
      <c r="F1671" s="301"/>
      <c r="G1671" s="302"/>
      <c r="H1671" s="303"/>
      <c r="I1671" s="295"/>
      <c r="J1671" s="304"/>
      <c r="K1671" s="295"/>
      <c r="L1671" s="302"/>
      <c r="N1671" s="296" t="s">
        <v>1577</v>
      </c>
      <c r="P1671" s="285"/>
    </row>
    <row r="1672" spans="1:16" ht="12.75">
      <c r="A1672" s="294"/>
      <c r="B1672" s="297"/>
      <c r="C1672" s="298" t="s">
        <v>1578</v>
      </c>
      <c r="D1672" s="299"/>
      <c r="E1672" s="300">
        <v>2.184</v>
      </c>
      <c r="F1672" s="301"/>
      <c r="G1672" s="302"/>
      <c r="H1672" s="303"/>
      <c r="I1672" s="295"/>
      <c r="J1672" s="304"/>
      <c r="K1672" s="295"/>
      <c r="L1672" s="302"/>
      <c r="N1672" s="296" t="s">
        <v>1578</v>
      </c>
      <c r="P1672" s="285"/>
    </row>
    <row r="1673" spans="1:16" ht="12.75">
      <c r="A1673" s="294"/>
      <c r="B1673" s="297"/>
      <c r="C1673" s="298" t="s">
        <v>126</v>
      </c>
      <c r="D1673" s="299"/>
      <c r="E1673" s="300">
        <v>0</v>
      </c>
      <c r="F1673" s="301"/>
      <c r="G1673" s="302"/>
      <c r="H1673" s="303"/>
      <c r="I1673" s="295"/>
      <c r="J1673" s="304"/>
      <c r="K1673" s="295"/>
      <c r="L1673" s="302"/>
      <c r="N1673" s="296">
        <v>0</v>
      </c>
      <c r="P1673" s="285"/>
    </row>
    <row r="1674" spans="1:16" ht="12.75">
      <c r="A1674" s="294"/>
      <c r="B1674" s="297"/>
      <c r="C1674" s="298" t="s">
        <v>126</v>
      </c>
      <c r="D1674" s="299"/>
      <c r="E1674" s="300">
        <v>0</v>
      </c>
      <c r="F1674" s="301"/>
      <c r="G1674" s="302"/>
      <c r="H1674" s="303"/>
      <c r="I1674" s="295"/>
      <c r="J1674" s="304"/>
      <c r="K1674" s="295"/>
      <c r="L1674" s="302"/>
      <c r="N1674" s="296">
        <v>0</v>
      </c>
      <c r="P1674" s="285"/>
    </row>
    <row r="1675" spans="1:16" ht="12.75">
      <c r="A1675" s="294"/>
      <c r="B1675" s="297"/>
      <c r="C1675" s="326" t="s">
        <v>127</v>
      </c>
      <c r="D1675" s="299"/>
      <c r="E1675" s="325">
        <v>2.184</v>
      </c>
      <c r="F1675" s="301"/>
      <c r="G1675" s="302"/>
      <c r="H1675" s="303"/>
      <c r="I1675" s="295"/>
      <c r="J1675" s="304"/>
      <c r="K1675" s="295"/>
      <c r="L1675" s="302"/>
      <c r="N1675" s="296" t="s">
        <v>127</v>
      </c>
      <c r="P1675" s="285"/>
    </row>
    <row r="1676" spans="1:16" ht="12.75">
      <c r="A1676" s="294"/>
      <c r="B1676" s="297"/>
      <c r="C1676" s="298" t="s">
        <v>1579</v>
      </c>
      <c r="D1676" s="299"/>
      <c r="E1676" s="300">
        <v>0</v>
      </c>
      <c r="F1676" s="301"/>
      <c r="G1676" s="302"/>
      <c r="H1676" s="303"/>
      <c r="I1676" s="295"/>
      <c r="J1676" s="304"/>
      <c r="K1676" s="295"/>
      <c r="L1676" s="302"/>
      <c r="N1676" s="296" t="s">
        <v>1579</v>
      </c>
      <c r="P1676" s="285"/>
    </row>
    <row r="1677" spans="1:16" ht="12.75">
      <c r="A1677" s="294"/>
      <c r="B1677" s="297"/>
      <c r="C1677" s="298" t="s">
        <v>1580</v>
      </c>
      <c r="D1677" s="299"/>
      <c r="E1677" s="300">
        <v>0</v>
      </c>
      <c r="F1677" s="301"/>
      <c r="G1677" s="302"/>
      <c r="H1677" s="303"/>
      <c r="I1677" s="295"/>
      <c r="J1677" s="304"/>
      <c r="K1677" s="295"/>
      <c r="L1677" s="302"/>
      <c r="N1677" s="296" t="s">
        <v>1580</v>
      </c>
      <c r="P1677" s="285"/>
    </row>
    <row r="1678" spans="1:16" ht="12.75">
      <c r="A1678" s="294"/>
      <c r="B1678" s="297"/>
      <c r="C1678" s="298" t="s">
        <v>1581</v>
      </c>
      <c r="D1678" s="299"/>
      <c r="E1678" s="300">
        <v>8.6826</v>
      </c>
      <c r="F1678" s="301"/>
      <c r="G1678" s="302"/>
      <c r="H1678" s="303"/>
      <c r="I1678" s="295"/>
      <c r="J1678" s="304"/>
      <c r="K1678" s="295"/>
      <c r="L1678" s="302"/>
      <c r="N1678" s="296" t="s">
        <v>1581</v>
      </c>
      <c r="P1678" s="285"/>
    </row>
    <row r="1679" spans="1:16" ht="12.75">
      <c r="A1679" s="294"/>
      <c r="B1679" s="297"/>
      <c r="C1679" s="298" t="s">
        <v>1582</v>
      </c>
      <c r="D1679" s="299"/>
      <c r="E1679" s="300">
        <v>11.3645</v>
      </c>
      <c r="F1679" s="301"/>
      <c r="G1679" s="302"/>
      <c r="H1679" s="303"/>
      <c r="I1679" s="295"/>
      <c r="J1679" s="304"/>
      <c r="K1679" s="295"/>
      <c r="L1679" s="302"/>
      <c r="N1679" s="296" t="s">
        <v>1582</v>
      </c>
      <c r="P1679" s="285"/>
    </row>
    <row r="1680" spans="1:16" ht="12.75">
      <c r="A1680" s="294"/>
      <c r="B1680" s="297"/>
      <c r="C1680" s="298" t="s">
        <v>1583</v>
      </c>
      <c r="D1680" s="299"/>
      <c r="E1680" s="300">
        <v>27.972</v>
      </c>
      <c r="F1680" s="301"/>
      <c r="G1680" s="302"/>
      <c r="H1680" s="303"/>
      <c r="I1680" s="295"/>
      <c r="J1680" s="304"/>
      <c r="K1680" s="295"/>
      <c r="L1680" s="302"/>
      <c r="N1680" s="296" t="s">
        <v>1583</v>
      </c>
      <c r="P1680" s="285"/>
    </row>
    <row r="1681" spans="1:16" ht="12.75">
      <c r="A1681" s="294"/>
      <c r="B1681" s="297"/>
      <c r="C1681" s="298" t="s">
        <v>1584</v>
      </c>
      <c r="D1681" s="299"/>
      <c r="E1681" s="300">
        <v>0</v>
      </c>
      <c r="F1681" s="301"/>
      <c r="G1681" s="302"/>
      <c r="H1681" s="303"/>
      <c r="I1681" s="295"/>
      <c r="J1681" s="304"/>
      <c r="K1681" s="295"/>
      <c r="L1681" s="302"/>
      <c r="N1681" s="296" t="s">
        <v>1584</v>
      </c>
      <c r="P1681" s="285"/>
    </row>
    <row r="1682" spans="1:16" ht="12.75">
      <c r="A1682" s="294"/>
      <c r="B1682" s="297"/>
      <c r="C1682" s="298" t="s">
        <v>1585</v>
      </c>
      <c r="D1682" s="299"/>
      <c r="E1682" s="300">
        <v>16.72</v>
      </c>
      <c r="F1682" s="301"/>
      <c r="G1682" s="302"/>
      <c r="H1682" s="303"/>
      <c r="I1682" s="295"/>
      <c r="J1682" s="304"/>
      <c r="K1682" s="295"/>
      <c r="L1682" s="302"/>
      <c r="N1682" s="296" t="s">
        <v>1585</v>
      </c>
      <c r="P1682" s="285"/>
    </row>
    <row r="1683" spans="1:16" ht="12.75">
      <c r="A1683" s="294"/>
      <c r="B1683" s="297"/>
      <c r="C1683" s="298" t="s">
        <v>1586</v>
      </c>
      <c r="D1683" s="299"/>
      <c r="E1683" s="300">
        <v>-2.1538</v>
      </c>
      <c r="F1683" s="301"/>
      <c r="G1683" s="302"/>
      <c r="H1683" s="303"/>
      <c r="I1683" s="295"/>
      <c r="J1683" s="304"/>
      <c r="K1683" s="295"/>
      <c r="L1683" s="302"/>
      <c r="N1683" s="296" t="s">
        <v>1586</v>
      </c>
      <c r="P1683" s="285"/>
    </row>
    <row r="1684" spans="1:16" ht="12.75">
      <c r="A1684" s="294"/>
      <c r="B1684" s="297"/>
      <c r="C1684" s="298" t="s">
        <v>1587</v>
      </c>
      <c r="D1684" s="299"/>
      <c r="E1684" s="300">
        <v>-2.6969</v>
      </c>
      <c r="F1684" s="301"/>
      <c r="G1684" s="302"/>
      <c r="H1684" s="303"/>
      <c r="I1684" s="295"/>
      <c r="J1684" s="304"/>
      <c r="K1684" s="295"/>
      <c r="L1684" s="302"/>
      <c r="N1684" s="296" t="s">
        <v>1587</v>
      </c>
      <c r="P1684" s="285"/>
    </row>
    <row r="1685" spans="1:16" ht="12.75">
      <c r="A1685" s="294"/>
      <c r="B1685" s="297"/>
      <c r="C1685" s="326" t="s">
        <v>127</v>
      </c>
      <c r="D1685" s="299"/>
      <c r="E1685" s="325">
        <v>59.88840000000001</v>
      </c>
      <c r="F1685" s="301"/>
      <c r="G1685" s="302"/>
      <c r="H1685" s="303"/>
      <c r="I1685" s="295"/>
      <c r="J1685" s="304"/>
      <c r="K1685" s="295"/>
      <c r="L1685" s="302"/>
      <c r="N1685" s="296" t="s">
        <v>127</v>
      </c>
      <c r="P1685" s="285"/>
    </row>
    <row r="1686" spans="1:16" ht="12.75">
      <c r="A1686" s="294"/>
      <c r="B1686" s="297"/>
      <c r="C1686" s="298" t="s">
        <v>1588</v>
      </c>
      <c r="D1686" s="299"/>
      <c r="E1686" s="300">
        <v>0</v>
      </c>
      <c r="F1686" s="301"/>
      <c r="G1686" s="302"/>
      <c r="H1686" s="303"/>
      <c r="I1686" s="295"/>
      <c r="J1686" s="304"/>
      <c r="K1686" s="295"/>
      <c r="L1686" s="302"/>
      <c r="N1686" s="296" t="s">
        <v>1588</v>
      </c>
      <c r="P1686" s="285"/>
    </row>
    <row r="1687" spans="1:16" ht="12.75">
      <c r="A1687" s="294"/>
      <c r="B1687" s="297"/>
      <c r="C1687" s="298" t="s">
        <v>1584</v>
      </c>
      <c r="D1687" s="299"/>
      <c r="E1687" s="300">
        <v>0</v>
      </c>
      <c r="F1687" s="301"/>
      <c r="G1687" s="302"/>
      <c r="H1687" s="303"/>
      <c r="I1687" s="295"/>
      <c r="J1687" s="304"/>
      <c r="K1687" s="295"/>
      <c r="L1687" s="302"/>
      <c r="N1687" s="296" t="s">
        <v>1584</v>
      </c>
      <c r="P1687" s="285"/>
    </row>
    <row r="1688" spans="1:16" ht="12.75">
      <c r="A1688" s="294"/>
      <c r="B1688" s="297"/>
      <c r="C1688" s="298" t="s">
        <v>1589</v>
      </c>
      <c r="D1688" s="299"/>
      <c r="E1688" s="300">
        <v>20.16</v>
      </c>
      <c r="F1688" s="301"/>
      <c r="G1688" s="302"/>
      <c r="H1688" s="303"/>
      <c r="I1688" s="295"/>
      <c r="J1688" s="304"/>
      <c r="K1688" s="295"/>
      <c r="L1688" s="302"/>
      <c r="N1688" s="296" t="s">
        <v>1589</v>
      </c>
      <c r="P1688" s="285"/>
    </row>
    <row r="1689" spans="1:16" ht="12.75">
      <c r="A1689" s="294"/>
      <c r="B1689" s="297"/>
      <c r="C1689" s="298" t="s">
        <v>1590</v>
      </c>
      <c r="D1689" s="299"/>
      <c r="E1689" s="300">
        <v>0</v>
      </c>
      <c r="F1689" s="301"/>
      <c r="G1689" s="302"/>
      <c r="H1689" s="303"/>
      <c r="I1689" s="295"/>
      <c r="J1689" s="304"/>
      <c r="K1689" s="295"/>
      <c r="L1689" s="302"/>
      <c r="N1689" s="296" t="s">
        <v>1590</v>
      </c>
      <c r="P1689" s="285"/>
    </row>
    <row r="1690" spans="1:16" ht="12.75">
      <c r="A1690" s="294"/>
      <c r="B1690" s="297"/>
      <c r="C1690" s="298" t="s">
        <v>1591</v>
      </c>
      <c r="D1690" s="299"/>
      <c r="E1690" s="300">
        <v>83.6178</v>
      </c>
      <c r="F1690" s="301"/>
      <c r="G1690" s="302"/>
      <c r="H1690" s="303"/>
      <c r="I1690" s="295"/>
      <c r="J1690" s="304"/>
      <c r="K1690" s="295"/>
      <c r="L1690" s="302"/>
      <c r="N1690" s="296" t="s">
        <v>1591</v>
      </c>
      <c r="P1690" s="285"/>
    </row>
    <row r="1691" spans="1:16" ht="12.75">
      <c r="A1691" s="294"/>
      <c r="B1691" s="297"/>
      <c r="C1691" s="298" t="s">
        <v>1592</v>
      </c>
      <c r="D1691" s="299"/>
      <c r="E1691" s="300">
        <v>-50.568</v>
      </c>
      <c r="F1691" s="301"/>
      <c r="G1691" s="302"/>
      <c r="H1691" s="303"/>
      <c r="I1691" s="295"/>
      <c r="J1691" s="304"/>
      <c r="K1691" s="295"/>
      <c r="L1691" s="302"/>
      <c r="N1691" s="296" t="s">
        <v>1592</v>
      </c>
      <c r="P1691" s="285"/>
    </row>
    <row r="1692" spans="1:16" ht="12.75">
      <c r="A1692" s="294"/>
      <c r="B1692" s="297"/>
      <c r="C1692" s="298" t="s">
        <v>1593</v>
      </c>
      <c r="D1692" s="299"/>
      <c r="E1692" s="300">
        <v>0</v>
      </c>
      <c r="F1692" s="301"/>
      <c r="G1692" s="302"/>
      <c r="H1692" s="303"/>
      <c r="I1692" s="295"/>
      <c r="J1692" s="304"/>
      <c r="K1692" s="295"/>
      <c r="L1692" s="302"/>
      <c r="N1692" s="296" t="s">
        <v>1593</v>
      </c>
      <c r="P1692" s="285"/>
    </row>
    <row r="1693" spans="1:16" ht="12.75">
      <c r="A1693" s="294"/>
      <c r="B1693" s="297"/>
      <c r="C1693" s="298" t="s">
        <v>1591</v>
      </c>
      <c r="D1693" s="299"/>
      <c r="E1693" s="300">
        <v>83.6178</v>
      </c>
      <c r="F1693" s="301"/>
      <c r="G1693" s="302"/>
      <c r="H1693" s="303"/>
      <c r="I1693" s="295"/>
      <c r="J1693" s="304"/>
      <c r="K1693" s="295"/>
      <c r="L1693" s="302"/>
      <c r="N1693" s="296" t="s">
        <v>1591</v>
      </c>
      <c r="P1693" s="285"/>
    </row>
    <row r="1694" spans="1:16" ht="12.75">
      <c r="A1694" s="294"/>
      <c r="B1694" s="297"/>
      <c r="C1694" s="298" t="s">
        <v>1592</v>
      </c>
      <c r="D1694" s="299"/>
      <c r="E1694" s="300">
        <v>-50.568</v>
      </c>
      <c r="F1694" s="301"/>
      <c r="G1694" s="302"/>
      <c r="H1694" s="303"/>
      <c r="I1694" s="295"/>
      <c r="J1694" s="304"/>
      <c r="K1694" s="295"/>
      <c r="L1694" s="302"/>
      <c r="N1694" s="296" t="s">
        <v>1592</v>
      </c>
      <c r="P1694" s="285"/>
    </row>
    <row r="1695" spans="1:16" ht="12.75">
      <c r="A1695" s="294"/>
      <c r="B1695" s="297"/>
      <c r="C1695" s="298" t="s">
        <v>1594</v>
      </c>
      <c r="D1695" s="299"/>
      <c r="E1695" s="300">
        <v>0</v>
      </c>
      <c r="F1695" s="301"/>
      <c r="G1695" s="302"/>
      <c r="H1695" s="303"/>
      <c r="I1695" s="295"/>
      <c r="J1695" s="304"/>
      <c r="K1695" s="295"/>
      <c r="L1695" s="302"/>
      <c r="N1695" s="296" t="s">
        <v>1594</v>
      </c>
      <c r="P1695" s="285"/>
    </row>
    <row r="1696" spans="1:16" ht="12.75">
      <c r="A1696" s="294"/>
      <c r="B1696" s="297"/>
      <c r="C1696" s="298" t="s">
        <v>1590</v>
      </c>
      <c r="D1696" s="299"/>
      <c r="E1696" s="300">
        <v>0</v>
      </c>
      <c r="F1696" s="301"/>
      <c r="G1696" s="302"/>
      <c r="H1696" s="303"/>
      <c r="I1696" s="295"/>
      <c r="J1696" s="304"/>
      <c r="K1696" s="295"/>
      <c r="L1696" s="302"/>
      <c r="N1696" s="296" t="s">
        <v>1590</v>
      </c>
      <c r="P1696" s="285"/>
    </row>
    <row r="1697" spans="1:16" ht="12.75">
      <c r="A1697" s="294"/>
      <c r="B1697" s="297"/>
      <c r="C1697" s="298" t="s">
        <v>1595</v>
      </c>
      <c r="D1697" s="299"/>
      <c r="E1697" s="300">
        <v>2.778</v>
      </c>
      <c r="F1697" s="301"/>
      <c r="G1697" s="302"/>
      <c r="H1697" s="303"/>
      <c r="I1697" s="295"/>
      <c r="J1697" s="304"/>
      <c r="K1697" s="295"/>
      <c r="L1697" s="302"/>
      <c r="N1697" s="296" t="s">
        <v>1595</v>
      </c>
      <c r="P1697" s="285"/>
    </row>
    <row r="1698" spans="1:16" ht="12.75">
      <c r="A1698" s="294"/>
      <c r="B1698" s="297"/>
      <c r="C1698" s="298" t="s">
        <v>1596</v>
      </c>
      <c r="D1698" s="299"/>
      <c r="E1698" s="300">
        <v>-1.68</v>
      </c>
      <c r="F1698" s="301"/>
      <c r="G1698" s="302"/>
      <c r="H1698" s="303"/>
      <c r="I1698" s="295"/>
      <c r="J1698" s="304"/>
      <c r="K1698" s="295"/>
      <c r="L1698" s="302"/>
      <c r="N1698" s="296" t="s">
        <v>1596</v>
      </c>
      <c r="P1698" s="285"/>
    </row>
    <row r="1699" spans="1:16" ht="12.75">
      <c r="A1699" s="294"/>
      <c r="B1699" s="297"/>
      <c r="C1699" s="298" t="s">
        <v>1593</v>
      </c>
      <c r="D1699" s="299"/>
      <c r="E1699" s="300">
        <v>0</v>
      </c>
      <c r="F1699" s="301"/>
      <c r="G1699" s="302"/>
      <c r="H1699" s="303"/>
      <c r="I1699" s="295"/>
      <c r="J1699" s="304"/>
      <c r="K1699" s="295"/>
      <c r="L1699" s="302"/>
      <c r="N1699" s="296" t="s">
        <v>1593</v>
      </c>
      <c r="P1699" s="285"/>
    </row>
    <row r="1700" spans="1:16" ht="12.75">
      <c r="A1700" s="294"/>
      <c r="B1700" s="297"/>
      <c r="C1700" s="298" t="s">
        <v>1595</v>
      </c>
      <c r="D1700" s="299"/>
      <c r="E1700" s="300">
        <v>2.778</v>
      </c>
      <c r="F1700" s="301"/>
      <c r="G1700" s="302"/>
      <c r="H1700" s="303"/>
      <c r="I1700" s="295"/>
      <c r="J1700" s="304"/>
      <c r="K1700" s="295"/>
      <c r="L1700" s="302"/>
      <c r="N1700" s="296" t="s">
        <v>1595</v>
      </c>
      <c r="P1700" s="285"/>
    </row>
    <row r="1701" spans="1:16" ht="12.75">
      <c r="A1701" s="294"/>
      <c r="B1701" s="297"/>
      <c r="C1701" s="298" t="s">
        <v>1596</v>
      </c>
      <c r="D1701" s="299"/>
      <c r="E1701" s="300">
        <v>-1.68</v>
      </c>
      <c r="F1701" s="301"/>
      <c r="G1701" s="302"/>
      <c r="H1701" s="303"/>
      <c r="I1701" s="295"/>
      <c r="J1701" s="304"/>
      <c r="K1701" s="295"/>
      <c r="L1701" s="302"/>
      <c r="N1701" s="296" t="s">
        <v>1596</v>
      </c>
      <c r="P1701" s="285"/>
    </row>
    <row r="1702" spans="1:16" ht="12.75">
      <c r="A1702" s="294"/>
      <c r="B1702" s="297"/>
      <c r="C1702" s="298" t="s">
        <v>126</v>
      </c>
      <c r="D1702" s="299"/>
      <c r="E1702" s="300">
        <v>0</v>
      </c>
      <c r="F1702" s="301"/>
      <c r="G1702" s="302"/>
      <c r="H1702" s="303"/>
      <c r="I1702" s="295"/>
      <c r="J1702" s="304"/>
      <c r="K1702" s="295"/>
      <c r="L1702" s="302"/>
      <c r="N1702" s="296">
        <v>0</v>
      </c>
      <c r="P1702" s="285"/>
    </row>
    <row r="1703" spans="1:16" ht="12.75">
      <c r="A1703" s="294"/>
      <c r="B1703" s="297"/>
      <c r="C1703" s="298" t="s">
        <v>126</v>
      </c>
      <c r="D1703" s="299"/>
      <c r="E1703" s="300">
        <v>0</v>
      </c>
      <c r="F1703" s="301"/>
      <c r="G1703" s="302"/>
      <c r="H1703" s="303"/>
      <c r="I1703" s="295"/>
      <c r="J1703" s="304"/>
      <c r="K1703" s="295"/>
      <c r="L1703" s="302"/>
      <c r="N1703" s="296">
        <v>0</v>
      </c>
      <c r="P1703" s="285"/>
    </row>
    <row r="1704" spans="1:16" ht="12.75">
      <c r="A1704" s="294"/>
      <c r="B1704" s="297"/>
      <c r="C1704" s="326" t="s">
        <v>127</v>
      </c>
      <c r="D1704" s="299"/>
      <c r="E1704" s="325">
        <v>88.45560000000002</v>
      </c>
      <c r="F1704" s="301"/>
      <c r="G1704" s="302"/>
      <c r="H1704" s="303"/>
      <c r="I1704" s="295"/>
      <c r="J1704" s="304"/>
      <c r="K1704" s="295"/>
      <c r="L1704" s="302"/>
      <c r="N1704" s="296" t="s">
        <v>127</v>
      </c>
      <c r="P1704" s="285"/>
    </row>
    <row r="1705" spans="1:16" ht="12.75">
      <c r="A1705" s="294"/>
      <c r="B1705" s="297"/>
      <c r="C1705" s="298" t="s">
        <v>1597</v>
      </c>
      <c r="D1705" s="299"/>
      <c r="E1705" s="300">
        <v>0</v>
      </c>
      <c r="F1705" s="301"/>
      <c r="G1705" s="302"/>
      <c r="H1705" s="303"/>
      <c r="I1705" s="295"/>
      <c r="J1705" s="304"/>
      <c r="K1705" s="295"/>
      <c r="L1705" s="302"/>
      <c r="N1705" s="296" t="s">
        <v>1597</v>
      </c>
      <c r="P1705" s="285"/>
    </row>
    <row r="1706" spans="1:16" ht="12.75">
      <c r="A1706" s="294"/>
      <c r="B1706" s="297"/>
      <c r="C1706" s="298" t="s">
        <v>1598</v>
      </c>
      <c r="D1706" s="299"/>
      <c r="E1706" s="300">
        <v>3.91</v>
      </c>
      <c r="F1706" s="301"/>
      <c r="G1706" s="302"/>
      <c r="H1706" s="303"/>
      <c r="I1706" s="295"/>
      <c r="J1706" s="304"/>
      <c r="K1706" s="295"/>
      <c r="L1706" s="302"/>
      <c r="N1706" s="296" t="s">
        <v>1598</v>
      </c>
      <c r="P1706" s="285"/>
    </row>
    <row r="1707" spans="1:16" ht="12.75">
      <c r="A1707" s="294"/>
      <c r="B1707" s="297"/>
      <c r="C1707" s="298" t="s">
        <v>1584</v>
      </c>
      <c r="D1707" s="299"/>
      <c r="E1707" s="300">
        <v>0</v>
      </c>
      <c r="F1707" s="301"/>
      <c r="G1707" s="302"/>
      <c r="H1707" s="303"/>
      <c r="I1707" s="295"/>
      <c r="J1707" s="304"/>
      <c r="K1707" s="295"/>
      <c r="L1707" s="302"/>
      <c r="N1707" s="296" t="s">
        <v>1584</v>
      </c>
      <c r="P1707" s="285"/>
    </row>
    <row r="1708" spans="1:16" ht="12.75">
      <c r="A1708" s="294"/>
      <c r="B1708" s="297"/>
      <c r="C1708" s="298" t="s">
        <v>1599</v>
      </c>
      <c r="D1708" s="299"/>
      <c r="E1708" s="300">
        <v>18.48</v>
      </c>
      <c r="F1708" s="301"/>
      <c r="G1708" s="302"/>
      <c r="H1708" s="303"/>
      <c r="I1708" s="295"/>
      <c r="J1708" s="304"/>
      <c r="K1708" s="295"/>
      <c r="L1708" s="302"/>
      <c r="N1708" s="296" t="s">
        <v>1599</v>
      </c>
      <c r="P1708" s="285"/>
    </row>
    <row r="1709" spans="1:16" ht="12.75">
      <c r="A1709" s="294"/>
      <c r="B1709" s="297"/>
      <c r="C1709" s="298" t="s">
        <v>1590</v>
      </c>
      <c r="D1709" s="299"/>
      <c r="E1709" s="300">
        <v>0</v>
      </c>
      <c r="F1709" s="301"/>
      <c r="G1709" s="302"/>
      <c r="H1709" s="303"/>
      <c r="I1709" s="295"/>
      <c r="J1709" s="304"/>
      <c r="K1709" s="295"/>
      <c r="L1709" s="302"/>
      <c r="N1709" s="296" t="s">
        <v>1590</v>
      </c>
      <c r="P1709" s="285"/>
    </row>
    <row r="1710" spans="1:16" ht="12.75">
      <c r="A1710" s="294"/>
      <c r="B1710" s="297"/>
      <c r="C1710" s="298" t="s">
        <v>1600</v>
      </c>
      <c r="D1710" s="299"/>
      <c r="E1710" s="300">
        <v>14.839</v>
      </c>
      <c r="F1710" s="301"/>
      <c r="G1710" s="302"/>
      <c r="H1710" s="303"/>
      <c r="I1710" s="295"/>
      <c r="J1710" s="304"/>
      <c r="K1710" s="295"/>
      <c r="L1710" s="302"/>
      <c r="N1710" s="296" t="s">
        <v>1600</v>
      </c>
      <c r="P1710" s="285"/>
    </row>
    <row r="1711" spans="1:16" ht="12.75">
      <c r="A1711" s="294"/>
      <c r="B1711" s="297"/>
      <c r="C1711" s="298" t="s">
        <v>1601</v>
      </c>
      <c r="D1711" s="299"/>
      <c r="E1711" s="300">
        <v>48.1875</v>
      </c>
      <c r="F1711" s="301"/>
      <c r="G1711" s="302"/>
      <c r="H1711" s="303"/>
      <c r="I1711" s="295"/>
      <c r="J1711" s="304"/>
      <c r="K1711" s="295"/>
      <c r="L1711" s="302"/>
      <c r="N1711" s="296" t="s">
        <v>1601</v>
      </c>
      <c r="P1711" s="285"/>
    </row>
    <row r="1712" spans="1:16" ht="12.75">
      <c r="A1712" s="294"/>
      <c r="B1712" s="297"/>
      <c r="C1712" s="298" t="s">
        <v>1602</v>
      </c>
      <c r="D1712" s="299"/>
      <c r="E1712" s="300">
        <v>-7.2</v>
      </c>
      <c r="F1712" s="301"/>
      <c r="G1712" s="302"/>
      <c r="H1712" s="303"/>
      <c r="I1712" s="295"/>
      <c r="J1712" s="304"/>
      <c r="K1712" s="295"/>
      <c r="L1712" s="302"/>
      <c r="N1712" s="296" t="s">
        <v>1602</v>
      </c>
      <c r="P1712" s="285"/>
    </row>
    <row r="1713" spans="1:16" ht="12.75">
      <c r="A1713" s="294"/>
      <c r="B1713" s="297"/>
      <c r="C1713" s="298" t="s">
        <v>1571</v>
      </c>
      <c r="D1713" s="299"/>
      <c r="E1713" s="300">
        <v>-10.08</v>
      </c>
      <c r="F1713" s="301"/>
      <c r="G1713" s="302"/>
      <c r="H1713" s="303"/>
      <c r="I1713" s="295"/>
      <c r="J1713" s="304"/>
      <c r="K1713" s="295"/>
      <c r="L1713" s="302"/>
      <c r="N1713" s="296" t="s">
        <v>1571</v>
      </c>
      <c r="P1713" s="285"/>
    </row>
    <row r="1714" spans="1:16" ht="12.75">
      <c r="A1714" s="294"/>
      <c r="B1714" s="297"/>
      <c r="C1714" s="298" t="s">
        <v>1603</v>
      </c>
      <c r="D1714" s="299"/>
      <c r="E1714" s="300">
        <v>-2.712</v>
      </c>
      <c r="F1714" s="301"/>
      <c r="G1714" s="302"/>
      <c r="H1714" s="303"/>
      <c r="I1714" s="295"/>
      <c r="J1714" s="304"/>
      <c r="K1714" s="295"/>
      <c r="L1714" s="302"/>
      <c r="N1714" s="296" t="s">
        <v>1603</v>
      </c>
      <c r="P1714" s="285"/>
    </row>
    <row r="1715" spans="1:16" ht="12.75">
      <c r="A1715" s="294"/>
      <c r="B1715" s="297"/>
      <c r="C1715" s="298" t="s">
        <v>1593</v>
      </c>
      <c r="D1715" s="299"/>
      <c r="E1715" s="300">
        <v>0</v>
      </c>
      <c r="F1715" s="301"/>
      <c r="G1715" s="302"/>
      <c r="H1715" s="303"/>
      <c r="I1715" s="295"/>
      <c r="J1715" s="304"/>
      <c r="K1715" s="295"/>
      <c r="L1715" s="302"/>
      <c r="N1715" s="296" t="s">
        <v>1593</v>
      </c>
      <c r="P1715" s="285"/>
    </row>
    <row r="1716" spans="1:16" ht="12.75">
      <c r="A1716" s="294"/>
      <c r="B1716" s="297"/>
      <c r="C1716" s="298" t="s">
        <v>1600</v>
      </c>
      <c r="D1716" s="299"/>
      <c r="E1716" s="300">
        <v>14.839</v>
      </c>
      <c r="F1716" s="301"/>
      <c r="G1716" s="302"/>
      <c r="H1716" s="303"/>
      <c r="I1716" s="295"/>
      <c r="J1716" s="304"/>
      <c r="K1716" s="295"/>
      <c r="L1716" s="302"/>
      <c r="N1716" s="296" t="s">
        <v>1600</v>
      </c>
      <c r="P1716" s="285"/>
    </row>
    <row r="1717" spans="1:16" ht="12.75">
      <c r="A1717" s="294"/>
      <c r="B1717" s="297"/>
      <c r="C1717" s="298" t="s">
        <v>1604</v>
      </c>
      <c r="D1717" s="299"/>
      <c r="E1717" s="300">
        <v>50.115</v>
      </c>
      <c r="F1717" s="301"/>
      <c r="G1717" s="302"/>
      <c r="H1717" s="303"/>
      <c r="I1717" s="295"/>
      <c r="J1717" s="304"/>
      <c r="K1717" s="295"/>
      <c r="L1717" s="302"/>
      <c r="N1717" s="296" t="s">
        <v>1604</v>
      </c>
      <c r="P1717" s="285"/>
    </row>
    <row r="1718" spans="1:16" ht="12.75">
      <c r="A1718" s="294"/>
      <c r="B1718" s="297"/>
      <c r="C1718" s="298" t="s">
        <v>1602</v>
      </c>
      <c r="D1718" s="299"/>
      <c r="E1718" s="300">
        <v>-7.2</v>
      </c>
      <c r="F1718" s="301"/>
      <c r="G1718" s="302"/>
      <c r="H1718" s="303"/>
      <c r="I1718" s="295"/>
      <c r="J1718" s="304"/>
      <c r="K1718" s="295"/>
      <c r="L1718" s="302"/>
      <c r="N1718" s="296" t="s">
        <v>1602</v>
      </c>
      <c r="P1718" s="285"/>
    </row>
    <row r="1719" spans="1:16" ht="12.75">
      <c r="A1719" s="294"/>
      <c r="B1719" s="297"/>
      <c r="C1719" s="298" t="s">
        <v>1571</v>
      </c>
      <c r="D1719" s="299"/>
      <c r="E1719" s="300">
        <v>-10.08</v>
      </c>
      <c r="F1719" s="301"/>
      <c r="G1719" s="302"/>
      <c r="H1719" s="303"/>
      <c r="I1719" s="295"/>
      <c r="J1719" s="304"/>
      <c r="K1719" s="295"/>
      <c r="L1719" s="302"/>
      <c r="N1719" s="296" t="s">
        <v>1571</v>
      </c>
      <c r="P1719" s="285"/>
    </row>
    <row r="1720" spans="1:16" ht="12.75">
      <c r="A1720" s="294"/>
      <c r="B1720" s="297"/>
      <c r="C1720" s="298" t="s">
        <v>126</v>
      </c>
      <c r="D1720" s="299"/>
      <c r="E1720" s="300">
        <v>0</v>
      </c>
      <c r="F1720" s="301"/>
      <c r="G1720" s="302"/>
      <c r="H1720" s="303"/>
      <c r="I1720" s="295"/>
      <c r="J1720" s="304"/>
      <c r="K1720" s="295"/>
      <c r="L1720" s="302"/>
      <c r="N1720" s="296">
        <v>0</v>
      </c>
      <c r="P1720" s="285"/>
    </row>
    <row r="1721" spans="1:16" ht="12.75">
      <c r="A1721" s="294"/>
      <c r="B1721" s="297"/>
      <c r="C1721" s="326" t="s">
        <v>127</v>
      </c>
      <c r="D1721" s="299"/>
      <c r="E1721" s="325">
        <v>113.0985</v>
      </c>
      <c r="F1721" s="301"/>
      <c r="G1721" s="302"/>
      <c r="H1721" s="303"/>
      <c r="I1721" s="295"/>
      <c r="J1721" s="304"/>
      <c r="K1721" s="295"/>
      <c r="L1721" s="302"/>
      <c r="N1721" s="296" t="s">
        <v>127</v>
      </c>
      <c r="P1721" s="285"/>
    </row>
    <row r="1722" spans="1:16" ht="12.75">
      <c r="A1722" s="294"/>
      <c r="B1722" s="297"/>
      <c r="C1722" s="298" t="s">
        <v>1605</v>
      </c>
      <c r="D1722" s="299"/>
      <c r="E1722" s="300">
        <v>0</v>
      </c>
      <c r="F1722" s="301"/>
      <c r="G1722" s="302"/>
      <c r="H1722" s="303"/>
      <c r="I1722" s="295"/>
      <c r="J1722" s="304"/>
      <c r="K1722" s="295"/>
      <c r="L1722" s="302"/>
      <c r="N1722" s="296" t="s">
        <v>1605</v>
      </c>
      <c r="P1722" s="285"/>
    </row>
    <row r="1723" spans="1:16" ht="12.75">
      <c r="A1723" s="294"/>
      <c r="B1723" s="297"/>
      <c r="C1723" s="298" t="s">
        <v>1584</v>
      </c>
      <c r="D1723" s="299"/>
      <c r="E1723" s="300">
        <v>0</v>
      </c>
      <c r="F1723" s="301"/>
      <c r="G1723" s="302"/>
      <c r="H1723" s="303"/>
      <c r="I1723" s="295"/>
      <c r="J1723" s="304"/>
      <c r="K1723" s="295"/>
      <c r="L1723" s="302"/>
      <c r="N1723" s="296" t="s">
        <v>1584</v>
      </c>
      <c r="P1723" s="285"/>
    </row>
    <row r="1724" spans="1:16" ht="12.75">
      <c r="A1724" s="294"/>
      <c r="B1724" s="297"/>
      <c r="C1724" s="298" t="s">
        <v>1606</v>
      </c>
      <c r="D1724" s="299"/>
      <c r="E1724" s="300">
        <v>2.56</v>
      </c>
      <c r="F1724" s="301"/>
      <c r="G1724" s="302"/>
      <c r="H1724" s="303"/>
      <c r="I1724" s="295"/>
      <c r="J1724" s="304"/>
      <c r="K1724" s="295"/>
      <c r="L1724" s="302"/>
      <c r="N1724" s="296" t="s">
        <v>1606</v>
      </c>
      <c r="P1724" s="285"/>
    </row>
    <row r="1725" spans="1:16" ht="12.75">
      <c r="A1725" s="294"/>
      <c r="B1725" s="297"/>
      <c r="C1725" s="298" t="s">
        <v>1584</v>
      </c>
      <c r="D1725" s="299"/>
      <c r="E1725" s="300">
        <v>0</v>
      </c>
      <c r="F1725" s="301"/>
      <c r="G1725" s="302"/>
      <c r="H1725" s="303"/>
      <c r="I1725" s="295"/>
      <c r="J1725" s="304"/>
      <c r="K1725" s="295"/>
      <c r="L1725" s="302"/>
      <c r="N1725" s="296" t="s">
        <v>1584</v>
      </c>
      <c r="P1725" s="285"/>
    </row>
    <row r="1726" spans="1:16" ht="12.75">
      <c r="A1726" s="294"/>
      <c r="B1726" s="297"/>
      <c r="C1726" s="298" t="s">
        <v>1607</v>
      </c>
      <c r="D1726" s="299"/>
      <c r="E1726" s="300">
        <v>3.04</v>
      </c>
      <c r="F1726" s="301"/>
      <c r="G1726" s="302"/>
      <c r="H1726" s="303"/>
      <c r="I1726" s="295"/>
      <c r="J1726" s="304"/>
      <c r="K1726" s="295"/>
      <c r="L1726" s="302"/>
      <c r="N1726" s="296" t="s">
        <v>1607</v>
      </c>
      <c r="P1726" s="285"/>
    </row>
    <row r="1727" spans="1:16" ht="12.75">
      <c r="A1727" s="294"/>
      <c r="B1727" s="297"/>
      <c r="C1727" s="298" t="s">
        <v>1608</v>
      </c>
      <c r="D1727" s="299"/>
      <c r="E1727" s="300">
        <v>-0.484</v>
      </c>
      <c r="F1727" s="301"/>
      <c r="G1727" s="302"/>
      <c r="H1727" s="303"/>
      <c r="I1727" s="295"/>
      <c r="J1727" s="304"/>
      <c r="K1727" s="295"/>
      <c r="L1727" s="302"/>
      <c r="N1727" s="296" t="s">
        <v>1608</v>
      </c>
      <c r="P1727" s="285"/>
    </row>
    <row r="1728" spans="1:16" ht="12.75">
      <c r="A1728" s="294"/>
      <c r="B1728" s="297"/>
      <c r="C1728" s="298" t="s">
        <v>1609</v>
      </c>
      <c r="D1728" s="299"/>
      <c r="E1728" s="300">
        <v>-0.596</v>
      </c>
      <c r="F1728" s="301"/>
      <c r="G1728" s="302"/>
      <c r="H1728" s="303"/>
      <c r="I1728" s="295"/>
      <c r="J1728" s="304"/>
      <c r="K1728" s="295"/>
      <c r="L1728" s="302"/>
      <c r="N1728" s="296" t="s">
        <v>1609</v>
      </c>
      <c r="P1728" s="285"/>
    </row>
    <row r="1729" spans="1:16" ht="12.75">
      <c r="A1729" s="294"/>
      <c r="B1729" s="297"/>
      <c r="C1729" s="326" t="s">
        <v>127</v>
      </c>
      <c r="D1729" s="299"/>
      <c r="E1729" s="325">
        <v>4.52</v>
      </c>
      <c r="F1729" s="301"/>
      <c r="G1729" s="302"/>
      <c r="H1729" s="303"/>
      <c r="I1729" s="295"/>
      <c r="J1729" s="304"/>
      <c r="K1729" s="295"/>
      <c r="L1729" s="302"/>
      <c r="N1729" s="296" t="s">
        <v>127</v>
      </c>
      <c r="P1729" s="285"/>
    </row>
    <row r="1730" spans="1:16" ht="12.75">
      <c r="A1730" s="294"/>
      <c r="B1730" s="297"/>
      <c r="C1730" s="298" t="s">
        <v>1610</v>
      </c>
      <c r="D1730" s="299"/>
      <c r="E1730" s="300">
        <v>0</v>
      </c>
      <c r="F1730" s="301"/>
      <c r="G1730" s="302"/>
      <c r="H1730" s="303"/>
      <c r="I1730" s="295"/>
      <c r="J1730" s="304"/>
      <c r="K1730" s="295"/>
      <c r="L1730" s="302"/>
      <c r="N1730" s="296" t="s">
        <v>1610</v>
      </c>
      <c r="P1730" s="285"/>
    </row>
    <row r="1731" spans="1:16" ht="12.75">
      <c r="A1731" s="294"/>
      <c r="B1731" s="297"/>
      <c r="C1731" s="298" t="s">
        <v>1580</v>
      </c>
      <c r="D1731" s="299"/>
      <c r="E1731" s="300">
        <v>0</v>
      </c>
      <c r="F1731" s="301"/>
      <c r="G1731" s="302"/>
      <c r="H1731" s="303"/>
      <c r="I1731" s="295"/>
      <c r="J1731" s="304"/>
      <c r="K1731" s="295"/>
      <c r="L1731" s="302"/>
      <c r="N1731" s="296" t="s">
        <v>1580</v>
      </c>
      <c r="P1731" s="285"/>
    </row>
    <row r="1732" spans="1:16" ht="12.75">
      <c r="A1732" s="294"/>
      <c r="B1732" s="297"/>
      <c r="C1732" s="298" t="s">
        <v>1611</v>
      </c>
      <c r="D1732" s="299"/>
      <c r="E1732" s="300">
        <v>10.928</v>
      </c>
      <c r="F1732" s="301"/>
      <c r="G1732" s="302"/>
      <c r="H1732" s="303"/>
      <c r="I1732" s="295"/>
      <c r="J1732" s="304"/>
      <c r="K1732" s="295"/>
      <c r="L1732" s="302"/>
      <c r="N1732" s="296" t="s">
        <v>1611</v>
      </c>
      <c r="P1732" s="285"/>
    </row>
    <row r="1733" spans="1:16" ht="12.75">
      <c r="A1733" s="294"/>
      <c r="B1733" s="297"/>
      <c r="C1733" s="298" t="s">
        <v>1584</v>
      </c>
      <c r="D1733" s="299"/>
      <c r="E1733" s="300">
        <v>0</v>
      </c>
      <c r="F1733" s="301"/>
      <c r="G1733" s="302"/>
      <c r="H1733" s="303"/>
      <c r="I1733" s="295"/>
      <c r="J1733" s="304"/>
      <c r="K1733" s="295"/>
      <c r="L1733" s="302"/>
      <c r="N1733" s="296" t="s">
        <v>1584</v>
      </c>
      <c r="P1733" s="285"/>
    </row>
    <row r="1734" spans="1:16" ht="12.75">
      <c r="A1734" s="294"/>
      <c r="B1734" s="297"/>
      <c r="C1734" s="298" t="s">
        <v>1612</v>
      </c>
      <c r="D1734" s="299"/>
      <c r="E1734" s="300">
        <v>3.36</v>
      </c>
      <c r="F1734" s="301"/>
      <c r="G1734" s="302"/>
      <c r="H1734" s="303"/>
      <c r="I1734" s="295"/>
      <c r="J1734" s="304"/>
      <c r="K1734" s="295"/>
      <c r="L1734" s="302"/>
      <c r="N1734" s="296" t="s">
        <v>1612</v>
      </c>
      <c r="P1734" s="285"/>
    </row>
    <row r="1735" spans="1:16" ht="12.75">
      <c r="A1735" s="294"/>
      <c r="B1735" s="297"/>
      <c r="C1735" s="298" t="s">
        <v>1590</v>
      </c>
      <c r="D1735" s="299"/>
      <c r="E1735" s="300">
        <v>0</v>
      </c>
      <c r="F1735" s="301"/>
      <c r="G1735" s="302"/>
      <c r="H1735" s="303"/>
      <c r="I1735" s="295"/>
      <c r="J1735" s="304"/>
      <c r="K1735" s="295"/>
      <c r="L1735" s="302"/>
      <c r="N1735" s="296" t="s">
        <v>1590</v>
      </c>
      <c r="P1735" s="285"/>
    </row>
    <row r="1736" spans="1:16" ht="12.75">
      <c r="A1736" s="294"/>
      <c r="B1736" s="297"/>
      <c r="C1736" s="298" t="s">
        <v>1613</v>
      </c>
      <c r="D1736" s="299"/>
      <c r="E1736" s="300">
        <v>15.42</v>
      </c>
      <c r="F1736" s="301"/>
      <c r="G1736" s="302"/>
      <c r="H1736" s="303"/>
      <c r="I1736" s="295"/>
      <c r="J1736" s="304"/>
      <c r="K1736" s="295"/>
      <c r="L1736" s="302"/>
      <c r="N1736" s="296" t="s">
        <v>1613</v>
      </c>
      <c r="P1736" s="285"/>
    </row>
    <row r="1737" spans="1:16" ht="12.75">
      <c r="A1737" s="294"/>
      <c r="B1737" s="297"/>
      <c r="C1737" s="298" t="s">
        <v>1614</v>
      </c>
      <c r="D1737" s="299"/>
      <c r="E1737" s="300">
        <v>1.2</v>
      </c>
      <c r="F1737" s="301"/>
      <c r="G1737" s="302"/>
      <c r="H1737" s="303"/>
      <c r="I1737" s="295"/>
      <c r="J1737" s="304"/>
      <c r="K1737" s="295"/>
      <c r="L1737" s="302"/>
      <c r="N1737" s="296" t="s">
        <v>1614</v>
      </c>
      <c r="P1737" s="285"/>
    </row>
    <row r="1738" spans="1:16" ht="12.75">
      <c r="A1738" s="294"/>
      <c r="B1738" s="297"/>
      <c r="C1738" s="298" t="s">
        <v>1593</v>
      </c>
      <c r="D1738" s="299"/>
      <c r="E1738" s="300">
        <v>0</v>
      </c>
      <c r="F1738" s="301"/>
      <c r="G1738" s="302"/>
      <c r="H1738" s="303"/>
      <c r="I1738" s="295"/>
      <c r="J1738" s="304"/>
      <c r="K1738" s="295"/>
      <c r="L1738" s="302"/>
      <c r="N1738" s="296" t="s">
        <v>1593</v>
      </c>
      <c r="P1738" s="285"/>
    </row>
    <row r="1739" spans="1:16" ht="12.75">
      <c r="A1739" s="294"/>
      <c r="B1739" s="297"/>
      <c r="C1739" s="298" t="s">
        <v>1613</v>
      </c>
      <c r="D1739" s="299"/>
      <c r="E1739" s="300">
        <v>15.42</v>
      </c>
      <c r="F1739" s="301"/>
      <c r="G1739" s="302"/>
      <c r="H1739" s="303"/>
      <c r="I1739" s="295"/>
      <c r="J1739" s="304"/>
      <c r="K1739" s="295"/>
      <c r="L1739" s="302"/>
      <c r="N1739" s="296" t="s">
        <v>1613</v>
      </c>
      <c r="P1739" s="285"/>
    </row>
    <row r="1740" spans="1:16" ht="12.75">
      <c r="A1740" s="294"/>
      <c r="B1740" s="297"/>
      <c r="C1740" s="298" t="s">
        <v>1614</v>
      </c>
      <c r="D1740" s="299"/>
      <c r="E1740" s="300">
        <v>1.2</v>
      </c>
      <c r="F1740" s="301"/>
      <c r="G1740" s="302"/>
      <c r="H1740" s="303"/>
      <c r="I1740" s="295"/>
      <c r="J1740" s="304"/>
      <c r="K1740" s="295"/>
      <c r="L1740" s="302"/>
      <c r="N1740" s="296" t="s">
        <v>1614</v>
      </c>
      <c r="P1740" s="285"/>
    </row>
    <row r="1741" spans="1:16" ht="12.75">
      <c r="A1741" s="294"/>
      <c r="B1741" s="297"/>
      <c r="C1741" s="326" t="s">
        <v>127</v>
      </c>
      <c r="D1741" s="299"/>
      <c r="E1741" s="325">
        <v>47.528</v>
      </c>
      <c r="F1741" s="301"/>
      <c r="G1741" s="302"/>
      <c r="H1741" s="303"/>
      <c r="I1741" s="295"/>
      <c r="J1741" s="304"/>
      <c r="K1741" s="295"/>
      <c r="L1741" s="302"/>
      <c r="N1741" s="296" t="s">
        <v>127</v>
      </c>
      <c r="P1741" s="285"/>
    </row>
    <row r="1742" spans="1:16" ht="12.75">
      <c r="A1742" s="294"/>
      <c r="B1742" s="297"/>
      <c r="C1742" s="298" t="s">
        <v>1615</v>
      </c>
      <c r="D1742" s="299"/>
      <c r="E1742" s="300">
        <v>0</v>
      </c>
      <c r="F1742" s="301"/>
      <c r="G1742" s="302"/>
      <c r="H1742" s="303"/>
      <c r="I1742" s="295"/>
      <c r="J1742" s="304"/>
      <c r="K1742" s="295"/>
      <c r="L1742" s="302"/>
      <c r="N1742" s="296" t="s">
        <v>1615</v>
      </c>
      <c r="P1742" s="285"/>
    </row>
    <row r="1743" spans="1:16" ht="12.75">
      <c r="A1743" s="294"/>
      <c r="B1743" s="297"/>
      <c r="C1743" s="298" t="s">
        <v>1616</v>
      </c>
      <c r="D1743" s="299"/>
      <c r="E1743" s="300">
        <v>2.664</v>
      </c>
      <c r="F1743" s="301"/>
      <c r="G1743" s="302"/>
      <c r="H1743" s="303"/>
      <c r="I1743" s="295"/>
      <c r="J1743" s="304"/>
      <c r="K1743" s="295"/>
      <c r="L1743" s="302"/>
      <c r="N1743" s="296" t="s">
        <v>1616</v>
      </c>
      <c r="P1743" s="285"/>
    </row>
    <row r="1744" spans="1:16" ht="12.75">
      <c r="A1744" s="294"/>
      <c r="B1744" s="297"/>
      <c r="C1744" s="326" t="s">
        <v>127</v>
      </c>
      <c r="D1744" s="299"/>
      <c r="E1744" s="325">
        <v>2.664</v>
      </c>
      <c r="F1744" s="301"/>
      <c r="G1744" s="302"/>
      <c r="H1744" s="303"/>
      <c r="I1744" s="295"/>
      <c r="J1744" s="304"/>
      <c r="K1744" s="295"/>
      <c r="L1744" s="302"/>
      <c r="N1744" s="296" t="s">
        <v>127</v>
      </c>
      <c r="P1744" s="285"/>
    </row>
    <row r="1745" spans="1:16" ht="12.75">
      <c r="A1745" s="294"/>
      <c r="B1745" s="297"/>
      <c r="C1745" s="298" t="s">
        <v>1617</v>
      </c>
      <c r="D1745" s="299"/>
      <c r="E1745" s="300">
        <v>0</v>
      </c>
      <c r="F1745" s="301"/>
      <c r="G1745" s="302"/>
      <c r="H1745" s="303"/>
      <c r="I1745" s="295"/>
      <c r="J1745" s="304"/>
      <c r="K1745" s="295"/>
      <c r="L1745" s="302"/>
      <c r="N1745" s="296" t="s">
        <v>1617</v>
      </c>
      <c r="P1745" s="285"/>
    </row>
    <row r="1746" spans="1:16" ht="12.75">
      <c r="A1746" s="294"/>
      <c r="B1746" s="297"/>
      <c r="C1746" s="298" t="s">
        <v>1618</v>
      </c>
      <c r="D1746" s="299"/>
      <c r="E1746" s="300">
        <v>0</v>
      </c>
      <c r="F1746" s="301"/>
      <c r="G1746" s="302"/>
      <c r="H1746" s="303"/>
      <c r="I1746" s="295"/>
      <c r="J1746" s="304"/>
      <c r="K1746" s="295"/>
      <c r="L1746" s="302"/>
      <c r="N1746" s="296" t="s">
        <v>1618</v>
      </c>
      <c r="P1746" s="285"/>
    </row>
    <row r="1747" spans="1:16" ht="12.75">
      <c r="A1747" s="294"/>
      <c r="B1747" s="297"/>
      <c r="C1747" s="298" t="s">
        <v>1619</v>
      </c>
      <c r="D1747" s="299"/>
      <c r="E1747" s="300">
        <v>81.84</v>
      </c>
      <c r="F1747" s="301"/>
      <c r="G1747" s="302"/>
      <c r="H1747" s="303"/>
      <c r="I1747" s="295"/>
      <c r="J1747" s="304"/>
      <c r="K1747" s="295"/>
      <c r="L1747" s="302"/>
      <c r="N1747" s="296" t="s">
        <v>1619</v>
      </c>
      <c r="P1747" s="285"/>
    </row>
    <row r="1748" spans="1:16" ht="12.75">
      <c r="A1748" s="294"/>
      <c r="B1748" s="297"/>
      <c r="C1748" s="298" t="s">
        <v>1620</v>
      </c>
      <c r="D1748" s="299"/>
      <c r="E1748" s="300">
        <v>6.75</v>
      </c>
      <c r="F1748" s="301"/>
      <c r="G1748" s="302"/>
      <c r="H1748" s="303"/>
      <c r="I1748" s="295"/>
      <c r="J1748" s="304"/>
      <c r="K1748" s="295"/>
      <c r="L1748" s="302"/>
      <c r="N1748" s="296" t="s">
        <v>1620</v>
      </c>
      <c r="P1748" s="285"/>
    </row>
    <row r="1749" spans="1:16" ht="12.75">
      <c r="A1749" s="294"/>
      <c r="B1749" s="297"/>
      <c r="C1749" s="298" t="s">
        <v>1621</v>
      </c>
      <c r="D1749" s="299"/>
      <c r="E1749" s="300">
        <v>35</v>
      </c>
      <c r="F1749" s="301"/>
      <c r="G1749" s="302"/>
      <c r="H1749" s="303"/>
      <c r="I1749" s="295"/>
      <c r="J1749" s="304"/>
      <c r="K1749" s="295"/>
      <c r="L1749" s="302"/>
      <c r="N1749" s="296" t="s">
        <v>1621</v>
      </c>
      <c r="P1749" s="285"/>
    </row>
    <row r="1750" spans="1:16" ht="12.75">
      <c r="A1750" s="294"/>
      <c r="B1750" s="297"/>
      <c r="C1750" s="298" t="s">
        <v>1622</v>
      </c>
      <c r="D1750" s="299"/>
      <c r="E1750" s="300">
        <v>17.8</v>
      </c>
      <c r="F1750" s="301"/>
      <c r="G1750" s="302"/>
      <c r="H1750" s="303"/>
      <c r="I1750" s="295"/>
      <c r="J1750" s="304"/>
      <c r="K1750" s="295"/>
      <c r="L1750" s="302"/>
      <c r="N1750" s="296" t="s">
        <v>1622</v>
      </c>
      <c r="P1750" s="285"/>
    </row>
    <row r="1751" spans="1:16" ht="12.75">
      <c r="A1751" s="294"/>
      <c r="B1751" s="297"/>
      <c r="C1751" s="298" t="s">
        <v>126</v>
      </c>
      <c r="D1751" s="299"/>
      <c r="E1751" s="300">
        <v>0</v>
      </c>
      <c r="F1751" s="301"/>
      <c r="G1751" s="302"/>
      <c r="H1751" s="303"/>
      <c r="I1751" s="295"/>
      <c r="J1751" s="304"/>
      <c r="K1751" s="295"/>
      <c r="L1751" s="302"/>
      <c r="N1751" s="296">
        <v>0</v>
      </c>
      <c r="P1751" s="285"/>
    </row>
    <row r="1752" spans="1:16" ht="12.75">
      <c r="A1752" s="294"/>
      <c r="B1752" s="297"/>
      <c r="C1752" s="326" t="s">
        <v>127</v>
      </c>
      <c r="D1752" s="299"/>
      <c r="E1752" s="325">
        <v>141.39000000000001</v>
      </c>
      <c r="F1752" s="301"/>
      <c r="G1752" s="302"/>
      <c r="H1752" s="303"/>
      <c r="I1752" s="295"/>
      <c r="J1752" s="304"/>
      <c r="K1752" s="295"/>
      <c r="L1752" s="302"/>
      <c r="N1752" s="296" t="s">
        <v>127</v>
      </c>
      <c r="P1752" s="285"/>
    </row>
    <row r="1753" spans="1:16" ht="12.75">
      <c r="A1753" s="294"/>
      <c r="B1753" s="297"/>
      <c r="C1753" s="298" t="s">
        <v>1623</v>
      </c>
      <c r="D1753" s="299"/>
      <c r="E1753" s="300">
        <v>0</v>
      </c>
      <c r="F1753" s="301"/>
      <c r="G1753" s="302"/>
      <c r="H1753" s="303"/>
      <c r="I1753" s="295"/>
      <c r="J1753" s="304"/>
      <c r="K1753" s="295"/>
      <c r="L1753" s="302"/>
      <c r="N1753" s="296" t="s">
        <v>1623</v>
      </c>
      <c r="P1753" s="285"/>
    </row>
    <row r="1754" spans="1:16" ht="12.75">
      <c r="A1754" s="294"/>
      <c r="B1754" s="297"/>
      <c r="C1754" s="298" t="s">
        <v>1590</v>
      </c>
      <c r="D1754" s="299"/>
      <c r="E1754" s="300">
        <v>0</v>
      </c>
      <c r="F1754" s="301"/>
      <c r="G1754" s="302"/>
      <c r="H1754" s="303"/>
      <c r="I1754" s="295"/>
      <c r="J1754" s="304"/>
      <c r="K1754" s="295"/>
      <c r="L1754" s="302"/>
      <c r="N1754" s="296" t="s">
        <v>1590</v>
      </c>
      <c r="P1754" s="285"/>
    </row>
    <row r="1755" spans="1:16" ht="12.75">
      <c r="A1755" s="294"/>
      <c r="B1755" s="297"/>
      <c r="C1755" s="298" t="s">
        <v>1624</v>
      </c>
      <c r="D1755" s="299"/>
      <c r="E1755" s="300">
        <v>4.5287</v>
      </c>
      <c r="F1755" s="301"/>
      <c r="G1755" s="302"/>
      <c r="H1755" s="303"/>
      <c r="I1755" s="295"/>
      <c r="J1755" s="304"/>
      <c r="K1755" s="295"/>
      <c r="L1755" s="302"/>
      <c r="N1755" s="296" t="s">
        <v>1624</v>
      </c>
      <c r="P1755" s="285"/>
    </row>
    <row r="1756" spans="1:16" ht="12.75">
      <c r="A1756" s="294"/>
      <c r="B1756" s="297"/>
      <c r="C1756" s="298" t="s">
        <v>126</v>
      </c>
      <c r="D1756" s="299"/>
      <c r="E1756" s="300">
        <v>0</v>
      </c>
      <c r="F1756" s="301"/>
      <c r="G1756" s="302"/>
      <c r="H1756" s="303"/>
      <c r="I1756" s="295"/>
      <c r="J1756" s="304"/>
      <c r="K1756" s="295"/>
      <c r="L1756" s="302"/>
      <c r="N1756" s="296">
        <v>0</v>
      </c>
      <c r="P1756" s="285"/>
    </row>
    <row r="1757" spans="1:16" ht="12.75">
      <c r="A1757" s="294"/>
      <c r="B1757" s="297"/>
      <c r="C1757" s="298" t="s">
        <v>126</v>
      </c>
      <c r="D1757" s="299"/>
      <c r="E1757" s="300">
        <v>0</v>
      </c>
      <c r="F1757" s="301"/>
      <c r="G1757" s="302"/>
      <c r="H1757" s="303"/>
      <c r="I1757" s="295"/>
      <c r="J1757" s="304"/>
      <c r="K1757" s="295"/>
      <c r="L1757" s="302"/>
      <c r="N1757" s="296">
        <v>0</v>
      </c>
      <c r="P1757" s="285"/>
    </row>
    <row r="1758" spans="1:16" ht="12.75">
      <c r="A1758" s="294"/>
      <c r="B1758" s="297"/>
      <c r="C1758" s="326" t="s">
        <v>127</v>
      </c>
      <c r="D1758" s="299"/>
      <c r="E1758" s="325">
        <v>4.5287</v>
      </c>
      <c r="F1758" s="301"/>
      <c r="G1758" s="302"/>
      <c r="H1758" s="303"/>
      <c r="I1758" s="295"/>
      <c r="J1758" s="304"/>
      <c r="K1758" s="295"/>
      <c r="L1758" s="302"/>
      <c r="N1758" s="296" t="s">
        <v>127</v>
      </c>
      <c r="P1758" s="285"/>
    </row>
    <row r="1759" spans="1:16" ht="12.75">
      <c r="A1759" s="294"/>
      <c r="B1759" s="297"/>
      <c r="C1759" s="298" t="s">
        <v>1625</v>
      </c>
      <c r="D1759" s="299"/>
      <c r="E1759" s="300">
        <v>0</v>
      </c>
      <c r="F1759" s="301"/>
      <c r="G1759" s="302"/>
      <c r="H1759" s="303"/>
      <c r="I1759" s="295"/>
      <c r="J1759" s="304"/>
      <c r="K1759" s="295"/>
      <c r="L1759" s="302"/>
      <c r="N1759" s="296" t="s">
        <v>1625</v>
      </c>
      <c r="P1759" s="285"/>
    </row>
    <row r="1760" spans="1:16" ht="12.75">
      <c r="A1760" s="294"/>
      <c r="B1760" s="297"/>
      <c r="C1760" s="298" t="s">
        <v>1590</v>
      </c>
      <c r="D1760" s="299"/>
      <c r="E1760" s="300">
        <v>0</v>
      </c>
      <c r="F1760" s="301"/>
      <c r="G1760" s="302"/>
      <c r="H1760" s="303"/>
      <c r="I1760" s="295"/>
      <c r="J1760" s="304"/>
      <c r="K1760" s="295"/>
      <c r="L1760" s="302"/>
      <c r="N1760" s="296" t="s">
        <v>1590</v>
      </c>
      <c r="P1760" s="285"/>
    </row>
    <row r="1761" spans="1:16" ht="12.75">
      <c r="A1761" s="294"/>
      <c r="B1761" s="297"/>
      <c r="C1761" s="298" t="s">
        <v>1626</v>
      </c>
      <c r="D1761" s="299"/>
      <c r="E1761" s="300">
        <v>8.334</v>
      </c>
      <c r="F1761" s="301"/>
      <c r="G1761" s="302"/>
      <c r="H1761" s="303"/>
      <c r="I1761" s="295"/>
      <c r="J1761" s="304"/>
      <c r="K1761" s="295"/>
      <c r="L1761" s="302"/>
      <c r="N1761" s="296" t="s">
        <v>1626</v>
      </c>
      <c r="P1761" s="285"/>
    </row>
    <row r="1762" spans="1:16" ht="12.75">
      <c r="A1762" s="294"/>
      <c r="B1762" s="297"/>
      <c r="C1762" s="298" t="s">
        <v>1593</v>
      </c>
      <c r="D1762" s="299"/>
      <c r="E1762" s="300">
        <v>0</v>
      </c>
      <c r="F1762" s="301"/>
      <c r="G1762" s="302"/>
      <c r="H1762" s="303"/>
      <c r="I1762" s="295"/>
      <c r="J1762" s="304"/>
      <c r="K1762" s="295"/>
      <c r="L1762" s="302"/>
      <c r="N1762" s="296" t="s">
        <v>1593</v>
      </c>
      <c r="P1762" s="285"/>
    </row>
    <row r="1763" spans="1:16" ht="12.75">
      <c r="A1763" s="294"/>
      <c r="B1763" s="297"/>
      <c r="C1763" s="298" t="s">
        <v>1626</v>
      </c>
      <c r="D1763" s="299"/>
      <c r="E1763" s="300">
        <v>8.334</v>
      </c>
      <c r="F1763" s="301"/>
      <c r="G1763" s="302"/>
      <c r="H1763" s="303"/>
      <c r="I1763" s="295"/>
      <c r="J1763" s="304"/>
      <c r="K1763" s="295"/>
      <c r="L1763" s="302"/>
      <c r="N1763" s="296" t="s">
        <v>1626</v>
      </c>
      <c r="P1763" s="285"/>
    </row>
    <row r="1764" spans="1:16" ht="12.75">
      <c r="A1764" s="294"/>
      <c r="B1764" s="297"/>
      <c r="C1764" s="326" t="s">
        <v>127</v>
      </c>
      <c r="D1764" s="299"/>
      <c r="E1764" s="325">
        <v>16.668</v>
      </c>
      <c r="F1764" s="301"/>
      <c r="G1764" s="302"/>
      <c r="H1764" s="303"/>
      <c r="I1764" s="295"/>
      <c r="J1764" s="304"/>
      <c r="K1764" s="295"/>
      <c r="L1764" s="302"/>
      <c r="N1764" s="296" t="s">
        <v>127</v>
      </c>
      <c r="P1764" s="285"/>
    </row>
    <row r="1765" spans="1:16" ht="12.75">
      <c r="A1765" s="294"/>
      <c r="B1765" s="297"/>
      <c r="C1765" s="298" t="s">
        <v>1627</v>
      </c>
      <c r="D1765" s="299"/>
      <c r="E1765" s="300">
        <v>0</v>
      </c>
      <c r="F1765" s="301"/>
      <c r="G1765" s="302"/>
      <c r="H1765" s="303"/>
      <c r="I1765" s="295"/>
      <c r="J1765" s="304"/>
      <c r="K1765" s="295"/>
      <c r="L1765" s="302"/>
      <c r="N1765" s="296" t="s">
        <v>1627</v>
      </c>
      <c r="P1765" s="285"/>
    </row>
    <row r="1766" spans="1:16" ht="12.75">
      <c r="A1766" s="294"/>
      <c r="B1766" s="297"/>
      <c r="C1766" s="298" t="s">
        <v>1580</v>
      </c>
      <c r="D1766" s="299"/>
      <c r="E1766" s="300">
        <v>0</v>
      </c>
      <c r="F1766" s="301"/>
      <c r="G1766" s="302"/>
      <c r="H1766" s="303"/>
      <c r="I1766" s="295"/>
      <c r="J1766" s="304"/>
      <c r="K1766" s="295"/>
      <c r="L1766" s="302"/>
      <c r="N1766" s="296" t="s">
        <v>1580</v>
      </c>
      <c r="P1766" s="285"/>
    </row>
    <row r="1767" spans="1:16" ht="12.75">
      <c r="A1767" s="294"/>
      <c r="B1767" s="297"/>
      <c r="C1767" s="298" t="s">
        <v>1628</v>
      </c>
      <c r="D1767" s="299"/>
      <c r="E1767" s="300">
        <v>35.1168</v>
      </c>
      <c r="F1767" s="301"/>
      <c r="G1767" s="302"/>
      <c r="H1767" s="303"/>
      <c r="I1767" s="295"/>
      <c r="J1767" s="304"/>
      <c r="K1767" s="295"/>
      <c r="L1767" s="302"/>
      <c r="N1767" s="296" t="s">
        <v>1628</v>
      </c>
      <c r="P1767" s="285"/>
    </row>
    <row r="1768" spans="1:16" ht="12.75">
      <c r="A1768" s="294"/>
      <c r="B1768" s="297"/>
      <c r="C1768" s="298" t="s">
        <v>1629</v>
      </c>
      <c r="D1768" s="299"/>
      <c r="E1768" s="300">
        <v>28.7076</v>
      </c>
      <c r="F1768" s="301"/>
      <c r="G1768" s="302"/>
      <c r="H1768" s="303"/>
      <c r="I1768" s="295"/>
      <c r="J1768" s="304"/>
      <c r="K1768" s="295"/>
      <c r="L1768" s="302"/>
      <c r="N1768" s="296" t="s">
        <v>1629</v>
      </c>
      <c r="P1768" s="285"/>
    </row>
    <row r="1769" spans="1:16" ht="12.75">
      <c r="A1769" s="294"/>
      <c r="B1769" s="297"/>
      <c r="C1769" s="298" t="s">
        <v>1630</v>
      </c>
      <c r="D1769" s="299"/>
      <c r="E1769" s="300">
        <v>23.256</v>
      </c>
      <c r="F1769" s="301"/>
      <c r="G1769" s="302"/>
      <c r="H1769" s="303"/>
      <c r="I1769" s="295"/>
      <c r="J1769" s="304"/>
      <c r="K1769" s="295"/>
      <c r="L1769" s="302"/>
      <c r="N1769" s="296" t="s">
        <v>1630</v>
      </c>
      <c r="P1769" s="285"/>
    </row>
    <row r="1770" spans="1:16" ht="12.75">
      <c r="A1770" s="294"/>
      <c r="B1770" s="297"/>
      <c r="C1770" s="298" t="s">
        <v>1584</v>
      </c>
      <c r="D1770" s="299"/>
      <c r="E1770" s="300">
        <v>0</v>
      </c>
      <c r="F1770" s="301"/>
      <c r="G1770" s="302"/>
      <c r="H1770" s="303"/>
      <c r="I1770" s="295"/>
      <c r="J1770" s="304"/>
      <c r="K1770" s="295"/>
      <c r="L1770" s="302"/>
      <c r="N1770" s="296" t="s">
        <v>1584</v>
      </c>
      <c r="P1770" s="285"/>
    </row>
    <row r="1771" spans="1:16" ht="12.75">
      <c r="A1771" s="294"/>
      <c r="B1771" s="297"/>
      <c r="C1771" s="298" t="s">
        <v>1631</v>
      </c>
      <c r="D1771" s="299"/>
      <c r="E1771" s="300">
        <v>209.618</v>
      </c>
      <c r="F1771" s="301"/>
      <c r="G1771" s="302"/>
      <c r="H1771" s="303"/>
      <c r="I1771" s="295"/>
      <c r="J1771" s="304"/>
      <c r="K1771" s="295"/>
      <c r="L1771" s="302"/>
      <c r="N1771" s="296" t="s">
        <v>1631</v>
      </c>
      <c r="P1771" s="285"/>
    </row>
    <row r="1772" spans="1:16" ht="12.75">
      <c r="A1772" s="294"/>
      <c r="B1772" s="297"/>
      <c r="C1772" s="298" t="s">
        <v>1632</v>
      </c>
      <c r="D1772" s="299"/>
      <c r="E1772" s="300">
        <v>-55.04</v>
      </c>
      <c r="F1772" s="301"/>
      <c r="G1772" s="302"/>
      <c r="H1772" s="303"/>
      <c r="I1772" s="295"/>
      <c r="J1772" s="304"/>
      <c r="K1772" s="295"/>
      <c r="L1772" s="302"/>
      <c r="N1772" s="296" t="s">
        <v>1632</v>
      </c>
      <c r="P1772" s="285"/>
    </row>
    <row r="1773" spans="1:16" ht="12.75">
      <c r="A1773" s="294"/>
      <c r="B1773" s="297"/>
      <c r="C1773" s="298" t="s">
        <v>1633</v>
      </c>
      <c r="D1773" s="299"/>
      <c r="E1773" s="300">
        <v>-6.435</v>
      </c>
      <c r="F1773" s="301"/>
      <c r="G1773" s="302"/>
      <c r="H1773" s="303"/>
      <c r="I1773" s="295"/>
      <c r="J1773" s="304"/>
      <c r="K1773" s="295"/>
      <c r="L1773" s="302"/>
      <c r="N1773" s="296" t="s">
        <v>1633</v>
      </c>
      <c r="P1773" s="285"/>
    </row>
    <row r="1774" spans="1:16" ht="12.75">
      <c r="A1774" s="294"/>
      <c r="B1774" s="297"/>
      <c r="C1774" s="298" t="s">
        <v>1590</v>
      </c>
      <c r="D1774" s="299"/>
      <c r="E1774" s="300">
        <v>0</v>
      </c>
      <c r="F1774" s="301"/>
      <c r="G1774" s="302"/>
      <c r="H1774" s="303"/>
      <c r="I1774" s="295"/>
      <c r="J1774" s="304"/>
      <c r="K1774" s="295"/>
      <c r="L1774" s="302"/>
      <c r="N1774" s="296" t="s">
        <v>1590</v>
      </c>
      <c r="P1774" s="285"/>
    </row>
    <row r="1775" spans="1:16" ht="12.75">
      <c r="A1775" s="294"/>
      <c r="B1775" s="297"/>
      <c r="C1775" s="298" t="s">
        <v>1634</v>
      </c>
      <c r="D1775" s="299"/>
      <c r="E1775" s="300">
        <v>52.16</v>
      </c>
      <c r="F1775" s="301"/>
      <c r="G1775" s="302"/>
      <c r="H1775" s="303"/>
      <c r="I1775" s="295"/>
      <c r="J1775" s="304"/>
      <c r="K1775" s="295"/>
      <c r="L1775" s="302"/>
      <c r="N1775" s="296" t="s">
        <v>1634</v>
      </c>
      <c r="P1775" s="285"/>
    </row>
    <row r="1776" spans="1:16" ht="12.75">
      <c r="A1776" s="294"/>
      <c r="B1776" s="297"/>
      <c r="C1776" s="298" t="s">
        <v>1635</v>
      </c>
      <c r="D1776" s="299"/>
      <c r="E1776" s="300">
        <v>-4.5287</v>
      </c>
      <c r="F1776" s="301"/>
      <c r="G1776" s="302"/>
      <c r="H1776" s="303"/>
      <c r="I1776" s="295"/>
      <c r="J1776" s="304"/>
      <c r="K1776" s="295"/>
      <c r="L1776" s="302"/>
      <c r="N1776" s="296" t="s">
        <v>1635</v>
      </c>
      <c r="P1776" s="285"/>
    </row>
    <row r="1777" spans="1:16" ht="12.75">
      <c r="A1777" s="294"/>
      <c r="B1777" s="297"/>
      <c r="C1777" s="298" t="s">
        <v>1593</v>
      </c>
      <c r="D1777" s="299"/>
      <c r="E1777" s="300">
        <v>0</v>
      </c>
      <c r="F1777" s="301"/>
      <c r="G1777" s="302"/>
      <c r="H1777" s="303"/>
      <c r="I1777" s="295"/>
      <c r="J1777" s="304"/>
      <c r="K1777" s="295"/>
      <c r="L1777" s="302"/>
      <c r="N1777" s="296" t="s">
        <v>1593</v>
      </c>
      <c r="P1777" s="285"/>
    </row>
    <row r="1778" spans="1:16" ht="12.75">
      <c r="A1778" s="294"/>
      <c r="B1778" s="297"/>
      <c r="C1778" s="298" t="s">
        <v>1634</v>
      </c>
      <c r="D1778" s="299"/>
      <c r="E1778" s="300">
        <v>52.16</v>
      </c>
      <c r="F1778" s="301"/>
      <c r="G1778" s="302"/>
      <c r="H1778" s="303"/>
      <c r="I1778" s="295"/>
      <c r="J1778" s="304"/>
      <c r="K1778" s="295"/>
      <c r="L1778" s="302"/>
      <c r="N1778" s="296" t="s">
        <v>1634</v>
      </c>
      <c r="P1778" s="285"/>
    </row>
    <row r="1779" spans="1:16" ht="12.75">
      <c r="A1779" s="294"/>
      <c r="B1779" s="297"/>
      <c r="C1779" s="298" t="s">
        <v>1590</v>
      </c>
      <c r="D1779" s="299"/>
      <c r="E1779" s="300">
        <v>0</v>
      </c>
      <c r="F1779" s="301"/>
      <c r="G1779" s="302"/>
      <c r="H1779" s="303"/>
      <c r="I1779" s="295"/>
      <c r="J1779" s="304"/>
      <c r="K1779" s="295"/>
      <c r="L1779" s="302"/>
      <c r="N1779" s="296" t="s">
        <v>1590</v>
      </c>
      <c r="P1779" s="285"/>
    </row>
    <row r="1780" spans="1:16" ht="12.75">
      <c r="A1780" s="294"/>
      <c r="B1780" s="297"/>
      <c r="C1780" s="298" t="s">
        <v>1636</v>
      </c>
      <c r="D1780" s="299"/>
      <c r="E1780" s="300">
        <v>46.0313</v>
      </c>
      <c r="F1780" s="301"/>
      <c r="G1780" s="302"/>
      <c r="H1780" s="303"/>
      <c r="I1780" s="295"/>
      <c r="J1780" s="304"/>
      <c r="K1780" s="295"/>
      <c r="L1780" s="302"/>
      <c r="N1780" s="296" t="s">
        <v>1636</v>
      </c>
      <c r="P1780" s="285"/>
    </row>
    <row r="1781" spans="1:16" ht="12.75">
      <c r="A1781" s="294"/>
      <c r="B1781" s="297"/>
      <c r="C1781" s="298" t="s">
        <v>1637</v>
      </c>
      <c r="D1781" s="299"/>
      <c r="E1781" s="300">
        <v>4.122</v>
      </c>
      <c r="F1781" s="301"/>
      <c r="G1781" s="302"/>
      <c r="H1781" s="303"/>
      <c r="I1781" s="295"/>
      <c r="J1781" s="304"/>
      <c r="K1781" s="295"/>
      <c r="L1781" s="302"/>
      <c r="N1781" s="296" t="s">
        <v>1637</v>
      </c>
      <c r="P1781" s="285"/>
    </row>
    <row r="1782" spans="1:16" ht="12.75">
      <c r="A1782" s="294"/>
      <c r="B1782" s="297"/>
      <c r="C1782" s="298" t="s">
        <v>1638</v>
      </c>
      <c r="D1782" s="299"/>
      <c r="E1782" s="300">
        <v>30.39</v>
      </c>
      <c r="F1782" s="301"/>
      <c r="G1782" s="302"/>
      <c r="H1782" s="303"/>
      <c r="I1782" s="295"/>
      <c r="J1782" s="304"/>
      <c r="K1782" s="295"/>
      <c r="L1782" s="302"/>
      <c r="N1782" s="296" t="s">
        <v>1638</v>
      </c>
      <c r="P1782" s="285"/>
    </row>
    <row r="1783" spans="1:16" ht="12.75">
      <c r="A1783" s="294"/>
      <c r="B1783" s="297"/>
      <c r="C1783" s="298" t="s">
        <v>1639</v>
      </c>
      <c r="D1783" s="299"/>
      <c r="E1783" s="300">
        <v>-7.44</v>
      </c>
      <c r="F1783" s="301"/>
      <c r="G1783" s="302"/>
      <c r="H1783" s="303"/>
      <c r="I1783" s="295"/>
      <c r="J1783" s="304"/>
      <c r="K1783" s="295"/>
      <c r="L1783" s="302"/>
      <c r="N1783" s="296" t="s">
        <v>1639</v>
      </c>
      <c r="P1783" s="285"/>
    </row>
    <row r="1784" spans="1:16" ht="12.75">
      <c r="A1784" s="294"/>
      <c r="B1784" s="297"/>
      <c r="C1784" s="298" t="s">
        <v>1640</v>
      </c>
      <c r="D1784" s="299"/>
      <c r="E1784" s="300">
        <v>29.856</v>
      </c>
      <c r="F1784" s="301"/>
      <c r="G1784" s="302"/>
      <c r="H1784" s="303"/>
      <c r="I1784" s="295"/>
      <c r="J1784" s="304"/>
      <c r="K1784" s="295"/>
      <c r="L1784" s="302"/>
      <c r="N1784" s="296" t="s">
        <v>1640</v>
      </c>
      <c r="P1784" s="285"/>
    </row>
    <row r="1785" spans="1:16" ht="12.75">
      <c r="A1785" s="294"/>
      <c r="B1785" s="297"/>
      <c r="C1785" s="298" t="s">
        <v>1641</v>
      </c>
      <c r="D1785" s="299"/>
      <c r="E1785" s="300">
        <v>12.6</v>
      </c>
      <c r="F1785" s="301"/>
      <c r="G1785" s="302"/>
      <c r="H1785" s="303"/>
      <c r="I1785" s="295"/>
      <c r="J1785" s="304"/>
      <c r="K1785" s="295"/>
      <c r="L1785" s="302"/>
      <c r="N1785" s="296" t="s">
        <v>1641</v>
      </c>
      <c r="P1785" s="285"/>
    </row>
    <row r="1786" spans="1:16" ht="12.75">
      <c r="A1786" s="294"/>
      <c r="B1786" s="297"/>
      <c r="C1786" s="298" t="s">
        <v>1642</v>
      </c>
      <c r="D1786" s="299"/>
      <c r="E1786" s="300">
        <v>21.824</v>
      </c>
      <c r="F1786" s="301"/>
      <c r="G1786" s="302"/>
      <c r="H1786" s="303"/>
      <c r="I1786" s="295"/>
      <c r="J1786" s="304"/>
      <c r="K1786" s="295"/>
      <c r="L1786" s="302"/>
      <c r="N1786" s="296" t="s">
        <v>1642</v>
      </c>
      <c r="P1786" s="285"/>
    </row>
    <row r="1787" spans="1:16" ht="12.75">
      <c r="A1787" s="294"/>
      <c r="B1787" s="297"/>
      <c r="C1787" s="298" t="s">
        <v>1593</v>
      </c>
      <c r="D1787" s="299"/>
      <c r="E1787" s="300">
        <v>0</v>
      </c>
      <c r="F1787" s="301"/>
      <c r="G1787" s="302"/>
      <c r="H1787" s="303"/>
      <c r="I1787" s="295"/>
      <c r="J1787" s="304"/>
      <c r="K1787" s="295"/>
      <c r="L1787" s="302"/>
      <c r="N1787" s="296" t="s">
        <v>1593</v>
      </c>
      <c r="P1787" s="285"/>
    </row>
    <row r="1788" spans="1:16" ht="12.75">
      <c r="A1788" s="294"/>
      <c r="B1788" s="297"/>
      <c r="C1788" s="298" t="s">
        <v>1636</v>
      </c>
      <c r="D1788" s="299"/>
      <c r="E1788" s="300">
        <v>46.0313</v>
      </c>
      <c r="F1788" s="301"/>
      <c r="G1788" s="302"/>
      <c r="H1788" s="303"/>
      <c r="I1788" s="295"/>
      <c r="J1788" s="304"/>
      <c r="K1788" s="295"/>
      <c r="L1788" s="302"/>
      <c r="N1788" s="296" t="s">
        <v>1636</v>
      </c>
      <c r="P1788" s="285"/>
    </row>
    <row r="1789" spans="1:16" ht="12.75">
      <c r="A1789" s="294"/>
      <c r="B1789" s="297"/>
      <c r="C1789" s="298" t="s">
        <v>1637</v>
      </c>
      <c r="D1789" s="299"/>
      <c r="E1789" s="300">
        <v>4.122</v>
      </c>
      <c r="F1789" s="301"/>
      <c r="G1789" s="302"/>
      <c r="H1789" s="303"/>
      <c r="I1789" s="295"/>
      <c r="J1789" s="304"/>
      <c r="K1789" s="295"/>
      <c r="L1789" s="302"/>
      <c r="N1789" s="296" t="s">
        <v>1637</v>
      </c>
      <c r="P1789" s="285"/>
    </row>
    <row r="1790" spans="1:16" ht="12.75">
      <c r="A1790" s="294"/>
      <c r="B1790" s="297"/>
      <c r="C1790" s="298" t="s">
        <v>1638</v>
      </c>
      <c r="D1790" s="299"/>
      <c r="E1790" s="300">
        <v>30.39</v>
      </c>
      <c r="F1790" s="301"/>
      <c r="G1790" s="302"/>
      <c r="H1790" s="303"/>
      <c r="I1790" s="295"/>
      <c r="J1790" s="304"/>
      <c r="K1790" s="295"/>
      <c r="L1790" s="302"/>
      <c r="N1790" s="296" t="s">
        <v>1638</v>
      </c>
      <c r="P1790" s="285"/>
    </row>
    <row r="1791" spans="1:16" ht="12.75">
      <c r="A1791" s="294"/>
      <c r="B1791" s="297"/>
      <c r="C1791" s="298" t="s">
        <v>1639</v>
      </c>
      <c r="D1791" s="299"/>
      <c r="E1791" s="300">
        <v>-7.44</v>
      </c>
      <c r="F1791" s="301"/>
      <c r="G1791" s="302"/>
      <c r="H1791" s="303"/>
      <c r="I1791" s="295"/>
      <c r="J1791" s="304"/>
      <c r="K1791" s="295"/>
      <c r="L1791" s="302"/>
      <c r="N1791" s="296" t="s">
        <v>1639</v>
      </c>
      <c r="P1791" s="285"/>
    </row>
    <row r="1792" spans="1:16" ht="12.75">
      <c r="A1792" s="294"/>
      <c r="B1792" s="297"/>
      <c r="C1792" s="298" t="s">
        <v>1640</v>
      </c>
      <c r="D1792" s="299"/>
      <c r="E1792" s="300">
        <v>29.856</v>
      </c>
      <c r="F1792" s="301"/>
      <c r="G1792" s="302"/>
      <c r="H1792" s="303"/>
      <c r="I1792" s="295"/>
      <c r="J1792" s="304"/>
      <c r="K1792" s="295"/>
      <c r="L1792" s="302"/>
      <c r="N1792" s="296" t="s">
        <v>1640</v>
      </c>
      <c r="P1792" s="285"/>
    </row>
    <row r="1793" spans="1:16" ht="12.75">
      <c r="A1793" s="294"/>
      <c r="B1793" s="297"/>
      <c r="C1793" s="298" t="s">
        <v>1641</v>
      </c>
      <c r="D1793" s="299"/>
      <c r="E1793" s="300">
        <v>12.6</v>
      </c>
      <c r="F1793" s="301"/>
      <c r="G1793" s="302"/>
      <c r="H1793" s="303"/>
      <c r="I1793" s="295"/>
      <c r="J1793" s="304"/>
      <c r="K1793" s="295"/>
      <c r="L1793" s="302"/>
      <c r="N1793" s="296" t="s">
        <v>1641</v>
      </c>
      <c r="P1793" s="285"/>
    </row>
    <row r="1794" spans="1:16" ht="12.75">
      <c r="A1794" s="294"/>
      <c r="B1794" s="297"/>
      <c r="C1794" s="298" t="s">
        <v>1642</v>
      </c>
      <c r="D1794" s="299"/>
      <c r="E1794" s="300">
        <v>21.824</v>
      </c>
      <c r="F1794" s="301"/>
      <c r="G1794" s="302"/>
      <c r="H1794" s="303"/>
      <c r="I1794" s="295"/>
      <c r="J1794" s="304"/>
      <c r="K1794" s="295"/>
      <c r="L1794" s="302"/>
      <c r="N1794" s="296" t="s">
        <v>1642</v>
      </c>
      <c r="P1794" s="285"/>
    </row>
    <row r="1795" spans="1:16" ht="12.75">
      <c r="A1795" s="294"/>
      <c r="B1795" s="297"/>
      <c r="C1795" s="326" t="s">
        <v>127</v>
      </c>
      <c r="D1795" s="299"/>
      <c r="E1795" s="325">
        <v>609.7812999999999</v>
      </c>
      <c r="F1795" s="301"/>
      <c r="G1795" s="302"/>
      <c r="H1795" s="303"/>
      <c r="I1795" s="295"/>
      <c r="J1795" s="304"/>
      <c r="K1795" s="295"/>
      <c r="L1795" s="302"/>
      <c r="N1795" s="296" t="s">
        <v>127</v>
      </c>
      <c r="P1795" s="285"/>
    </row>
    <row r="1796" spans="1:16" ht="12.75">
      <c r="A1796" s="294"/>
      <c r="B1796" s="297"/>
      <c r="C1796" s="298" t="s">
        <v>1643</v>
      </c>
      <c r="D1796" s="299"/>
      <c r="E1796" s="300">
        <v>0</v>
      </c>
      <c r="F1796" s="301"/>
      <c r="G1796" s="302"/>
      <c r="H1796" s="303"/>
      <c r="I1796" s="295"/>
      <c r="J1796" s="304"/>
      <c r="K1796" s="295"/>
      <c r="L1796" s="302"/>
      <c r="N1796" s="296" t="s">
        <v>1643</v>
      </c>
      <c r="P1796" s="285"/>
    </row>
    <row r="1797" spans="1:16" ht="12.75">
      <c r="A1797" s="294"/>
      <c r="B1797" s="297"/>
      <c r="C1797" s="298" t="s">
        <v>1590</v>
      </c>
      <c r="D1797" s="299"/>
      <c r="E1797" s="300">
        <v>0</v>
      </c>
      <c r="F1797" s="301"/>
      <c r="G1797" s="302"/>
      <c r="H1797" s="303"/>
      <c r="I1797" s="295"/>
      <c r="J1797" s="304"/>
      <c r="K1797" s="295"/>
      <c r="L1797" s="302"/>
      <c r="N1797" s="296" t="s">
        <v>1590</v>
      </c>
      <c r="P1797" s="285"/>
    </row>
    <row r="1798" spans="1:16" ht="12.75">
      <c r="A1798" s="294"/>
      <c r="B1798" s="297"/>
      <c r="C1798" s="298" t="s">
        <v>1644</v>
      </c>
      <c r="D1798" s="299"/>
      <c r="E1798" s="300">
        <v>22.392</v>
      </c>
      <c r="F1798" s="301"/>
      <c r="G1798" s="302"/>
      <c r="H1798" s="303"/>
      <c r="I1798" s="295"/>
      <c r="J1798" s="304"/>
      <c r="K1798" s="295"/>
      <c r="L1798" s="302"/>
      <c r="N1798" s="296" t="s">
        <v>1644</v>
      </c>
      <c r="P1798" s="285"/>
    </row>
    <row r="1799" spans="1:16" ht="12.75">
      <c r="A1799" s="294"/>
      <c r="B1799" s="297"/>
      <c r="C1799" s="298" t="s">
        <v>126</v>
      </c>
      <c r="D1799" s="299"/>
      <c r="E1799" s="300">
        <v>0</v>
      </c>
      <c r="F1799" s="301"/>
      <c r="G1799" s="302"/>
      <c r="H1799" s="303"/>
      <c r="I1799" s="295"/>
      <c r="J1799" s="304"/>
      <c r="K1799" s="295"/>
      <c r="L1799" s="302"/>
      <c r="N1799" s="296">
        <v>0</v>
      </c>
      <c r="P1799" s="285"/>
    </row>
    <row r="1800" spans="1:16" ht="12.75">
      <c r="A1800" s="294"/>
      <c r="B1800" s="297"/>
      <c r="C1800" s="326" t="s">
        <v>127</v>
      </c>
      <c r="D1800" s="299"/>
      <c r="E1800" s="325">
        <v>22.392</v>
      </c>
      <c r="F1800" s="301"/>
      <c r="G1800" s="302"/>
      <c r="H1800" s="303"/>
      <c r="I1800" s="295"/>
      <c r="J1800" s="304"/>
      <c r="K1800" s="295"/>
      <c r="L1800" s="302"/>
      <c r="N1800" s="296" t="s">
        <v>127</v>
      </c>
      <c r="P1800" s="285"/>
    </row>
    <row r="1801" spans="1:16" ht="12.75">
      <c r="A1801" s="294"/>
      <c r="B1801" s="297"/>
      <c r="C1801" s="298" t="s">
        <v>1645</v>
      </c>
      <c r="D1801" s="299"/>
      <c r="E1801" s="300">
        <v>0</v>
      </c>
      <c r="F1801" s="301"/>
      <c r="G1801" s="302"/>
      <c r="H1801" s="303"/>
      <c r="I1801" s="295"/>
      <c r="J1801" s="304"/>
      <c r="K1801" s="295"/>
      <c r="L1801" s="302"/>
      <c r="N1801" s="296" t="s">
        <v>1645</v>
      </c>
      <c r="P1801" s="285"/>
    </row>
    <row r="1802" spans="1:16" ht="12.75">
      <c r="A1802" s="294"/>
      <c r="B1802" s="297"/>
      <c r="C1802" s="298" t="s">
        <v>1646</v>
      </c>
      <c r="D1802" s="299"/>
      <c r="E1802" s="300">
        <v>0</v>
      </c>
      <c r="F1802" s="301"/>
      <c r="G1802" s="302"/>
      <c r="H1802" s="303"/>
      <c r="I1802" s="295"/>
      <c r="J1802" s="304"/>
      <c r="K1802" s="295"/>
      <c r="L1802" s="302"/>
      <c r="N1802" s="296" t="s">
        <v>1646</v>
      </c>
      <c r="P1802" s="285"/>
    </row>
    <row r="1803" spans="1:16" ht="12.75">
      <c r="A1803" s="294"/>
      <c r="B1803" s="297"/>
      <c r="C1803" s="298" t="s">
        <v>1647</v>
      </c>
      <c r="D1803" s="299"/>
      <c r="E1803" s="300">
        <v>24.45</v>
      </c>
      <c r="F1803" s="301"/>
      <c r="G1803" s="302"/>
      <c r="H1803" s="303"/>
      <c r="I1803" s="295"/>
      <c r="J1803" s="304"/>
      <c r="K1803" s="295"/>
      <c r="L1803" s="302"/>
      <c r="N1803" s="296" t="s">
        <v>1647</v>
      </c>
      <c r="P1803" s="285"/>
    </row>
    <row r="1804" spans="1:16" ht="12.75">
      <c r="A1804" s="294"/>
      <c r="B1804" s="297"/>
      <c r="C1804" s="298" t="s">
        <v>1590</v>
      </c>
      <c r="D1804" s="299"/>
      <c r="E1804" s="300">
        <v>0</v>
      </c>
      <c r="F1804" s="301"/>
      <c r="G1804" s="302"/>
      <c r="H1804" s="303"/>
      <c r="I1804" s="295"/>
      <c r="J1804" s="304"/>
      <c r="K1804" s="295"/>
      <c r="L1804" s="302"/>
      <c r="N1804" s="296" t="s">
        <v>1590</v>
      </c>
      <c r="P1804" s="285"/>
    </row>
    <row r="1805" spans="1:16" ht="12.75">
      <c r="A1805" s="294"/>
      <c r="B1805" s="297"/>
      <c r="C1805" s="298" t="s">
        <v>1648</v>
      </c>
      <c r="D1805" s="299"/>
      <c r="E1805" s="300">
        <v>2.6985</v>
      </c>
      <c r="F1805" s="301"/>
      <c r="G1805" s="302"/>
      <c r="H1805" s="303"/>
      <c r="I1805" s="295"/>
      <c r="J1805" s="304"/>
      <c r="K1805" s="295"/>
      <c r="L1805" s="302"/>
      <c r="N1805" s="296" t="s">
        <v>1648</v>
      </c>
      <c r="P1805" s="285"/>
    </row>
    <row r="1806" spans="1:16" ht="12.75">
      <c r="A1806" s="294"/>
      <c r="B1806" s="297"/>
      <c r="C1806" s="298" t="s">
        <v>1593</v>
      </c>
      <c r="D1806" s="299"/>
      <c r="E1806" s="300">
        <v>0</v>
      </c>
      <c r="F1806" s="301"/>
      <c r="G1806" s="302"/>
      <c r="H1806" s="303"/>
      <c r="I1806" s="295"/>
      <c r="J1806" s="304"/>
      <c r="K1806" s="295"/>
      <c r="L1806" s="302"/>
      <c r="N1806" s="296" t="s">
        <v>1593</v>
      </c>
      <c r="P1806" s="285"/>
    </row>
    <row r="1807" spans="1:16" ht="12.75">
      <c r="A1807" s="294"/>
      <c r="B1807" s="297"/>
      <c r="C1807" s="298" t="s">
        <v>1648</v>
      </c>
      <c r="D1807" s="299"/>
      <c r="E1807" s="300">
        <v>2.6985</v>
      </c>
      <c r="F1807" s="301"/>
      <c r="G1807" s="302"/>
      <c r="H1807" s="303"/>
      <c r="I1807" s="295"/>
      <c r="J1807" s="304"/>
      <c r="K1807" s="295"/>
      <c r="L1807" s="302"/>
      <c r="N1807" s="296" t="s">
        <v>1648</v>
      </c>
      <c r="P1807" s="285"/>
    </row>
    <row r="1808" spans="1:16" ht="12.75">
      <c r="A1808" s="294"/>
      <c r="B1808" s="297"/>
      <c r="C1808" s="326" t="s">
        <v>127</v>
      </c>
      <c r="D1808" s="299"/>
      <c r="E1808" s="325">
        <v>29.846999999999998</v>
      </c>
      <c r="F1808" s="301"/>
      <c r="G1808" s="302"/>
      <c r="H1808" s="303"/>
      <c r="I1808" s="295"/>
      <c r="J1808" s="304"/>
      <c r="K1808" s="295"/>
      <c r="L1808" s="302"/>
      <c r="N1808" s="296" t="s">
        <v>127</v>
      </c>
      <c r="P1808" s="285"/>
    </row>
    <row r="1809" spans="1:16" ht="12.75">
      <c r="A1809" s="294"/>
      <c r="B1809" s="297"/>
      <c r="C1809" s="298" t="s">
        <v>1649</v>
      </c>
      <c r="D1809" s="299"/>
      <c r="E1809" s="300">
        <v>0</v>
      </c>
      <c r="F1809" s="301"/>
      <c r="G1809" s="302"/>
      <c r="H1809" s="303"/>
      <c r="I1809" s="295"/>
      <c r="J1809" s="304"/>
      <c r="K1809" s="295"/>
      <c r="L1809" s="302"/>
      <c r="N1809" s="296" t="s">
        <v>1649</v>
      </c>
      <c r="P1809" s="285"/>
    </row>
    <row r="1810" spans="1:16" ht="12.75">
      <c r="A1810" s="294"/>
      <c r="B1810" s="297"/>
      <c r="C1810" s="298" t="s">
        <v>1590</v>
      </c>
      <c r="D1810" s="299"/>
      <c r="E1810" s="300">
        <v>0</v>
      </c>
      <c r="F1810" s="301"/>
      <c r="G1810" s="302"/>
      <c r="H1810" s="303"/>
      <c r="I1810" s="295"/>
      <c r="J1810" s="304"/>
      <c r="K1810" s="295"/>
      <c r="L1810" s="302"/>
      <c r="N1810" s="296" t="s">
        <v>1590</v>
      </c>
      <c r="P1810" s="285"/>
    </row>
    <row r="1811" spans="1:16" ht="12.75">
      <c r="A1811" s="294"/>
      <c r="B1811" s="297"/>
      <c r="C1811" s="298" t="s">
        <v>1650</v>
      </c>
      <c r="D1811" s="299"/>
      <c r="E1811" s="300">
        <v>14.91</v>
      </c>
      <c r="F1811" s="301"/>
      <c r="G1811" s="302"/>
      <c r="H1811" s="303"/>
      <c r="I1811" s="295"/>
      <c r="J1811" s="304"/>
      <c r="K1811" s="295"/>
      <c r="L1811" s="302"/>
      <c r="N1811" s="296" t="s">
        <v>1650</v>
      </c>
      <c r="P1811" s="285"/>
    </row>
    <row r="1812" spans="1:16" ht="12.75">
      <c r="A1812" s="294"/>
      <c r="B1812" s="297"/>
      <c r="C1812" s="298" t="s">
        <v>1593</v>
      </c>
      <c r="D1812" s="299"/>
      <c r="E1812" s="300">
        <v>0</v>
      </c>
      <c r="F1812" s="301"/>
      <c r="G1812" s="302"/>
      <c r="H1812" s="303"/>
      <c r="I1812" s="295"/>
      <c r="J1812" s="304"/>
      <c r="K1812" s="295"/>
      <c r="L1812" s="302"/>
      <c r="N1812" s="296" t="s">
        <v>1593</v>
      </c>
      <c r="P1812" s="285"/>
    </row>
    <row r="1813" spans="1:16" ht="12.75">
      <c r="A1813" s="294"/>
      <c r="B1813" s="297"/>
      <c r="C1813" s="298" t="s">
        <v>1650</v>
      </c>
      <c r="D1813" s="299"/>
      <c r="E1813" s="300">
        <v>14.91</v>
      </c>
      <c r="F1813" s="301"/>
      <c r="G1813" s="302"/>
      <c r="H1813" s="303"/>
      <c r="I1813" s="295"/>
      <c r="J1813" s="304"/>
      <c r="K1813" s="295"/>
      <c r="L1813" s="302"/>
      <c r="N1813" s="296" t="s">
        <v>1650</v>
      </c>
      <c r="P1813" s="285"/>
    </row>
    <row r="1814" spans="1:16" ht="12.75">
      <c r="A1814" s="294"/>
      <c r="B1814" s="297"/>
      <c r="C1814" s="298" t="s">
        <v>126</v>
      </c>
      <c r="D1814" s="299"/>
      <c r="E1814" s="300">
        <v>0</v>
      </c>
      <c r="F1814" s="301"/>
      <c r="G1814" s="302"/>
      <c r="H1814" s="303"/>
      <c r="I1814" s="295"/>
      <c r="J1814" s="304"/>
      <c r="K1814" s="295"/>
      <c r="L1814" s="302"/>
      <c r="N1814" s="296">
        <v>0</v>
      </c>
      <c r="P1814" s="285"/>
    </row>
    <row r="1815" spans="1:16" ht="12.75">
      <c r="A1815" s="294"/>
      <c r="B1815" s="297"/>
      <c r="C1815" s="326" t="s">
        <v>127</v>
      </c>
      <c r="D1815" s="299"/>
      <c r="E1815" s="325">
        <v>29.82</v>
      </c>
      <c r="F1815" s="301"/>
      <c r="G1815" s="302"/>
      <c r="H1815" s="303"/>
      <c r="I1815" s="295"/>
      <c r="J1815" s="304"/>
      <c r="K1815" s="295"/>
      <c r="L1815" s="302"/>
      <c r="N1815" s="296" t="s">
        <v>127</v>
      </c>
      <c r="P1815" s="285"/>
    </row>
    <row r="1816" spans="1:16" ht="12.75">
      <c r="A1816" s="294"/>
      <c r="B1816" s="297"/>
      <c r="C1816" s="298" t="s">
        <v>1651</v>
      </c>
      <c r="D1816" s="299"/>
      <c r="E1816" s="300">
        <v>0</v>
      </c>
      <c r="F1816" s="301"/>
      <c r="G1816" s="302"/>
      <c r="H1816" s="303"/>
      <c r="I1816" s="295"/>
      <c r="J1816" s="304"/>
      <c r="K1816" s="295"/>
      <c r="L1816" s="302"/>
      <c r="N1816" s="296" t="s">
        <v>1651</v>
      </c>
      <c r="P1816" s="285"/>
    </row>
    <row r="1817" spans="1:16" ht="12.75">
      <c r="A1817" s="294"/>
      <c r="B1817" s="297"/>
      <c r="C1817" s="298" t="s">
        <v>1584</v>
      </c>
      <c r="D1817" s="299"/>
      <c r="E1817" s="300">
        <v>0</v>
      </c>
      <c r="F1817" s="301"/>
      <c r="G1817" s="302"/>
      <c r="H1817" s="303"/>
      <c r="I1817" s="295"/>
      <c r="J1817" s="304"/>
      <c r="K1817" s="295"/>
      <c r="L1817" s="302"/>
      <c r="N1817" s="296" t="s">
        <v>1584</v>
      </c>
      <c r="P1817" s="285"/>
    </row>
    <row r="1818" spans="1:16" ht="12.75">
      <c r="A1818" s="294"/>
      <c r="B1818" s="297"/>
      <c r="C1818" s="298" t="s">
        <v>1652</v>
      </c>
      <c r="D1818" s="299"/>
      <c r="E1818" s="300">
        <v>5.5</v>
      </c>
      <c r="F1818" s="301"/>
      <c r="G1818" s="302"/>
      <c r="H1818" s="303"/>
      <c r="I1818" s="295"/>
      <c r="J1818" s="304"/>
      <c r="K1818" s="295"/>
      <c r="L1818" s="302"/>
      <c r="N1818" s="296" t="s">
        <v>1652</v>
      </c>
      <c r="P1818" s="285"/>
    </row>
    <row r="1819" spans="1:16" ht="12.75">
      <c r="A1819" s="294"/>
      <c r="B1819" s="297"/>
      <c r="C1819" s="298" t="s">
        <v>1590</v>
      </c>
      <c r="D1819" s="299"/>
      <c r="E1819" s="300">
        <v>0</v>
      </c>
      <c r="F1819" s="301"/>
      <c r="G1819" s="302"/>
      <c r="H1819" s="303"/>
      <c r="I1819" s="295"/>
      <c r="J1819" s="304"/>
      <c r="K1819" s="295"/>
      <c r="L1819" s="302"/>
      <c r="N1819" s="296" t="s">
        <v>1590</v>
      </c>
      <c r="P1819" s="285"/>
    </row>
    <row r="1820" spans="1:16" ht="12.75">
      <c r="A1820" s="294"/>
      <c r="B1820" s="297"/>
      <c r="C1820" s="298" t="s">
        <v>1653</v>
      </c>
      <c r="D1820" s="299"/>
      <c r="E1820" s="300">
        <v>20.02</v>
      </c>
      <c r="F1820" s="301"/>
      <c r="G1820" s="302"/>
      <c r="H1820" s="303"/>
      <c r="I1820" s="295"/>
      <c r="J1820" s="304"/>
      <c r="K1820" s="295"/>
      <c r="L1820" s="302"/>
      <c r="N1820" s="296" t="s">
        <v>1653</v>
      </c>
      <c r="P1820" s="285"/>
    </row>
    <row r="1821" spans="1:16" ht="12.75">
      <c r="A1821" s="294"/>
      <c r="B1821" s="297"/>
      <c r="C1821" s="298" t="s">
        <v>1654</v>
      </c>
      <c r="D1821" s="299"/>
      <c r="E1821" s="300">
        <v>-4.4485</v>
      </c>
      <c r="F1821" s="301"/>
      <c r="G1821" s="302"/>
      <c r="H1821" s="303"/>
      <c r="I1821" s="295"/>
      <c r="J1821" s="304"/>
      <c r="K1821" s="295"/>
      <c r="L1821" s="302"/>
      <c r="N1821" s="296" t="s">
        <v>1654</v>
      </c>
      <c r="P1821" s="285"/>
    </row>
    <row r="1822" spans="1:16" ht="12.75">
      <c r="A1822" s="294"/>
      <c r="B1822" s="297"/>
      <c r="C1822" s="298" t="s">
        <v>1655</v>
      </c>
      <c r="D1822" s="299"/>
      <c r="E1822" s="300">
        <v>-3.7386</v>
      </c>
      <c r="F1822" s="301"/>
      <c r="G1822" s="302"/>
      <c r="H1822" s="303"/>
      <c r="I1822" s="295"/>
      <c r="J1822" s="304"/>
      <c r="K1822" s="295"/>
      <c r="L1822" s="302"/>
      <c r="N1822" s="296" t="s">
        <v>1655</v>
      </c>
      <c r="P1822" s="285"/>
    </row>
    <row r="1823" spans="1:16" ht="12.75">
      <c r="A1823" s="294"/>
      <c r="B1823" s="297"/>
      <c r="C1823" s="298" t="s">
        <v>1656</v>
      </c>
      <c r="D1823" s="299"/>
      <c r="E1823" s="300">
        <v>-3.5343</v>
      </c>
      <c r="F1823" s="301"/>
      <c r="G1823" s="302"/>
      <c r="H1823" s="303"/>
      <c r="I1823" s="295"/>
      <c r="J1823" s="304"/>
      <c r="K1823" s="295"/>
      <c r="L1823" s="302"/>
      <c r="N1823" s="296" t="s">
        <v>1656</v>
      </c>
      <c r="P1823" s="285"/>
    </row>
    <row r="1824" spans="1:16" ht="12.75">
      <c r="A1824" s="294"/>
      <c r="B1824" s="297"/>
      <c r="C1824" s="326" t="s">
        <v>127</v>
      </c>
      <c r="D1824" s="299"/>
      <c r="E1824" s="325">
        <v>13.798600000000002</v>
      </c>
      <c r="F1824" s="301"/>
      <c r="G1824" s="302"/>
      <c r="H1824" s="303"/>
      <c r="I1824" s="295"/>
      <c r="J1824" s="304"/>
      <c r="K1824" s="295"/>
      <c r="L1824" s="302"/>
      <c r="N1824" s="296" t="s">
        <v>127</v>
      </c>
      <c r="P1824" s="285"/>
    </row>
    <row r="1825" spans="1:16" ht="12.75">
      <c r="A1825" s="294"/>
      <c r="B1825" s="297"/>
      <c r="C1825" s="298" t="s">
        <v>1657</v>
      </c>
      <c r="D1825" s="299"/>
      <c r="E1825" s="300">
        <v>0</v>
      </c>
      <c r="F1825" s="301"/>
      <c r="G1825" s="302"/>
      <c r="H1825" s="303"/>
      <c r="I1825" s="295"/>
      <c r="J1825" s="304"/>
      <c r="K1825" s="295"/>
      <c r="L1825" s="302"/>
      <c r="N1825" s="296" t="s">
        <v>1657</v>
      </c>
      <c r="P1825" s="285"/>
    </row>
    <row r="1826" spans="1:16" ht="12.75">
      <c r="A1826" s="294"/>
      <c r="B1826" s="297"/>
      <c r="C1826" s="298" t="s">
        <v>1593</v>
      </c>
      <c r="D1826" s="299"/>
      <c r="E1826" s="300">
        <v>0</v>
      </c>
      <c r="F1826" s="301"/>
      <c r="G1826" s="302"/>
      <c r="H1826" s="303"/>
      <c r="I1826" s="295"/>
      <c r="J1826" s="304"/>
      <c r="K1826" s="295"/>
      <c r="L1826" s="302"/>
      <c r="N1826" s="296" t="s">
        <v>1593</v>
      </c>
      <c r="P1826" s="285"/>
    </row>
    <row r="1827" spans="1:16" ht="12.75">
      <c r="A1827" s="294"/>
      <c r="B1827" s="297"/>
      <c r="C1827" s="298" t="s">
        <v>1658</v>
      </c>
      <c r="D1827" s="299"/>
      <c r="E1827" s="300">
        <v>14.08</v>
      </c>
      <c r="F1827" s="301"/>
      <c r="G1827" s="302"/>
      <c r="H1827" s="303"/>
      <c r="I1827" s="295"/>
      <c r="J1827" s="304"/>
      <c r="K1827" s="295"/>
      <c r="L1827" s="302"/>
      <c r="N1827" s="296" t="s">
        <v>1658</v>
      </c>
      <c r="P1827" s="285"/>
    </row>
    <row r="1828" spans="1:16" ht="12.75">
      <c r="A1828" s="294"/>
      <c r="B1828" s="297"/>
      <c r="C1828" s="298" t="s">
        <v>1659</v>
      </c>
      <c r="D1828" s="299"/>
      <c r="E1828" s="300">
        <v>-3.959</v>
      </c>
      <c r="F1828" s="301"/>
      <c r="G1828" s="302"/>
      <c r="H1828" s="303"/>
      <c r="I1828" s="295"/>
      <c r="J1828" s="304"/>
      <c r="K1828" s="295"/>
      <c r="L1828" s="302"/>
      <c r="N1828" s="296" t="s">
        <v>1659</v>
      </c>
      <c r="P1828" s="285"/>
    </row>
    <row r="1829" spans="1:16" ht="12.75">
      <c r="A1829" s="294"/>
      <c r="B1829" s="297"/>
      <c r="C1829" s="298" t="s">
        <v>1584</v>
      </c>
      <c r="D1829" s="299"/>
      <c r="E1829" s="300">
        <v>0</v>
      </c>
      <c r="F1829" s="301"/>
      <c r="G1829" s="302"/>
      <c r="H1829" s="303"/>
      <c r="I1829" s="295"/>
      <c r="J1829" s="304"/>
      <c r="K1829" s="295"/>
      <c r="L1829" s="302"/>
      <c r="N1829" s="296" t="s">
        <v>1584</v>
      </c>
      <c r="P1829" s="285"/>
    </row>
    <row r="1830" spans="1:16" ht="12.75">
      <c r="A1830" s="294"/>
      <c r="B1830" s="297"/>
      <c r="C1830" s="298" t="s">
        <v>1660</v>
      </c>
      <c r="D1830" s="299"/>
      <c r="E1830" s="300">
        <v>4.432</v>
      </c>
      <c r="F1830" s="301"/>
      <c r="G1830" s="302"/>
      <c r="H1830" s="303"/>
      <c r="I1830" s="295"/>
      <c r="J1830" s="304"/>
      <c r="K1830" s="295"/>
      <c r="L1830" s="302"/>
      <c r="N1830" s="296" t="s">
        <v>1660</v>
      </c>
      <c r="P1830" s="285"/>
    </row>
    <row r="1831" spans="1:16" ht="12.75">
      <c r="A1831" s="294"/>
      <c r="B1831" s="297"/>
      <c r="C1831" s="298" t="s">
        <v>126</v>
      </c>
      <c r="D1831" s="299"/>
      <c r="E1831" s="300">
        <v>0</v>
      </c>
      <c r="F1831" s="301"/>
      <c r="G1831" s="302"/>
      <c r="H1831" s="303"/>
      <c r="I1831" s="295"/>
      <c r="J1831" s="304"/>
      <c r="K1831" s="295"/>
      <c r="L1831" s="302"/>
      <c r="N1831" s="296">
        <v>0</v>
      </c>
      <c r="P1831" s="285"/>
    </row>
    <row r="1832" spans="1:16" ht="12.75">
      <c r="A1832" s="294"/>
      <c r="B1832" s="297"/>
      <c r="C1832" s="298" t="s">
        <v>1593</v>
      </c>
      <c r="D1832" s="299"/>
      <c r="E1832" s="300">
        <v>0</v>
      </c>
      <c r="F1832" s="301"/>
      <c r="G1832" s="302"/>
      <c r="H1832" s="303"/>
      <c r="I1832" s="295"/>
      <c r="J1832" s="304"/>
      <c r="K1832" s="295"/>
      <c r="L1832" s="302"/>
      <c r="N1832" s="296" t="s">
        <v>1593</v>
      </c>
      <c r="P1832" s="285"/>
    </row>
    <row r="1833" spans="1:16" ht="12.75">
      <c r="A1833" s="294"/>
      <c r="B1833" s="297"/>
      <c r="C1833" s="298" t="s">
        <v>1661</v>
      </c>
      <c r="D1833" s="299"/>
      <c r="E1833" s="300">
        <v>3.64</v>
      </c>
      <c r="F1833" s="301"/>
      <c r="G1833" s="302"/>
      <c r="H1833" s="303"/>
      <c r="I1833" s="295"/>
      <c r="J1833" s="304"/>
      <c r="K1833" s="295"/>
      <c r="L1833" s="302"/>
      <c r="N1833" s="296" t="s">
        <v>1661</v>
      </c>
      <c r="P1833" s="285"/>
    </row>
    <row r="1834" spans="1:16" ht="12.75">
      <c r="A1834" s="294"/>
      <c r="B1834" s="297"/>
      <c r="C1834" s="298" t="s">
        <v>1662</v>
      </c>
      <c r="D1834" s="299"/>
      <c r="E1834" s="300">
        <v>-1.1</v>
      </c>
      <c r="F1834" s="301"/>
      <c r="G1834" s="302"/>
      <c r="H1834" s="303"/>
      <c r="I1834" s="295"/>
      <c r="J1834" s="304"/>
      <c r="K1834" s="295"/>
      <c r="L1834" s="302"/>
      <c r="N1834" s="296" t="s">
        <v>1662</v>
      </c>
      <c r="P1834" s="285"/>
    </row>
    <row r="1835" spans="1:16" ht="12.75">
      <c r="A1835" s="294"/>
      <c r="B1835" s="297"/>
      <c r="C1835" s="298" t="s">
        <v>1590</v>
      </c>
      <c r="D1835" s="299"/>
      <c r="E1835" s="300">
        <v>0</v>
      </c>
      <c r="F1835" s="301"/>
      <c r="G1835" s="302"/>
      <c r="H1835" s="303"/>
      <c r="I1835" s="295"/>
      <c r="J1835" s="304"/>
      <c r="K1835" s="295"/>
      <c r="L1835" s="302"/>
      <c r="N1835" s="296" t="s">
        <v>1590</v>
      </c>
      <c r="P1835" s="285"/>
    </row>
    <row r="1836" spans="1:16" ht="12.75">
      <c r="A1836" s="294"/>
      <c r="B1836" s="297"/>
      <c r="C1836" s="298" t="s">
        <v>1663</v>
      </c>
      <c r="D1836" s="299"/>
      <c r="E1836" s="300">
        <v>4.55</v>
      </c>
      <c r="F1836" s="301"/>
      <c r="G1836" s="302"/>
      <c r="H1836" s="303"/>
      <c r="I1836" s="295"/>
      <c r="J1836" s="304"/>
      <c r="K1836" s="295"/>
      <c r="L1836" s="302"/>
      <c r="N1836" s="296" t="s">
        <v>1663</v>
      </c>
      <c r="P1836" s="285"/>
    </row>
    <row r="1837" spans="1:16" ht="12.75">
      <c r="A1837" s="294"/>
      <c r="B1837" s="297"/>
      <c r="C1837" s="298" t="s">
        <v>1664</v>
      </c>
      <c r="D1837" s="299"/>
      <c r="E1837" s="300">
        <v>-1.025</v>
      </c>
      <c r="F1837" s="301"/>
      <c r="G1837" s="302"/>
      <c r="H1837" s="303"/>
      <c r="I1837" s="295"/>
      <c r="J1837" s="304"/>
      <c r="K1837" s="295"/>
      <c r="L1837" s="302"/>
      <c r="N1837" s="296" t="s">
        <v>1664</v>
      </c>
      <c r="P1837" s="285"/>
    </row>
    <row r="1838" spans="1:16" ht="12.75">
      <c r="A1838" s="294"/>
      <c r="B1838" s="297"/>
      <c r="C1838" s="298" t="s">
        <v>1665</v>
      </c>
      <c r="D1838" s="299"/>
      <c r="E1838" s="300">
        <v>-0.93</v>
      </c>
      <c r="F1838" s="301"/>
      <c r="G1838" s="302"/>
      <c r="H1838" s="303"/>
      <c r="I1838" s="295"/>
      <c r="J1838" s="304"/>
      <c r="K1838" s="295"/>
      <c r="L1838" s="302"/>
      <c r="N1838" s="296" t="s">
        <v>1665</v>
      </c>
      <c r="P1838" s="285"/>
    </row>
    <row r="1839" spans="1:16" ht="12.75">
      <c r="A1839" s="294"/>
      <c r="B1839" s="297"/>
      <c r="C1839" s="298" t="s">
        <v>1666</v>
      </c>
      <c r="D1839" s="299"/>
      <c r="E1839" s="300">
        <v>-1.155</v>
      </c>
      <c r="F1839" s="301"/>
      <c r="G1839" s="302"/>
      <c r="H1839" s="303"/>
      <c r="I1839" s="295"/>
      <c r="J1839" s="304"/>
      <c r="K1839" s="295"/>
      <c r="L1839" s="302"/>
      <c r="N1839" s="296" t="s">
        <v>1666</v>
      </c>
      <c r="P1839" s="285"/>
    </row>
    <row r="1840" spans="1:16" ht="12.75">
      <c r="A1840" s="294"/>
      <c r="B1840" s="297"/>
      <c r="C1840" s="298" t="s">
        <v>126</v>
      </c>
      <c r="D1840" s="299"/>
      <c r="E1840" s="300">
        <v>0</v>
      </c>
      <c r="F1840" s="301"/>
      <c r="G1840" s="302"/>
      <c r="H1840" s="303"/>
      <c r="I1840" s="295"/>
      <c r="J1840" s="304"/>
      <c r="K1840" s="295"/>
      <c r="L1840" s="302"/>
      <c r="N1840" s="296">
        <v>0</v>
      </c>
      <c r="P1840" s="285"/>
    </row>
    <row r="1841" spans="1:16" ht="12.75">
      <c r="A1841" s="294"/>
      <c r="B1841" s="297"/>
      <c r="C1841" s="326" t="s">
        <v>127</v>
      </c>
      <c r="D1841" s="299"/>
      <c r="E1841" s="325">
        <v>18.533</v>
      </c>
      <c r="F1841" s="301"/>
      <c r="G1841" s="302"/>
      <c r="H1841" s="303"/>
      <c r="I1841" s="295"/>
      <c r="J1841" s="304"/>
      <c r="K1841" s="295"/>
      <c r="L1841" s="302"/>
      <c r="N1841" s="296" t="s">
        <v>127</v>
      </c>
      <c r="P1841" s="285"/>
    </row>
    <row r="1842" spans="1:16" ht="12.75">
      <c r="A1842" s="294"/>
      <c r="B1842" s="297"/>
      <c r="C1842" s="298" t="s">
        <v>1667</v>
      </c>
      <c r="D1842" s="299"/>
      <c r="E1842" s="300">
        <v>0</v>
      </c>
      <c r="F1842" s="301"/>
      <c r="G1842" s="302"/>
      <c r="H1842" s="303"/>
      <c r="I1842" s="295"/>
      <c r="J1842" s="304"/>
      <c r="K1842" s="295"/>
      <c r="L1842" s="302"/>
      <c r="N1842" s="296" t="s">
        <v>1667</v>
      </c>
      <c r="P1842" s="285"/>
    </row>
    <row r="1843" spans="1:16" ht="12.75">
      <c r="A1843" s="294"/>
      <c r="B1843" s="297"/>
      <c r="C1843" s="298" t="s">
        <v>1584</v>
      </c>
      <c r="D1843" s="299"/>
      <c r="E1843" s="300">
        <v>0</v>
      </c>
      <c r="F1843" s="301"/>
      <c r="G1843" s="302"/>
      <c r="H1843" s="303"/>
      <c r="I1843" s="295"/>
      <c r="J1843" s="304"/>
      <c r="K1843" s="295"/>
      <c r="L1843" s="302"/>
      <c r="N1843" s="296" t="s">
        <v>1584</v>
      </c>
      <c r="P1843" s="285"/>
    </row>
    <row r="1844" spans="1:16" ht="12.75">
      <c r="A1844" s="294"/>
      <c r="B1844" s="297"/>
      <c r="C1844" s="298" t="s">
        <v>1668</v>
      </c>
      <c r="D1844" s="299"/>
      <c r="E1844" s="300">
        <v>3.218</v>
      </c>
      <c r="F1844" s="301"/>
      <c r="G1844" s="302"/>
      <c r="H1844" s="303"/>
      <c r="I1844" s="295"/>
      <c r="J1844" s="304"/>
      <c r="K1844" s="295"/>
      <c r="L1844" s="302"/>
      <c r="N1844" s="296" t="s">
        <v>1668</v>
      </c>
      <c r="P1844" s="285"/>
    </row>
    <row r="1845" spans="1:16" ht="12.75">
      <c r="A1845" s="294"/>
      <c r="B1845" s="297"/>
      <c r="C1845" s="298" t="s">
        <v>1593</v>
      </c>
      <c r="D1845" s="299"/>
      <c r="E1845" s="300">
        <v>0</v>
      </c>
      <c r="F1845" s="301"/>
      <c r="G1845" s="302"/>
      <c r="H1845" s="303"/>
      <c r="I1845" s="295"/>
      <c r="J1845" s="304"/>
      <c r="K1845" s="295"/>
      <c r="L1845" s="302"/>
      <c r="N1845" s="296" t="s">
        <v>1593</v>
      </c>
      <c r="P1845" s="285"/>
    </row>
    <row r="1846" spans="1:16" ht="12.75">
      <c r="A1846" s="294"/>
      <c r="B1846" s="297"/>
      <c r="C1846" s="298" t="s">
        <v>1669</v>
      </c>
      <c r="D1846" s="299"/>
      <c r="E1846" s="300">
        <v>0.5</v>
      </c>
      <c r="F1846" s="301"/>
      <c r="G1846" s="302"/>
      <c r="H1846" s="303"/>
      <c r="I1846" s="295"/>
      <c r="J1846" s="304"/>
      <c r="K1846" s="295"/>
      <c r="L1846" s="302"/>
      <c r="N1846" s="296" t="s">
        <v>1669</v>
      </c>
      <c r="P1846" s="285"/>
    </row>
    <row r="1847" spans="1:16" ht="12.75">
      <c r="A1847" s="294"/>
      <c r="B1847" s="297"/>
      <c r="C1847" s="298" t="s">
        <v>126</v>
      </c>
      <c r="D1847" s="299"/>
      <c r="E1847" s="300">
        <v>0</v>
      </c>
      <c r="F1847" s="301"/>
      <c r="G1847" s="302"/>
      <c r="H1847" s="303"/>
      <c r="I1847" s="295"/>
      <c r="J1847" s="304"/>
      <c r="K1847" s="295"/>
      <c r="L1847" s="302"/>
      <c r="N1847" s="296">
        <v>0</v>
      </c>
      <c r="P1847" s="285"/>
    </row>
    <row r="1848" spans="1:16" ht="12.75">
      <c r="A1848" s="294"/>
      <c r="B1848" s="297"/>
      <c r="C1848" s="326" t="s">
        <v>127</v>
      </c>
      <c r="D1848" s="299"/>
      <c r="E1848" s="325">
        <v>3.718</v>
      </c>
      <c r="F1848" s="301"/>
      <c r="G1848" s="302"/>
      <c r="H1848" s="303"/>
      <c r="I1848" s="295"/>
      <c r="J1848" s="304"/>
      <c r="K1848" s="295"/>
      <c r="L1848" s="302"/>
      <c r="N1848" s="296" t="s">
        <v>127</v>
      </c>
      <c r="P1848" s="285"/>
    </row>
    <row r="1849" spans="1:16" ht="12.75">
      <c r="A1849" s="294"/>
      <c r="B1849" s="297"/>
      <c r="C1849" s="298" t="s">
        <v>1670</v>
      </c>
      <c r="D1849" s="299"/>
      <c r="E1849" s="300">
        <v>0</v>
      </c>
      <c r="F1849" s="301"/>
      <c r="G1849" s="302"/>
      <c r="H1849" s="303"/>
      <c r="I1849" s="295"/>
      <c r="J1849" s="304"/>
      <c r="K1849" s="295"/>
      <c r="L1849" s="302"/>
      <c r="N1849" s="296" t="s">
        <v>1670</v>
      </c>
      <c r="P1849" s="285"/>
    </row>
    <row r="1850" spans="1:16" ht="12.75">
      <c r="A1850" s="294"/>
      <c r="B1850" s="297"/>
      <c r="C1850" s="298" t="s">
        <v>1671</v>
      </c>
      <c r="D1850" s="299"/>
      <c r="E1850" s="300">
        <v>28.1232</v>
      </c>
      <c r="F1850" s="301"/>
      <c r="G1850" s="302"/>
      <c r="H1850" s="303"/>
      <c r="I1850" s="295"/>
      <c r="J1850" s="304"/>
      <c r="K1850" s="295"/>
      <c r="L1850" s="302"/>
      <c r="N1850" s="296" t="s">
        <v>1671</v>
      </c>
      <c r="P1850" s="285"/>
    </row>
    <row r="1851" spans="1:16" ht="12.75">
      <c r="A1851" s="294"/>
      <c r="B1851" s="297"/>
      <c r="C1851" s="298" t="s">
        <v>126</v>
      </c>
      <c r="D1851" s="299"/>
      <c r="E1851" s="300">
        <v>0</v>
      </c>
      <c r="F1851" s="301"/>
      <c r="G1851" s="302"/>
      <c r="H1851" s="303"/>
      <c r="I1851" s="295"/>
      <c r="J1851" s="304"/>
      <c r="K1851" s="295"/>
      <c r="L1851" s="302"/>
      <c r="N1851" s="296">
        <v>0</v>
      </c>
      <c r="P1851" s="285"/>
    </row>
    <row r="1852" spans="1:16" ht="12.75">
      <c r="A1852" s="294"/>
      <c r="B1852" s="297"/>
      <c r="C1852" s="298" t="s">
        <v>126</v>
      </c>
      <c r="D1852" s="299"/>
      <c r="E1852" s="300">
        <v>0</v>
      </c>
      <c r="F1852" s="301"/>
      <c r="G1852" s="302"/>
      <c r="H1852" s="303"/>
      <c r="I1852" s="295"/>
      <c r="J1852" s="304"/>
      <c r="K1852" s="295"/>
      <c r="L1852" s="302"/>
      <c r="N1852" s="296">
        <v>0</v>
      </c>
      <c r="P1852" s="285"/>
    </row>
    <row r="1853" spans="1:16" ht="12.75">
      <c r="A1853" s="294"/>
      <c r="B1853" s="297"/>
      <c r="C1853" s="326" t="s">
        <v>127</v>
      </c>
      <c r="D1853" s="299"/>
      <c r="E1853" s="325">
        <v>28.1232</v>
      </c>
      <c r="F1853" s="301"/>
      <c r="G1853" s="302"/>
      <c r="H1853" s="303"/>
      <c r="I1853" s="295"/>
      <c r="J1853" s="304"/>
      <c r="K1853" s="295"/>
      <c r="L1853" s="302"/>
      <c r="N1853" s="296" t="s">
        <v>127</v>
      </c>
      <c r="P1853" s="285"/>
    </row>
    <row r="1854" spans="1:16" ht="12.75">
      <c r="A1854" s="294"/>
      <c r="B1854" s="297"/>
      <c r="C1854" s="298" t="s">
        <v>1672</v>
      </c>
      <c r="D1854" s="299"/>
      <c r="E1854" s="300">
        <v>0</v>
      </c>
      <c r="F1854" s="301"/>
      <c r="G1854" s="302"/>
      <c r="H1854" s="303"/>
      <c r="I1854" s="295"/>
      <c r="J1854" s="304"/>
      <c r="K1854" s="295"/>
      <c r="L1854" s="302"/>
      <c r="N1854" s="296" t="s">
        <v>1672</v>
      </c>
      <c r="P1854" s="285"/>
    </row>
    <row r="1855" spans="1:16" ht="12.75">
      <c r="A1855" s="294"/>
      <c r="B1855" s="297"/>
      <c r="C1855" s="298" t="s">
        <v>1673</v>
      </c>
      <c r="D1855" s="299"/>
      <c r="E1855" s="300">
        <v>2.976</v>
      </c>
      <c r="F1855" s="301"/>
      <c r="G1855" s="302"/>
      <c r="H1855" s="303"/>
      <c r="I1855" s="295"/>
      <c r="J1855" s="304"/>
      <c r="K1855" s="295"/>
      <c r="L1855" s="302"/>
      <c r="N1855" s="296" t="s">
        <v>1673</v>
      </c>
      <c r="P1855" s="285"/>
    </row>
    <row r="1856" spans="1:16" ht="12.75">
      <c r="A1856" s="294"/>
      <c r="B1856" s="297"/>
      <c r="C1856" s="298" t="s">
        <v>126</v>
      </c>
      <c r="D1856" s="299"/>
      <c r="E1856" s="300">
        <v>0</v>
      </c>
      <c r="F1856" s="301"/>
      <c r="G1856" s="302"/>
      <c r="H1856" s="303"/>
      <c r="I1856" s="295"/>
      <c r="J1856" s="304"/>
      <c r="K1856" s="295"/>
      <c r="L1856" s="302"/>
      <c r="N1856" s="296">
        <v>0</v>
      </c>
      <c r="P1856" s="285"/>
    </row>
    <row r="1857" spans="1:16" ht="12.75">
      <c r="A1857" s="294"/>
      <c r="B1857" s="297"/>
      <c r="C1857" s="326" t="s">
        <v>127</v>
      </c>
      <c r="D1857" s="299"/>
      <c r="E1857" s="325">
        <v>2.976</v>
      </c>
      <c r="F1857" s="301"/>
      <c r="G1857" s="302"/>
      <c r="H1857" s="303"/>
      <c r="I1857" s="295"/>
      <c r="J1857" s="304"/>
      <c r="K1857" s="295"/>
      <c r="L1857" s="302"/>
      <c r="N1857" s="296" t="s">
        <v>127</v>
      </c>
      <c r="P1857" s="285"/>
    </row>
    <row r="1858" spans="1:16" ht="12.75">
      <c r="A1858" s="294"/>
      <c r="B1858" s="297"/>
      <c r="C1858" s="298" t="s">
        <v>1674</v>
      </c>
      <c r="D1858" s="299"/>
      <c r="E1858" s="300">
        <v>0</v>
      </c>
      <c r="F1858" s="301"/>
      <c r="G1858" s="302"/>
      <c r="H1858" s="303"/>
      <c r="I1858" s="295"/>
      <c r="J1858" s="304"/>
      <c r="K1858" s="295"/>
      <c r="L1858" s="302"/>
      <c r="N1858" s="296" t="s">
        <v>1674</v>
      </c>
      <c r="P1858" s="285"/>
    </row>
    <row r="1859" spans="1:16" ht="12.75">
      <c r="A1859" s="294"/>
      <c r="B1859" s="297"/>
      <c r="C1859" s="298" t="s">
        <v>1584</v>
      </c>
      <c r="D1859" s="299"/>
      <c r="E1859" s="300">
        <v>0</v>
      </c>
      <c r="F1859" s="301"/>
      <c r="G1859" s="302"/>
      <c r="H1859" s="303"/>
      <c r="I1859" s="295"/>
      <c r="J1859" s="304"/>
      <c r="K1859" s="295"/>
      <c r="L1859" s="302"/>
      <c r="N1859" s="296" t="s">
        <v>1584</v>
      </c>
      <c r="P1859" s="285"/>
    </row>
    <row r="1860" spans="1:16" ht="12.75">
      <c r="A1860" s="294"/>
      <c r="B1860" s="297"/>
      <c r="C1860" s="298" t="s">
        <v>1675</v>
      </c>
      <c r="D1860" s="299"/>
      <c r="E1860" s="300">
        <v>6.435</v>
      </c>
      <c r="F1860" s="301"/>
      <c r="G1860" s="302"/>
      <c r="H1860" s="303"/>
      <c r="I1860" s="295"/>
      <c r="J1860" s="304"/>
      <c r="K1860" s="295"/>
      <c r="L1860" s="302"/>
      <c r="N1860" s="296" t="s">
        <v>1675</v>
      </c>
      <c r="P1860" s="285"/>
    </row>
    <row r="1861" spans="1:16" ht="12.75">
      <c r="A1861" s="294"/>
      <c r="B1861" s="297"/>
      <c r="C1861" s="326" t="s">
        <v>127</v>
      </c>
      <c r="D1861" s="299"/>
      <c r="E1861" s="325">
        <v>6.435</v>
      </c>
      <c r="F1861" s="301"/>
      <c r="G1861" s="302"/>
      <c r="H1861" s="303"/>
      <c r="I1861" s="295"/>
      <c r="J1861" s="304"/>
      <c r="K1861" s="295"/>
      <c r="L1861" s="302"/>
      <c r="N1861" s="296" t="s">
        <v>127</v>
      </c>
      <c r="P1861" s="285"/>
    </row>
    <row r="1862" spans="1:16" ht="12.75">
      <c r="A1862" s="294"/>
      <c r="B1862" s="297"/>
      <c r="C1862" s="298" t="s">
        <v>1676</v>
      </c>
      <c r="D1862" s="299"/>
      <c r="E1862" s="300">
        <v>0</v>
      </c>
      <c r="F1862" s="301"/>
      <c r="G1862" s="302"/>
      <c r="H1862" s="303"/>
      <c r="I1862" s="295"/>
      <c r="J1862" s="304"/>
      <c r="K1862" s="295"/>
      <c r="L1862" s="302"/>
      <c r="N1862" s="296" t="s">
        <v>1676</v>
      </c>
      <c r="P1862" s="285"/>
    </row>
    <row r="1863" spans="1:16" ht="12.75">
      <c r="A1863" s="294"/>
      <c r="B1863" s="297"/>
      <c r="C1863" s="298" t="s">
        <v>1590</v>
      </c>
      <c r="D1863" s="299"/>
      <c r="E1863" s="300">
        <v>0</v>
      </c>
      <c r="F1863" s="301"/>
      <c r="G1863" s="302"/>
      <c r="H1863" s="303"/>
      <c r="I1863" s="295"/>
      <c r="J1863" s="304"/>
      <c r="K1863" s="295"/>
      <c r="L1863" s="302"/>
      <c r="N1863" s="296" t="s">
        <v>1590</v>
      </c>
      <c r="P1863" s="285"/>
    </row>
    <row r="1864" spans="1:16" ht="12.75">
      <c r="A1864" s="294"/>
      <c r="B1864" s="297"/>
      <c r="C1864" s="298" t="s">
        <v>1677</v>
      </c>
      <c r="D1864" s="299"/>
      <c r="E1864" s="300">
        <v>3.5</v>
      </c>
      <c r="F1864" s="301"/>
      <c r="G1864" s="302"/>
      <c r="H1864" s="303"/>
      <c r="I1864" s="295"/>
      <c r="J1864" s="304"/>
      <c r="K1864" s="295"/>
      <c r="L1864" s="302"/>
      <c r="N1864" s="296" t="s">
        <v>1677</v>
      </c>
      <c r="P1864" s="285"/>
    </row>
    <row r="1865" spans="1:16" ht="12.75">
      <c r="A1865" s="294"/>
      <c r="B1865" s="297"/>
      <c r="C1865" s="298" t="s">
        <v>1590</v>
      </c>
      <c r="D1865" s="299"/>
      <c r="E1865" s="300">
        <v>0</v>
      </c>
      <c r="F1865" s="301"/>
      <c r="G1865" s="302"/>
      <c r="H1865" s="303"/>
      <c r="I1865" s="295"/>
      <c r="J1865" s="304"/>
      <c r="K1865" s="295"/>
      <c r="L1865" s="302"/>
      <c r="N1865" s="296" t="s">
        <v>1590</v>
      </c>
      <c r="P1865" s="285"/>
    </row>
    <row r="1866" spans="1:16" ht="12.75">
      <c r="A1866" s="294"/>
      <c r="B1866" s="297"/>
      <c r="C1866" s="298" t="s">
        <v>1677</v>
      </c>
      <c r="D1866" s="299"/>
      <c r="E1866" s="300">
        <v>3.5</v>
      </c>
      <c r="F1866" s="301"/>
      <c r="G1866" s="302"/>
      <c r="H1866" s="303"/>
      <c r="I1866" s="295"/>
      <c r="J1866" s="304"/>
      <c r="K1866" s="295"/>
      <c r="L1866" s="302"/>
      <c r="N1866" s="296" t="s">
        <v>1677</v>
      </c>
      <c r="P1866" s="285"/>
    </row>
    <row r="1867" spans="1:16" ht="12.75">
      <c r="A1867" s="294"/>
      <c r="B1867" s="297"/>
      <c r="C1867" s="298" t="s">
        <v>126</v>
      </c>
      <c r="D1867" s="299"/>
      <c r="E1867" s="300">
        <v>0</v>
      </c>
      <c r="F1867" s="301"/>
      <c r="G1867" s="302"/>
      <c r="H1867" s="303"/>
      <c r="I1867" s="295"/>
      <c r="J1867" s="304"/>
      <c r="K1867" s="295"/>
      <c r="L1867" s="302"/>
      <c r="N1867" s="296">
        <v>0</v>
      </c>
      <c r="P1867" s="285"/>
    </row>
    <row r="1868" spans="1:16" ht="12.75">
      <c r="A1868" s="294"/>
      <c r="B1868" s="297"/>
      <c r="C1868" s="298" t="s">
        <v>126</v>
      </c>
      <c r="D1868" s="299"/>
      <c r="E1868" s="300">
        <v>0</v>
      </c>
      <c r="F1868" s="301"/>
      <c r="G1868" s="302"/>
      <c r="H1868" s="303"/>
      <c r="I1868" s="295"/>
      <c r="J1868" s="304"/>
      <c r="K1868" s="295"/>
      <c r="L1868" s="302"/>
      <c r="N1868" s="296">
        <v>0</v>
      </c>
      <c r="P1868" s="285"/>
    </row>
    <row r="1869" spans="1:16" ht="12.75">
      <c r="A1869" s="294"/>
      <c r="B1869" s="297"/>
      <c r="C1869" s="298" t="s">
        <v>126</v>
      </c>
      <c r="D1869" s="299"/>
      <c r="E1869" s="300">
        <v>0</v>
      </c>
      <c r="F1869" s="301"/>
      <c r="G1869" s="302"/>
      <c r="H1869" s="303"/>
      <c r="I1869" s="295"/>
      <c r="J1869" s="304"/>
      <c r="K1869" s="295"/>
      <c r="L1869" s="302"/>
      <c r="N1869" s="296">
        <v>0</v>
      </c>
      <c r="P1869" s="285"/>
    </row>
    <row r="1870" spans="1:16" ht="12.75">
      <c r="A1870" s="294"/>
      <c r="B1870" s="297"/>
      <c r="C1870" s="326" t="s">
        <v>127</v>
      </c>
      <c r="D1870" s="299"/>
      <c r="E1870" s="325">
        <v>7</v>
      </c>
      <c r="F1870" s="301"/>
      <c r="G1870" s="302"/>
      <c r="H1870" s="303"/>
      <c r="I1870" s="295"/>
      <c r="J1870" s="304"/>
      <c r="K1870" s="295"/>
      <c r="L1870" s="302"/>
      <c r="N1870" s="296" t="s">
        <v>127</v>
      </c>
      <c r="P1870" s="285"/>
    </row>
    <row r="1871" spans="1:16" ht="12.75">
      <c r="A1871" s="294"/>
      <c r="B1871" s="297"/>
      <c r="C1871" s="298" t="s">
        <v>1678</v>
      </c>
      <c r="D1871" s="299"/>
      <c r="E1871" s="300">
        <v>0</v>
      </c>
      <c r="F1871" s="301"/>
      <c r="G1871" s="302"/>
      <c r="H1871" s="303"/>
      <c r="I1871" s="295"/>
      <c r="J1871" s="304"/>
      <c r="K1871" s="295"/>
      <c r="L1871" s="302"/>
      <c r="N1871" s="296" t="s">
        <v>1678</v>
      </c>
      <c r="P1871" s="285"/>
    </row>
    <row r="1872" spans="1:16" ht="12.75">
      <c r="A1872" s="294"/>
      <c r="B1872" s="297"/>
      <c r="C1872" s="298" t="s">
        <v>1679</v>
      </c>
      <c r="D1872" s="299"/>
      <c r="E1872" s="300">
        <v>0</v>
      </c>
      <c r="F1872" s="301"/>
      <c r="G1872" s="302"/>
      <c r="H1872" s="303"/>
      <c r="I1872" s="295"/>
      <c r="J1872" s="304"/>
      <c r="K1872" s="295"/>
      <c r="L1872" s="302"/>
      <c r="N1872" s="296" t="s">
        <v>1679</v>
      </c>
      <c r="P1872" s="285"/>
    </row>
    <row r="1873" spans="1:16" ht="12.75">
      <c r="A1873" s="294"/>
      <c r="B1873" s="297"/>
      <c r="C1873" s="298" t="s">
        <v>1680</v>
      </c>
      <c r="D1873" s="299"/>
      <c r="E1873" s="300">
        <v>60.776</v>
      </c>
      <c r="F1873" s="301"/>
      <c r="G1873" s="302"/>
      <c r="H1873" s="303"/>
      <c r="I1873" s="295"/>
      <c r="J1873" s="304"/>
      <c r="K1873" s="295"/>
      <c r="L1873" s="302"/>
      <c r="N1873" s="296" t="s">
        <v>1680</v>
      </c>
      <c r="P1873" s="285"/>
    </row>
    <row r="1874" spans="1:16" ht="12.75">
      <c r="A1874" s="294"/>
      <c r="B1874" s="297"/>
      <c r="C1874" s="298" t="s">
        <v>1681</v>
      </c>
      <c r="D1874" s="299"/>
      <c r="E1874" s="300">
        <v>324.112</v>
      </c>
      <c r="F1874" s="301"/>
      <c r="G1874" s="302"/>
      <c r="H1874" s="303"/>
      <c r="I1874" s="295"/>
      <c r="J1874" s="304"/>
      <c r="K1874" s="295"/>
      <c r="L1874" s="302"/>
      <c r="N1874" s="296" t="s">
        <v>1681</v>
      </c>
      <c r="P1874" s="285"/>
    </row>
    <row r="1875" spans="1:16" ht="12.75">
      <c r="A1875" s="294"/>
      <c r="B1875" s="297"/>
      <c r="C1875" s="298" t="s">
        <v>1682</v>
      </c>
      <c r="D1875" s="299"/>
      <c r="E1875" s="300">
        <v>-5.78</v>
      </c>
      <c r="F1875" s="301"/>
      <c r="G1875" s="302"/>
      <c r="H1875" s="303"/>
      <c r="I1875" s="295"/>
      <c r="J1875" s="304"/>
      <c r="K1875" s="295"/>
      <c r="L1875" s="302"/>
      <c r="N1875" s="296" t="s">
        <v>1682</v>
      </c>
      <c r="P1875" s="285"/>
    </row>
    <row r="1876" spans="1:16" ht="12.75">
      <c r="A1876" s="294"/>
      <c r="B1876" s="297"/>
      <c r="C1876" s="326" t="s">
        <v>127</v>
      </c>
      <c r="D1876" s="299"/>
      <c r="E1876" s="325">
        <v>379.10800000000006</v>
      </c>
      <c r="F1876" s="301"/>
      <c r="G1876" s="302"/>
      <c r="H1876" s="303"/>
      <c r="I1876" s="295"/>
      <c r="J1876" s="304"/>
      <c r="K1876" s="295"/>
      <c r="L1876" s="302"/>
      <c r="N1876" s="296" t="s">
        <v>127</v>
      </c>
      <c r="P1876" s="285"/>
    </row>
    <row r="1877" spans="1:16" ht="12.75">
      <c r="A1877" s="294"/>
      <c r="B1877" s="297"/>
      <c r="C1877" s="298" t="s">
        <v>1683</v>
      </c>
      <c r="D1877" s="299"/>
      <c r="E1877" s="300">
        <v>0</v>
      </c>
      <c r="F1877" s="301"/>
      <c r="G1877" s="302"/>
      <c r="H1877" s="303"/>
      <c r="I1877" s="295"/>
      <c r="J1877" s="304"/>
      <c r="K1877" s="295"/>
      <c r="L1877" s="302"/>
      <c r="N1877" s="296" t="s">
        <v>1683</v>
      </c>
      <c r="P1877" s="285"/>
    </row>
    <row r="1878" spans="1:16" ht="12.75">
      <c r="A1878" s="294"/>
      <c r="B1878" s="297"/>
      <c r="C1878" s="298" t="s">
        <v>1580</v>
      </c>
      <c r="D1878" s="299"/>
      <c r="E1878" s="300">
        <v>0</v>
      </c>
      <c r="F1878" s="301"/>
      <c r="G1878" s="302"/>
      <c r="H1878" s="303"/>
      <c r="I1878" s="295"/>
      <c r="J1878" s="304"/>
      <c r="K1878" s="295"/>
      <c r="L1878" s="302"/>
      <c r="N1878" s="296" t="s">
        <v>1580</v>
      </c>
      <c r="P1878" s="285"/>
    </row>
    <row r="1879" spans="1:16" ht="12.75">
      <c r="A1879" s="294"/>
      <c r="B1879" s="297"/>
      <c r="C1879" s="298" t="s">
        <v>1684</v>
      </c>
      <c r="D1879" s="299"/>
      <c r="E1879" s="300">
        <v>0</v>
      </c>
      <c r="F1879" s="301"/>
      <c r="G1879" s="302"/>
      <c r="H1879" s="303"/>
      <c r="I1879" s="295"/>
      <c r="J1879" s="304"/>
      <c r="K1879" s="295"/>
      <c r="L1879" s="302"/>
      <c r="N1879" s="296" t="s">
        <v>1684</v>
      </c>
      <c r="P1879" s="285"/>
    </row>
    <row r="1880" spans="1:16" ht="12.75">
      <c r="A1880" s="294"/>
      <c r="B1880" s="297"/>
      <c r="C1880" s="298" t="s">
        <v>1685</v>
      </c>
      <c r="D1880" s="299"/>
      <c r="E1880" s="300">
        <v>42.9524</v>
      </c>
      <c r="F1880" s="301"/>
      <c r="G1880" s="302"/>
      <c r="H1880" s="303"/>
      <c r="I1880" s="295"/>
      <c r="J1880" s="304"/>
      <c r="K1880" s="295"/>
      <c r="L1880" s="302"/>
      <c r="N1880" s="296" t="s">
        <v>1685</v>
      </c>
      <c r="P1880" s="285"/>
    </row>
    <row r="1881" spans="1:16" ht="12.75">
      <c r="A1881" s="294"/>
      <c r="B1881" s="297"/>
      <c r="C1881" s="298" t="s">
        <v>1686</v>
      </c>
      <c r="D1881" s="299"/>
      <c r="E1881" s="300">
        <v>7.6368</v>
      </c>
      <c r="F1881" s="301"/>
      <c r="G1881" s="302"/>
      <c r="H1881" s="303"/>
      <c r="I1881" s="295"/>
      <c r="J1881" s="304"/>
      <c r="K1881" s="295"/>
      <c r="L1881" s="302"/>
      <c r="N1881" s="296" t="s">
        <v>1686</v>
      </c>
      <c r="P1881" s="285"/>
    </row>
    <row r="1882" spans="1:16" ht="12.75">
      <c r="A1882" s="294"/>
      <c r="B1882" s="297"/>
      <c r="C1882" s="298" t="s">
        <v>1687</v>
      </c>
      <c r="D1882" s="299"/>
      <c r="E1882" s="300">
        <v>181.8</v>
      </c>
      <c r="F1882" s="301"/>
      <c r="G1882" s="302"/>
      <c r="H1882" s="303"/>
      <c r="I1882" s="295"/>
      <c r="J1882" s="304"/>
      <c r="K1882" s="295"/>
      <c r="L1882" s="302"/>
      <c r="N1882" s="296" t="s">
        <v>1687</v>
      </c>
      <c r="P1882" s="285"/>
    </row>
    <row r="1883" spans="1:16" ht="12.75">
      <c r="A1883" s="294"/>
      <c r="B1883" s="297"/>
      <c r="C1883" s="298" t="s">
        <v>1688</v>
      </c>
      <c r="D1883" s="299"/>
      <c r="E1883" s="300">
        <v>-55.776</v>
      </c>
      <c r="F1883" s="301"/>
      <c r="G1883" s="302"/>
      <c r="H1883" s="303"/>
      <c r="I1883" s="295"/>
      <c r="J1883" s="304"/>
      <c r="K1883" s="295"/>
      <c r="L1883" s="302"/>
      <c r="N1883" s="296" t="s">
        <v>1688</v>
      </c>
      <c r="P1883" s="285"/>
    </row>
    <row r="1884" spans="1:16" ht="12.75">
      <c r="A1884" s="294"/>
      <c r="B1884" s="297"/>
      <c r="C1884" s="298" t="s">
        <v>1584</v>
      </c>
      <c r="D1884" s="299"/>
      <c r="E1884" s="300">
        <v>0</v>
      </c>
      <c r="F1884" s="301"/>
      <c r="G1884" s="302"/>
      <c r="H1884" s="303"/>
      <c r="I1884" s="295"/>
      <c r="J1884" s="304"/>
      <c r="K1884" s="295"/>
      <c r="L1884" s="302"/>
      <c r="N1884" s="296" t="s">
        <v>1584</v>
      </c>
      <c r="P1884" s="285"/>
    </row>
    <row r="1885" spans="1:16" ht="12.75">
      <c r="A1885" s="294"/>
      <c r="B1885" s="297"/>
      <c r="C1885" s="298" t="s">
        <v>1689</v>
      </c>
      <c r="D1885" s="299"/>
      <c r="E1885" s="300">
        <v>55.04</v>
      </c>
      <c r="F1885" s="301"/>
      <c r="G1885" s="302"/>
      <c r="H1885" s="303"/>
      <c r="I1885" s="295"/>
      <c r="J1885" s="304"/>
      <c r="K1885" s="295"/>
      <c r="L1885" s="302"/>
      <c r="N1885" s="296" t="s">
        <v>1689</v>
      </c>
      <c r="P1885" s="285"/>
    </row>
    <row r="1886" spans="1:16" ht="12.75">
      <c r="A1886" s="294"/>
      <c r="B1886" s="297"/>
      <c r="C1886" s="298" t="s">
        <v>1590</v>
      </c>
      <c r="D1886" s="299"/>
      <c r="E1886" s="300">
        <v>0</v>
      </c>
      <c r="F1886" s="301"/>
      <c r="G1886" s="302"/>
      <c r="H1886" s="303"/>
      <c r="I1886" s="295"/>
      <c r="J1886" s="304"/>
      <c r="K1886" s="295"/>
      <c r="L1886" s="302"/>
      <c r="N1886" s="296" t="s">
        <v>1590</v>
      </c>
      <c r="P1886" s="285"/>
    </row>
    <row r="1887" spans="1:16" ht="12.75">
      <c r="A1887" s="294"/>
      <c r="B1887" s="297"/>
      <c r="C1887" s="298" t="s">
        <v>1690</v>
      </c>
      <c r="D1887" s="299"/>
      <c r="E1887" s="300">
        <v>92.4292</v>
      </c>
      <c r="F1887" s="301"/>
      <c r="G1887" s="302"/>
      <c r="H1887" s="303"/>
      <c r="I1887" s="295"/>
      <c r="J1887" s="304"/>
      <c r="K1887" s="295"/>
      <c r="L1887" s="302"/>
      <c r="N1887" s="296" t="s">
        <v>1690</v>
      </c>
      <c r="P1887" s="285"/>
    </row>
    <row r="1888" spans="1:16" ht="12.75">
      <c r="A1888" s="294"/>
      <c r="B1888" s="297"/>
      <c r="C1888" s="298" t="s">
        <v>1593</v>
      </c>
      <c r="D1888" s="299"/>
      <c r="E1888" s="300">
        <v>0</v>
      </c>
      <c r="F1888" s="301"/>
      <c r="G1888" s="302"/>
      <c r="H1888" s="303"/>
      <c r="I1888" s="295"/>
      <c r="J1888" s="304"/>
      <c r="K1888" s="295"/>
      <c r="L1888" s="302"/>
      <c r="N1888" s="296" t="s">
        <v>1593</v>
      </c>
      <c r="P1888" s="285"/>
    </row>
    <row r="1889" spans="1:16" ht="12.75">
      <c r="A1889" s="294"/>
      <c r="B1889" s="297"/>
      <c r="C1889" s="298" t="s">
        <v>1691</v>
      </c>
      <c r="D1889" s="299"/>
      <c r="E1889" s="300">
        <v>77.2524</v>
      </c>
      <c r="F1889" s="301"/>
      <c r="G1889" s="302"/>
      <c r="H1889" s="303"/>
      <c r="I1889" s="295"/>
      <c r="J1889" s="304"/>
      <c r="K1889" s="295"/>
      <c r="L1889" s="302"/>
      <c r="N1889" s="296" t="s">
        <v>1691</v>
      </c>
      <c r="P1889" s="285"/>
    </row>
    <row r="1890" spans="1:16" ht="12.75">
      <c r="A1890" s="294"/>
      <c r="B1890" s="297"/>
      <c r="C1890" s="298" t="s">
        <v>1602</v>
      </c>
      <c r="D1890" s="299"/>
      <c r="E1890" s="300">
        <v>-7.2</v>
      </c>
      <c r="F1890" s="301"/>
      <c r="G1890" s="302"/>
      <c r="H1890" s="303"/>
      <c r="I1890" s="295"/>
      <c r="J1890" s="304"/>
      <c r="K1890" s="295"/>
      <c r="L1890" s="302"/>
      <c r="N1890" s="296" t="s">
        <v>1602</v>
      </c>
      <c r="P1890" s="285"/>
    </row>
    <row r="1891" spans="1:16" ht="12.75">
      <c r="A1891" s="294"/>
      <c r="B1891" s="297"/>
      <c r="C1891" s="298" t="s">
        <v>1692</v>
      </c>
      <c r="D1891" s="299"/>
      <c r="E1891" s="300">
        <v>-10.776</v>
      </c>
      <c r="F1891" s="301"/>
      <c r="G1891" s="302"/>
      <c r="H1891" s="303"/>
      <c r="I1891" s="295"/>
      <c r="J1891" s="304"/>
      <c r="K1891" s="295"/>
      <c r="L1891" s="302"/>
      <c r="N1891" s="296" t="s">
        <v>1692</v>
      </c>
      <c r="P1891" s="285"/>
    </row>
    <row r="1892" spans="1:16" ht="12.75">
      <c r="A1892" s="294"/>
      <c r="B1892" s="297"/>
      <c r="C1892" s="326" t="s">
        <v>127</v>
      </c>
      <c r="D1892" s="299"/>
      <c r="E1892" s="325">
        <v>383.3588</v>
      </c>
      <c r="F1892" s="301"/>
      <c r="G1892" s="302"/>
      <c r="H1892" s="303"/>
      <c r="I1892" s="295"/>
      <c r="J1892" s="304"/>
      <c r="K1892" s="295"/>
      <c r="L1892" s="302"/>
      <c r="N1892" s="296" t="s">
        <v>127</v>
      </c>
      <c r="P1892" s="285"/>
    </row>
    <row r="1893" spans="1:16" ht="12.75">
      <c r="A1893" s="294"/>
      <c r="B1893" s="297"/>
      <c r="C1893" s="298" t="s">
        <v>1693</v>
      </c>
      <c r="D1893" s="299"/>
      <c r="E1893" s="300">
        <v>0</v>
      </c>
      <c r="F1893" s="301"/>
      <c r="G1893" s="302"/>
      <c r="H1893" s="303"/>
      <c r="I1893" s="295"/>
      <c r="J1893" s="304"/>
      <c r="K1893" s="295"/>
      <c r="L1893" s="302"/>
      <c r="N1893" s="296" t="s">
        <v>1693</v>
      </c>
      <c r="P1893" s="285"/>
    </row>
    <row r="1894" spans="1:16" ht="12.75">
      <c r="A1894" s="294"/>
      <c r="B1894" s="297"/>
      <c r="C1894" s="298" t="s">
        <v>1580</v>
      </c>
      <c r="D1894" s="299"/>
      <c r="E1894" s="300">
        <v>0</v>
      </c>
      <c r="F1894" s="301"/>
      <c r="G1894" s="302"/>
      <c r="H1894" s="303"/>
      <c r="I1894" s="295"/>
      <c r="J1894" s="304"/>
      <c r="K1894" s="295"/>
      <c r="L1894" s="302"/>
      <c r="N1894" s="296" t="s">
        <v>1580</v>
      </c>
      <c r="P1894" s="285"/>
    </row>
    <row r="1895" spans="1:16" ht="12.75">
      <c r="A1895" s="294"/>
      <c r="B1895" s="297"/>
      <c r="C1895" s="298" t="s">
        <v>1694</v>
      </c>
      <c r="D1895" s="299"/>
      <c r="E1895" s="300">
        <v>3.6</v>
      </c>
      <c r="F1895" s="301"/>
      <c r="G1895" s="302"/>
      <c r="H1895" s="303"/>
      <c r="I1895" s="295"/>
      <c r="J1895" s="304"/>
      <c r="K1895" s="295"/>
      <c r="L1895" s="302"/>
      <c r="N1895" s="296" t="s">
        <v>1694</v>
      </c>
      <c r="P1895" s="285"/>
    </row>
    <row r="1896" spans="1:16" ht="12.75">
      <c r="A1896" s="294"/>
      <c r="B1896" s="297"/>
      <c r="C1896" s="298" t="s">
        <v>1584</v>
      </c>
      <c r="D1896" s="299"/>
      <c r="E1896" s="300">
        <v>0</v>
      </c>
      <c r="F1896" s="301"/>
      <c r="G1896" s="302"/>
      <c r="H1896" s="303"/>
      <c r="I1896" s="295"/>
      <c r="J1896" s="304"/>
      <c r="K1896" s="295"/>
      <c r="L1896" s="302"/>
      <c r="N1896" s="296" t="s">
        <v>1584</v>
      </c>
      <c r="P1896" s="285"/>
    </row>
    <row r="1897" spans="1:16" ht="12.75">
      <c r="A1897" s="294"/>
      <c r="B1897" s="297"/>
      <c r="C1897" s="298" t="s">
        <v>1695</v>
      </c>
      <c r="D1897" s="299"/>
      <c r="E1897" s="300">
        <v>1.72</v>
      </c>
      <c r="F1897" s="301"/>
      <c r="G1897" s="302"/>
      <c r="H1897" s="303"/>
      <c r="I1897" s="295"/>
      <c r="J1897" s="304"/>
      <c r="K1897" s="295"/>
      <c r="L1897" s="302"/>
      <c r="N1897" s="296" t="s">
        <v>1695</v>
      </c>
      <c r="P1897" s="285"/>
    </row>
    <row r="1898" spans="1:16" ht="12.75">
      <c r="A1898" s="294"/>
      <c r="B1898" s="297"/>
      <c r="C1898" s="298" t="s">
        <v>1590</v>
      </c>
      <c r="D1898" s="299"/>
      <c r="E1898" s="300">
        <v>0</v>
      </c>
      <c r="F1898" s="301"/>
      <c r="G1898" s="302"/>
      <c r="H1898" s="303"/>
      <c r="I1898" s="295"/>
      <c r="J1898" s="304"/>
      <c r="K1898" s="295"/>
      <c r="L1898" s="302"/>
      <c r="N1898" s="296" t="s">
        <v>1590</v>
      </c>
      <c r="P1898" s="285"/>
    </row>
    <row r="1899" spans="1:16" ht="12.75">
      <c r="A1899" s="294"/>
      <c r="B1899" s="297"/>
      <c r="C1899" s="298" t="s">
        <v>1696</v>
      </c>
      <c r="D1899" s="299"/>
      <c r="E1899" s="300">
        <v>2.972</v>
      </c>
      <c r="F1899" s="301"/>
      <c r="G1899" s="302"/>
      <c r="H1899" s="303"/>
      <c r="I1899" s="295"/>
      <c r="J1899" s="304"/>
      <c r="K1899" s="295"/>
      <c r="L1899" s="302"/>
      <c r="N1899" s="296" t="s">
        <v>1696</v>
      </c>
      <c r="P1899" s="285"/>
    </row>
    <row r="1900" spans="1:16" ht="12.75">
      <c r="A1900" s="294"/>
      <c r="B1900" s="297"/>
      <c r="C1900" s="298" t="s">
        <v>1593</v>
      </c>
      <c r="D1900" s="299"/>
      <c r="E1900" s="300">
        <v>0</v>
      </c>
      <c r="F1900" s="301"/>
      <c r="G1900" s="302"/>
      <c r="H1900" s="303"/>
      <c r="I1900" s="295"/>
      <c r="J1900" s="304"/>
      <c r="K1900" s="295"/>
      <c r="L1900" s="302"/>
      <c r="N1900" s="296" t="s">
        <v>1593</v>
      </c>
      <c r="P1900" s="285"/>
    </row>
    <row r="1901" spans="1:16" ht="12.75">
      <c r="A1901" s="294"/>
      <c r="B1901" s="297"/>
      <c r="C1901" s="298" t="s">
        <v>1697</v>
      </c>
      <c r="D1901" s="299"/>
      <c r="E1901" s="300">
        <v>2.484</v>
      </c>
      <c r="F1901" s="301"/>
      <c r="G1901" s="302"/>
      <c r="H1901" s="303"/>
      <c r="I1901" s="295"/>
      <c r="J1901" s="304"/>
      <c r="K1901" s="295"/>
      <c r="L1901" s="302"/>
      <c r="N1901" s="296" t="s">
        <v>1697</v>
      </c>
      <c r="P1901" s="285"/>
    </row>
    <row r="1902" spans="1:16" ht="12.75">
      <c r="A1902" s="294"/>
      <c r="B1902" s="297"/>
      <c r="C1902" s="326" t="s">
        <v>127</v>
      </c>
      <c r="D1902" s="299"/>
      <c r="E1902" s="325">
        <v>10.776</v>
      </c>
      <c r="F1902" s="301"/>
      <c r="G1902" s="302"/>
      <c r="H1902" s="303"/>
      <c r="I1902" s="295"/>
      <c r="J1902" s="304"/>
      <c r="K1902" s="295"/>
      <c r="L1902" s="302"/>
      <c r="N1902" s="296" t="s">
        <v>127</v>
      </c>
      <c r="P1902" s="285"/>
    </row>
    <row r="1903" spans="1:58" ht="12.75">
      <c r="A1903" s="305"/>
      <c r="B1903" s="306" t="s">
        <v>98</v>
      </c>
      <c r="C1903" s="307" t="s">
        <v>1516</v>
      </c>
      <c r="D1903" s="308"/>
      <c r="E1903" s="309"/>
      <c r="F1903" s="310"/>
      <c r="G1903" s="311">
        <f>SUM(G1573:G1902)</f>
        <v>0</v>
      </c>
      <c r="H1903" s="312"/>
      <c r="I1903" s="313">
        <f>SUM(I1573:I1902)</f>
        <v>0</v>
      </c>
      <c r="J1903" s="312"/>
      <c r="K1903" s="313">
        <f>SUM(K1573:K1902)</f>
        <v>0</v>
      </c>
      <c r="L1903" s="311">
        <f>SUM(L1573:L1902)</f>
        <v>0</v>
      </c>
      <c r="P1903" s="285">
        <v>4</v>
      </c>
      <c r="BB1903" s="314">
        <f>SUM(BB1573:BB1902)</f>
        <v>0</v>
      </c>
      <c r="BC1903" s="314">
        <f>SUM(BC1573:BC1902)</f>
        <v>0</v>
      </c>
      <c r="BD1903" s="314">
        <f>SUM(BD1573:BD1902)</f>
        <v>0</v>
      </c>
      <c r="BE1903" s="314">
        <f>SUM(BE1573:BE1902)</f>
        <v>0</v>
      </c>
      <c r="BF1903" s="314">
        <f>SUM(BF1573:BF1902)</f>
        <v>0</v>
      </c>
    </row>
    <row r="1904" spans="1:16" ht="12.75">
      <c r="A1904" s="275" t="s">
        <v>95</v>
      </c>
      <c r="B1904" s="276" t="s">
        <v>1698</v>
      </c>
      <c r="C1904" s="277" t="s">
        <v>1699</v>
      </c>
      <c r="D1904" s="278"/>
      <c r="E1904" s="279"/>
      <c r="F1904" s="279"/>
      <c r="G1904" s="280"/>
      <c r="H1904" s="281"/>
      <c r="I1904" s="282"/>
      <c r="J1904" s="283"/>
      <c r="K1904" s="284"/>
      <c r="L1904" s="280"/>
      <c r="P1904" s="285">
        <v>1</v>
      </c>
    </row>
    <row r="1905" spans="1:81" ht="12.75">
      <c r="A1905" s="286">
        <v>316</v>
      </c>
      <c r="B1905" s="287" t="s">
        <v>1701</v>
      </c>
      <c r="C1905" s="288" t="s">
        <v>1702</v>
      </c>
      <c r="D1905" s="289" t="s">
        <v>334</v>
      </c>
      <c r="E1905" s="290">
        <v>590.5423751925</v>
      </c>
      <c r="F1905" s="290">
        <v>0</v>
      </c>
      <c r="G1905" s="291">
        <f>E1905*F1905</f>
        <v>0</v>
      </c>
      <c r="H1905" s="292">
        <v>0</v>
      </c>
      <c r="I1905" s="293">
        <f>E1905*H1905</f>
        <v>0</v>
      </c>
      <c r="J1905" s="292"/>
      <c r="K1905" s="293">
        <f>E1905*J1905</f>
        <v>0</v>
      </c>
      <c r="L1905" s="291" t="s">
        <v>1787</v>
      </c>
      <c r="P1905" s="285">
        <v>2</v>
      </c>
      <c r="AB1905" s="254">
        <v>8</v>
      </c>
      <c r="AC1905" s="254">
        <v>0</v>
      </c>
      <c r="AD1905" s="254">
        <v>3</v>
      </c>
      <c r="BA1905" s="254">
        <v>1</v>
      </c>
      <c r="BB1905" s="254">
        <f>IF(BA1905=1,G1905,0)</f>
        <v>0</v>
      </c>
      <c r="BC1905" s="254">
        <f>IF(BA1905=2,G1905,0)</f>
        <v>0</v>
      </c>
      <c r="BD1905" s="254">
        <f>IF(BA1905=3,G1905,0)</f>
        <v>0</v>
      </c>
      <c r="BE1905" s="254">
        <f>IF(BA1905=4,G1905,0)</f>
        <v>0</v>
      </c>
      <c r="BF1905" s="254">
        <f>IF(BA1905=5,G1905,0)</f>
        <v>0</v>
      </c>
      <c r="CB1905" s="285">
        <v>8</v>
      </c>
      <c r="CC1905" s="285">
        <v>0</v>
      </c>
    </row>
    <row r="1906" spans="1:81" ht="12.75">
      <c r="A1906" s="286">
        <v>317</v>
      </c>
      <c r="B1906" s="287" t="s">
        <v>1703</v>
      </c>
      <c r="C1906" s="288" t="s">
        <v>1704</v>
      </c>
      <c r="D1906" s="289" t="s">
        <v>334</v>
      </c>
      <c r="E1906" s="290">
        <v>551.172883513</v>
      </c>
      <c r="F1906" s="290">
        <v>0</v>
      </c>
      <c r="G1906" s="291">
        <f>E1906*F1906</f>
        <v>0</v>
      </c>
      <c r="H1906" s="292">
        <v>0</v>
      </c>
      <c r="I1906" s="293">
        <f>E1906*H1906</f>
        <v>0</v>
      </c>
      <c r="J1906" s="292"/>
      <c r="K1906" s="293">
        <f>E1906*J1906</f>
        <v>0</v>
      </c>
      <c r="L1906" s="291" t="s">
        <v>1787</v>
      </c>
      <c r="P1906" s="285">
        <v>2</v>
      </c>
      <c r="AB1906" s="254">
        <v>8</v>
      </c>
      <c r="AC1906" s="254">
        <v>0</v>
      </c>
      <c r="AD1906" s="254">
        <v>3</v>
      </c>
      <c r="BA1906" s="254">
        <v>1</v>
      </c>
      <c r="BB1906" s="254">
        <f>IF(BA1906=1,G1906,0)</f>
        <v>0</v>
      </c>
      <c r="BC1906" s="254">
        <f>IF(BA1906=2,G1906,0)</f>
        <v>0</v>
      </c>
      <c r="BD1906" s="254">
        <f>IF(BA1906=3,G1906,0)</f>
        <v>0</v>
      </c>
      <c r="BE1906" s="254">
        <f>IF(BA1906=4,G1906,0)</f>
        <v>0</v>
      </c>
      <c r="BF1906" s="254">
        <f>IF(BA1906=5,G1906,0)</f>
        <v>0</v>
      </c>
      <c r="CB1906" s="285">
        <v>8</v>
      </c>
      <c r="CC1906" s="285">
        <v>0</v>
      </c>
    </row>
    <row r="1907" spans="1:81" ht="12.75">
      <c r="A1907" s="286">
        <v>318</v>
      </c>
      <c r="B1907" s="287" t="s">
        <v>1705</v>
      </c>
      <c r="C1907" s="288" t="s">
        <v>1706</v>
      </c>
      <c r="D1907" s="289" t="s">
        <v>334</v>
      </c>
      <c r="E1907" s="290">
        <v>787.38983359</v>
      </c>
      <c r="F1907" s="290">
        <v>0</v>
      </c>
      <c r="G1907" s="291">
        <f>E1907*F1907</f>
        <v>0</v>
      </c>
      <c r="H1907" s="292">
        <v>0</v>
      </c>
      <c r="I1907" s="293">
        <f>E1907*H1907</f>
        <v>0</v>
      </c>
      <c r="J1907" s="292"/>
      <c r="K1907" s="293">
        <f>E1907*J1907</f>
        <v>0</v>
      </c>
      <c r="L1907" s="291" t="s">
        <v>1787</v>
      </c>
      <c r="P1907" s="285">
        <v>2</v>
      </c>
      <c r="AB1907" s="254">
        <v>8</v>
      </c>
      <c r="AC1907" s="254">
        <v>0</v>
      </c>
      <c r="AD1907" s="254">
        <v>3</v>
      </c>
      <c r="BA1907" s="254">
        <v>1</v>
      </c>
      <c r="BB1907" s="254">
        <f>IF(BA1907=1,G1907,0)</f>
        <v>0</v>
      </c>
      <c r="BC1907" s="254">
        <f>IF(BA1907=2,G1907,0)</f>
        <v>0</v>
      </c>
      <c r="BD1907" s="254">
        <f>IF(BA1907=3,G1907,0)</f>
        <v>0</v>
      </c>
      <c r="BE1907" s="254">
        <f>IF(BA1907=4,G1907,0)</f>
        <v>0</v>
      </c>
      <c r="BF1907" s="254">
        <f>IF(BA1907=5,G1907,0)</f>
        <v>0</v>
      </c>
      <c r="CB1907" s="285">
        <v>8</v>
      </c>
      <c r="CC1907" s="285">
        <v>0</v>
      </c>
    </row>
    <row r="1908" spans="1:81" ht="12.75">
      <c r="A1908" s="286">
        <v>319</v>
      </c>
      <c r="B1908" s="287" t="s">
        <v>1707</v>
      </c>
      <c r="C1908" s="288" t="s">
        <v>1708</v>
      </c>
      <c r="D1908" s="289" t="s">
        <v>334</v>
      </c>
      <c r="E1908" s="290">
        <v>7086.50850231</v>
      </c>
      <c r="F1908" s="290">
        <v>0</v>
      </c>
      <c r="G1908" s="291">
        <f>E1908*F1908</f>
        <v>0</v>
      </c>
      <c r="H1908" s="292">
        <v>0</v>
      </c>
      <c r="I1908" s="293">
        <f>E1908*H1908</f>
        <v>0</v>
      </c>
      <c r="J1908" s="292"/>
      <c r="K1908" s="293">
        <f>E1908*J1908</f>
        <v>0</v>
      </c>
      <c r="L1908" s="291" t="s">
        <v>1787</v>
      </c>
      <c r="P1908" s="285">
        <v>2</v>
      </c>
      <c r="AB1908" s="254">
        <v>8</v>
      </c>
      <c r="AC1908" s="254">
        <v>0</v>
      </c>
      <c r="AD1908" s="254">
        <v>3</v>
      </c>
      <c r="BA1908" s="254">
        <v>1</v>
      </c>
      <c r="BB1908" s="254">
        <f>IF(BA1908=1,G1908,0)</f>
        <v>0</v>
      </c>
      <c r="BC1908" s="254">
        <f>IF(BA1908=2,G1908,0)</f>
        <v>0</v>
      </c>
      <c r="BD1908" s="254">
        <f>IF(BA1908=3,G1908,0)</f>
        <v>0</v>
      </c>
      <c r="BE1908" s="254">
        <f>IF(BA1908=4,G1908,0)</f>
        <v>0</v>
      </c>
      <c r="BF1908" s="254">
        <f>IF(BA1908=5,G1908,0)</f>
        <v>0</v>
      </c>
      <c r="CB1908" s="285">
        <v>8</v>
      </c>
      <c r="CC1908" s="285">
        <v>0</v>
      </c>
    </row>
    <row r="1909" spans="1:81" ht="12.75">
      <c r="A1909" s="286">
        <v>320</v>
      </c>
      <c r="B1909" s="287" t="s">
        <v>1709</v>
      </c>
      <c r="C1909" s="288" t="s">
        <v>1710</v>
      </c>
      <c r="D1909" s="289" t="s">
        <v>334</v>
      </c>
      <c r="E1909" s="290">
        <v>787.38983359</v>
      </c>
      <c r="F1909" s="290">
        <v>0</v>
      </c>
      <c r="G1909" s="291">
        <f>E1909*F1909</f>
        <v>0</v>
      </c>
      <c r="H1909" s="292">
        <v>0</v>
      </c>
      <c r="I1909" s="293">
        <f>E1909*H1909</f>
        <v>0</v>
      </c>
      <c r="J1909" s="292"/>
      <c r="K1909" s="293">
        <f>E1909*J1909</f>
        <v>0</v>
      </c>
      <c r="L1909" s="291" t="s">
        <v>1787</v>
      </c>
      <c r="P1909" s="285">
        <v>2</v>
      </c>
      <c r="AB1909" s="254">
        <v>8</v>
      </c>
      <c r="AC1909" s="254">
        <v>0</v>
      </c>
      <c r="AD1909" s="254">
        <v>3</v>
      </c>
      <c r="BA1909" s="254">
        <v>1</v>
      </c>
      <c r="BB1909" s="254">
        <f>IF(BA1909=1,G1909,0)</f>
        <v>0</v>
      </c>
      <c r="BC1909" s="254">
        <f>IF(BA1909=2,G1909,0)</f>
        <v>0</v>
      </c>
      <c r="BD1909" s="254">
        <f>IF(BA1909=3,G1909,0)</f>
        <v>0</v>
      </c>
      <c r="BE1909" s="254">
        <f>IF(BA1909=4,G1909,0)</f>
        <v>0</v>
      </c>
      <c r="BF1909" s="254">
        <f>IF(BA1909=5,G1909,0)</f>
        <v>0</v>
      </c>
      <c r="CB1909" s="285">
        <v>8</v>
      </c>
      <c r="CC1909" s="285">
        <v>0</v>
      </c>
    </row>
    <row r="1910" spans="1:81" ht="12.75">
      <c r="A1910" s="286">
        <v>321</v>
      </c>
      <c r="B1910" s="287" t="s">
        <v>1711</v>
      </c>
      <c r="C1910" s="288" t="s">
        <v>1712</v>
      </c>
      <c r="D1910" s="289" t="s">
        <v>334</v>
      </c>
      <c r="E1910" s="290">
        <v>6299.11866872</v>
      </c>
      <c r="F1910" s="290">
        <v>0</v>
      </c>
      <c r="G1910" s="291">
        <f>E1910*F1910</f>
        <v>0</v>
      </c>
      <c r="H1910" s="292">
        <v>0</v>
      </c>
      <c r="I1910" s="293">
        <f>E1910*H1910</f>
        <v>0</v>
      </c>
      <c r="J1910" s="292"/>
      <c r="K1910" s="293">
        <f>E1910*J1910</f>
        <v>0</v>
      </c>
      <c r="L1910" s="291" t="s">
        <v>1787</v>
      </c>
      <c r="P1910" s="285">
        <v>2</v>
      </c>
      <c r="AB1910" s="254">
        <v>8</v>
      </c>
      <c r="AC1910" s="254">
        <v>0</v>
      </c>
      <c r="AD1910" s="254">
        <v>3</v>
      </c>
      <c r="BA1910" s="254">
        <v>1</v>
      </c>
      <c r="BB1910" s="254">
        <f>IF(BA1910=1,G1910,0)</f>
        <v>0</v>
      </c>
      <c r="BC1910" s="254">
        <f>IF(BA1910=2,G1910,0)</f>
        <v>0</v>
      </c>
      <c r="BD1910" s="254">
        <f>IF(BA1910=3,G1910,0)</f>
        <v>0</v>
      </c>
      <c r="BE1910" s="254">
        <f>IF(BA1910=4,G1910,0)</f>
        <v>0</v>
      </c>
      <c r="BF1910" s="254">
        <f>IF(BA1910=5,G1910,0)</f>
        <v>0</v>
      </c>
      <c r="CB1910" s="285">
        <v>8</v>
      </c>
      <c r="CC1910" s="285">
        <v>0</v>
      </c>
    </row>
    <row r="1911" spans="1:81" ht="12.75">
      <c r="A1911" s="286">
        <v>322</v>
      </c>
      <c r="B1911" s="287" t="s">
        <v>1713</v>
      </c>
      <c r="C1911" s="288" t="s">
        <v>1714</v>
      </c>
      <c r="D1911" s="289" t="s">
        <v>334</v>
      </c>
      <c r="E1911" s="290">
        <v>3.93694916795</v>
      </c>
      <c r="F1911" s="290">
        <v>0</v>
      </c>
      <c r="G1911" s="291">
        <f>E1911*F1911</f>
        <v>0</v>
      </c>
      <c r="H1911" s="292">
        <v>0</v>
      </c>
      <c r="I1911" s="293">
        <f>E1911*H1911</f>
        <v>0</v>
      </c>
      <c r="J1911" s="292"/>
      <c r="K1911" s="293">
        <f>E1911*J1911</f>
        <v>0</v>
      </c>
      <c r="L1911" s="291" t="s">
        <v>1787</v>
      </c>
      <c r="P1911" s="285">
        <v>2</v>
      </c>
      <c r="AB1911" s="254">
        <v>8</v>
      </c>
      <c r="AC1911" s="254">
        <v>0</v>
      </c>
      <c r="AD1911" s="254">
        <v>3</v>
      </c>
      <c r="BA1911" s="254">
        <v>1</v>
      </c>
      <c r="BB1911" s="254">
        <f>IF(BA1911=1,G1911,0)</f>
        <v>0</v>
      </c>
      <c r="BC1911" s="254">
        <f>IF(BA1911=2,G1911,0)</f>
        <v>0</v>
      </c>
      <c r="BD1911" s="254">
        <f>IF(BA1911=3,G1911,0)</f>
        <v>0</v>
      </c>
      <c r="BE1911" s="254">
        <f>IF(BA1911=4,G1911,0)</f>
        <v>0</v>
      </c>
      <c r="BF1911" s="254">
        <f>IF(BA1911=5,G1911,0)</f>
        <v>0</v>
      </c>
      <c r="CB1911" s="285">
        <v>8</v>
      </c>
      <c r="CC1911" s="285">
        <v>0</v>
      </c>
    </row>
    <row r="1912" spans="1:81" ht="12.75">
      <c r="A1912" s="286">
        <v>323</v>
      </c>
      <c r="B1912" s="287" t="s">
        <v>1715</v>
      </c>
      <c r="C1912" s="288" t="s">
        <v>1716</v>
      </c>
      <c r="D1912" s="289" t="s">
        <v>334</v>
      </c>
      <c r="E1912" s="290">
        <v>783.45288442205</v>
      </c>
      <c r="F1912" s="290">
        <v>0</v>
      </c>
      <c r="G1912" s="291">
        <f>E1912*F1912</f>
        <v>0</v>
      </c>
      <c r="H1912" s="292">
        <v>0</v>
      </c>
      <c r="I1912" s="293">
        <f>E1912*H1912</f>
        <v>0</v>
      </c>
      <c r="J1912" s="292"/>
      <c r="K1912" s="293">
        <f>E1912*J1912</f>
        <v>0</v>
      </c>
      <c r="L1912" s="291" t="s">
        <v>1787</v>
      </c>
      <c r="P1912" s="285">
        <v>2</v>
      </c>
      <c r="AB1912" s="254">
        <v>8</v>
      </c>
      <c r="AC1912" s="254">
        <v>0</v>
      </c>
      <c r="AD1912" s="254">
        <v>3</v>
      </c>
      <c r="BA1912" s="254">
        <v>1</v>
      </c>
      <c r="BB1912" s="254">
        <f>IF(BA1912=1,G1912,0)</f>
        <v>0</v>
      </c>
      <c r="BC1912" s="254">
        <f>IF(BA1912=2,G1912,0)</f>
        <v>0</v>
      </c>
      <c r="BD1912" s="254">
        <f>IF(BA1912=3,G1912,0)</f>
        <v>0</v>
      </c>
      <c r="BE1912" s="254">
        <f>IF(BA1912=4,G1912,0)</f>
        <v>0</v>
      </c>
      <c r="BF1912" s="254">
        <f>IF(BA1912=5,G1912,0)</f>
        <v>0</v>
      </c>
      <c r="CB1912" s="285">
        <v>8</v>
      </c>
      <c r="CC1912" s="285">
        <v>0</v>
      </c>
    </row>
    <row r="1913" spans="1:58" ht="12.75">
      <c r="A1913" s="305"/>
      <c r="B1913" s="306" t="s">
        <v>98</v>
      </c>
      <c r="C1913" s="307" t="s">
        <v>1700</v>
      </c>
      <c r="D1913" s="308"/>
      <c r="E1913" s="309"/>
      <c r="F1913" s="310"/>
      <c r="G1913" s="311">
        <f>SUM(G1904:G1912)</f>
        <v>0</v>
      </c>
      <c r="H1913" s="312"/>
      <c r="I1913" s="313">
        <f>SUM(I1904:I1912)</f>
        <v>0</v>
      </c>
      <c r="J1913" s="312"/>
      <c r="K1913" s="313">
        <f>SUM(K1904:K1912)</f>
        <v>0</v>
      </c>
      <c r="L1913" s="311">
        <f>SUM(L1904:L1912)</f>
        <v>0</v>
      </c>
      <c r="P1913" s="285">
        <v>4</v>
      </c>
      <c r="BB1913" s="314">
        <f>SUM(BB1904:BB1912)</f>
        <v>0</v>
      </c>
      <c r="BC1913" s="314">
        <f>SUM(BC1904:BC1912)</f>
        <v>0</v>
      </c>
      <c r="BD1913" s="314">
        <f>SUM(BD1904:BD1912)</f>
        <v>0</v>
      </c>
      <c r="BE1913" s="314">
        <f>SUM(BE1904:BE1912)</f>
        <v>0</v>
      </c>
      <c r="BF1913" s="314">
        <f>SUM(BF1904:BF1912)</f>
        <v>0</v>
      </c>
    </row>
    <row r="1914" ht="12.75">
      <c r="E1914" s="254"/>
    </row>
    <row r="1915" ht="12.75">
      <c r="E1915" s="254"/>
    </row>
    <row r="1916" ht="12.75">
      <c r="E1916" s="254"/>
    </row>
    <row r="1917" ht="12.75">
      <c r="E1917" s="254"/>
    </row>
    <row r="1918" ht="12.75">
      <c r="E1918" s="254"/>
    </row>
    <row r="1919" ht="12.75">
      <c r="E1919" s="254"/>
    </row>
    <row r="1920" ht="12.75">
      <c r="E1920" s="254"/>
    </row>
    <row r="1921" ht="12.75">
      <c r="E1921" s="254"/>
    </row>
    <row r="1922" ht="12.75">
      <c r="E1922" s="254"/>
    </row>
    <row r="1923" ht="12.75">
      <c r="E1923" s="254"/>
    </row>
    <row r="1924" ht="12.75">
      <c r="E1924" s="254"/>
    </row>
    <row r="1925" ht="12.75">
      <c r="E1925" s="254"/>
    </row>
    <row r="1926" ht="12.75">
      <c r="E1926" s="254"/>
    </row>
    <row r="1927" ht="12.75">
      <c r="E1927" s="254"/>
    </row>
    <row r="1928" ht="12.75">
      <c r="E1928" s="254"/>
    </row>
    <row r="1929" ht="12.75">
      <c r="E1929" s="254"/>
    </row>
    <row r="1930" ht="12.75">
      <c r="E1930" s="254"/>
    </row>
    <row r="1931" ht="12.75">
      <c r="E1931" s="254"/>
    </row>
    <row r="1932" ht="12.75">
      <c r="E1932" s="254"/>
    </row>
    <row r="1933" ht="12.75">
      <c r="E1933" s="254"/>
    </row>
    <row r="1934" ht="12.75">
      <c r="E1934" s="254"/>
    </row>
    <row r="1935" ht="12.75">
      <c r="E1935" s="254"/>
    </row>
    <row r="1936" ht="12.75">
      <c r="E1936" s="254"/>
    </row>
    <row r="1937" spans="1:12" ht="12.75">
      <c r="A1937" s="304"/>
      <c r="B1937" s="304"/>
      <c r="C1937" s="304"/>
      <c r="D1937" s="304"/>
      <c r="E1937" s="304"/>
      <c r="F1937" s="304"/>
      <c r="G1937" s="304"/>
      <c r="L1937" s="304"/>
    </row>
    <row r="1938" spans="1:12" ht="12.75">
      <c r="A1938" s="304"/>
      <c r="B1938" s="304"/>
      <c r="C1938" s="304"/>
      <c r="D1938" s="304"/>
      <c r="E1938" s="304"/>
      <c r="F1938" s="304"/>
      <c r="G1938" s="304"/>
      <c r="L1938" s="304"/>
    </row>
    <row r="1939" spans="1:12" ht="12.75">
      <c r="A1939" s="304"/>
      <c r="B1939" s="304"/>
      <c r="C1939" s="304"/>
      <c r="D1939" s="304"/>
      <c r="E1939" s="304"/>
      <c r="F1939" s="304"/>
      <c r="G1939" s="304"/>
      <c r="L1939" s="304"/>
    </row>
    <row r="1940" spans="1:12" ht="12.75">
      <c r="A1940" s="304"/>
      <c r="B1940" s="304"/>
      <c r="C1940" s="304"/>
      <c r="D1940" s="304"/>
      <c r="E1940" s="304"/>
      <c r="F1940" s="304"/>
      <c r="G1940" s="304"/>
      <c r="L1940" s="304"/>
    </row>
    <row r="1941" ht="12.75">
      <c r="E1941" s="254"/>
    </row>
    <row r="1942" ht="12.75">
      <c r="E1942" s="254"/>
    </row>
    <row r="1943" ht="12.75">
      <c r="E1943" s="254"/>
    </row>
    <row r="1944" ht="12.75">
      <c r="E1944" s="254"/>
    </row>
    <row r="1945" ht="12.75">
      <c r="E1945" s="254"/>
    </row>
    <row r="1946" ht="12.75">
      <c r="E1946" s="254"/>
    </row>
    <row r="1947" ht="12.75">
      <c r="E1947" s="254"/>
    </row>
    <row r="1948" ht="12.75">
      <c r="E1948" s="254"/>
    </row>
    <row r="1949" ht="12.75">
      <c r="E1949" s="254"/>
    </row>
    <row r="1950" ht="12.75">
      <c r="E1950" s="254"/>
    </row>
    <row r="1951" ht="12.75">
      <c r="E1951" s="254"/>
    </row>
    <row r="1952" ht="12.75">
      <c r="E1952" s="254"/>
    </row>
    <row r="1953" ht="12.75">
      <c r="E1953" s="254"/>
    </row>
    <row r="1954" ht="12.75">
      <c r="E1954" s="254"/>
    </row>
    <row r="1955" ht="12.75">
      <c r="E1955" s="254"/>
    </row>
    <row r="1956" ht="12.75">
      <c r="E1956" s="254"/>
    </row>
    <row r="1957" ht="12.75">
      <c r="E1957" s="254"/>
    </row>
    <row r="1958" ht="12.75">
      <c r="E1958" s="254"/>
    </row>
    <row r="1959" ht="12.75">
      <c r="E1959" s="254"/>
    </row>
    <row r="1960" ht="12.75">
      <c r="E1960" s="254"/>
    </row>
    <row r="1961" ht="12.75">
      <c r="E1961" s="254"/>
    </row>
    <row r="1962" ht="12.75">
      <c r="E1962" s="254"/>
    </row>
    <row r="1963" ht="12.75">
      <c r="E1963" s="254"/>
    </row>
    <row r="1964" ht="12.75">
      <c r="E1964" s="254"/>
    </row>
    <row r="1965" ht="12.75">
      <c r="E1965" s="254"/>
    </row>
    <row r="1966" ht="12.75">
      <c r="E1966" s="254"/>
    </row>
    <row r="1967" ht="12.75">
      <c r="E1967" s="254"/>
    </row>
    <row r="1968" ht="12.75">
      <c r="E1968" s="254"/>
    </row>
    <row r="1969" ht="12.75">
      <c r="E1969" s="254"/>
    </row>
    <row r="1970" ht="12.75">
      <c r="E1970" s="254"/>
    </row>
    <row r="1971" ht="12.75">
      <c r="E1971" s="254"/>
    </row>
    <row r="1972" spans="1:2" ht="12.75">
      <c r="A1972" s="315"/>
      <c r="B1972" s="315"/>
    </row>
    <row r="1973" spans="1:12" ht="12.75">
      <c r="A1973" s="304"/>
      <c r="B1973" s="304"/>
      <c r="C1973" s="316"/>
      <c r="D1973" s="316"/>
      <c r="E1973" s="317"/>
      <c r="F1973" s="316"/>
      <c r="G1973" s="318"/>
      <c r="L1973" s="318"/>
    </row>
    <row r="1974" spans="1:12" ht="12.75">
      <c r="A1974" s="319"/>
      <c r="B1974" s="319"/>
      <c r="C1974" s="304"/>
      <c r="D1974" s="304"/>
      <c r="E1974" s="320"/>
      <c r="F1974" s="304"/>
      <c r="G1974" s="304"/>
      <c r="L1974" s="304"/>
    </row>
    <row r="1975" spans="1:12" ht="12.75">
      <c r="A1975" s="304"/>
      <c r="B1975" s="304"/>
      <c r="C1975" s="304"/>
      <c r="D1975" s="304"/>
      <c r="E1975" s="320"/>
      <c r="F1975" s="304"/>
      <c r="G1975" s="304"/>
      <c r="L1975" s="304"/>
    </row>
    <row r="1976" spans="1:12" ht="12.75">
      <c r="A1976" s="304"/>
      <c r="B1976" s="304"/>
      <c r="C1976" s="304"/>
      <c r="D1976" s="304"/>
      <c r="E1976" s="320"/>
      <c r="F1976" s="304"/>
      <c r="G1976" s="304"/>
      <c r="L1976" s="304"/>
    </row>
    <row r="1977" spans="1:12" ht="12.75">
      <c r="A1977" s="304"/>
      <c r="B1977" s="304"/>
      <c r="C1977" s="304"/>
      <c r="D1977" s="304"/>
      <c r="E1977" s="320"/>
      <c r="F1977" s="304"/>
      <c r="G1977" s="304"/>
      <c r="L1977" s="304"/>
    </row>
    <row r="1978" spans="1:12" ht="12.75">
      <c r="A1978" s="304"/>
      <c r="B1978" s="304"/>
      <c r="C1978" s="304"/>
      <c r="D1978" s="304"/>
      <c r="E1978" s="320"/>
      <c r="F1978" s="304"/>
      <c r="G1978" s="304"/>
      <c r="L1978" s="304"/>
    </row>
    <row r="1979" spans="1:12" ht="12.75">
      <c r="A1979" s="304"/>
      <c r="B1979" s="304"/>
      <c r="C1979" s="304"/>
      <c r="D1979" s="304"/>
      <c r="E1979" s="320"/>
      <c r="F1979" s="304"/>
      <c r="G1979" s="304"/>
      <c r="L1979" s="304"/>
    </row>
    <row r="1980" spans="1:12" ht="12.75">
      <c r="A1980" s="304"/>
      <c r="B1980" s="304"/>
      <c r="C1980" s="304"/>
      <c r="D1980" s="304"/>
      <c r="E1980" s="320"/>
      <c r="F1980" s="304"/>
      <c r="G1980" s="304"/>
      <c r="L1980" s="304"/>
    </row>
    <row r="1981" spans="1:12" ht="12.75">
      <c r="A1981" s="304"/>
      <c r="B1981" s="304"/>
      <c r="C1981" s="304"/>
      <c r="D1981" s="304"/>
      <c r="E1981" s="320"/>
      <c r="F1981" s="304"/>
      <c r="G1981" s="304"/>
      <c r="L1981" s="304"/>
    </row>
    <row r="1982" spans="1:12" ht="12.75">
      <c r="A1982" s="304"/>
      <c r="B1982" s="304"/>
      <c r="C1982" s="304"/>
      <c r="D1982" s="304"/>
      <c r="E1982" s="320"/>
      <c r="F1982" s="304"/>
      <c r="G1982" s="304"/>
      <c r="L1982" s="304"/>
    </row>
    <row r="1983" spans="1:12" ht="12.75">
      <c r="A1983" s="304"/>
      <c r="B1983" s="304"/>
      <c r="C1983" s="304"/>
      <c r="D1983" s="304"/>
      <c r="E1983" s="320"/>
      <c r="F1983" s="304"/>
      <c r="G1983" s="304"/>
      <c r="L1983" s="304"/>
    </row>
    <row r="1984" spans="1:12" ht="12.75">
      <c r="A1984" s="304"/>
      <c r="B1984" s="304"/>
      <c r="C1984" s="304"/>
      <c r="D1984" s="304"/>
      <c r="E1984" s="320"/>
      <c r="F1984" s="304"/>
      <c r="G1984" s="304"/>
      <c r="L1984" s="304"/>
    </row>
    <row r="1985" spans="1:12" ht="12.75">
      <c r="A1985" s="304"/>
      <c r="B1985" s="304"/>
      <c r="C1985" s="304"/>
      <c r="D1985" s="304"/>
      <c r="E1985" s="320"/>
      <c r="F1985" s="304"/>
      <c r="G1985" s="304"/>
      <c r="L1985" s="304"/>
    </row>
    <row r="1986" spans="1:12" ht="12.75">
      <c r="A1986" s="304"/>
      <c r="B1986" s="304"/>
      <c r="C1986" s="304"/>
      <c r="D1986" s="304"/>
      <c r="E1986" s="320"/>
      <c r="F1986" s="304"/>
      <c r="G1986" s="304"/>
      <c r="L1986" s="304"/>
    </row>
  </sheetData>
  <sheetProtection/>
  <mergeCells count="1516">
    <mergeCell ref="C1901:D1901"/>
    <mergeCell ref="C1902:D1902"/>
    <mergeCell ref="C1895:D1895"/>
    <mergeCell ref="C1896:D1896"/>
    <mergeCell ref="C1897:D1897"/>
    <mergeCell ref="C1898:D1898"/>
    <mergeCell ref="C1899:D1899"/>
    <mergeCell ref="C1900:D1900"/>
    <mergeCell ref="C1889:D1889"/>
    <mergeCell ref="C1890:D1890"/>
    <mergeCell ref="C1891:D1891"/>
    <mergeCell ref="C1892:D1892"/>
    <mergeCell ref="C1893:D1893"/>
    <mergeCell ref="C1894:D1894"/>
    <mergeCell ref="C1883:D1883"/>
    <mergeCell ref="C1884:D1884"/>
    <mergeCell ref="C1885:D1885"/>
    <mergeCell ref="C1886:D1886"/>
    <mergeCell ref="C1887:D1887"/>
    <mergeCell ref="C1888:D1888"/>
    <mergeCell ref="C1877:D1877"/>
    <mergeCell ref="C1878:D1878"/>
    <mergeCell ref="C1879:D1879"/>
    <mergeCell ref="C1880:D1880"/>
    <mergeCell ref="C1881:D1881"/>
    <mergeCell ref="C1882:D1882"/>
    <mergeCell ref="C1871:D1871"/>
    <mergeCell ref="C1872:D1872"/>
    <mergeCell ref="C1873:D1873"/>
    <mergeCell ref="C1874:D1874"/>
    <mergeCell ref="C1875:D1875"/>
    <mergeCell ref="C1876:D1876"/>
    <mergeCell ref="C1865:D1865"/>
    <mergeCell ref="C1866:D1866"/>
    <mergeCell ref="C1867:D1867"/>
    <mergeCell ref="C1868:D1868"/>
    <mergeCell ref="C1869:D1869"/>
    <mergeCell ref="C1870:D1870"/>
    <mergeCell ref="C1859:D1859"/>
    <mergeCell ref="C1860:D1860"/>
    <mergeCell ref="C1861:D1861"/>
    <mergeCell ref="C1862:D1862"/>
    <mergeCell ref="C1863:D1863"/>
    <mergeCell ref="C1864:D1864"/>
    <mergeCell ref="C1853:D1853"/>
    <mergeCell ref="C1854:D1854"/>
    <mergeCell ref="C1855:D1855"/>
    <mergeCell ref="C1856:D1856"/>
    <mergeCell ref="C1857:D1857"/>
    <mergeCell ref="C1858:D1858"/>
    <mergeCell ref="C1847:D1847"/>
    <mergeCell ref="C1848:D1848"/>
    <mergeCell ref="C1849:D1849"/>
    <mergeCell ref="C1850:D1850"/>
    <mergeCell ref="C1851:D1851"/>
    <mergeCell ref="C1852:D1852"/>
    <mergeCell ref="C1841:D1841"/>
    <mergeCell ref="C1842:D1842"/>
    <mergeCell ref="C1843:D1843"/>
    <mergeCell ref="C1844:D1844"/>
    <mergeCell ref="C1845:D1845"/>
    <mergeCell ref="C1846:D1846"/>
    <mergeCell ref="C1835:D1835"/>
    <mergeCell ref="C1836:D1836"/>
    <mergeCell ref="C1837:D1837"/>
    <mergeCell ref="C1838:D1838"/>
    <mergeCell ref="C1839:D1839"/>
    <mergeCell ref="C1840:D1840"/>
    <mergeCell ref="C1829:D1829"/>
    <mergeCell ref="C1830:D1830"/>
    <mergeCell ref="C1831:D1831"/>
    <mergeCell ref="C1832:D1832"/>
    <mergeCell ref="C1833:D1833"/>
    <mergeCell ref="C1834:D1834"/>
    <mergeCell ref="C1823:D1823"/>
    <mergeCell ref="C1824:D1824"/>
    <mergeCell ref="C1825:D1825"/>
    <mergeCell ref="C1826:D1826"/>
    <mergeCell ref="C1827:D1827"/>
    <mergeCell ref="C1828:D1828"/>
    <mergeCell ref="C1817:D1817"/>
    <mergeCell ref="C1818:D1818"/>
    <mergeCell ref="C1819:D1819"/>
    <mergeCell ref="C1820:D1820"/>
    <mergeCell ref="C1821:D1821"/>
    <mergeCell ref="C1822:D1822"/>
    <mergeCell ref="C1811:D1811"/>
    <mergeCell ref="C1812:D1812"/>
    <mergeCell ref="C1813:D1813"/>
    <mergeCell ref="C1814:D1814"/>
    <mergeCell ref="C1815:D1815"/>
    <mergeCell ref="C1816:D1816"/>
    <mergeCell ref="C1805:D1805"/>
    <mergeCell ref="C1806:D1806"/>
    <mergeCell ref="C1807:D1807"/>
    <mergeCell ref="C1808:D1808"/>
    <mergeCell ref="C1809:D1809"/>
    <mergeCell ref="C1810:D1810"/>
    <mergeCell ref="C1799:D1799"/>
    <mergeCell ref="C1800:D1800"/>
    <mergeCell ref="C1801:D1801"/>
    <mergeCell ref="C1802:D1802"/>
    <mergeCell ref="C1803:D1803"/>
    <mergeCell ref="C1804:D1804"/>
    <mergeCell ref="C1793:D1793"/>
    <mergeCell ref="C1794:D1794"/>
    <mergeCell ref="C1795:D1795"/>
    <mergeCell ref="C1796:D1796"/>
    <mergeCell ref="C1797:D1797"/>
    <mergeCell ref="C1798:D1798"/>
    <mergeCell ref="C1787:D1787"/>
    <mergeCell ref="C1788:D1788"/>
    <mergeCell ref="C1789:D1789"/>
    <mergeCell ref="C1790:D1790"/>
    <mergeCell ref="C1791:D1791"/>
    <mergeCell ref="C1792:D1792"/>
    <mergeCell ref="C1781:D1781"/>
    <mergeCell ref="C1782:D1782"/>
    <mergeCell ref="C1783:D1783"/>
    <mergeCell ref="C1784:D1784"/>
    <mergeCell ref="C1785:D1785"/>
    <mergeCell ref="C1786:D1786"/>
    <mergeCell ref="C1775:D1775"/>
    <mergeCell ref="C1776:D1776"/>
    <mergeCell ref="C1777:D1777"/>
    <mergeCell ref="C1778:D1778"/>
    <mergeCell ref="C1779:D1779"/>
    <mergeCell ref="C1780:D1780"/>
    <mergeCell ref="C1769:D1769"/>
    <mergeCell ref="C1770:D1770"/>
    <mergeCell ref="C1771:D1771"/>
    <mergeCell ref="C1772:D1772"/>
    <mergeCell ref="C1773:D1773"/>
    <mergeCell ref="C1774:D1774"/>
    <mergeCell ref="C1763:D1763"/>
    <mergeCell ref="C1764:D1764"/>
    <mergeCell ref="C1765:D1765"/>
    <mergeCell ref="C1766:D1766"/>
    <mergeCell ref="C1767:D1767"/>
    <mergeCell ref="C1768:D1768"/>
    <mergeCell ref="C1757:D1757"/>
    <mergeCell ref="C1758:D1758"/>
    <mergeCell ref="C1759:D1759"/>
    <mergeCell ref="C1760:D1760"/>
    <mergeCell ref="C1761:D1761"/>
    <mergeCell ref="C1762:D1762"/>
    <mergeCell ref="C1751:D1751"/>
    <mergeCell ref="C1752:D1752"/>
    <mergeCell ref="C1753:D1753"/>
    <mergeCell ref="C1754:D1754"/>
    <mergeCell ref="C1755:D1755"/>
    <mergeCell ref="C1756:D1756"/>
    <mergeCell ref="C1745:D1745"/>
    <mergeCell ref="C1746:D1746"/>
    <mergeCell ref="C1747:D1747"/>
    <mergeCell ref="C1748:D1748"/>
    <mergeCell ref="C1749:D1749"/>
    <mergeCell ref="C1750:D1750"/>
    <mergeCell ref="C1739:D1739"/>
    <mergeCell ref="C1740:D1740"/>
    <mergeCell ref="C1741:D1741"/>
    <mergeCell ref="C1742:D1742"/>
    <mergeCell ref="C1743:D1743"/>
    <mergeCell ref="C1744:D1744"/>
    <mergeCell ref="C1733:D1733"/>
    <mergeCell ref="C1734:D1734"/>
    <mergeCell ref="C1735:D1735"/>
    <mergeCell ref="C1736:D1736"/>
    <mergeCell ref="C1737:D1737"/>
    <mergeCell ref="C1738:D1738"/>
    <mergeCell ref="C1727:D1727"/>
    <mergeCell ref="C1728:D1728"/>
    <mergeCell ref="C1729:D1729"/>
    <mergeCell ref="C1730:D1730"/>
    <mergeCell ref="C1731:D1731"/>
    <mergeCell ref="C1732:D1732"/>
    <mergeCell ref="C1721:D1721"/>
    <mergeCell ref="C1722:D1722"/>
    <mergeCell ref="C1723:D1723"/>
    <mergeCell ref="C1724:D1724"/>
    <mergeCell ref="C1725:D1725"/>
    <mergeCell ref="C1726:D1726"/>
    <mergeCell ref="C1715:D1715"/>
    <mergeCell ref="C1716:D1716"/>
    <mergeCell ref="C1717:D1717"/>
    <mergeCell ref="C1718:D1718"/>
    <mergeCell ref="C1719:D1719"/>
    <mergeCell ref="C1720:D1720"/>
    <mergeCell ref="C1709:D1709"/>
    <mergeCell ref="C1710:D1710"/>
    <mergeCell ref="C1711:D1711"/>
    <mergeCell ref="C1712:D1712"/>
    <mergeCell ref="C1713:D1713"/>
    <mergeCell ref="C1714:D1714"/>
    <mergeCell ref="C1703:D1703"/>
    <mergeCell ref="C1704:D1704"/>
    <mergeCell ref="C1705:D1705"/>
    <mergeCell ref="C1706:D1706"/>
    <mergeCell ref="C1707:D1707"/>
    <mergeCell ref="C1708:D1708"/>
    <mergeCell ref="C1697:D1697"/>
    <mergeCell ref="C1698:D1698"/>
    <mergeCell ref="C1699:D1699"/>
    <mergeCell ref="C1700:D1700"/>
    <mergeCell ref="C1701:D1701"/>
    <mergeCell ref="C1702:D1702"/>
    <mergeCell ref="C1691:D1691"/>
    <mergeCell ref="C1692:D1692"/>
    <mergeCell ref="C1693:D1693"/>
    <mergeCell ref="C1694:D1694"/>
    <mergeCell ref="C1695:D1695"/>
    <mergeCell ref="C1696:D1696"/>
    <mergeCell ref="C1685:D1685"/>
    <mergeCell ref="C1686:D1686"/>
    <mergeCell ref="C1687:D1687"/>
    <mergeCell ref="C1688:D1688"/>
    <mergeCell ref="C1689:D1689"/>
    <mergeCell ref="C1690:D1690"/>
    <mergeCell ref="C1679:D1679"/>
    <mergeCell ref="C1680:D1680"/>
    <mergeCell ref="C1681:D1681"/>
    <mergeCell ref="C1682:D1682"/>
    <mergeCell ref="C1683:D1683"/>
    <mergeCell ref="C1684:D1684"/>
    <mergeCell ref="C1673:D1673"/>
    <mergeCell ref="C1674:D1674"/>
    <mergeCell ref="C1675:D1675"/>
    <mergeCell ref="C1676:D1676"/>
    <mergeCell ref="C1677:D1677"/>
    <mergeCell ref="C1678:D1678"/>
    <mergeCell ref="C1667:D1667"/>
    <mergeCell ref="C1668:D1668"/>
    <mergeCell ref="C1669:D1669"/>
    <mergeCell ref="C1670:D1670"/>
    <mergeCell ref="C1671:D1671"/>
    <mergeCell ref="C1672:D1672"/>
    <mergeCell ref="C1661:D1661"/>
    <mergeCell ref="C1662:D1662"/>
    <mergeCell ref="C1663:D1663"/>
    <mergeCell ref="C1664:D1664"/>
    <mergeCell ref="C1665:D1665"/>
    <mergeCell ref="C1666:D1666"/>
    <mergeCell ref="C1655:D1655"/>
    <mergeCell ref="C1656:D1656"/>
    <mergeCell ref="C1657:D1657"/>
    <mergeCell ref="C1658:D1658"/>
    <mergeCell ref="C1659:D1659"/>
    <mergeCell ref="C1660:D1660"/>
    <mergeCell ref="C1649:D1649"/>
    <mergeCell ref="C1650:D1650"/>
    <mergeCell ref="C1651:D1651"/>
    <mergeCell ref="C1652:D1652"/>
    <mergeCell ref="C1653:D1653"/>
    <mergeCell ref="C1654:D1654"/>
    <mergeCell ref="C1643:D1643"/>
    <mergeCell ref="C1644:D1644"/>
    <mergeCell ref="C1645:D1645"/>
    <mergeCell ref="C1646:D1646"/>
    <mergeCell ref="C1647:D1647"/>
    <mergeCell ref="C1648:D1648"/>
    <mergeCell ref="C1637:D1637"/>
    <mergeCell ref="C1638:D1638"/>
    <mergeCell ref="C1639:D1639"/>
    <mergeCell ref="C1640:D1640"/>
    <mergeCell ref="C1641:D1641"/>
    <mergeCell ref="C1642:D1642"/>
    <mergeCell ref="C1631:D1631"/>
    <mergeCell ref="C1632:D1632"/>
    <mergeCell ref="C1633:D1633"/>
    <mergeCell ref="C1634:D1634"/>
    <mergeCell ref="C1635:D1635"/>
    <mergeCell ref="C1636:D1636"/>
    <mergeCell ref="C1625:D1625"/>
    <mergeCell ref="C1626:D1626"/>
    <mergeCell ref="C1627:D1627"/>
    <mergeCell ref="C1628:D1628"/>
    <mergeCell ref="C1629:D1629"/>
    <mergeCell ref="C1630:D1630"/>
    <mergeCell ref="C1619:D1619"/>
    <mergeCell ref="C1620:D1620"/>
    <mergeCell ref="C1621:D1621"/>
    <mergeCell ref="C1622:D1622"/>
    <mergeCell ref="C1623:D1623"/>
    <mergeCell ref="C1624:D1624"/>
    <mergeCell ref="C1613:D1613"/>
    <mergeCell ref="C1614:D1614"/>
    <mergeCell ref="C1615:D1615"/>
    <mergeCell ref="C1616:D1616"/>
    <mergeCell ref="C1617:D1617"/>
    <mergeCell ref="C1618:D1618"/>
    <mergeCell ref="C1607:D1607"/>
    <mergeCell ref="C1608:D1608"/>
    <mergeCell ref="C1609:D1609"/>
    <mergeCell ref="C1610:D1610"/>
    <mergeCell ref="C1611:D1611"/>
    <mergeCell ref="C1612:D1612"/>
    <mergeCell ref="C1601:D1601"/>
    <mergeCell ref="C1602:D1602"/>
    <mergeCell ref="C1603:D1603"/>
    <mergeCell ref="C1604:D1604"/>
    <mergeCell ref="C1605:D1605"/>
    <mergeCell ref="C1606:D1606"/>
    <mergeCell ref="C1595:D1595"/>
    <mergeCell ref="C1596:D1596"/>
    <mergeCell ref="C1597:D1597"/>
    <mergeCell ref="C1598:D1598"/>
    <mergeCell ref="C1599:D1599"/>
    <mergeCell ref="C1600:D1600"/>
    <mergeCell ref="C1589:D1589"/>
    <mergeCell ref="C1590:D1590"/>
    <mergeCell ref="C1591:D1591"/>
    <mergeCell ref="C1592:D1592"/>
    <mergeCell ref="C1593:D1593"/>
    <mergeCell ref="C1594:D1594"/>
    <mergeCell ref="C1583:D1583"/>
    <mergeCell ref="C1584:D1584"/>
    <mergeCell ref="C1585:D1585"/>
    <mergeCell ref="C1586:D1586"/>
    <mergeCell ref="C1587:D1587"/>
    <mergeCell ref="C1588:D1588"/>
    <mergeCell ref="C1575:D1575"/>
    <mergeCell ref="C1576:D1576"/>
    <mergeCell ref="C1577:D1577"/>
    <mergeCell ref="C1578:D1578"/>
    <mergeCell ref="C1579:D1579"/>
    <mergeCell ref="C1580:D1580"/>
    <mergeCell ref="C1581:D1581"/>
    <mergeCell ref="C1582:D1582"/>
    <mergeCell ref="C1559:D1559"/>
    <mergeCell ref="C1560:D1560"/>
    <mergeCell ref="C1561:D1561"/>
    <mergeCell ref="C1565:D1565"/>
    <mergeCell ref="C1568:D1568"/>
    <mergeCell ref="C1569:D1569"/>
    <mergeCell ref="C1571:D1571"/>
    <mergeCell ref="C1553:D1553"/>
    <mergeCell ref="C1554:D1554"/>
    <mergeCell ref="C1555:D1555"/>
    <mergeCell ref="C1556:D1556"/>
    <mergeCell ref="C1557:D1557"/>
    <mergeCell ref="C1558:D1558"/>
    <mergeCell ref="C1547:D1547"/>
    <mergeCell ref="C1548:D1548"/>
    <mergeCell ref="C1549:D1549"/>
    <mergeCell ref="C1550:D1550"/>
    <mergeCell ref="C1551:D1551"/>
    <mergeCell ref="C1552:D1552"/>
    <mergeCell ref="C1541:D1541"/>
    <mergeCell ref="C1542:D1542"/>
    <mergeCell ref="C1543:D1543"/>
    <mergeCell ref="C1544:D1544"/>
    <mergeCell ref="C1545:D1545"/>
    <mergeCell ref="C1546:D1546"/>
    <mergeCell ref="C1535:D1535"/>
    <mergeCell ref="C1536:D1536"/>
    <mergeCell ref="C1537:D1537"/>
    <mergeCell ref="C1538:D1538"/>
    <mergeCell ref="C1539:D1539"/>
    <mergeCell ref="C1540:D1540"/>
    <mergeCell ref="C1529:D1529"/>
    <mergeCell ref="C1530:D1530"/>
    <mergeCell ref="C1531:D1531"/>
    <mergeCell ref="C1532:D1532"/>
    <mergeCell ref="C1533:D1533"/>
    <mergeCell ref="C1534:D1534"/>
    <mergeCell ref="C1523:D1523"/>
    <mergeCell ref="C1524:D1524"/>
    <mergeCell ref="C1525:D1525"/>
    <mergeCell ref="C1526:D1526"/>
    <mergeCell ref="C1527:D1527"/>
    <mergeCell ref="C1528:D1528"/>
    <mergeCell ref="C1517:D1517"/>
    <mergeCell ref="C1518:D1518"/>
    <mergeCell ref="C1519:D1519"/>
    <mergeCell ref="C1520:D1520"/>
    <mergeCell ref="C1521:D1521"/>
    <mergeCell ref="C1522:D1522"/>
    <mergeCell ref="C1511:D1511"/>
    <mergeCell ref="C1512:D1512"/>
    <mergeCell ref="C1513:D1513"/>
    <mergeCell ref="C1514:D1514"/>
    <mergeCell ref="C1515:D1515"/>
    <mergeCell ref="C1516:D1516"/>
    <mergeCell ref="C1503:D1503"/>
    <mergeCell ref="C1504:D1504"/>
    <mergeCell ref="C1505:D1505"/>
    <mergeCell ref="C1506:D1506"/>
    <mergeCell ref="C1507:D1507"/>
    <mergeCell ref="C1508:D1508"/>
    <mergeCell ref="C1509:D1509"/>
    <mergeCell ref="C1510:D1510"/>
    <mergeCell ref="C1486:D1486"/>
    <mergeCell ref="C1487:D1487"/>
    <mergeCell ref="C1488:D1488"/>
    <mergeCell ref="C1490:D1490"/>
    <mergeCell ref="C1495:D1495"/>
    <mergeCell ref="C1496:D1496"/>
    <mergeCell ref="C1498:D1498"/>
    <mergeCell ref="C1499:D1499"/>
    <mergeCell ref="C1480:D1480"/>
    <mergeCell ref="C1481:D1481"/>
    <mergeCell ref="C1482:D1482"/>
    <mergeCell ref="C1483:D1483"/>
    <mergeCell ref="C1484:D1484"/>
    <mergeCell ref="C1485:D1485"/>
    <mergeCell ref="C1473:D1473"/>
    <mergeCell ref="C1475:D1475"/>
    <mergeCell ref="C1476:D1476"/>
    <mergeCell ref="C1477:D1477"/>
    <mergeCell ref="C1478:D1478"/>
    <mergeCell ref="C1479:D1479"/>
    <mergeCell ref="C1467:D1467"/>
    <mergeCell ref="C1468:D1468"/>
    <mergeCell ref="C1469:D1469"/>
    <mergeCell ref="C1470:D1470"/>
    <mergeCell ref="C1471:D1471"/>
    <mergeCell ref="C1472:D1472"/>
    <mergeCell ref="C1461:D1461"/>
    <mergeCell ref="C1462:D1462"/>
    <mergeCell ref="C1463:D1463"/>
    <mergeCell ref="C1464:D1464"/>
    <mergeCell ref="C1465:D1465"/>
    <mergeCell ref="C1466:D1466"/>
    <mergeCell ref="C1454:D1454"/>
    <mergeCell ref="C1455:D1455"/>
    <mergeCell ref="C1456:D1456"/>
    <mergeCell ref="C1457:D1457"/>
    <mergeCell ref="C1458:D1458"/>
    <mergeCell ref="C1460:D1460"/>
    <mergeCell ref="C1448:D1448"/>
    <mergeCell ref="C1449:D1449"/>
    <mergeCell ref="C1450:D1450"/>
    <mergeCell ref="C1451:D1451"/>
    <mergeCell ref="C1452:D1452"/>
    <mergeCell ref="C1453:D1453"/>
    <mergeCell ref="C1441:D1441"/>
    <mergeCell ref="C1442:D1442"/>
    <mergeCell ref="C1444:D1444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9:D1429"/>
    <mergeCell ref="C1430:D1430"/>
    <mergeCell ref="C1431:D1431"/>
    <mergeCell ref="C1432:D1432"/>
    <mergeCell ref="C1433:D1433"/>
    <mergeCell ref="C1434:D1434"/>
    <mergeCell ref="C1421:D1421"/>
    <mergeCell ref="C1422:D1422"/>
    <mergeCell ref="C1423:D1423"/>
    <mergeCell ref="C1424:D1424"/>
    <mergeCell ref="C1426:D1426"/>
    <mergeCell ref="C1428:D1428"/>
    <mergeCell ref="C1415:D1415"/>
    <mergeCell ref="C1416:D1416"/>
    <mergeCell ref="C1417:D1417"/>
    <mergeCell ref="C1418:D1418"/>
    <mergeCell ref="C1419:D1419"/>
    <mergeCell ref="C1420:D1420"/>
    <mergeCell ref="C1404:D1404"/>
    <mergeCell ref="C1405:D1405"/>
    <mergeCell ref="C1406:D1406"/>
    <mergeCell ref="C1407:D1407"/>
    <mergeCell ref="C1411:D1411"/>
    <mergeCell ref="C1412:D1412"/>
    <mergeCell ref="C1413:D1413"/>
    <mergeCell ref="C1414:D1414"/>
    <mergeCell ref="C1393:D1393"/>
    <mergeCell ref="C1394:D1394"/>
    <mergeCell ref="C1396:D1396"/>
    <mergeCell ref="C1397:D1397"/>
    <mergeCell ref="C1399:D1399"/>
    <mergeCell ref="C1400:D1400"/>
    <mergeCell ref="C1402:D1402"/>
    <mergeCell ref="C1403:D1403"/>
    <mergeCell ref="C1361:D1361"/>
    <mergeCell ref="C1366:D1366"/>
    <mergeCell ref="C1367:D1367"/>
    <mergeCell ref="C1368:D1368"/>
    <mergeCell ref="C1330:D1330"/>
    <mergeCell ref="C1331:D1331"/>
    <mergeCell ref="C1333:D1333"/>
    <mergeCell ref="C1334:D1334"/>
    <mergeCell ref="C1335:D1335"/>
    <mergeCell ref="C1358:D1358"/>
    <mergeCell ref="C1322:D1322"/>
    <mergeCell ref="C1323:D1323"/>
    <mergeCell ref="C1324:D1324"/>
    <mergeCell ref="C1325:D1325"/>
    <mergeCell ref="C1327:D1327"/>
    <mergeCell ref="C1328:D1328"/>
    <mergeCell ref="C1315:D1315"/>
    <mergeCell ref="C1316:D1316"/>
    <mergeCell ref="C1317:D1317"/>
    <mergeCell ref="C1319:D1319"/>
    <mergeCell ref="C1320:D1320"/>
    <mergeCell ref="C1321:D1321"/>
    <mergeCell ref="C1307:D1307"/>
    <mergeCell ref="C1308:D1308"/>
    <mergeCell ref="C1309:D1309"/>
    <mergeCell ref="C1310:D1310"/>
    <mergeCell ref="C1312:D1312"/>
    <mergeCell ref="C1313:D1313"/>
    <mergeCell ref="C1294:D1294"/>
    <mergeCell ref="C1299:D1299"/>
    <mergeCell ref="C1301:D1301"/>
    <mergeCell ref="C1302:D1302"/>
    <mergeCell ref="C1303:D1303"/>
    <mergeCell ref="C1304:D1304"/>
    <mergeCell ref="C1305:D1305"/>
    <mergeCell ref="C1306:D1306"/>
    <mergeCell ref="C1283:D1283"/>
    <mergeCell ref="C1285:D1285"/>
    <mergeCell ref="C1287:D1287"/>
    <mergeCell ref="C1289:D1289"/>
    <mergeCell ref="C1291:D1291"/>
    <mergeCell ref="C1292:D1292"/>
    <mergeCell ref="C1277:D1277"/>
    <mergeCell ref="C1278:D1278"/>
    <mergeCell ref="C1279:D1279"/>
    <mergeCell ref="C1280:D1280"/>
    <mergeCell ref="C1281:D1281"/>
    <mergeCell ref="C1282:D1282"/>
    <mergeCell ref="C1269:D1269"/>
    <mergeCell ref="C1270:D1270"/>
    <mergeCell ref="C1272:D1272"/>
    <mergeCell ref="C1273:D1273"/>
    <mergeCell ref="C1275:D1275"/>
    <mergeCell ref="C1276:D1276"/>
    <mergeCell ref="C1260:D1260"/>
    <mergeCell ref="C1261:D1261"/>
    <mergeCell ref="C1262:D1262"/>
    <mergeCell ref="C1264:D1264"/>
    <mergeCell ref="C1265:D1265"/>
    <mergeCell ref="C1267:D1267"/>
    <mergeCell ref="C1253:D1253"/>
    <mergeCell ref="C1255:D1255"/>
    <mergeCell ref="C1256:D1256"/>
    <mergeCell ref="C1257:D1257"/>
    <mergeCell ref="C1258:D1258"/>
    <mergeCell ref="C1259:D1259"/>
    <mergeCell ref="C1244:D1244"/>
    <mergeCell ref="C1246:D1246"/>
    <mergeCell ref="C1247:D1247"/>
    <mergeCell ref="C1249:D1249"/>
    <mergeCell ref="C1251:D1251"/>
    <mergeCell ref="C1252:D1252"/>
    <mergeCell ref="C1236:D1236"/>
    <mergeCell ref="C1237:D1237"/>
    <mergeCell ref="C1238:D1238"/>
    <mergeCell ref="C1240:D1240"/>
    <mergeCell ref="C1241:D1241"/>
    <mergeCell ref="C1243:D1243"/>
    <mergeCell ref="C1228:D1228"/>
    <mergeCell ref="C1229:D1229"/>
    <mergeCell ref="C1230:D1230"/>
    <mergeCell ref="C1232:D1232"/>
    <mergeCell ref="C1233:D1233"/>
    <mergeCell ref="C1235:D1235"/>
    <mergeCell ref="C1219:D1219"/>
    <mergeCell ref="C1220:D1220"/>
    <mergeCell ref="C1221:D1221"/>
    <mergeCell ref="C1222:D1222"/>
    <mergeCell ref="C1223:D1223"/>
    <mergeCell ref="C1225:D1225"/>
    <mergeCell ref="C1226:D1226"/>
    <mergeCell ref="C1227:D1227"/>
    <mergeCell ref="C1208:D1208"/>
    <mergeCell ref="C1210:D1210"/>
    <mergeCell ref="C1211:D1211"/>
    <mergeCell ref="C1213:D1213"/>
    <mergeCell ref="C1214:D1214"/>
    <mergeCell ref="C1203:D1203"/>
    <mergeCell ref="C1204:D1204"/>
    <mergeCell ref="C1189:D1189"/>
    <mergeCell ref="C1194:D1194"/>
    <mergeCell ref="C1195:D1195"/>
    <mergeCell ref="C1196:D1196"/>
    <mergeCell ref="C1181:D1181"/>
    <mergeCell ref="C1182:D1182"/>
    <mergeCell ref="C1184:D1184"/>
    <mergeCell ref="C1186:D1186"/>
    <mergeCell ref="C1187:D1187"/>
    <mergeCell ref="C1188:D1188"/>
    <mergeCell ref="C1171:D1171"/>
    <mergeCell ref="C1173:D1173"/>
    <mergeCell ref="C1175:D1175"/>
    <mergeCell ref="C1177:D1177"/>
    <mergeCell ref="C1179:D1179"/>
    <mergeCell ref="C1180:D1180"/>
    <mergeCell ref="C1161:D1161"/>
    <mergeCell ref="C1163:D1163"/>
    <mergeCell ref="C1164:D1164"/>
    <mergeCell ref="C1166:D1166"/>
    <mergeCell ref="C1168:D1168"/>
    <mergeCell ref="C1169:D1169"/>
    <mergeCell ref="C1154:D1154"/>
    <mergeCell ref="C1155:D1155"/>
    <mergeCell ref="C1156:D1156"/>
    <mergeCell ref="C1157:D1157"/>
    <mergeCell ref="C1159:D1159"/>
    <mergeCell ref="C1160:D1160"/>
    <mergeCell ref="C1147:D1147"/>
    <mergeCell ref="C1148:D1148"/>
    <mergeCell ref="C1150:D1150"/>
    <mergeCell ref="C1151:D1151"/>
    <mergeCell ref="C1152:D1152"/>
    <mergeCell ref="C1153:D1153"/>
    <mergeCell ref="C1139:D1139"/>
    <mergeCell ref="C1141:D1141"/>
    <mergeCell ref="C1142:D1142"/>
    <mergeCell ref="C1143:D1143"/>
    <mergeCell ref="C1144:D1144"/>
    <mergeCell ref="C1145:D1145"/>
    <mergeCell ref="C1133:D1133"/>
    <mergeCell ref="C1134:D1134"/>
    <mergeCell ref="C1135:D1135"/>
    <mergeCell ref="C1136:D1136"/>
    <mergeCell ref="C1137:D1137"/>
    <mergeCell ref="C1138:D1138"/>
    <mergeCell ref="C1127:D1127"/>
    <mergeCell ref="C1128:D1128"/>
    <mergeCell ref="C1129:D1129"/>
    <mergeCell ref="C1130:D1130"/>
    <mergeCell ref="C1131:D1131"/>
    <mergeCell ref="C1132:D1132"/>
    <mergeCell ref="C1120:D1120"/>
    <mergeCell ref="C1121:D1121"/>
    <mergeCell ref="C1122:D1122"/>
    <mergeCell ref="C1123:D1123"/>
    <mergeCell ref="C1124:D1124"/>
    <mergeCell ref="C1125:D1125"/>
    <mergeCell ref="C1114:D1114"/>
    <mergeCell ref="C1115:D1115"/>
    <mergeCell ref="C1116:D1116"/>
    <mergeCell ref="C1117:D1117"/>
    <mergeCell ref="C1118:D1118"/>
    <mergeCell ref="C1119:D1119"/>
    <mergeCell ref="C1107:D1107"/>
    <mergeCell ref="C1108:D1108"/>
    <mergeCell ref="C1109:D1109"/>
    <mergeCell ref="C1111:D1111"/>
    <mergeCell ref="C1112:D1112"/>
    <mergeCell ref="C1113:D1113"/>
    <mergeCell ref="C1101:D1101"/>
    <mergeCell ref="C1102:D1102"/>
    <mergeCell ref="C1103:D1103"/>
    <mergeCell ref="C1104:D1104"/>
    <mergeCell ref="C1105:D1105"/>
    <mergeCell ref="C1106:D1106"/>
    <mergeCell ref="C1089:D1089"/>
    <mergeCell ref="C1094:D1094"/>
    <mergeCell ref="C1095:D1095"/>
    <mergeCell ref="C1096:D1096"/>
    <mergeCell ref="C1097:D1097"/>
    <mergeCell ref="C1098:D1098"/>
    <mergeCell ref="C1099:D1099"/>
    <mergeCell ref="C1100:D1100"/>
    <mergeCell ref="C1081:D1081"/>
    <mergeCell ref="C1083:D1083"/>
    <mergeCell ref="C1085:D1085"/>
    <mergeCell ref="C1086:D1086"/>
    <mergeCell ref="C1087:D1087"/>
    <mergeCell ref="C1088:D1088"/>
    <mergeCell ref="C1074:D1074"/>
    <mergeCell ref="C1075:D1075"/>
    <mergeCell ref="C1077:D1077"/>
    <mergeCell ref="C1078:D1078"/>
    <mergeCell ref="C1079:D1079"/>
    <mergeCell ref="C1080:D1080"/>
    <mergeCell ref="C1067:D1067"/>
    <mergeCell ref="C1068:D1068"/>
    <mergeCell ref="C1069:D1069"/>
    <mergeCell ref="C1071:D1071"/>
    <mergeCell ref="C1072:D1072"/>
    <mergeCell ref="C1073:D1073"/>
    <mergeCell ref="C1058:D1058"/>
    <mergeCell ref="C1060:D1060"/>
    <mergeCell ref="C1061:D1061"/>
    <mergeCell ref="C1063:D1063"/>
    <mergeCell ref="C1065:D1065"/>
    <mergeCell ref="C1066:D1066"/>
    <mergeCell ref="C1051:D1051"/>
    <mergeCell ref="C1052:D1052"/>
    <mergeCell ref="C1053:D1053"/>
    <mergeCell ref="C1055:D1055"/>
    <mergeCell ref="C1056:D1056"/>
    <mergeCell ref="C1057:D1057"/>
    <mergeCell ref="C1044:D1044"/>
    <mergeCell ref="C1045:D1045"/>
    <mergeCell ref="C1046:D1046"/>
    <mergeCell ref="C1047:D1047"/>
    <mergeCell ref="C1049:D1049"/>
    <mergeCell ref="C1050:D1050"/>
    <mergeCell ref="C1037:D1037"/>
    <mergeCell ref="C1038:D1038"/>
    <mergeCell ref="C1039:D1039"/>
    <mergeCell ref="C1040:D1040"/>
    <mergeCell ref="C1042:D1042"/>
    <mergeCell ref="C1043:D1043"/>
    <mergeCell ref="C1031:D1031"/>
    <mergeCell ref="C1032:D1032"/>
    <mergeCell ref="C1033:D1033"/>
    <mergeCell ref="C1034:D1034"/>
    <mergeCell ref="C1035:D1035"/>
    <mergeCell ref="C1036:D1036"/>
    <mergeCell ref="C1025:D1025"/>
    <mergeCell ref="C1026:D1026"/>
    <mergeCell ref="C1027:D1027"/>
    <mergeCell ref="C1028:D1028"/>
    <mergeCell ref="C1029:D1029"/>
    <mergeCell ref="C1030:D1030"/>
    <mergeCell ref="C1017:D1017"/>
    <mergeCell ref="C1018:D1018"/>
    <mergeCell ref="C1019:D1019"/>
    <mergeCell ref="C1021:D1021"/>
    <mergeCell ref="C1022:D1022"/>
    <mergeCell ref="C1023:D1023"/>
    <mergeCell ref="C1008:D1008"/>
    <mergeCell ref="C1009:D1009"/>
    <mergeCell ref="C1011:D1011"/>
    <mergeCell ref="C1012:D1012"/>
    <mergeCell ref="C1014:D1014"/>
    <mergeCell ref="C1015:D1015"/>
    <mergeCell ref="C1001:D1001"/>
    <mergeCell ref="C1002:D1002"/>
    <mergeCell ref="C1003:D1003"/>
    <mergeCell ref="C1004:D1004"/>
    <mergeCell ref="C1005:D1005"/>
    <mergeCell ref="C1007:D1007"/>
    <mergeCell ref="C988:D988"/>
    <mergeCell ref="C989:D989"/>
    <mergeCell ref="C990:D990"/>
    <mergeCell ref="C995:D995"/>
    <mergeCell ref="C996:D996"/>
    <mergeCell ref="C997:D997"/>
    <mergeCell ref="C998:D998"/>
    <mergeCell ref="C999:D999"/>
    <mergeCell ref="C981:D981"/>
    <mergeCell ref="C982:D982"/>
    <mergeCell ref="C983:D983"/>
    <mergeCell ref="C985:D985"/>
    <mergeCell ref="C986:D986"/>
    <mergeCell ref="C987:D987"/>
    <mergeCell ref="C974:D974"/>
    <mergeCell ref="C975:D975"/>
    <mergeCell ref="C976:D976"/>
    <mergeCell ref="C978:D978"/>
    <mergeCell ref="C979:D979"/>
    <mergeCell ref="C980:D980"/>
    <mergeCell ref="C967:D967"/>
    <mergeCell ref="C968:D968"/>
    <mergeCell ref="C969:D969"/>
    <mergeCell ref="C970:D970"/>
    <mergeCell ref="C971:D971"/>
    <mergeCell ref="C973:D973"/>
    <mergeCell ref="C960:D960"/>
    <mergeCell ref="C961:D961"/>
    <mergeCell ref="C963:D963"/>
    <mergeCell ref="C964:D964"/>
    <mergeCell ref="C965:D965"/>
    <mergeCell ref="C966:D966"/>
    <mergeCell ref="C952:D952"/>
    <mergeCell ref="C953:D953"/>
    <mergeCell ref="C955:D955"/>
    <mergeCell ref="C956:D956"/>
    <mergeCell ref="C957:D957"/>
    <mergeCell ref="C959:D959"/>
    <mergeCell ref="C945:D945"/>
    <mergeCell ref="C946:D946"/>
    <mergeCell ref="C947:D947"/>
    <mergeCell ref="C948:D948"/>
    <mergeCell ref="C949:D949"/>
    <mergeCell ref="C950:D950"/>
    <mergeCell ref="C931:D931"/>
    <mergeCell ref="C932:D932"/>
    <mergeCell ref="C934:D934"/>
    <mergeCell ref="C935:D935"/>
    <mergeCell ref="C937:D937"/>
    <mergeCell ref="C938:D938"/>
    <mergeCell ref="C923:D923"/>
    <mergeCell ref="C924:D924"/>
    <mergeCell ref="C925:D925"/>
    <mergeCell ref="C926:D926"/>
    <mergeCell ref="C928:D928"/>
    <mergeCell ref="C929:D929"/>
    <mergeCell ref="C916:D916"/>
    <mergeCell ref="C917:D917"/>
    <mergeCell ref="C918:D918"/>
    <mergeCell ref="C919:D919"/>
    <mergeCell ref="C920:D920"/>
    <mergeCell ref="C921:D921"/>
    <mergeCell ref="C910:D910"/>
    <mergeCell ref="C911:D911"/>
    <mergeCell ref="C912:D912"/>
    <mergeCell ref="C913:D913"/>
    <mergeCell ref="C914:D914"/>
    <mergeCell ref="C915:D915"/>
    <mergeCell ref="C901:D901"/>
    <mergeCell ref="C903:D903"/>
    <mergeCell ref="C904:D904"/>
    <mergeCell ref="C906:D906"/>
    <mergeCell ref="C907:D907"/>
    <mergeCell ref="C908:D908"/>
    <mergeCell ref="C895:D895"/>
    <mergeCell ref="C896:D896"/>
    <mergeCell ref="C897:D897"/>
    <mergeCell ref="C898:D898"/>
    <mergeCell ref="C899:D899"/>
    <mergeCell ref="C900:D900"/>
    <mergeCell ref="C889:D889"/>
    <mergeCell ref="C890:D890"/>
    <mergeCell ref="C891:D891"/>
    <mergeCell ref="C892:D892"/>
    <mergeCell ref="C893:D893"/>
    <mergeCell ref="C894:D894"/>
    <mergeCell ref="C883:D883"/>
    <mergeCell ref="C884:D884"/>
    <mergeCell ref="C885:D885"/>
    <mergeCell ref="C886:D886"/>
    <mergeCell ref="C887:D887"/>
    <mergeCell ref="C888:D888"/>
    <mergeCell ref="C877:D877"/>
    <mergeCell ref="C878:D878"/>
    <mergeCell ref="C879:D879"/>
    <mergeCell ref="C880:D880"/>
    <mergeCell ref="C881:D881"/>
    <mergeCell ref="C882:D882"/>
    <mergeCell ref="C869:D869"/>
    <mergeCell ref="C870:D870"/>
    <mergeCell ref="C872:D872"/>
    <mergeCell ref="C873:D873"/>
    <mergeCell ref="C874:D874"/>
    <mergeCell ref="C875:D875"/>
    <mergeCell ref="C863:D863"/>
    <mergeCell ref="C864:D864"/>
    <mergeCell ref="C865:D865"/>
    <mergeCell ref="C866:D866"/>
    <mergeCell ref="C867:D867"/>
    <mergeCell ref="C868:D868"/>
    <mergeCell ref="C857:D857"/>
    <mergeCell ref="C858:D858"/>
    <mergeCell ref="C859:D859"/>
    <mergeCell ref="C860:D860"/>
    <mergeCell ref="C861:D861"/>
    <mergeCell ref="C862:D862"/>
    <mergeCell ref="C850:D850"/>
    <mergeCell ref="C851:D851"/>
    <mergeCell ref="C852:D852"/>
    <mergeCell ref="C854:D854"/>
    <mergeCell ref="C855:D855"/>
    <mergeCell ref="C856:D856"/>
    <mergeCell ref="C842:D842"/>
    <mergeCell ref="C843:D843"/>
    <mergeCell ref="C845:D845"/>
    <mergeCell ref="C846:D846"/>
    <mergeCell ref="C847:D847"/>
    <mergeCell ref="C849:D849"/>
    <mergeCell ref="C834:D834"/>
    <mergeCell ref="C836:D836"/>
    <mergeCell ref="C837:D837"/>
    <mergeCell ref="C839:D839"/>
    <mergeCell ref="C840:D840"/>
    <mergeCell ref="C841:D841"/>
    <mergeCell ref="C827:D827"/>
    <mergeCell ref="C828:D828"/>
    <mergeCell ref="C829:D829"/>
    <mergeCell ref="C830:D830"/>
    <mergeCell ref="C831:D831"/>
    <mergeCell ref="C833:D833"/>
    <mergeCell ref="C819:D819"/>
    <mergeCell ref="C821:D821"/>
    <mergeCell ref="C822:D822"/>
    <mergeCell ref="C823:D823"/>
    <mergeCell ref="C825:D825"/>
    <mergeCell ref="C826:D826"/>
    <mergeCell ref="C812:D812"/>
    <mergeCell ref="C813:D813"/>
    <mergeCell ref="C814:D814"/>
    <mergeCell ref="C815:D815"/>
    <mergeCell ref="C816:D816"/>
    <mergeCell ref="C818:D818"/>
    <mergeCell ref="C805:D805"/>
    <mergeCell ref="C806:D806"/>
    <mergeCell ref="C807:D807"/>
    <mergeCell ref="C808:D808"/>
    <mergeCell ref="C810:D810"/>
    <mergeCell ref="C811:D811"/>
    <mergeCell ref="C797:D797"/>
    <mergeCell ref="C798:D798"/>
    <mergeCell ref="C799:D799"/>
    <mergeCell ref="C801:D801"/>
    <mergeCell ref="C802:D802"/>
    <mergeCell ref="C804:D804"/>
    <mergeCell ref="C790:D790"/>
    <mergeCell ref="C791:D791"/>
    <mergeCell ref="C793:D793"/>
    <mergeCell ref="C794:D794"/>
    <mergeCell ref="C795:D795"/>
    <mergeCell ref="C796:D796"/>
    <mergeCell ref="C782:D782"/>
    <mergeCell ref="C784:D784"/>
    <mergeCell ref="C785:D785"/>
    <mergeCell ref="C786:D786"/>
    <mergeCell ref="C788:D788"/>
    <mergeCell ref="C789:D789"/>
    <mergeCell ref="C775:D775"/>
    <mergeCell ref="C776:D776"/>
    <mergeCell ref="C777:D777"/>
    <mergeCell ref="C779:D779"/>
    <mergeCell ref="C780:D780"/>
    <mergeCell ref="C781:D781"/>
    <mergeCell ref="C766:D766"/>
    <mergeCell ref="C768:D768"/>
    <mergeCell ref="C769:D769"/>
    <mergeCell ref="C771:D771"/>
    <mergeCell ref="C772:D772"/>
    <mergeCell ref="C773:D773"/>
    <mergeCell ref="C757:D757"/>
    <mergeCell ref="C759:D759"/>
    <mergeCell ref="C760:D760"/>
    <mergeCell ref="C761:D761"/>
    <mergeCell ref="C763:D763"/>
    <mergeCell ref="C765:D765"/>
    <mergeCell ref="C749:D749"/>
    <mergeCell ref="C750:D750"/>
    <mergeCell ref="C752:D752"/>
    <mergeCell ref="C753:D753"/>
    <mergeCell ref="C755:D755"/>
    <mergeCell ref="C756:D756"/>
    <mergeCell ref="C740:D740"/>
    <mergeCell ref="C741:D741"/>
    <mergeCell ref="C743:D743"/>
    <mergeCell ref="C744:D744"/>
    <mergeCell ref="C746:D746"/>
    <mergeCell ref="C747:D747"/>
    <mergeCell ref="C734:D734"/>
    <mergeCell ref="C735:D735"/>
    <mergeCell ref="C736:D736"/>
    <mergeCell ref="C737:D737"/>
    <mergeCell ref="C738:D738"/>
    <mergeCell ref="C739:D739"/>
    <mergeCell ref="C728:D728"/>
    <mergeCell ref="C729:D729"/>
    <mergeCell ref="C730:D730"/>
    <mergeCell ref="C731:D731"/>
    <mergeCell ref="C732:D732"/>
    <mergeCell ref="C733:D733"/>
    <mergeCell ref="C720:D720"/>
    <mergeCell ref="C721:D721"/>
    <mergeCell ref="C723:D723"/>
    <mergeCell ref="C724:D724"/>
    <mergeCell ref="C726:D726"/>
    <mergeCell ref="C727:D727"/>
    <mergeCell ref="C713:D713"/>
    <mergeCell ref="C714:D714"/>
    <mergeCell ref="C716:D716"/>
    <mergeCell ref="C717:D717"/>
    <mergeCell ref="C718:D718"/>
    <mergeCell ref="C719:D719"/>
    <mergeCell ref="C706:D706"/>
    <mergeCell ref="C707:D707"/>
    <mergeCell ref="C708:D708"/>
    <mergeCell ref="C710:D710"/>
    <mergeCell ref="C711:D711"/>
    <mergeCell ref="C712:D712"/>
    <mergeCell ref="C700:D700"/>
    <mergeCell ref="C701:D701"/>
    <mergeCell ref="C702:D702"/>
    <mergeCell ref="C703:D703"/>
    <mergeCell ref="C704:D704"/>
    <mergeCell ref="C705:D705"/>
    <mergeCell ref="C694:D694"/>
    <mergeCell ref="C695:D695"/>
    <mergeCell ref="C696:D696"/>
    <mergeCell ref="C697:D697"/>
    <mergeCell ref="C698:D698"/>
    <mergeCell ref="C699:D699"/>
    <mergeCell ref="C680:D680"/>
    <mergeCell ref="C682:D682"/>
    <mergeCell ref="C683:D683"/>
    <mergeCell ref="C685:D685"/>
    <mergeCell ref="C689:D689"/>
    <mergeCell ref="C690:D690"/>
    <mergeCell ref="C692:D692"/>
    <mergeCell ref="C693:D693"/>
    <mergeCell ref="C674:D674"/>
    <mergeCell ref="C675:D675"/>
    <mergeCell ref="C676:D676"/>
    <mergeCell ref="C677:D677"/>
    <mergeCell ref="C678:D678"/>
    <mergeCell ref="C679:D679"/>
    <mergeCell ref="C660:D660"/>
    <mergeCell ref="C662:D662"/>
    <mergeCell ref="C664:D664"/>
    <mergeCell ref="C666:D666"/>
    <mergeCell ref="C670:D670"/>
    <mergeCell ref="C671:D671"/>
    <mergeCell ref="C672:D672"/>
    <mergeCell ref="C673:D673"/>
    <mergeCell ref="C651:D651"/>
    <mergeCell ref="C653:D653"/>
    <mergeCell ref="C655:D655"/>
    <mergeCell ref="C657:D657"/>
    <mergeCell ref="C658:D658"/>
    <mergeCell ref="C659:D659"/>
    <mergeCell ref="C645:D645"/>
    <mergeCell ref="C646:D646"/>
    <mergeCell ref="C647:D647"/>
    <mergeCell ref="C648:D648"/>
    <mergeCell ref="C649:D649"/>
    <mergeCell ref="C650:D650"/>
    <mergeCell ref="C634:D634"/>
    <mergeCell ref="C635:D635"/>
    <mergeCell ref="C637:D637"/>
    <mergeCell ref="C641:D641"/>
    <mergeCell ref="C642:D642"/>
    <mergeCell ref="C643:D643"/>
    <mergeCell ref="C644:D644"/>
    <mergeCell ref="C624:D624"/>
    <mergeCell ref="C625:D625"/>
    <mergeCell ref="C627:D627"/>
    <mergeCell ref="C629:D629"/>
    <mergeCell ref="C630:D630"/>
    <mergeCell ref="C617:D617"/>
    <mergeCell ref="C618:D618"/>
    <mergeCell ref="C619:D619"/>
    <mergeCell ref="C620:D620"/>
    <mergeCell ref="C622:D622"/>
    <mergeCell ref="C623:D623"/>
    <mergeCell ref="C609:D609"/>
    <mergeCell ref="C611:D611"/>
    <mergeCell ref="C612:D612"/>
    <mergeCell ref="C613:D613"/>
    <mergeCell ref="C614:D614"/>
    <mergeCell ref="C615:D615"/>
    <mergeCell ref="C597:D597"/>
    <mergeCell ref="C599:D599"/>
    <mergeCell ref="C600:D600"/>
    <mergeCell ref="C601:D601"/>
    <mergeCell ref="C605:D605"/>
    <mergeCell ref="C606:D606"/>
    <mergeCell ref="C607:D607"/>
    <mergeCell ref="C608:D608"/>
    <mergeCell ref="C583:D583"/>
    <mergeCell ref="C585:D585"/>
    <mergeCell ref="C586:D586"/>
    <mergeCell ref="C590:D590"/>
    <mergeCell ref="C591:D591"/>
    <mergeCell ref="C593:D593"/>
    <mergeCell ref="C594:D594"/>
    <mergeCell ref="C596:D596"/>
    <mergeCell ref="C574:D574"/>
    <mergeCell ref="C575:D575"/>
    <mergeCell ref="C577:D577"/>
    <mergeCell ref="C579:D579"/>
    <mergeCell ref="C580:D580"/>
    <mergeCell ref="C581:D581"/>
    <mergeCell ref="C565:D565"/>
    <mergeCell ref="C567:D567"/>
    <mergeCell ref="C568:D568"/>
    <mergeCell ref="C570:D570"/>
    <mergeCell ref="C571:D571"/>
    <mergeCell ref="C572:D572"/>
    <mergeCell ref="C556:D556"/>
    <mergeCell ref="C558:D558"/>
    <mergeCell ref="C560:D560"/>
    <mergeCell ref="C561:D561"/>
    <mergeCell ref="C563:D563"/>
    <mergeCell ref="C564:D564"/>
    <mergeCell ref="C550:D550"/>
    <mergeCell ref="C551:D551"/>
    <mergeCell ref="C552:D552"/>
    <mergeCell ref="C553:D553"/>
    <mergeCell ref="C554:D554"/>
    <mergeCell ref="C555:D555"/>
    <mergeCell ref="C542:D542"/>
    <mergeCell ref="C543:D543"/>
    <mergeCell ref="C544:D544"/>
    <mergeCell ref="C546:D546"/>
    <mergeCell ref="C547:D547"/>
    <mergeCell ref="C549:D549"/>
    <mergeCell ref="C532:D532"/>
    <mergeCell ref="C534:D534"/>
    <mergeCell ref="C536:D536"/>
    <mergeCell ref="C538:D538"/>
    <mergeCell ref="C540:D540"/>
    <mergeCell ref="C541:D541"/>
    <mergeCell ref="C523:D523"/>
    <mergeCell ref="C524:D524"/>
    <mergeCell ref="C525:D525"/>
    <mergeCell ref="C527:D527"/>
    <mergeCell ref="C529:D529"/>
    <mergeCell ref="C530:D530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5:D505"/>
    <mergeCell ref="C506:D506"/>
    <mergeCell ref="C507:D507"/>
    <mergeCell ref="C508:D508"/>
    <mergeCell ref="C509:D509"/>
    <mergeCell ref="C510:D510"/>
    <mergeCell ref="C499:D499"/>
    <mergeCell ref="C500:D500"/>
    <mergeCell ref="C501:D501"/>
    <mergeCell ref="C502:D502"/>
    <mergeCell ref="C503:D503"/>
    <mergeCell ref="C504:D504"/>
    <mergeCell ref="C492:D492"/>
    <mergeCell ref="C493:D493"/>
    <mergeCell ref="C494:D494"/>
    <mergeCell ref="C495:D495"/>
    <mergeCell ref="C497:D497"/>
    <mergeCell ref="C498:D498"/>
    <mergeCell ref="C486:D486"/>
    <mergeCell ref="C487:D487"/>
    <mergeCell ref="C488:D488"/>
    <mergeCell ref="C489:D489"/>
    <mergeCell ref="C490:D490"/>
    <mergeCell ref="C491:D491"/>
    <mergeCell ref="C479:D479"/>
    <mergeCell ref="C480:D480"/>
    <mergeCell ref="C482:D482"/>
    <mergeCell ref="C483:D483"/>
    <mergeCell ref="C484:D484"/>
    <mergeCell ref="C485:D485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47:D447"/>
    <mergeCell ref="C448:D448"/>
    <mergeCell ref="C450:D450"/>
    <mergeCell ref="C451:D451"/>
    <mergeCell ref="C452:D452"/>
    <mergeCell ref="C453:D453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7:D427"/>
    <mergeCell ref="C429:D429"/>
    <mergeCell ref="C431:D431"/>
    <mergeCell ref="C432:D432"/>
    <mergeCell ref="C433:D433"/>
    <mergeCell ref="C434:D434"/>
    <mergeCell ref="C420:D420"/>
    <mergeCell ref="C421:D421"/>
    <mergeCell ref="C422:D422"/>
    <mergeCell ref="C423:D423"/>
    <mergeCell ref="C424:D424"/>
    <mergeCell ref="C426:D426"/>
    <mergeCell ref="C413:D413"/>
    <mergeCell ref="C414:D414"/>
    <mergeCell ref="C415:D415"/>
    <mergeCell ref="C416:D416"/>
    <mergeCell ref="C417:D417"/>
    <mergeCell ref="C419:D419"/>
    <mergeCell ref="C406:D406"/>
    <mergeCell ref="C408:D408"/>
    <mergeCell ref="C409:D409"/>
    <mergeCell ref="C410:D410"/>
    <mergeCell ref="C411:D411"/>
    <mergeCell ref="C412:D412"/>
    <mergeCell ref="C400:D400"/>
    <mergeCell ref="C401:D401"/>
    <mergeCell ref="C402:D402"/>
    <mergeCell ref="C403:D403"/>
    <mergeCell ref="C404:D404"/>
    <mergeCell ref="C405:D405"/>
    <mergeCell ref="C393:D393"/>
    <mergeCell ref="C394:D394"/>
    <mergeCell ref="C395:D395"/>
    <mergeCell ref="C396:D396"/>
    <mergeCell ref="C397:D397"/>
    <mergeCell ref="C399:D399"/>
    <mergeCell ref="C386:D386"/>
    <mergeCell ref="C387:D387"/>
    <mergeCell ref="C388:D388"/>
    <mergeCell ref="C389:D389"/>
    <mergeCell ref="C390:D390"/>
    <mergeCell ref="C392:D392"/>
    <mergeCell ref="C379:D379"/>
    <mergeCell ref="C380:D380"/>
    <mergeCell ref="C381:D381"/>
    <mergeCell ref="C382:D382"/>
    <mergeCell ref="C384:D384"/>
    <mergeCell ref="C385:D385"/>
    <mergeCell ref="C366:D366"/>
    <mergeCell ref="C367:D367"/>
    <mergeCell ref="C368:D368"/>
    <mergeCell ref="C372:D372"/>
    <mergeCell ref="C373:D373"/>
    <mergeCell ref="C375:D375"/>
    <mergeCell ref="C377:D377"/>
    <mergeCell ref="C378:D378"/>
    <mergeCell ref="C359:D359"/>
    <mergeCell ref="C360:D360"/>
    <mergeCell ref="C361:D361"/>
    <mergeCell ref="C363:D363"/>
    <mergeCell ref="C364:D364"/>
    <mergeCell ref="C365:D365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4:D334"/>
    <mergeCell ref="C335:D335"/>
    <mergeCell ref="C336:D336"/>
    <mergeCell ref="C337:D337"/>
    <mergeCell ref="C339:D339"/>
    <mergeCell ref="C340:D340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0:D310"/>
    <mergeCell ref="C311:D311"/>
    <mergeCell ref="C313:D313"/>
    <mergeCell ref="C317:D317"/>
    <mergeCell ref="C318:D318"/>
    <mergeCell ref="C319:D319"/>
    <mergeCell ref="C320:D320"/>
    <mergeCell ref="C321:D321"/>
    <mergeCell ref="C302:D302"/>
    <mergeCell ref="C304:D304"/>
    <mergeCell ref="C305:D305"/>
    <mergeCell ref="C307:D307"/>
    <mergeCell ref="C308:D308"/>
    <mergeCell ref="C309:D309"/>
    <mergeCell ref="C296:D296"/>
    <mergeCell ref="C297:D297"/>
    <mergeCell ref="C298:D298"/>
    <mergeCell ref="C299:D299"/>
    <mergeCell ref="C300:D300"/>
    <mergeCell ref="C301:D301"/>
    <mergeCell ref="C287:D287"/>
    <mergeCell ref="C288:D288"/>
    <mergeCell ref="C289:D289"/>
    <mergeCell ref="C291:D291"/>
    <mergeCell ref="C293:D293"/>
    <mergeCell ref="C294:D294"/>
    <mergeCell ref="C281:D281"/>
    <mergeCell ref="C282:D282"/>
    <mergeCell ref="C283:D283"/>
    <mergeCell ref="C284:D284"/>
    <mergeCell ref="C285:D285"/>
    <mergeCell ref="C286:D286"/>
    <mergeCell ref="C274:D274"/>
    <mergeCell ref="C275:D275"/>
    <mergeCell ref="C277:D277"/>
    <mergeCell ref="C278:D278"/>
    <mergeCell ref="C279:D279"/>
    <mergeCell ref="C280:D280"/>
    <mergeCell ref="C268:D268"/>
    <mergeCell ref="C269:D269"/>
    <mergeCell ref="C270:D270"/>
    <mergeCell ref="C271:D271"/>
    <mergeCell ref="C272:D272"/>
    <mergeCell ref="C273:D273"/>
    <mergeCell ref="C261:D261"/>
    <mergeCell ref="C263:D263"/>
    <mergeCell ref="C264:D264"/>
    <mergeCell ref="C265:D265"/>
    <mergeCell ref="C266:D266"/>
    <mergeCell ref="C267:D267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39:D239"/>
    <mergeCell ref="C241:D241"/>
    <mergeCell ref="C242:D242"/>
    <mergeCell ref="C244:D244"/>
    <mergeCell ref="C245:D245"/>
    <mergeCell ref="C247:D247"/>
    <mergeCell ref="C233:D233"/>
    <mergeCell ref="C234:D234"/>
    <mergeCell ref="C235:D235"/>
    <mergeCell ref="C236:D236"/>
    <mergeCell ref="C237:D237"/>
    <mergeCell ref="C238:D238"/>
    <mergeCell ref="C226:D226"/>
    <mergeCell ref="C227:D227"/>
    <mergeCell ref="C228:D228"/>
    <mergeCell ref="C230:D230"/>
    <mergeCell ref="C231:D231"/>
    <mergeCell ref="C232:D232"/>
    <mergeCell ref="C215:D215"/>
    <mergeCell ref="C219:D219"/>
    <mergeCell ref="C220:D220"/>
    <mergeCell ref="C221:D221"/>
    <mergeCell ref="C222:D222"/>
    <mergeCell ref="C223:D223"/>
    <mergeCell ref="C224:D224"/>
    <mergeCell ref="C225:D225"/>
    <mergeCell ref="C199:D199"/>
    <mergeCell ref="C201:D201"/>
    <mergeCell ref="C205:D205"/>
    <mergeCell ref="C206:D206"/>
    <mergeCell ref="C208:D208"/>
    <mergeCell ref="C209:D209"/>
    <mergeCell ref="C211:D211"/>
    <mergeCell ref="C213:D213"/>
    <mergeCell ref="C192:D192"/>
    <mergeCell ref="C193:D193"/>
    <mergeCell ref="C194:D194"/>
    <mergeCell ref="C195:D195"/>
    <mergeCell ref="C196:D196"/>
    <mergeCell ref="C198:D198"/>
    <mergeCell ref="C184:D184"/>
    <mergeCell ref="C185:D185"/>
    <mergeCell ref="C186:D186"/>
    <mergeCell ref="C188:D188"/>
    <mergeCell ref="C189:D189"/>
    <mergeCell ref="C190:D190"/>
    <mergeCell ref="C170:D170"/>
    <mergeCell ref="C171:D171"/>
    <mergeCell ref="C173:D173"/>
    <mergeCell ref="C175:D175"/>
    <mergeCell ref="C179:D179"/>
    <mergeCell ref="C180:D180"/>
    <mergeCell ref="C181:D181"/>
    <mergeCell ref="C182:D182"/>
    <mergeCell ref="C164:D164"/>
    <mergeCell ref="C165:D165"/>
    <mergeCell ref="C166:D166"/>
    <mergeCell ref="C167:D167"/>
    <mergeCell ref="C168:D168"/>
    <mergeCell ref="C169:D169"/>
    <mergeCell ref="C157:D157"/>
    <mergeCell ref="C158:D158"/>
    <mergeCell ref="C159:D159"/>
    <mergeCell ref="C160:D160"/>
    <mergeCell ref="C162:D162"/>
    <mergeCell ref="C163:D163"/>
    <mergeCell ref="C148:D148"/>
    <mergeCell ref="C149:D149"/>
    <mergeCell ref="C151:D151"/>
    <mergeCell ref="C152:D152"/>
    <mergeCell ref="C153:D153"/>
    <mergeCell ref="C154:D154"/>
    <mergeCell ref="C155:D155"/>
    <mergeCell ref="C156:D156"/>
    <mergeCell ref="C138:D138"/>
    <mergeCell ref="C139:D139"/>
    <mergeCell ref="C143:D143"/>
    <mergeCell ref="C144:D144"/>
    <mergeCell ref="C126:D126"/>
    <mergeCell ref="C127:D127"/>
    <mergeCell ref="C129:D129"/>
    <mergeCell ref="C131:D131"/>
    <mergeCell ref="C132:D132"/>
    <mergeCell ref="C134:D134"/>
    <mergeCell ref="C135:D135"/>
    <mergeCell ref="C136:D136"/>
    <mergeCell ref="C113:D113"/>
    <mergeCell ref="C114:D114"/>
    <mergeCell ref="C116:D116"/>
    <mergeCell ref="C118:D118"/>
    <mergeCell ref="C120:D120"/>
    <mergeCell ref="C122:D122"/>
    <mergeCell ref="C99:D99"/>
    <mergeCell ref="C103:D103"/>
    <mergeCell ref="C104:D104"/>
    <mergeCell ref="C106:D106"/>
    <mergeCell ref="C107:D107"/>
    <mergeCell ref="C109:D109"/>
    <mergeCell ref="C110:D110"/>
    <mergeCell ref="C111:D111"/>
    <mergeCell ref="C84:D84"/>
    <mergeCell ref="C85:D85"/>
    <mergeCell ref="C87:D87"/>
    <mergeCell ref="C91:D91"/>
    <mergeCell ref="C92:D92"/>
    <mergeCell ref="C93:D93"/>
    <mergeCell ref="C95:D95"/>
    <mergeCell ref="C97:D97"/>
    <mergeCell ref="C77:D77"/>
    <mergeCell ref="C79:D79"/>
    <mergeCell ref="C80:D80"/>
    <mergeCell ref="C81:D81"/>
    <mergeCell ref="C82:D82"/>
    <mergeCell ref="C83:D83"/>
    <mergeCell ref="C63:D63"/>
    <mergeCell ref="C65:D65"/>
    <mergeCell ref="C67:D67"/>
    <mergeCell ref="C71:D71"/>
    <mergeCell ref="C72:D72"/>
    <mergeCell ref="C73:D73"/>
    <mergeCell ref="C74:D74"/>
    <mergeCell ref="C75:D75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5:D35"/>
    <mergeCell ref="C36:D36"/>
    <mergeCell ref="C38:D38"/>
    <mergeCell ref="C40:D40"/>
    <mergeCell ref="C42:D42"/>
    <mergeCell ref="C44:D44"/>
    <mergeCell ref="C26:D26"/>
    <mergeCell ref="C27:D27"/>
    <mergeCell ref="C29:D29"/>
    <mergeCell ref="C31:D31"/>
    <mergeCell ref="C33:D33"/>
    <mergeCell ref="C34:D34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99</v>
      </c>
      <c r="B1" s="95"/>
      <c r="C1" s="95"/>
      <c r="D1" s="95"/>
      <c r="E1" s="95"/>
      <c r="F1" s="95"/>
      <c r="G1" s="95"/>
    </row>
    <row r="2" spans="1:7" ht="12.75" customHeight="1">
      <c r="A2" s="96" t="s">
        <v>30</v>
      </c>
      <c r="B2" s="97"/>
      <c r="C2" s="98" t="s">
        <v>1728</v>
      </c>
      <c r="D2" s="98" t="s">
        <v>1729</v>
      </c>
      <c r="E2" s="99"/>
      <c r="F2" s="100" t="s">
        <v>31</v>
      </c>
      <c r="G2" s="101" t="s">
        <v>107</v>
      </c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32</v>
      </c>
      <c r="B4" s="103"/>
      <c r="C4" s="104"/>
      <c r="D4" s="104"/>
      <c r="E4" s="105"/>
      <c r="F4" s="106" t="s">
        <v>33</v>
      </c>
      <c r="G4" s="109"/>
    </row>
    <row r="5" spans="1:7" ht="12.75" customHeight="1">
      <c r="A5" s="110" t="s">
        <v>104</v>
      </c>
      <c r="B5" s="111"/>
      <c r="C5" s="112" t="s">
        <v>105</v>
      </c>
      <c r="D5" s="113"/>
      <c r="E5" s="111"/>
      <c r="F5" s="106" t="s">
        <v>34</v>
      </c>
      <c r="G5" s="107" t="s">
        <v>108</v>
      </c>
    </row>
    <row r="6" spans="1:15" ht="12.75" customHeight="1">
      <c r="A6" s="108" t="s">
        <v>35</v>
      </c>
      <c r="B6" s="103"/>
      <c r="C6" s="104"/>
      <c r="D6" s="104"/>
      <c r="E6" s="105"/>
      <c r="F6" s="114" t="s">
        <v>36</v>
      </c>
      <c r="G6" s="115"/>
      <c r="O6" s="116"/>
    </row>
    <row r="7" spans="1:7" ht="12.75" customHeight="1">
      <c r="A7" s="117" t="s">
        <v>101</v>
      </c>
      <c r="B7" s="118"/>
      <c r="C7" s="119" t="s">
        <v>102</v>
      </c>
      <c r="D7" s="120"/>
      <c r="E7" s="120"/>
      <c r="F7" s="121" t="s">
        <v>37</v>
      </c>
      <c r="G7" s="115">
        <f>IF(G6=0,,ROUND((F30+F32)/G6,1))</f>
        <v>0</v>
      </c>
    </row>
    <row r="8" spans="1:9" ht="12.75">
      <c r="A8" s="122" t="s">
        <v>38</v>
      </c>
      <c r="B8" s="106"/>
      <c r="C8" s="123" t="s">
        <v>1726</v>
      </c>
      <c r="D8" s="123"/>
      <c r="E8" s="124"/>
      <c r="F8" s="125" t="s">
        <v>39</v>
      </c>
      <c r="G8" s="126"/>
      <c r="H8" s="127"/>
      <c r="I8" s="128"/>
    </row>
    <row r="9" spans="1:8" ht="12.75">
      <c r="A9" s="122" t="s">
        <v>40</v>
      </c>
      <c r="B9" s="106"/>
      <c r="C9" s="123"/>
      <c r="D9" s="123"/>
      <c r="E9" s="124"/>
      <c r="F9" s="106"/>
      <c r="G9" s="129"/>
      <c r="H9" s="130"/>
    </row>
    <row r="10" spans="1:8" ht="12.75">
      <c r="A10" s="122" t="s">
        <v>41</v>
      </c>
      <c r="B10" s="106"/>
      <c r="C10" s="123" t="s">
        <v>1725</v>
      </c>
      <c r="D10" s="123"/>
      <c r="E10" s="123"/>
      <c r="F10" s="131"/>
      <c r="G10" s="132"/>
      <c r="H10" s="133"/>
    </row>
    <row r="11" spans="1:57" ht="13.5" customHeight="1">
      <c r="A11" s="122" t="s">
        <v>42</v>
      </c>
      <c r="B11" s="106"/>
      <c r="C11" s="123"/>
      <c r="D11" s="123"/>
      <c r="E11" s="123"/>
      <c r="F11" s="134" t="s">
        <v>43</v>
      </c>
      <c r="G11" s="135"/>
      <c r="H11" s="130"/>
      <c r="BA11" s="136"/>
      <c r="BB11" s="136"/>
      <c r="BC11" s="136"/>
      <c r="BD11" s="136"/>
      <c r="BE11" s="136"/>
    </row>
    <row r="12" spans="1:8" ht="12.75" customHeight="1">
      <c r="A12" s="137" t="s">
        <v>44</v>
      </c>
      <c r="B12" s="103"/>
      <c r="C12" s="138"/>
      <c r="D12" s="138"/>
      <c r="E12" s="138"/>
      <c r="F12" s="139" t="s">
        <v>45</v>
      </c>
      <c r="G12" s="140"/>
      <c r="H12" s="130"/>
    </row>
    <row r="13" spans="1:8" ht="28.5" customHeight="1" thickBot="1">
      <c r="A13" s="141" t="s">
        <v>46</v>
      </c>
      <c r="B13" s="142"/>
      <c r="C13" s="142"/>
      <c r="D13" s="142"/>
      <c r="E13" s="143"/>
      <c r="F13" s="143"/>
      <c r="G13" s="144"/>
      <c r="H13" s="130"/>
    </row>
    <row r="14" spans="1:7" ht="17.25" customHeight="1" thickBot="1">
      <c r="A14" s="145" t="s">
        <v>47</v>
      </c>
      <c r="B14" s="146"/>
      <c r="C14" s="147"/>
      <c r="D14" s="148" t="s">
        <v>48</v>
      </c>
      <c r="E14" s="149"/>
      <c r="F14" s="149"/>
      <c r="G14" s="147"/>
    </row>
    <row r="15" spans="1:7" ht="15.75" customHeight="1">
      <c r="A15" s="150"/>
      <c r="B15" s="151" t="s">
        <v>49</v>
      </c>
      <c r="C15" s="152">
        <f>'SO.01 VRN Rek'!E9</f>
        <v>0</v>
      </c>
      <c r="D15" s="153" t="str">
        <f>'SO.01 VRN Rek'!A14</f>
        <v>Ztížené výrobní podmínky</v>
      </c>
      <c r="E15" s="154"/>
      <c r="F15" s="155"/>
      <c r="G15" s="152">
        <f>'SO.01 VRN Rek'!I14</f>
        <v>0</v>
      </c>
    </row>
    <row r="16" spans="1:7" ht="15.75" customHeight="1">
      <c r="A16" s="150" t="s">
        <v>50</v>
      </c>
      <c r="B16" s="151" t="s">
        <v>51</v>
      </c>
      <c r="C16" s="152">
        <f>'SO.01 VRN Rek'!F9</f>
        <v>0</v>
      </c>
      <c r="D16" s="102" t="str">
        <f>'SO.01 VRN Rek'!A15</f>
        <v>Oborová přirážka</v>
      </c>
      <c r="E16" s="156"/>
      <c r="F16" s="157"/>
      <c r="G16" s="152">
        <f>'SO.01 VRN Rek'!I15</f>
        <v>0</v>
      </c>
    </row>
    <row r="17" spans="1:7" ht="15.75" customHeight="1">
      <c r="A17" s="150" t="s">
        <v>52</v>
      </c>
      <c r="B17" s="151" t="s">
        <v>53</v>
      </c>
      <c r="C17" s="152">
        <f>'SO.01 VRN Rek'!H9</f>
        <v>0</v>
      </c>
      <c r="D17" s="102" t="str">
        <f>'SO.01 VRN Rek'!A16</f>
        <v>Přesun stavebních kapacit</v>
      </c>
      <c r="E17" s="156"/>
      <c r="F17" s="157"/>
      <c r="G17" s="152">
        <f>'SO.01 VRN Rek'!I16</f>
        <v>0</v>
      </c>
    </row>
    <row r="18" spans="1:7" ht="15.75" customHeight="1">
      <c r="A18" s="158" t="s">
        <v>54</v>
      </c>
      <c r="B18" s="159" t="s">
        <v>55</v>
      </c>
      <c r="C18" s="152">
        <f>'SO.01 VRN Rek'!G9</f>
        <v>0</v>
      </c>
      <c r="D18" s="102" t="str">
        <f>'SO.01 VRN Rek'!A17</f>
        <v>Mimostaveništní doprava</v>
      </c>
      <c r="E18" s="156"/>
      <c r="F18" s="157"/>
      <c r="G18" s="152">
        <f>'SO.01 VRN Rek'!I17</f>
        <v>0</v>
      </c>
    </row>
    <row r="19" spans="1:7" ht="15.75" customHeight="1">
      <c r="A19" s="160" t="s">
        <v>56</v>
      </c>
      <c r="B19" s="151"/>
      <c r="C19" s="152">
        <f>SUM(C15:C18)</f>
        <v>0</v>
      </c>
      <c r="D19" s="102" t="str">
        <f>'SO.01 VRN Rek'!A18</f>
        <v>Zařízení staveniště</v>
      </c>
      <c r="E19" s="156"/>
      <c r="F19" s="157"/>
      <c r="G19" s="152">
        <f>'SO.01 VRN Rek'!I18</f>
        <v>0</v>
      </c>
    </row>
    <row r="20" spans="1:7" ht="15.75" customHeight="1">
      <c r="A20" s="160"/>
      <c r="B20" s="151"/>
      <c r="C20" s="152"/>
      <c r="D20" s="102" t="str">
        <f>'SO.01 VRN Rek'!A19</f>
        <v>Provoz investora</v>
      </c>
      <c r="E20" s="156"/>
      <c r="F20" s="157"/>
      <c r="G20" s="152">
        <f>'SO.01 VRN Rek'!I19</f>
        <v>0</v>
      </c>
    </row>
    <row r="21" spans="1:7" ht="15.75" customHeight="1">
      <c r="A21" s="160" t="s">
        <v>29</v>
      </c>
      <c r="B21" s="151"/>
      <c r="C21" s="152">
        <f>'SO.01 VRN Rek'!I9</f>
        <v>0</v>
      </c>
      <c r="D21" s="102" t="str">
        <f>'SO.01 VRN Rek'!A20</f>
        <v>Kompletační činnost (IČD)</v>
      </c>
      <c r="E21" s="156"/>
      <c r="F21" s="157"/>
      <c r="G21" s="152">
        <f>'SO.01 VRN Rek'!I20</f>
        <v>0</v>
      </c>
    </row>
    <row r="22" spans="1:7" ht="15.75" customHeight="1">
      <c r="A22" s="161" t="s">
        <v>57</v>
      </c>
      <c r="B22" s="130"/>
      <c r="C22" s="152">
        <f>C19+C21</f>
        <v>0</v>
      </c>
      <c r="D22" s="102" t="s">
        <v>58</v>
      </c>
      <c r="E22" s="156"/>
      <c r="F22" s="157"/>
      <c r="G22" s="152">
        <f>G23-SUM(G15:G21)</f>
        <v>0</v>
      </c>
    </row>
    <row r="23" spans="1:7" ht="15.75" customHeight="1" thickBot="1">
      <c r="A23" s="162" t="s">
        <v>59</v>
      </c>
      <c r="B23" s="163"/>
      <c r="C23" s="164">
        <f>C22+G23</f>
        <v>0</v>
      </c>
      <c r="D23" s="165" t="s">
        <v>60</v>
      </c>
      <c r="E23" s="166"/>
      <c r="F23" s="167"/>
      <c r="G23" s="152">
        <f>'SO.01 VRN Rek'!H22</f>
        <v>0</v>
      </c>
    </row>
    <row r="24" spans="1:7" ht="12.75">
      <c r="A24" s="168" t="s">
        <v>61</v>
      </c>
      <c r="B24" s="169"/>
      <c r="C24" s="170"/>
      <c r="D24" s="169" t="s">
        <v>62</v>
      </c>
      <c r="E24" s="169"/>
      <c r="F24" s="171" t="s">
        <v>63</v>
      </c>
      <c r="G24" s="172"/>
    </row>
    <row r="25" spans="1:7" ht="12.75">
      <c r="A25" s="161" t="s">
        <v>64</v>
      </c>
      <c r="B25" s="130"/>
      <c r="C25" s="173"/>
      <c r="D25" s="130" t="s">
        <v>64</v>
      </c>
      <c r="F25" s="174" t="s">
        <v>64</v>
      </c>
      <c r="G25" s="175"/>
    </row>
    <row r="26" spans="1:7" ht="37.5" customHeight="1">
      <c r="A26" s="161" t="s">
        <v>65</v>
      </c>
      <c r="B26" s="176"/>
      <c r="C26" s="173"/>
      <c r="D26" s="130" t="s">
        <v>65</v>
      </c>
      <c r="F26" s="174" t="s">
        <v>65</v>
      </c>
      <c r="G26" s="175"/>
    </row>
    <row r="27" spans="1:7" ht="12.75">
      <c r="A27" s="161"/>
      <c r="B27" s="177"/>
      <c r="C27" s="173"/>
      <c r="D27" s="130"/>
      <c r="F27" s="174"/>
      <c r="G27" s="175"/>
    </row>
    <row r="28" spans="1:7" ht="12.75">
      <c r="A28" s="161" t="s">
        <v>66</v>
      </c>
      <c r="B28" s="130"/>
      <c r="C28" s="173"/>
      <c r="D28" s="174" t="s">
        <v>67</v>
      </c>
      <c r="E28" s="173"/>
      <c r="F28" s="178" t="s">
        <v>67</v>
      </c>
      <c r="G28" s="175"/>
    </row>
    <row r="29" spans="1:7" ht="69" customHeight="1">
      <c r="A29" s="161"/>
      <c r="B29" s="130"/>
      <c r="C29" s="179"/>
      <c r="D29" s="180"/>
      <c r="E29" s="179"/>
      <c r="F29" s="130"/>
      <c r="G29" s="175"/>
    </row>
    <row r="30" spans="1:7" ht="12.75">
      <c r="A30" s="181" t="s">
        <v>11</v>
      </c>
      <c r="B30" s="182"/>
      <c r="C30" s="183">
        <v>21</v>
      </c>
      <c r="D30" s="182" t="s">
        <v>68</v>
      </c>
      <c r="E30" s="184"/>
      <c r="F30" s="185">
        <f>C23-F32</f>
        <v>0</v>
      </c>
      <c r="G30" s="186"/>
    </row>
    <row r="31" spans="1:7" ht="12.75">
      <c r="A31" s="181" t="s">
        <v>69</v>
      </c>
      <c r="B31" s="182"/>
      <c r="C31" s="183">
        <f>C30</f>
        <v>21</v>
      </c>
      <c r="D31" s="182" t="s">
        <v>70</v>
      </c>
      <c r="E31" s="184"/>
      <c r="F31" s="185">
        <f>ROUND(PRODUCT(F30,C31/100),0)</f>
        <v>0</v>
      </c>
      <c r="G31" s="186"/>
    </row>
    <row r="32" spans="1:7" ht="12.75">
      <c r="A32" s="181" t="s">
        <v>11</v>
      </c>
      <c r="B32" s="182"/>
      <c r="C32" s="183">
        <v>0</v>
      </c>
      <c r="D32" s="182" t="s">
        <v>70</v>
      </c>
      <c r="E32" s="184"/>
      <c r="F32" s="185">
        <v>0</v>
      </c>
      <c r="G32" s="186"/>
    </row>
    <row r="33" spans="1:7" ht="12.75">
      <c r="A33" s="181" t="s">
        <v>69</v>
      </c>
      <c r="B33" s="187"/>
      <c r="C33" s="188">
        <f>C32</f>
        <v>0</v>
      </c>
      <c r="D33" s="182" t="s">
        <v>70</v>
      </c>
      <c r="E33" s="157"/>
      <c r="F33" s="185">
        <f>ROUND(PRODUCT(F32,C33/100),0)</f>
        <v>0</v>
      </c>
      <c r="G33" s="186"/>
    </row>
    <row r="34" spans="1:7" s="194" customFormat="1" ht="19.5" customHeight="1" thickBot="1">
      <c r="A34" s="189" t="s">
        <v>71</v>
      </c>
      <c r="B34" s="190"/>
      <c r="C34" s="190"/>
      <c r="D34" s="190"/>
      <c r="E34" s="191"/>
      <c r="F34" s="192">
        <f>ROUND(SUM(F30:F33),0)</f>
        <v>0</v>
      </c>
      <c r="G34" s="193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5"/>
      <c r="C37" s="195"/>
      <c r="D37" s="195"/>
      <c r="E37" s="195"/>
      <c r="F37" s="195"/>
      <c r="G37" s="195"/>
      <c r="H37" s="1" t="s">
        <v>1</v>
      </c>
    </row>
    <row r="38" spans="1:8" ht="12.75" customHeight="1">
      <c r="A38" s="196"/>
      <c r="B38" s="195"/>
      <c r="C38" s="195"/>
      <c r="D38" s="195"/>
      <c r="E38" s="195"/>
      <c r="F38" s="195"/>
      <c r="G38" s="195"/>
      <c r="H38" s="1" t="s">
        <v>1</v>
      </c>
    </row>
    <row r="39" spans="1:8" ht="12.75">
      <c r="A39" s="196"/>
      <c r="B39" s="195"/>
      <c r="C39" s="195"/>
      <c r="D39" s="195"/>
      <c r="E39" s="195"/>
      <c r="F39" s="195"/>
      <c r="G39" s="195"/>
      <c r="H39" s="1" t="s">
        <v>1</v>
      </c>
    </row>
    <row r="40" spans="1:8" ht="12.75">
      <c r="A40" s="196"/>
      <c r="B40" s="195"/>
      <c r="C40" s="195"/>
      <c r="D40" s="195"/>
      <c r="E40" s="195"/>
      <c r="F40" s="195"/>
      <c r="G40" s="195"/>
      <c r="H40" s="1" t="s">
        <v>1</v>
      </c>
    </row>
    <row r="41" spans="1:8" ht="12.75">
      <c r="A41" s="196"/>
      <c r="B41" s="195"/>
      <c r="C41" s="195"/>
      <c r="D41" s="195"/>
      <c r="E41" s="195"/>
      <c r="F41" s="195"/>
      <c r="G41" s="195"/>
      <c r="H41" s="1" t="s">
        <v>1</v>
      </c>
    </row>
    <row r="42" spans="1:8" ht="12.75">
      <c r="A42" s="196"/>
      <c r="B42" s="195"/>
      <c r="C42" s="195"/>
      <c r="D42" s="195"/>
      <c r="E42" s="195"/>
      <c r="F42" s="195"/>
      <c r="G42" s="195"/>
      <c r="H42" s="1" t="s">
        <v>1</v>
      </c>
    </row>
    <row r="43" spans="1:8" ht="12.75">
      <c r="A43" s="196"/>
      <c r="B43" s="195"/>
      <c r="C43" s="195"/>
      <c r="D43" s="195"/>
      <c r="E43" s="195"/>
      <c r="F43" s="195"/>
      <c r="G43" s="195"/>
      <c r="H43" s="1" t="s">
        <v>1</v>
      </c>
    </row>
    <row r="44" spans="1:8" ht="12.75" customHeight="1">
      <c r="A44" s="196"/>
      <c r="B44" s="195"/>
      <c r="C44" s="195"/>
      <c r="D44" s="195"/>
      <c r="E44" s="195"/>
      <c r="F44" s="195"/>
      <c r="G44" s="195"/>
      <c r="H44" s="1" t="s">
        <v>1</v>
      </c>
    </row>
    <row r="45" spans="1:8" ht="12.75" customHeight="1">
      <c r="A45" s="196"/>
      <c r="B45" s="195"/>
      <c r="C45" s="195"/>
      <c r="D45" s="195"/>
      <c r="E45" s="195"/>
      <c r="F45" s="195"/>
      <c r="G45" s="195"/>
      <c r="H45" s="1" t="s">
        <v>1</v>
      </c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198" t="s">
        <v>2</v>
      </c>
      <c r="B1" s="199"/>
      <c r="C1" s="200" t="s">
        <v>103</v>
      </c>
      <c r="D1" s="201"/>
      <c r="E1" s="202"/>
      <c r="F1" s="201"/>
      <c r="G1" s="203" t="s">
        <v>73</v>
      </c>
      <c r="H1" s="204" t="s">
        <v>1728</v>
      </c>
      <c r="I1" s="205"/>
    </row>
    <row r="2" spans="1:9" ht="13.5" thickBot="1">
      <c r="A2" s="206" t="s">
        <v>74</v>
      </c>
      <c r="B2" s="207"/>
      <c r="C2" s="208" t="s">
        <v>106</v>
      </c>
      <c r="D2" s="209"/>
      <c r="E2" s="210"/>
      <c r="F2" s="209"/>
      <c r="G2" s="211" t="s">
        <v>1729</v>
      </c>
      <c r="H2" s="212"/>
      <c r="I2" s="213"/>
    </row>
    <row r="3" ht="13.5" thickTop="1">
      <c r="F3" s="130"/>
    </row>
    <row r="4" spans="1:9" ht="19.5" customHeight="1">
      <c r="A4" s="214" t="s">
        <v>75</v>
      </c>
      <c r="B4" s="215"/>
      <c r="C4" s="215"/>
      <c r="D4" s="215"/>
      <c r="E4" s="216"/>
      <c r="F4" s="215"/>
      <c r="G4" s="215"/>
      <c r="H4" s="215"/>
      <c r="I4" s="215"/>
    </row>
    <row r="5" ht="13.5" thickBot="1"/>
    <row r="6" spans="1:9" s="130" customFormat="1" ht="13.5" thickBot="1">
      <c r="A6" s="217"/>
      <c r="B6" s="218" t="s">
        <v>76</v>
      </c>
      <c r="C6" s="218"/>
      <c r="D6" s="219"/>
      <c r="E6" s="220" t="s">
        <v>25</v>
      </c>
      <c r="F6" s="221" t="s">
        <v>26</v>
      </c>
      <c r="G6" s="221" t="s">
        <v>27</v>
      </c>
      <c r="H6" s="221" t="s">
        <v>28</v>
      </c>
      <c r="I6" s="222" t="s">
        <v>29</v>
      </c>
    </row>
    <row r="7" spans="1:9" s="130" customFormat="1" ht="12.75">
      <c r="A7" s="321" t="str">
        <f>'SO.01 VRN Pol'!B7</f>
        <v>00</v>
      </c>
      <c r="B7" s="70" t="str">
        <f>'SO.01 VRN Pol'!C7</f>
        <v>Přípravné a pomocné práce</v>
      </c>
      <c r="D7" s="223"/>
      <c r="E7" s="322">
        <f>'SO.01 VRN Pol'!BA24</f>
        <v>0</v>
      </c>
      <c r="F7" s="323">
        <f>'SO.01 VRN Pol'!BB24</f>
        <v>0</v>
      </c>
      <c r="G7" s="323">
        <f>'SO.01 VRN Pol'!BC24</f>
        <v>0</v>
      </c>
      <c r="H7" s="323">
        <f>'SO.01 VRN Pol'!BD24</f>
        <v>0</v>
      </c>
      <c r="I7" s="324">
        <f>'SO.01 VRN Pol'!BE24</f>
        <v>0</v>
      </c>
    </row>
    <row r="8" spans="1:9" s="130" customFormat="1" ht="13.5" thickBot="1">
      <c r="A8" s="321" t="str">
        <f>'SO.01 VRN Pol'!B25</f>
        <v>11</v>
      </c>
      <c r="B8" s="70" t="str">
        <f>'SO.01 VRN Pol'!C25</f>
        <v>Přípravné a přidružené práce</v>
      </c>
      <c r="D8" s="223"/>
      <c r="E8" s="322">
        <f>'SO.01 VRN Pol'!BA34</f>
        <v>0</v>
      </c>
      <c r="F8" s="323">
        <f>'SO.01 VRN Pol'!BB34</f>
        <v>0</v>
      </c>
      <c r="G8" s="323">
        <f>'SO.01 VRN Pol'!BC34</f>
        <v>0</v>
      </c>
      <c r="H8" s="323">
        <f>'SO.01 VRN Pol'!BD34</f>
        <v>0</v>
      </c>
      <c r="I8" s="324">
        <f>'SO.01 VRN Pol'!BE34</f>
        <v>0</v>
      </c>
    </row>
    <row r="9" spans="1:9" s="14" customFormat="1" ht="13.5" thickBot="1">
      <c r="A9" s="224"/>
      <c r="B9" s="225" t="s">
        <v>77</v>
      </c>
      <c r="C9" s="225"/>
      <c r="D9" s="226"/>
      <c r="E9" s="227">
        <f>SUM(E7:E8)</f>
        <v>0</v>
      </c>
      <c r="F9" s="228">
        <f>SUM(F7:F8)</f>
        <v>0</v>
      </c>
      <c r="G9" s="228">
        <f>SUM(G7:G8)</f>
        <v>0</v>
      </c>
      <c r="H9" s="228">
        <f>SUM(H7:H8)</f>
        <v>0</v>
      </c>
      <c r="I9" s="229">
        <f>SUM(I7:I8)</f>
        <v>0</v>
      </c>
    </row>
    <row r="10" spans="1:9" ht="12.75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57" ht="19.5" customHeight="1">
      <c r="A11" s="215" t="s">
        <v>78</v>
      </c>
      <c r="B11" s="215"/>
      <c r="C11" s="215"/>
      <c r="D11" s="215"/>
      <c r="E11" s="215"/>
      <c r="F11" s="215"/>
      <c r="G11" s="230"/>
      <c r="H11" s="215"/>
      <c r="I11" s="215"/>
      <c r="BA11" s="136"/>
      <c r="BB11" s="136"/>
      <c r="BC11" s="136"/>
      <c r="BD11" s="136"/>
      <c r="BE11" s="136"/>
    </row>
    <row r="12" ht="13.5" thickBot="1"/>
    <row r="13" spans="1:9" ht="12.75">
      <c r="A13" s="168" t="s">
        <v>79</v>
      </c>
      <c r="B13" s="169"/>
      <c r="C13" s="169"/>
      <c r="D13" s="231"/>
      <c r="E13" s="232" t="s">
        <v>80</v>
      </c>
      <c r="F13" s="233" t="s">
        <v>12</v>
      </c>
      <c r="G13" s="234" t="s">
        <v>81</v>
      </c>
      <c r="H13" s="235"/>
      <c r="I13" s="236" t="s">
        <v>80</v>
      </c>
    </row>
    <row r="14" spans="1:53" ht="12.75">
      <c r="A14" s="160" t="s">
        <v>1717</v>
      </c>
      <c r="B14" s="151"/>
      <c r="C14" s="151"/>
      <c r="D14" s="237"/>
      <c r="E14" s="238"/>
      <c r="F14" s="239"/>
      <c r="G14" s="240">
        <v>0</v>
      </c>
      <c r="H14" s="241"/>
      <c r="I14" s="242">
        <f>E14+F14*G14/100</f>
        <v>0</v>
      </c>
      <c r="BA14" s="1">
        <v>0</v>
      </c>
    </row>
    <row r="15" spans="1:53" ht="12.75">
      <c r="A15" s="160" t="s">
        <v>1718</v>
      </c>
      <c r="B15" s="151"/>
      <c r="C15" s="151"/>
      <c r="D15" s="237"/>
      <c r="E15" s="238"/>
      <c r="F15" s="239"/>
      <c r="G15" s="240">
        <v>0</v>
      </c>
      <c r="H15" s="241"/>
      <c r="I15" s="242">
        <f>E15+F15*G15/100</f>
        <v>0</v>
      </c>
      <c r="BA15" s="1">
        <v>0</v>
      </c>
    </row>
    <row r="16" spans="1:53" ht="12.75">
      <c r="A16" s="160" t="s">
        <v>1719</v>
      </c>
      <c r="B16" s="151"/>
      <c r="C16" s="151"/>
      <c r="D16" s="237"/>
      <c r="E16" s="238"/>
      <c r="F16" s="239"/>
      <c r="G16" s="240">
        <v>0</v>
      </c>
      <c r="H16" s="241"/>
      <c r="I16" s="242">
        <f>E16+F16*G16/100</f>
        <v>0</v>
      </c>
      <c r="BA16" s="1">
        <v>0</v>
      </c>
    </row>
    <row r="17" spans="1:53" ht="12.75">
      <c r="A17" s="160" t="s">
        <v>1720</v>
      </c>
      <c r="B17" s="151"/>
      <c r="C17" s="151"/>
      <c r="D17" s="237"/>
      <c r="E17" s="238"/>
      <c r="F17" s="239"/>
      <c r="G17" s="240">
        <v>0</v>
      </c>
      <c r="H17" s="241"/>
      <c r="I17" s="242">
        <f>E17+F17*G17/100</f>
        <v>0</v>
      </c>
      <c r="BA17" s="1">
        <v>0</v>
      </c>
    </row>
    <row r="18" spans="1:53" ht="12.75">
      <c r="A18" s="160" t="s">
        <v>1721</v>
      </c>
      <c r="B18" s="151"/>
      <c r="C18" s="151"/>
      <c r="D18" s="237"/>
      <c r="E18" s="238"/>
      <c r="F18" s="239"/>
      <c r="G18" s="240">
        <v>0</v>
      </c>
      <c r="H18" s="241"/>
      <c r="I18" s="242">
        <f>E18+F18*G18/100</f>
        <v>0</v>
      </c>
      <c r="BA18" s="1">
        <v>1</v>
      </c>
    </row>
    <row r="19" spans="1:53" ht="12.75">
      <c r="A19" s="160" t="s">
        <v>1722</v>
      </c>
      <c r="B19" s="151"/>
      <c r="C19" s="151"/>
      <c r="D19" s="237"/>
      <c r="E19" s="238"/>
      <c r="F19" s="239"/>
      <c r="G19" s="240">
        <v>0</v>
      </c>
      <c r="H19" s="241"/>
      <c r="I19" s="242">
        <f>E19+F19*G19/100</f>
        <v>0</v>
      </c>
      <c r="BA19" s="1">
        <v>1</v>
      </c>
    </row>
    <row r="20" spans="1:53" ht="12.75">
      <c r="A20" s="160" t="s">
        <v>1723</v>
      </c>
      <c r="B20" s="151"/>
      <c r="C20" s="151"/>
      <c r="D20" s="237"/>
      <c r="E20" s="238"/>
      <c r="F20" s="239"/>
      <c r="G20" s="240">
        <v>0</v>
      </c>
      <c r="H20" s="241"/>
      <c r="I20" s="242">
        <f>E20+F20*G20/100</f>
        <v>0</v>
      </c>
      <c r="BA20" s="1">
        <v>2</v>
      </c>
    </row>
    <row r="21" spans="1:53" ht="12.75">
      <c r="A21" s="160" t="s">
        <v>1724</v>
      </c>
      <c r="B21" s="151"/>
      <c r="C21" s="151"/>
      <c r="D21" s="237"/>
      <c r="E21" s="238"/>
      <c r="F21" s="239"/>
      <c r="G21" s="240">
        <v>0</v>
      </c>
      <c r="H21" s="241"/>
      <c r="I21" s="242">
        <f>E21+F21*G21/100</f>
        <v>0</v>
      </c>
      <c r="BA21" s="1">
        <v>2</v>
      </c>
    </row>
    <row r="22" spans="1:9" ht="13.5" thickBot="1">
      <c r="A22" s="243"/>
      <c r="B22" s="244" t="s">
        <v>82</v>
      </c>
      <c r="C22" s="245"/>
      <c r="D22" s="246"/>
      <c r="E22" s="247"/>
      <c r="F22" s="248"/>
      <c r="G22" s="248"/>
      <c r="H22" s="249">
        <f>SUM(I14:I21)</f>
        <v>0</v>
      </c>
      <c r="I22" s="250"/>
    </row>
    <row r="24" spans="2:9" ht="12.75">
      <c r="B24" s="14"/>
      <c r="F24" s="251"/>
      <c r="G24" s="252"/>
      <c r="H24" s="252"/>
      <c r="I24" s="54"/>
    </row>
    <row r="25" spans="6:9" ht="12.75">
      <c r="F25" s="251"/>
      <c r="G25" s="252"/>
      <c r="H25" s="252"/>
      <c r="I25" s="54"/>
    </row>
    <row r="26" spans="6:9" ht="12.75">
      <c r="F26" s="251"/>
      <c r="G26" s="252"/>
      <c r="H26" s="252"/>
      <c r="I26" s="54"/>
    </row>
    <row r="27" spans="6:9" ht="12.75">
      <c r="F27" s="251"/>
      <c r="G27" s="252"/>
      <c r="H27" s="252"/>
      <c r="I27" s="54"/>
    </row>
    <row r="28" spans="6:9" ht="12.75">
      <c r="F28" s="251"/>
      <c r="G28" s="252"/>
      <c r="H28" s="252"/>
      <c r="I28" s="54"/>
    </row>
    <row r="29" spans="6:9" ht="12.75">
      <c r="F29" s="251"/>
      <c r="G29" s="252"/>
      <c r="H29" s="252"/>
      <c r="I29" s="54"/>
    </row>
    <row r="30" spans="6:9" ht="12.75">
      <c r="F30" s="251"/>
      <c r="G30" s="252"/>
      <c r="H30" s="252"/>
      <c r="I30" s="54"/>
    </row>
    <row r="31" spans="6:9" ht="12.75">
      <c r="F31" s="251"/>
      <c r="G31" s="252"/>
      <c r="H31" s="252"/>
      <c r="I31" s="54"/>
    </row>
    <row r="32" spans="6:9" ht="12.75">
      <c r="F32" s="251"/>
      <c r="G32" s="252"/>
      <c r="H32" s="252"/>
      <c r="I32" s="54"/>
    </row>
    <row r="33" spans="6:9" ht="12.75">
      <c r="F33" s="251"/>
      <c r="G33" s="252"/>
      <c r="H33" s="252"/>
      <c r="I33" s="54"/>
    </row>
    <row r="34" spans="6:9" ht="12.75">
      <c r="F34" s="251"/>
      <c r="G34" s="252"/>
      <c r="H34" s="252"/>
      <c r="I34" s="54"/>
    </row>
    <row r="35" spans="6:9" ht="12.75">
      <c r="F35" s="251"/>
      <c r="G35" s="252"/>
      <c r="H35" s="252"/>
      <c r="I35" s="54"/>
    </row>
    <row r="36" spans="6:9" ht="12.75">
      <c r="F36" s="251"/>
      <c r="G36" s="252"/>
      <c r="H36" s="252"/>
      <c r="I36" s="54"/>
    </row>
    <row r="37" spans="6:9" ht="12.75">
      <c r="F37" s="251"/>
      <c r="G37" s="252"/>
      <c r="H37" s="252"/>
      <c r="I37" s="54"/>
    </row>
    <row r="38" spans="6:9" ht="12.75">
      <c r="F38" s="251"/>
      <c r="G38" s="252"/>
      <c r="H38" s="252"/>
      <c r="I38" s="54"/>
    </row>
    <row r="39" spans="6:9" ht="12.75">
      <c r="F39" s="251"/>
      <c r="G39" s="252"/>
      <c r="H39" s="252"/>
      <c r="I39" s="54"/>
    </row>
    <row r="40" spans="6:9" ht="12.75">
      <c r="F40" s="251"/>
      <c r="G40" s="252"/>
      <c r="H40" s="252"/>
      <c r="I40" s="54"/>
    </row>
    <row r="41" spans="6:9" ht="12.75">
      <c r="F41" s="251"/>
      <c r="G41" s="252"/>
      <c r="H41" s="252"/>
      <c r="I41" s="54"/>
    </row>
    <row r="42" spans="6:9" ht="12.75">
      <c r="F42" s="251"/>
      <c r="G42" s="252"/>
      <c r="H42" s="252"/>
      <c r="I42" s="54"/>
    </row>
    <row r="43" spans="6:9" ht="12.75">
      <c r="F43" s="251"/>
      <c r="G43" s="252"/>
      <c r="H43" s="252"/>
      <c r="I43" s="54"/>
    </row>
    <row r="44" spans="6:9" ht="12.75">
      <c r="F44" s="251"/>
      <c r="G44" s="252"/>
      <c r="H44" s="252"/>
      <c r="I44" s="54"/>
    </row>
    <row r="45" spans="6:9" ht="12.75">
      <c r="F45" s="251"/>
      <c r="G45" s="252"/>
      <c r="H45" s="252"/>
      <c r="I45" s="54"/>
    </row>
    <row r="46" spans="6:9" ht="12.75">
      <c r="F46" s="251"/>
      <c r="G46" s="252"/>
      <c r="H46" s="252"/>
      <c r="I46" s="54"/>
    </row>
    <row r="47" spans="6:9" ht="12.75">
      <c r="F47" s="251"/>
      <c r="G47" s="252"/>
      <c r="H47" s="252"/>
      <c r="I47" s="54"/>
    </row>
    <row r="48" spans="6:9" ht="12.75">
      <c r="F48" s="251"/>
      <c r="G48" s="252"/>
      <c r="H48" s="252"/>
      <c r="I48" s="54"/>
    </row>
    <row r="49" spans="6:9" ht="12.75">
      <c r="F49" s="251"/>
      <c r="G49" s="252"/>
      <c r="H49" s="252"/>
      <c r="I49" s="54"/>
    </row>
    <row r="50" spans="6:9" ht="12.75">
      <c r="F50" s="251"/>
      <c r="G50" s="252"/>
      <c r="H50" s="252"/>
      <c r="I50" s="54"/>
    </row>
    <row r="51" spans="6:9" ht="12.75">
      <c r="F51" s="251"/>
      <c r="G51" s="252"/>
      <c r="H51" s="252"/>
      <c r="I51" s="54"/>
    </row>
    <row r="52" spans="6:9" ht="12.75">
      <c r="F52" s="251"/>
      <c r="G52" s="252"/>
      <c r="H52" s="252"/>
      <c r="I52" s="54"/>
    </row>
    <row r="53" spans="6:9" ht="12.75">
      <c r="F53" s="251"/>
      <c r="G53" s="252"/>
      <c r="H53" s="252"/>
      <c r="I53" s="54"/>
    </row>
    <row r="54" spans="6:9" ht="12.75">
      <c r="F54" s="251"/>
      <c r="G54" s="252"/>
      <c r="H54" s="252"/>
      <c r="I54" s="54"/>
    </row>
    <row r="55" spans="6:9" ht="12.75">
      <c r="F55" s="251"/>
      <c r="G55" s="252"/>
      <c r="H55" s="252"/>
      <c r="I55" s="54"/>
    </row>
    <row r="56" spans="6:9" ht="12.75">
      <c r="F56" s="251"/>
      <c r="G56" s="252"/>
      <c r="H56" s="252"/>
      <c r="I56" s="54"/>
    </row>
    <row r="57" spans="6:9" ht="12.75">
      <c r="F57" s="251"/>
      <c r="G57" s="252"/>
      <c r="H57" s="252"/>
      <c r="I57" s="54"/>
    </row>
    <row r="58" spans="6:9" ht="12.75">
      <c r="F58" s="251"/>
      <c r="G58" s="252"/>
      <c r="H58" s="252"/>
      <c r="I58" s="54"/>
    </row>
    <row r="59" spans="6:9" ht="12.75">
      <c r="F59" s="251"/>
      <c r="G59" s="252"/>
      <c r="H59" s="252"/>
      <c r="I59" s="54"/>
    </row>
    <row r="60" spans="6:9" ht="12.75">
      <c r="F60" s="251"/>
      <c r="G60" s="252"/>
      <c r="H60" s="252"/>
      <c r="I60" s="54"/>
    </row>
    <row r="61" spans="6:9" ht="12.75">
      <c r="F61" s="251"/>
      <c r="G61" s="252"/>
      <c r="H61" s="252"/>
      <c r="I61" s="54"/>
    </row>
    <row r="62" spans="6:9" ht="12.75">
      <c r="F62" s="251"/>
      <c r="G62" s="252"/>
      <c r="H62" s="252"/>
      <c r="I62" s="54"/>
    </row>
    <row r="63" spans="6:9" ht="12.75">
      <c r="F63" s="251"/>
      <c r="G63" s="252"/>
      <c r="H63" s="252"/>
      <c r="I63" s="54"/>
    </row>
    <row r="64" spans="6:9" ht="12.75">
      <c r="F64" s="251"/>
      <c r="G64" s="252"/>
      <c r="H64" s="252"/>
      <c r="I64" s="54"/>
    </row>
    <row r="65" spans="6:9" ht="12.75">
      <c r="F65" s="251"/>
      <c r="G65" s="252"/>
      <c r="H65" s="252"/>
      <c r="I65" s="54"/>
    </row>
    <row r="66" spans="6:9" ht="12.75">
      <c r="F66" s="251"/>
      <c r="G66" s="252"/>
      <c r="H66" s="252"/>
      <c r="I66" s="54"/>
    </row>
    <row r="67" spans="6:9" ht="12.75">
      <c r="F67" s="251"/>
      <c r="G67" s="252"/>
      <c r="H67" s="252"/>
      <c r="I67" s="54"/>
    </row>
    <row r="68" spans="6:9" ht="12.75">
      <c r="F68" s="251"/>
      <c r="G68" s="252"/>
      <c r="H68" s="252"/>
      <c r="I68" s="54"/>
    </row>
    <row r="69" spans="6:9" ht="12.75">
      <c r="F69" s="251"/>
      <c r="G69" s="252"/>
      <c r="H69" s="252"/>
      <c r="I69" s="54"/>
    </row>
    <row r="70" spans="6:9" ht="12.75">
      <c r="F70" s="251"/>
      <c r="G70" s="252"/>
      <c r="H70" s="252"/>
      <c r="I70" s="54"/>
    </row>
    <row r="71" spans="6:9" ht="12.75">
      <c r="F71" s="251"/>
      <c r="G71" s="252"/>
      <c r="H71" s="252"/>
      <c r="I71" s="54"/>
    </row>
    <row r="72" spans="6:9" ht="12.75">
      <c r="F72" s="251"/>
      <c r="G72" s="252"/>
      <c r="H72" s="252"/>
      <c r="I72" s="54"/>
    </row>
    <row r="73" spans="6:9" ht="12.75">
      <c r="F73" s="251"/>
      <c r="G73" s="252"/>
      <c r="H73" s="252"/>
      <c r="I73" s="54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07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54" customWidth="1"/>
    <col min="2" max="2" width="11.625" style="254" customWidth="1"/>
    <col min="3" max="3" width="40.375" style="254" customWidth="1"/>
    <col min="4" max="4" width="5.625" style="254" customWidth="1"/>
    <col min="5" max="5" width="8.625" style="268" customWidth="1"/>
    <col min="6" max="6" width="9.875" style="254" customWidth="1"/>
    <col min="7" max="7" width="13.875" style="254" customWidth="1"/>
    <col min="8" max="8" width="11.75390625" style="254" hidden="1" customWidth="1"/>
    <col min="9" max="9" width="11.625" style="254" hidden="1" customWidth="1"/>
    <col min="10" max="10" width="11.00390625" style="254" hidden="1" customWidth="1"/>
    <col min="11" max="11" width="10.375" style="254" hidden="1" customWidth="1"/>
    <col min="12" max="12" width="75.375" style="254" customWidth="1"/>
    <col min="13" max="13" width="45.25390625" style="254" customWidth="1"/>
    <col min="14" max="16384" width="9.125" style="254" customWidth="1"/>
  </cols>
  <sheetData>
    <row r="1" spans="1:7" ht="15.75">
      <c r="A1" s="253" t="s">
        <v>100</v>
      </c>
      <c r="B1" s="253"/>
      <c r="C1" s="253"/>
      <c r="D1" s="253"/>
      <c r="E1" s="253"/>
      <c r="F1" s="253"/>
      <c r="G1" s="253"/>
    </row>
    <row r="2" spans="2:7" ht="14.25" customHeight="1" thickBot="1">
      <c r="B2" s="255"/>
      <c r="C2" s="256"/>
      <c r="D2" s="256"/>
      <c r="E2" s="257"/>
      <c r="F2" s="256"/>
      <c r="G2" s="256"/>
    </row>
    <row r="3" spans="1:7" ht="13.5" thickTop="1">
      <c r="A3" s="198" t="s">
        <v>2</v>
      </c>
      <c r="B3" s="199"/>
      <c r="C3" s="200" t="s">
        <v>103</v>
      </c>
      <c r="D3" s="258"/>
      <c r="E3" s="259" t="s">
        <v>83</v>
      </c>
      <c r="F3" s="260" t="str">
        <f>'SO.01 VRN Rek'!H1</f>
        <v>VRN</v>
      </c>
      <c r="G3" s="261"/>
    </row>
    <row r="4" spans="1:7" ht="13.5" thickBot="1">
      <c r="A4" s="262" t="s">
        <v>74</v>
      </c>
      <c r="B4" s="207"/>
      <c r="C4" s="208" t="s">
        <v>106</v>
      </c>
      <c r="D4" s="263"/>
      <c r="E4" s="264" t="str">
        <f>'SO.01 VRN Rek'!G2</f>
        <v>VEDLEJŠÍ A OSTATNÍ ROZPOČTOVÉ NÁKLADY</v>
      </c>
      <c r="F4" s="265"/>
      <c r="G4" s="266"/>
    </row>
    <row r="5" spans="1:7" ht="13.5" thickTop="1">
      <c r="A5" s="267"/>
      <c r="G5" s="269"/>
    </row>
    <row r="6" spans="1:11" ht="27" customHeight="1">
      <c r="A6" s="270" t="s">
        <v>84</v>
      </c>
      <c r="B6" s="271" t="s">
        <v>85</v>
      </c>
      <c r="C6" s="271" t="s">
        <v>86</v>
      </c>
      <c r="D6" s="271" t="s">
        <v>87</v>
      </c>
      <c r="E6" s="272" t="s">
        <v>88</v>
      </c>
      <c r="F6" s="271" t="s">
        <v>89</v>
      </c>
      <c r="G6" s="273" t="s">
        <v>90</v>
      </c>
      <c r="H6" s="274" t="s">
        <v>91</v>
      </c>
      <c r="I6" s="274" t="s">
        <v>92</v>
      </c>
      <c r="J6" s="274" t="s">
        <v>93</v>
      </c>
      <c r="K6" s="274" t="s">
        <v>94</v>
      </c>
    </row>
    <row r="7" spans="1:15" ht="12.75">
      <c r="A7" s="275" t="s">
        <v>95</v>
      </c>
      <c r="B7" s="276" t="s">
        <v>1730</v>
      </c>
      <c r="C7" s="277" t="s">
        <v>1731</v>
      </c>
      <c r="D7" s="278"/>
      <c r="E7" s="279"/>
      <c r="F7" s="279"/>
      <c r="G7" s="280"/>
      <c r="H7" s="281"/>
      <c r="I7" s="282"/>
      <c r="J7" s="283"/>
      <c r="K7" s="284"/>
      <c r="O7" s="285">
        <v>1</v>
      </c>
    </row>
    <row r="8" spans="1:80" ht="22.5">
      <c r="A8" s="286">
        <v>1</v>
      </c>
      <c r="B8" s="287" t="s">
        <v>1733</v>
      </c>
      <c r="C8" s="288" t="s">
        <v>1734</v>
      </c>
      <c r="D8" s="289" t="s">
        <v>1735</v>
      </c>
      <c r="E8" s="290">
        <v>1</v>
      </c>
      <c r="F8" s="290">
        <v>0</v>
      </c>
      <c r="G8" s="291">
        <f>E8*F8</f>
        <v>0</v>
      </c>
      <c r="H8" s="292">
        <v>0</v>
      </c>
      <c r="I8" s="293">
        <f>E8*H8</f>
        <v>0</v>
      </c>
      <c r="J8" s="292"/>
      <c r="K8" s="293">
        <f>E8*J8</f>
        <v>0</v>
      </c>
      <c r="O8" s="285">
        <v>2</v>
      </c>
      <c r="AA8" s="254">
        <v>12</v>
      </c>
      <c r="AB8" s="254">
        <v>0</v>
      </c>
      <c r="AC8" s="254">
        <v>1</v>
      </c>
      <c r="AZ8" s="254">
        <v>1</v>
      </c>
      <c r="BA8" s="254">
        <f>IF(AZ8=1,G8,0)</f>
        <v>0</v>
      </c>
      <c r="BB8" s="254">
        <f>IF(AZ8=2,G8,0)</f>
        <v>0</v>
      </c>
      <c r="BC8" s="254">
        <f>IF(AZ8=3,G8,0)</f>
        <v>0</v>
      </c>
      <c r="BD8" s="254">
        <f>IF(AZ8=4,G8,0)</f>
        <v>0</v>
      </c>
      <c r="BE8" s="254">
        <f>IF(AZ8=5,G8,0)</f>
        <v>0</v>
      </c>
      <c r="CA8" s="285">
        <v>12</v>
      </c>
      <c r="CB8" s="285">
        <v>0</v>
      </c>
    </row>
    <row r="9" spans="1:80" ht="12.75">
      <c r="A9" s="286">
        <v>2</v>
      </c>
      <c r="B9" s="287" t="s">
        <v>1736</v>
      </c>
      <c r="C9" s="288" t="s">
        <v>1737</v>
      </c>
      <c r="D9" s="289" t="s">
        <v>1735</v>
      </c>
      <c r="E9" s="290">
        <v>1</v>
      </c>
      <c r="F9" s="290">
        <v>0</v>
      </c>
      <c r="G9" s="291">
        <f>E9*F9</f>
        <v>0</v>
      </c>
      <c r="H9" s="292">
        <v>0</v>
      </c>
      <c r="I9" s="293">
        <f>E9*H9</f>
        <v>0</v>
      </c>
      <c r="J9" s="292"/>
      <c r="K9" s="293">
        <f>E9*J9</f>
        <v>0</v>
      </c>
      <c r="O9" s="285">
        <v>2</v>
      </c>
      <c r="AA9" s="254">
        <v>12</v>
      </c>
      <c r="AB9" s="254">
        <v>0</v>
      </c>
      <c r="AC9" s="254">
        <v>2</v>
      </c>
      <c r="AZ9" s="254">
        <v>1</v>
      </c>
      <c r="BA9" s="254">
        <f>IF(AZ9=1,G9,0)</f>
        <v>0</v>
      </c>
      <c r="BB9" s="254">
        <f>IF(AZ9=2,G9,0)</f>
        <v>0</v>
      </c>
      <c r="BC9" s="254">
        <f>IF(AZ9=3,G9,0)</f>
        <v>0</v>
      </c>
      <c r="BD9" s="254">
        <f>IF(AZ9=4,G9,0)</f>
        <v>0</v>
      </c>
      <c r="BE9" s="254">
        <f>IF(AZ9=5,G9,0)</f>
        <v>0</v>
      </c>
      <c r="CA9" s="285">
        <v>12</v>
      </c>
      <c r="CB9" s="285">
        <v>0</v>
      </c>
    </row>
    <row r="10" spans="1:80" ht="22.5">
      <c r="A10" s="286">
        <v>3</v>
      </c>
      <c r="B10" s="287" t="s">
        <v>1738</v>
      </c>
      <c r="C10" s="288" t="s">
        <v>1739</v>
      </c>
      <c r="D10" s="289" t="s">
        <v>1735</v>
      </c>
      <c r="E10" s="290">
        <v>1</v>
      </c>
      <c r="F10" s="290">
        <v>0</v>
      </c>
      <c r="G10" s="291">
        <f>E10*F10</f>
        <v>0</v>
      </c>
      <c r="H10" s="292">
        <v>0</v>
      </c>
      <c r="I10" s="293">
        <f>E10*H10</f>
        <v>0</v>
      </c>
      <c r="J10" s="292"/>
      <c r="K10" s="293">
        <f>E10*J10</f>
        <v>0</v>
      </c>
      <c r="O10" s="285">
        <v>2</v>
      </c>
      <c r="AA10" s="254">
        <v>12</v>
      </c>
      <c r="AB10" s="254">
        <v>0</v>
      </c>
      <c r="AC10" s="254">
        <v>3</v>
      </c>
      <c r="AZ10" s="254">
        <v>1</v>
      </c>
      <c r="BA10" s="254">
        <f>IF(AZ10=1,G10,0)</f>
        <v>0</v>
      </c>
      <c r="BB10" s="254">
        <f>IF(AZ10=2,G10,0)</f>
        <v>0</v>
      </c>
      <c r="BC10" s="254">
        <f>IF(AZ10=3,G10,0)</f>
        <v>0</v>
      </c>
      <c r="BD10" s="254">
        <f>IF(AZ10=4,G10,0)</f>
        <v>0</v>
      </c>
      <c r="BE10" s="254">
        <f>IF(AZ10=5,G10,0)</f>
        <v>0</v>
      </c>
      <c r="CA10" s="285">
        <v>12</v>
      </c>
      <c r="CB10" s="285">
        <v>0</v>
      </c>
    </row>
    <row r="11" spans="1:80" ht="12.75">
      <c r="A11" s="286">
        <v>4</v>
      </c>
      <c r="B11" s="287" t="s">
        <v>1740</v>
      </c>
      <c r="C11" s="288" t="s">
        <v>1741</v>
      </c>
      <c r="D11" s="289" t="s">
        <v>1735</v>
      </c>
      <c r="E11" s="290">
        <v>1</v>
      </c>
      <c r="F11" s="290">
        <v>0</v>
      </c>
      <c r="G11" s="291">
        <f>E11*F11</f>
        <v>0</v>
      </c>
      <c r="H11" s="292">
        <v>0</v>
      </c>
      <c r="I11" s="293">
        <f>E11*H11</f>
        <v>0</v>
      </c>
      <c r="J11" s="292"/>
      <c r="K11" s="293">
        <f>E11*J11</f>
        <v>0</v>
      </c>
      <c r="O11" s="285">
        <v>2</v>
      </c>
      <c r="AA11" s="254">
        <v>12</v>
      </c>
      <c r="AB11" s="254">
        <v>0</v>
      </c>
      <c r="AC11" s="254">
        <v>4</v>
      </c>
      <c r="AZ11" s="254">
        <v>1</v>
      </c>
      <c r="BA11" s="254">
        <f>IF(AZ11=1,G11,0)</f>
        <v>0</v>
      </c>
      <c r="BB11" s="254">
        <f>IF(AZ11=2,G11,0)</f>
        <v>0</v>
      </c>
      <c r="BC11" s="254">
        <f>IF(AZ11=3,G11,0)</f>
        <v>0</v>
      </c>
      <c r="BD11" s="254">
        <f>IF(AZ11=4,G11,0)</f>
        <v>0</v>
      </c>
      <c r="BE11" s="254">
        <f>IF(AZ11=5,G11,0)</f>
        <v>0</v>
      </c>
      <c r="CA11" s="285">
        <v>12</v>
      </c>
      <c r="CB11" s="285">
        <v>0</v>
      </c>
    </row>
    <row r="12" spans="1:80" ht="22.5">
      <c r="A12" s="286">
        <v>5</v>
      </c>
      <c r="B12" s="287" t="s">
        <v>1742</v>
      </c>
      <c r="C12" s="288" t="s">
        <v>1743</v>
      </c>
      <c r="D12" s="289" t="s">
        <v>1735</v>
      </c>
      <c r="E12" s="290">
        <v>1</v>
      </c>
      <c r="F12" s="290">
        <v>0</v>
      </c>
      <c r="G12" s="291">
        <f>E12*F12</f>
        <v>0</v>
      </c>
      <c r="H12" s="292">
        <v>0</v>
      </c>
      <c r="I12" s="293">
        <f>E12*H12</f>
        <v>0</v>
      </c>
      <c r="J12" s="292"/>
      <c r="K12" s="293">
        <f>E12*J12</f>
        <v>0</v>
      </c>
      <c r="O12" s="285">
        <v>2</v>
      </c>
      <c r="AA12" s="254">
        <v>12</v>
      </c>
      <c r="AB12" s="254">
        <v>0</v>
      </c>
      <c r="AC12" s="254">
        <v>5</v>
      </c>
      <c r="AZ12" s="254">
        <v>1</v>
      </c>
      <c r="BA12" s="254">
        <f>IF(AZ12=1,G12,0)</f>
        <v>0</v>
      </c>
      <c r="BB12" s="254">
        <f>IF(AZ12=2,G12,0)</f>
        <v>0</v>
      </c>
      <c r="BC12" s="254">
        <f>IF(AZ12=3,G12,0)</f>
        <v>0</v>
      </c>
      <c r="BD12" s="254">
        <f>IF(AZ12=4,G12,0)</f>
        <v>0</v>
      </c>
      <c r="BE12" s="254">
        <f>IF(AZ12=5,G12,0)</f>
        <v>0</v>
      </c>
      <c r="CA12" s="285">
        <v>12</v>
      </c>
      <c r="CB12" s="285">
        <v>0</v>
      </c>
    </row>
    <row r="13" spans="1:80" ht="12.75">
      <c r="A13" s="286">
        <v>6</v>
      </c>
      <c r="B13" s="287" t="s">
        <v>1744</v>
      </c>
      <c r="C13" s="288" t="s">
        <v>1745</v>
      </c>
      <c r="D13" s="289" t="s">
        <v>1735</v>
      </c>
      <c r="E13" s="290">
        <v>1</v>
      </c>
      <c r="F13" s="290">
        <v>0</v>
      </c>
      <c r="G13" s="291">
        <f>E13*F13</f>
        <v>0</v>
      </c>
      <c r="H13" s="292">
        <v>0</v>
      </c>
      <c r="I13" s="293">
        <f>E13*H13</f>
        <v>0</v>
      </c>
      <c r="J13" s="292"/>
      <c r="K13" s="293">
        <f>E13*J13</f>
        <v>0</v>
      </c>
      <c r="O13" s="285">
        <v>2</v>
      </c>
      <c r="AA13" s="254">
        <v>12</v>
      </c>
      <c r="AB13" s="254">
        <v>0</v>
      </c>
      <c r="AC13" s="254">
        <v>6</v>
      </c>
      <c r="AZ13" s="254">
        <v>1</v>
      </c>
      <c r="BA13" s="254">
        <f>IF(AZ13=1,G13,0)</f>
        <v>0</v>
      </c>
      <c r="BB13" s="254">
        <f>IF(AZ13=2,G13,0)</f>
        <v>0</v>
      </c>
      <c r="BC13" s="254">
        <f>IF(AZ13=3,G13,0)</f>
        <v>0</v>
      </c>
      <c r="BD13" s="254">
        <f>IF(AZ13=4,G13,0)</f>
        <v>0</v>
      </c>
      <c r="BE13" s="254">
        <f>IF(AZ13=5,G13,0)</f>
        <v>0</v>
      </c>
      <c r="CA13" s="285">
        <v>12</v>
      </c>
      <c r="CB13" s="285">
        <v>0</v>
      </c>
    </row>
    <row r="14" spans="1:80" ht="12.75">
      <c r="A14" s="286">
        <v>7</v>
      </c>
      <c r="B14" s="287" t="s">
        <v>1746</v>
      </c>
      <c r="C14" s="288" t="s">
        <v>1747</v>
      </c>
      <c r="D14" s="289" t="s">
        <v>1735</v>
      </c>
      <c r="E14" s="290">
        <v>1</v>
      </c>
      <c r="F14" s="290">
        <v>0</v>
      </c>
      <c r="G14" s="291">
        <f>E14*F14</f>
        <v>0</v>
      </c>
      <c r="H14" s="292">
        <v>0</v>
      </c>
      <c r="I14" s="293">
        <f>E14*H14</f>
        <v>0</v>
      </c>
      <c r="J14" s="292"/>
      <c r="K14" s="293">
        <f>E14*J14</f>
        <v>0</v>
      </c>
      <c r="O14" s="285">
        <v>2</v>
      </c>
      <c r="AA14" s="254">
        <v>12</v>
      </c>
      <c r="AB14" s="254">
        <v>0</v>
      </c>
      <c r="AC14" s="254">
        <v>7</v>
      </c>
      <c r="AZ14" s="254">
        <v>1</v>
      </c>
      <c r="BA14" s="254">
        <f>IF(AZ14=1,G14,0)</f>
        <v>0</v>
      </c>
      <c r="BB14" s="254">
        <f>IF(AZ14=2,G14,0)</f>
        <v>0</v>
      </c>
      <c r="BC14" s="254">
        <f>IF(AZ14=3,G14,0)</f>
        <v>0</v>
      </c>
      <c r="BD14" s="254">
        <f>IF(AZ14=4,G14,0)</f>
        <v>0</v>
      </c>
      <c r="BE14" s="254">
        <f>IF(AZ14=5,G14,0)</f>
        <v>0</v>
      </c>
      <c r="CA14" s="285">
        <v>12</v>
      </c>
      <c r="CB14" s="285">
        <v>0</v>
      </c>
    </row>
    <row r="15" spans="1:80" ht="22.5">
      <c r="A15" s="286">
        <v>8</v>
      </c>
      <c r="B15" s="287" t="s">
        <v>1748</v>
      </c>
      <c r="C15" s="288" t="s">
        <v>1749</v>
      </c>
      <c r="D15" s="289" t="s">
        <v>1735</v>
      </c>
      <c r="E15" s="290">
        <v>1</v>
      </c>
      <c r="F15" s="290">
        <v>0</v>
      </c>
      <c r="G15" s="291">
        <f>E15*F15</f>
        <v>0</v>
      </c>
      <c r="H15" s="292">
        <v>0</v>
      </c>
      <c r="I15" s="293">
        <f>E15*H15</f>
        <v>0</v>
      </c>
      <c r="J15" s="292"/>
      <c r="K15" s="293">
        <f>E15*J15</f>
        <v>0</v>
      </c>
      <c r="O15" s="285">
        <v>2</v>
      </c>
      <c r="AA15" s="254">
        <v>12</v>
      </c>
      <c r="AB15" s="254">
        <v>0</v>
      </c>
      <c r="AC15" s="254">
        <v>8</v>
      </c>
      <c r="AZ15" s="254">
        <v>1</v>
      </c>
      <c r="BA15" s="254">
        <f>IF(AZ15=1,G15,0)</f>
        <v>0</v>
      </c>
      <c r="BB15" s="254">
        <f>IF(AZ15=2,G15,0)</f>
        <v>0</v>
      </c>
      <c r="BC15" s="254">
        <f>IF(AZ15=3,G15,0)</f>
        <v>0</v>
      </c>
      <c r="BD15" s="254">
        <f>IF(AZ15=4,G15,0)</f>
        <v>0</v>
      </c>
      <c r="BE15" s="254">
        <f>IF(AZ15=5,G15,0)</f>
        <v>0</v>
      </c>
      <c r="CA15" s="285">
        <v>12</v>
      </c>
      <c r="CB15" s="285">
        <v>0</v>
      </c>
    </row>
    <row r="16" spans="1:80" ht="22.5">
      <c r="A16" s="286">
        <v>9</v>
      </c>
      <c r="B16" s="287" t="s">
        <v>1750</v>
      </c>
      <c r="C16" s="288" t="s">
        <v>1751</v>
      </c>
      <c r="D16" s="289" t="s">
        <v>1735</v>
      </c>
      <c r="E16" s="290">
        <v>1</v>
      </c>
      <c r="F16" s="290">
        <v>0</v>
      </c>
      <c r="G16" s="291">
        <f>E16*F16</f>
        <v>0</v>
      </c>
      <c r="H16" s="292">
        <v>0</v>
      </c>
      <c r="I16" s="293">
        <f>E16*H16</f>
        <v>0</v>
      </c>
      <c r="J16" s="292"/>
      <c r="K16" s="293">
        <f>E16*J16</f>
        <v>0</v>
      </c>
      <c r="O16" s="285">
        <v>2</v>
      </c>
      <c r="AA16" s="254">
        <v>12</v>
      </c>
      <c r="AB16" s="254">
        <v>0</v>
      </c>
      <c r="AC16" s="254">
        <v>9</v>
      </c>
      <c r="AZ16" s="254">
        <v>1</v>
      </c>
      <c r="BA16" s="254">
        <f>IF(AZ16=1,G16,0)</f>
        <v>0</v>
      </c>
      <c r="BB16" s="254">
        <f>IF(AZ16=2,G16,0)</f>
        <v>0</v>
      </c>
      <c r="BC16" s="254">
        <f>IF(AZ16=3,G16,0)</f>
        <v>0</v>
      </c>
      <c r="BD16" s="254">
        <f>IF(AZ16=4,G16,0)</f>
        <v>0</v>
      </c>
      <c r="BE16" s="254">
        <f>IF(AZ16=5,G16,0)</f>
        <v>0</v>
      </c>
      <c r="CA16" s="285">
        <v>12</v>
      </c>
      <c r="CB16" s="285">
        <v>0</v>
      </c>
    </row>
    <row r="17" spans="1:80" ht="12.75">
      <c r="A17" s="286">
        <v>10</v>
      </c>
      <c r="B17" s="287" t="s">
        <v>1752</v>
      </c>
      <c r="C17" s="288" t="s">
        <v>1753</v>
      </c>
      <c r="D17" s="289" t="s">
        <v>1735</v>
      </c>
      <c r="E17" s="290">
        <v>1</v>
      </c>
      <c r="F17" s="290">
        <v>0</v>
      </c>
      <c r="G17" s="291">
        <f>E17*F17</f>
        <v>0</v>
      </c>
      <c r="H17" s="292">
        <v>0</v>
      </c>
      <c r="I17" s="293">
        <f>E17*H17</f>
        <v>0</v>
      </c>
      <c r="J17" s="292"/>
      <c r="K17" s="293">
        <f>E17*J17</f>
        <v>0</v>
      </c>
      <c r="O17" s="285">
        <v>2</v>
      </c>
      <c r="AA17" s="254">
        <v>12</v>
      </c>
      <c r="AB17" s="254">
        <v>0</v>
      </c>
      <c r="AC17" s="254">
        <v>10</v>
      </c>
      <c r="AZ17" s="254">
        <v>1</v>
      </c>
      <c r="BA17" s="254">
        <f>IF(AZ17=1,G17,0)</f>
        <v>0</v>
      </c>
      <c r="BB17" s="254">
        <f>IF(AZ17=2,G17,0)</f>
        <v>0</v>
      </c>
      <c r="BC17" s="254">
        <f>IF(AZ17=3,G17,0)</f>
        <v>0</v>
      </c>
      <c r="BD17" s="254">
        <f>IF(AZ17=4,G17,0)</f>
        <v>0</v>
      </c>
      <c r="BE17" s="254">
        <f>IF(AZ17=5,G17,0)</f>
        <v>0</v>
      </c>
      <c r="CA17" s="285">
        <v>12</v>
      </c>
      <c r="CB17" s="285">
        <v>0</v>
      </c>
    </row>
    <row r="18" spans="1:80" ht="12.75">
      <c r="A18" s="286">
        <v>11</v>
      </c>
      <c r="B18" s="287" t="s">
        <v>1754</v>
      </c>
      <c r="C18" s="288" t="s">
        <v>1755</v>
      </c>
      <c r="D18" s="289" t="s">
        <v>1735</v>
      </c>
      <c r="E18" s="290">
        <v>1</v>
      </c>
      <c r="F18" s="290">
        <v>0</v>
      </c>
      <c r="G18" s="291">
        <f>E18*F18</f>
        <v>0</v>
      </c>
      <c r="H18" s="292">
        <v>0</v>
      </c>
      <c r="I18" s="293">
        <f>E18*H18</f>
        <v>0</v>
      </c>
      <c r="J18" s="292"/>
      <c r="K18" s="293">
        <f>E18*J18</f>
        <v>0</v>
      </c>
      <c r="O18" s="285">
        <v>2</v>
      </c>
      <c r="AA18" s="254">
        <v>12</v>
      </c>
      <c r="AB18" s="254">
        <v>0</v>
      </c>
      <c r="AC18" s="254">
        <v>11</v>
      </c>
      <c r="AZ18" s="254">
        <v>1</v>
      </c>
      <c r="BA18" s="254">
        <f>IF(AZ18=1,G18,0)</f>
        <v>0</v>
      </c>
      <c r="BB18" s="254">
        <f>IF(AZ18=2,G18,0)</f>
        <v>0</v>
      </c>
      <c r="BC18" s="254">
        <f>IF(AZ18=3,G18,0)</f>
        <v>0</v>
      </c>
      <c r="BD18" s="254">
        <f>IF(AZ18=4,G18,0)</f>
        <v>0</v>
      </c>
      <c r="BE18" s="254">
        <f>IF(AZ18=5,G18,0)</f>
        <v>0</v>
      </c>
      <c r="CA18" s="285">
        <v>12</v>
      </c>
      <c r="CB18" s="285">
        <v>0</v>
      </c>
    </row>
    <row r="19" spans="1:80" ht="12.75">
      <c r="A19" s="286">
        <v>12</v>
      </c>
      <c r="B19" s="287" t="s">
        <v>1756</v>
      </c>
      <c r="C19" s="288" t="s">
        <v>1757</v>
      </c>
      <c r="D19" s="289" t="s">
        <v>1735</v>
      </c>
      <c r="E19" s="290">
        <v>1</v>
      </c>
      <c r="F19" s="290">
        <v>0</v>
      </c>
      <c r="G19" s="291">
        <f>E19*F19</f>
        <v>0</v>
      </c>
      <c r="H19" s="292">
        <v>0</v>
      </c>
      <c r="I19" s="293">
        <f>E19*H19</f>
        <v>0</v>
      </c>
      <c r="J19" s="292"/>
      <c r="K19" s="293">
        <f>E19*J19</f>
        <v>0</v>
      </c>
      <c r="O19" s="285">
        <v>2</v>
      </c>
      <c r="AA19" s="254">
        <v>12</v>
      </c>
      <c r="AB19" s="254">
        <v>0</v>
      </c>
      <c r="AC19" s="254">
        <v>23</v>
      </c>
      <c r="AZ19" s="254">
        <v>1</v>
      </c>
      <c r="BA19" s="254">
        <f>IF(AZ19=1,G19,0)</f>
        <v>0</v>
      </c>
      <c r="BB19" s="254">
        <f>IF(AZ19=2,G19,0)</f>
        <v>0</v>
      </c>
      <c r="BC19" s="254">
        <f>IF(AZ19=3,G19,0)</f>
        <v>0</v>
      </c>
      <c r="BD19" s="254">
        <f>IF(AZ19=4,G19,0)</f>
        <v>0</v>
      </c>
      <c r="BE19" s="254">
        <f>IF(AZ19=5,G19,0)</f>
        <v>0</v>
      </c>
      <c r="CA19" s="285">
        <v>12</v>
      </c>
      <c r="CB19" s="285">
        <v>0</v>
      </c>
    </row>
    <row r="20" spans="1:80" ht="12.75">
      <c r="A20" s="286">
        <v>13</v>
      </c>
      <c r="B20" s="287" t="s">
        <v>1758</v>
      </c>
      <c r="C20" s="288" t="s">
        <v>1759</v>
      </c>
      <c r="D20" s="289" t="s">
        <v>1735</v>
      </c>
      <c r="E20" s="290">
        <v>1</v>
      </c>
      <c r="F20" s="290">
        <v>0</v>
      </c>
      <c r="G20" s="291">
        <f>E20*F20</f>
        <v>0</v>
      </c>
      <c r="H20" s="292">
        <v>0</v>
      </c>
      <c r="I20" s="293">
        <f>E20*H20</f>
        <v>0</v>
      </c>
      <c r="J20" s="292"/>
      <c r="K20" s="293">
        <f>E20*J20</f>
        <v>0</v>
      </c>
      <c r="O20" s="285">
        <v>2</v>
      </c>
      <c r="AA20" s="254">
        <v>12</v>
      </c>
      <c r="AB20" s="254">
        <v>0</v>
      </c>
      <c r="AC20" s="254">
        <v>12</v>
      </c>
      <c r="AZ20" s="254">
        <v>1</v>
      </c>
      <c r="BA20" s="254">
        <f>IF(AZ20=1,G20,0)</f>
        <v>0</v>
      </c>
      <c r="BB20" s="254">
        <f>IF(AZ20=2,G20,0)</f>
        <v>0</v>
      </c>
      <c r="BC20" s="254">
        <f>IF(AZ20=3,G20,0)</f>
        <v>0</v>
      </c>
      <c r="BD20" s="254">
        <f>IF(AZ20=4,G20,0)</f>
        <v>0</v>
      </c>
      <c r="BE20" s="254">
        <f>IF(AZ20=5,G20,0)</f>
        <v>0</v>
      </c>
      <c r="CA20" s="285">
        <v>12</v>
      </c>
      <c r="CB20" s="285">
        <v>0</v>
      </c>
    </row>
    <row r="21" spans="1:80" ht="12.75">
      <c r="A21" s="286">
        <v>14</v>
      </c>
      <c r="B21" s="287" t="s">
        <v>1760</v>
      </c>
      <c r="C21" s="288" t="s">
        <v>1761</v>
      </c>
      <c r="D21" s="289" t="s">
        <v>1735</v>
      </c>
      <c r="E21" s="290">
        <v>1</v>
      </c>
      <c r="F21" s="290">
        <v>0</v>
      </c>
      <c r="G21" s="291">
        <f>E21*F21</f>
        <v>0</v>
      </c>
      <c r="H21" s="292">
        <v>0</v>
      </c>
      <c r="I21" s="293">
        <f>E21*H21</f>
        <v>0</v>
      </c>
      <c r="J21" s="292"/>
      <c r="K21" s="293">
        <f>E21*J21</f>
        <v>0</v>
      </c>
      <c r="O21" s="285">
        <v>2</v>
      </c>
      <c r="AA21" s="254">
        <v>12</v>
      </c>
      <c r="AB21" s="254">
        <v>0</v>
      </c>
      <c r="AC21" s="254">
        <v>14</v>
      </c>
      <c r="AZ21" s="254">
        <v>1</v>
      </c>
      <c r="BA21" s="254">
        <f>IF(AZ21=1,G21,0)</f>
        <v>0</v>
      </c>
      <c r="BB21" s="254">
        <f>IF(AZ21=2,G21,0)</f>
        <v>0</v>
      </c>
      <c r="BC21" s="254">
        <f>IF(AZ21=3,G21,0)</f>
        <v>0</v>
      </c>
      <c r="BD21" s="254">
        <f>IF(AZ21=4,G21,0)</f>
        <v>0</v>
      </c>
      <c r="BE21" s="254">
        <f>IF(AZ21=5,G21,0)</f>
        <v>0</v>
      </c>
      <c r="CA21" s="285">
        <v>12</v>
      </c>
      <c r="CB21" s="285">
        <v>0</v>
      </c>
    </row>
    <row r="22" spans="1:80" ht="12.75">
      <c r="A22" s="286">
        <v>15</v>
      </c>
      <c r="B22" s="287" t="s">
        <v>1760</v>
      </c>
      <c r="C22" s="288" t="s">
        <v>1762</v>
      </c>
      <c r="D22" s="289" t="s">
        <v>1735</v>
      </c>
      <c r="E22" s="290">
        <v>1</v>
      </c>
      <c r="F22" s="290">
        <v>0</v>
      </c>
      <c r="G22" s="291">
        <f>E22*F22</f>
        <v>0</v>
      </c>
      <c r="H22" s="292">
        <v>0</v>
      </c>
      <c r="I22" s="293">
        <f>E22*H22</f>
        <v>0</v>
      </c>
      <c r="J22" s="292"/>
      <c r="K22" s="293">
        <f>E22*J22</f>
        <v>0</v>
      </c>
      <c r="O22" s="285">
        <v>2</v>
      </c>
      <c r="AA22" s="254">
        <v>12</v>
      </c>
      <c r="AB22" s="254">
        <v>0</v>
      </c>
      <c r="AC22" s="254">
        <v>13</v>
      </c>
      <c r="AZ22" s="254">
        <v>1</v>
      </c>
      <c r="BA22" s="254">
        <f>IF(AZ22=1,G22,0)</f>
        <v>0</v>
      </c>
      <c r="BB22" s="254">
        <f>IF(AZ22=2,G22,0)</f>
        <v>0</v>
      </c>
      <c r="BC22" s="254">
        <f>IF(AZ22=3,G22,0)</f>
        <v>0</v>
      </c>
      <c r="BD22" s="254">
        <f>IF(AZ22=4,G22,0)</f>
        <v>0</v>
      </c>
      <c r="BE22" s="254">
        <f>IF(AZ22=5,G22,0)</f>
        <v>0</v>
      </c>
      <c r="CA22" s="285">
        <v>12</v>
      </c>
      <c r="CB22" s="285">
        <v>0</v>
      </c>
    </row>
    <row r="23" spans="1:80" ht="22.5">
      <c r="A23" s="286">
        <v>16</v>
      </c>
      <c r="B23" s="287" t="s">
        <v>1763</v>
      </c>
      <c r="C23" s="288" t="s">
        <v>1764</v>
      </c>
      <c r="D23" s="289" t="s">
        <v>1735</v>
      </c>
      <c r="E23" s="290">
        <v>1</v>
      </c>
      <c r="F23" s="290">
        <v>0</v>
      </c>
      <c r="G23" s="291">
        <f>E23*F23</f>
        <v>0</v>
      </c>
      <c r="H23" s="292">
        <v>0</v>
      </c>
      <c r="I23" s="293">
        <f>E23*H23</f>
        <v>0</v>
      </c>
      <c r="J23" s="292"/>
      <c r="K23" s="293">
        <f>E23*J23</f>
        <v>0</v>
      </c>
      <c r="O23" s="285">
        <v>2</v>
      </c>
      <c r="AA23" s="254">
        <v>12</v>
      </c>
      <c r="AB23" s="254">
        <v>0</v>
      </c>
      <c r="AC23" s="254">
        <v>24</v>
      </c>
      <c r="AZ23" s="254">
        <v>1</v>
      </c>
      <c r="BA23" s="254">
        <f>IF(AZ23=1,G23,0)</f>
        <v>0</v>
      </c>
      <c r="BB23" s="254">
        <f>IF(AZ23=2,G23,0)</f>
        <v>0</v>
      </c>
      <c r="BC23" s="254">
        <f>IF(AZ23=3,G23,0)</f>
        <v>0</v>
      </c>
      <c r="BD23" s="254">
        <f>IF(AZ23=4,G23,0)</f>
        <v>0</v>
      </c>
      <c r="BE23" s="254">
        <f>IF(AZ23=5,G23,0)</f>
        <v>0</v>
      </c>
      <c r="CA23" s="285">
        <v>12</v>
      </c>
      <c r="CB23" s="285">
        <v>0</v>
      </c>
    </row>
    <row r="24" spans="1:57" ht="12.75">
      <c r="A24" s="305"/>
      <c r="B24" s="306" t="s">
        <v>98</v>
      </c>
      <c r="C24" s="307" t="s">
        <v>1732</v>
      </c>
      <c r="D24" s="308"/>
      <c r="E24" s="309"/>
      <c r="F24" s="310"/>
      <c r="G24" s="311">
        <f>SUM(G7:G23)</f>
        <v>0</v>
      </c>
      <c r="H24" s="312"/>
      <c r="I24" s="313">
        <f>SUM(I7:I23)</f>
        <v>0</v>
      </c>
      <c r="J24" s="312"/>
      <c r="K24" s="313">
        <f>SUM(K7:K23)</f>
        <v>0</v>
      </c>
      <c r="O24" s="285">
        <v>4</v>
      </c>
      <c r="BA24" s="314">
        <f>SUM(BA7:BA23)</f>
        <v>0</v>
      </c>
      <c r="BB24" s="314">
        <f>SUM(BB7:BB23)</f>
        <v>0</v>
      </c>
      <c r="BC24" s="314">
        <f>SUM(BC7:BC23)</f>
        <v>0</v>
      </c>
      <c r="BD24" s="314">
        <f>SUM(BD7:BD23)</f>
        <v>0</v>
      </c>
      <c r="BE24" s="314">
        <f>SUM(BE7:BE23)</f>
        <v>0</v>
      </c>
    </row>
    <row r="25" spans="1:15" ht="12.75">
      <c r="A25" s="275" t="s">
        <v>95</v>
      </c>
      <c r="B25" s="276" t="s">
        <v>1765</v>
      </c>
      <c r="C25" s="277" t="s">
        <v>1766</v>
      </c>
      <c r="D25" s="278"/>
      <c r="E25" s="279"/>
      <c r="F25" s="279"/>
      <c r="G25" s="280"/>
      <c r="H25" s="281"/>
      <c r="I25" s="282"/>
      <c r="J25" s="283"/>
      <c r="K25" s="284"/>
      <c r="O25" s="285">
        <v>1</v>
      </c>
    </row>
    <row r="26" spans="1:80" ht="12.75">
      <c r="A26" s="286">
        <v>17</v>
      </c>
      <c r="B26" s="287" t="s">
        <v>1768</v>
      </c>
      <c r="C26" s="288" t="s">
        <v>1769</v>
      </c>
      <c r="D26" s="289" t="s">
        <v>1735</v>
      </c>
      <c r="E26" s="290">
        <v>1</v>
      </c>
      <c r="F26" s="290">
        <v>0</v>
      </c>
      <c r="G26" s="291">
        <f>E26*F26</f>
        <v>0</v>
      </c>
      <c r="H26" s="292">
        <v>0</v>
      </c>
      <c r="I26" s="293">
        <f>E26*H26</f>
        <v>0</v>
      </c>
      <c r="J26" s="292"/>
      <c r="K26" s="293">
        <f>E26*J26</f>
        <v>0</v>
      </c>
      <c r="O26" s="285">
        <v>2</v>
      </c>
      <c r="AA26" s="254">
        <v>12</v>
      </c>
      <c r="AB26" s="254">
        <v>0</v>
      </c>
      <c r="AC26" s="254">
        <v>15</v>
      </c>
      <c r="AZ26" s="254">
        <v>1</v>
      </c>
      <c r="BA26" s="254">
        <f>IF(AZ26=1,G26,0)</f>
        <v>0</v>
      </c>
      <c r="BB26" s="254">
        <f>IF(AZ26=2,G26,0)</f>
        <v>0</v>
      </c>
      <c r="BC26" s="254">
        <f>IF(AZ26=3,G26,0)</f>
        <v>0</v>
      </c>
      <c r="BD26" s="254">
        <f>IF(AZ26=4,G26,0)</f>
        <v>0</v>
      </c>
      <c r="BE26" s="254">
        <f>IF(AZ26=5,G26,0)</f>
        <v>0</v>
      </c>
      <c r="CA26" s="285">
        <v>12</v>
      </c>
      <c r="CB26" s="285">
        <v>0</v>
      </c>
    </row>
    <row r="27" spans="1:80" ht="12.75">
      <c r="A27" s="286">
        <v>18</v>
      </c>
      <c r="B27" s="287" t="s">
        <v>1770</v>
      </c>
      <c r="C27" s="288" t="s">
        <v>1771</v>
      </c>
      <c r="D27" s="289" t="s">
        <v>1735</v>
      </c>
      <c r="E27" s="290">
        <v>1</v>
      </c>
      <c r="F27" s="290">
        <v>0</v>
      </c>
      <c r="G27" s="291">
        <f>E27*F27</f>
        <v>0</v>
      </c>
      <c r="H27" s="292">
        <v>0</v>
      </c>
      <c r="I27" s="293">
        <f>E27*H27</f>
        <v>0</v>
      </c>
      <c r="J27" s="292"/>
      <c r="K27" s="293">
        <f>E27*J27</f>
        <v>0</v>
      </c>
      <c r="O27" s="285">
        <v>2</v>
      </c>
      <c r="AA27" s="254">
        <v>12</v>
      </c>
      <c r="AB27" s="254">
        <v>0</v>
      </c>
      <c r="AC27" s="254">
        <v>16</v>
      </c>
      <c r="AZ27" s="254">
        <v>1</v>
      </c>
      <c r="BA27" s="254">
        <f>IF(AZ27=1,G27,0)</f>
        <v>0</v>
      </c>
      <c r="BB27" s="254">
        <f>IF(AZ27=2,G27,0)</f>
        <v>0</v>
      </c>
      <c r="BC27" s="254">
        <f>IF(AZ27=3,G27,0)</f>
        <v>0</v>
      </c>
      <c r="BD27" s="254">
        <f>IF(AZ27=4,G27,0)</f>
        <v>0</v>
      </c>
      <c r="BE27" s="254">
        <f>IF(AZ27=5,G27,0)</f>
        <v>0</v>
      </c>
      <c r="CA27" s="285">
        <v>12</v>
      </c>
      <c r="CB27" s="285">
        <v>0</v>
      </c>
    </row>
    <row r="28" spans="1:80" ht="12.75">
      <c r="A28" s="286">
        <v>19</v>
      </c>
      <c r="B28" s="287" t="s">
        <v>1772</v>
      </c>
      <c r="C28" s="288" t="s">
        <v>1773</v>
      </c>
      <c r="D28" s="289" t="s">
        <v>1735</v>
      </c>
      <c r="E28" s="290">
        <v>1</v>
      </c>
      <c r="F28" s="290">
        <v>0</v>
      </c>
      <c r="G28" s="291">
        <f>E28*F28</f>
        <v>0</v>
      </c>
      <c r="H28" s="292">
        <v>0</v>
      </c>
      <c r="I28" s="293">
        <f>E28*H28</f>
        <v>0</v>
      </c>
      <c r="J28" s="292"/>
      <c r="K28" s="293">
        <f>E28*J28</f>
        <v>0</v>
      </c>
      <c r="O28" s="285">
        <v>2</v>
      </c>
      <c r="AA28" s="254">
        <v>12</v>
      </c>
      <c r="AB28" s="254">
        <v>0</v>
      </c>
      <c r="AC28" s="254">
        <v>17</v>
      </c>
      <c r="AZ28" s="254">
        <v>1</v>
      </c>
      <c r="BA28" s="254">
        <f>IF(AZ28=1,G28,0)</f>
        <v>0</v>
      </c>
      <c r="BB28" s="254">
        <f>IF(AZ28=2,G28,0)</f>
        <v>0</v>
      </c>
      <c r="BC28" s="254">
        <f>IF(AZ28=3,G28,0)</f>
        <v>0</v>
      </c>
      <c r="BD28" s="254">
        <f>IF(AZ28=4,G28,0)</f>
        <v>0</v>
      </c>
      <c r="BE28" s="254">
        <f>IF(AZ28=5,G28,0)</f>
        <v>0</v>
      </c>
      <c r="CA28" s="285">
        <v>12</v>
      </c>
      <c r="CB28" s="285">
        <v>0</v>
      </c>
    </row>
    <row r="29" spans="1:80" ht="12.75">
      <c r="A29" s="286">
        <v>20</v>
      </c>
      <c r="B29" s="287" t="s">
        <v>1774</v>
      </c>
      <c r="C29" s="288" t="s">
        <v>1775</v>
      </c>
      <c r="D29" s="289" t="s">
        <v>1735</v>
      </c>
      <c r="E29" s="290">
        <v>1</v>
      </c>
      <c r="F29" s="290">
        <v>0</v>
      </c>
      <c r="G29" s="291">
        <f>E29*F29</f>
        <v>0</v>
      </c>
      <c r="H29" s="292">
        <v>0</v>
      </c>
      <c r="I29" s="293">
        <f>E29*H29</f>
        <v>0</v>
      </c>
      <c r="J29" s="292"/>
      <c r="K29" s="293">
        <f>E29*J29</f>
        <v>0</v>
      </c>
      <c r="O29" s="285">
        <v>2</v>
      </c>
      <c r="AA29" s="254">
        <v>12</v>
      </c>
      <c r="AB29" s="254">
        <v>0</v>
      </c>
      <c r="AC29" s="254">
        <v>18</v>
      </c>
      <c r="AZ29" s="254">
        <v>1</v>
      </c>
      <c r="BA29" s="254">
        <f>IF(AZ29=1,G29,0)</f>
        <v>0</v>
      </c>
      <c r="BB29" s="254">
        <f>IF(AZ29=2,G29,0)</f>
        <v>0</v>
      </c>
      <c r="BC29" s="254">
        <f>IF(AZ29=3,G29,0)</f>
        <v>0</v>
      </c>
      <c r="BD29" s="254">
        <f>IF(AZ29=4,G29,0)</f>
        <v>0</v>
      </c>
      <c r="BE29" s="254">
        <f>IF(AZ29=5,G29,0)</f>
        <v>0</v>
      </c>
      <c r="CA29" s="285">
        <v>12</v>
      </c>
      <c r="CB29" s="285">
        <v>0</v>
      </c>
    </row>
    <row r="30" spans="1:80" ht="12.75">
      <c r="A30" s="286">
        <v>21</v>
      </c>
      <c r="B30" s="287" t="s">
        <v>1776</v>
      </c>
      <c r="C30" s="288" t="s">
        <v>1777</v>
      </c>
      <c r="D30" s="289" t="s">
        <v>1735</v>
      </c>
      <c r="E30" s="290">
        <v>1</v>
      </c>
      <c r="F30" s="290">
        <v>0</v>
      </c>
      <c r="G30" s="291">
        <f>E30*F30</f>
        <v>0</v>
      </c>
      <c r="H30" s="292">
        <v>0</v>
      </c>
      <c r="I30" s="293">
        <f>E30*H30</f>
        <v>0</v>
      </c>
      <c r="J30" s="292"/>
      <c r="K30" s="293">
        <f>E30*J30</f>
        <v>0</v>
      </c>
      <c r="O30" s="285">
        <v>2</v>
      </c>
      <c r="AA30" s="254">
        <v>12</v>
      </c>
      <c r="AB30" s="254">
        <v>0</v>
      </c>
      <c r="AC30" s="254">
        <v>19</v>
      </c>
      <c r="AZ30" s="254">
        <v>1</v>
      </c>
      <c r="BA30" s="254">
        <f>IF(AZ30=1,G30,0)</f>
        <v>0</v>
      </c>
      <c r="BB30" s="254">
        <f>IF(AZ30=2,G30,0)</f>
        <v>0</v>
      </c>
      <c r="BC30" s="254">
        <f>IF(AZ30=3,G30,0)</f>
        <v>0</v>
      </c>
      <c r="BD30" s="254">
        <f>IF(AZ30=4,G30,0)</f>
        <v>0</v>
      </c>
      <c r="BE30" s="254">
        <f>IF(AZ30=5,G30,0)</f>
        <v>0</v>
      </c>
      <c r="CA30" s="285">
        <v>12</v>
      </c>
      <c r="CB30" s="285">
        <v>0</v>
      </c>
    </row>
    <row r="31" spans="1:80" ht="12.75">
      <c r="A31" s="286">
        <v>22</v>
      </c>
      <c r="B31" s="287" t="s">
        <v>1778</v>
      </c>
      <c r="C31" s="288" t="s">
        <v>1779</v>
      </c>
      <c r="D31" s="289" t="s">
        <v>1735</v>
      </c>
      <c r="E31" s="290">
        <v>1</v>
      </c>
      <c r="F31" s="290">
        <v>0</v>
      </c>
      <c r="G31" s="291">
        <f>E31*F31</f>
        <v>0</v>
      </c>
      <c r="H31" s="292">
        <v>0</v>
      </c>
      <c r="I31" s="293">
        <f>E31*H31</f>
        <v>0</v>
      </c>
      <c r="J31" s="292"/>
      <c r="K31" s="293">
        <f>E31*J31</f>
        <v>0</v>
      </c>
      <c r="O31" s="285">
        <v>2</v>
      </c>
      <c r="AA31" s="254">
        <v>12</v>
      </c>
      <c r="AB31" s="254">
        <v>0</v>
      </c>
      <c r="AC31" s="254">
        <v>20</v>
      </c>
      <c r="AZ31" s="254">
        <v>1</v>
      </c>
      <c r="BA31" s="254">
        <f>IF(AZ31=1,G31,0)</f>
        <v>0</v>
      </c>
      <c r="BB31" s="254">
        <f>IF(AZ31=2,G31,0)</f>
        <v>0</v>
      </c>
      <c r="BC31" s="254">
        <f>IF(AZ31=3,G31,0)</f>
        <v>0</v>
      </c>
      <c r="BD31" s="254">
        <f>IF(AZ31=4,G31,0)</f>
        <v>0</v>
      </c>
      <c r="BE31" s="254">
        <f>IF(AZ31=5,G31,0)</f>
        <v>0</v>
      </c>
      <c r="CA31" s="285">
        <v>12</v>
      </c>
      <c r="CB31" s="285">
        <v>0</v>
      </c>
    </row>
    <row r="32" spans="1:80" ht="12.75">
      <c r="A32" s="286">
        <v>23</v>
      </c>
      <c r="B32" s="287" t="s">
        <v>1780</v>
      </c>
      <c r="C32" s="288" t="s">
        <v>1781</v>
      </c>
      <c r="D32" s="289" t="s">
        <v>1735</v>
      </c>
      <c r="E32" s="290">
        <v>1</v>
      </c>
      <c r="F32" s="290">
        <v>0</v>
      </c>
      <c r="G32" s="291">
        <f>E32*F32</f>
        <v>0</v>
      </c>
      <c r="H32" s="292">
        <v>0</v>
      </c>
      <c r="I32" s="293">
        <f>E32*H32</f>
        <v>0</v>
      </c>
      <c r="J32" s="292"/>
      <c r="K32" s="293">
        <f>E32*J32</f>
        <v>0</v>
      </c>
      <c r="O32" s="285">
        <v>2</v>
      </c>
      <c r="AA32" s="254">
        <v>12</v>
      </c>
      <c r="AB32" s="254">
        <v>0</v>
      </c>
      <c r="AC32" s="254">
        <v>21</v>
      </c>
      <c r="AZ32" s="254">
        <v>1</v>
      </c>
      <c r="BA32" s="254">
        <f>IF(AZ32=1,G32,0)</f>
        <v>0</v>
      </c>
      <c r="BB32" s="254">
        <f>IF(AZ32=2,G32,0)</f>
        <v>0</v>
      </c>
      <c r="BC32" s="254">
        <f>IF(AZ32=3,G32,0)</f>
        <v>0</v>
      </c>
      <c r="BD32" s="254">
        <f>IF(AZ32=4,G32,0)</f>
        <v>0</v>
      </c>
      <c r="BE32" s="254">
        <f>IF(AZ32=5,G32,0)</f>
        <v>0</v>
      </c>
      <c r="CA32" s="285">
        <v>12</v>
      </c>
      <c r="CB32" s="285">
        <v>0</v>
      </c>
    </row>
    <row r="33" spans="1:80" ht="22.5">
      <c r="A33" s="286">
        <v>24</v>
      </c>
      <c r="B33" s="287" t="s">
        <v>1782</v>
      </c>
      <c r="C33" s="288" t="s">
        <v>1783</v>
      </c>
      <c r="D33" s="289" t="s">
        <v>1735</v>
      </c>
      <c r="E33" s="290">
        <v>1</v>
      </c>
      <c r="F33" s="290">
        <v>0</v>
      </c>
      <c r="G33" s="291">
        <f>E33*F33</f>
        <v>0</v>
      </c>
      <c r="H33" s="292">
        <v>0</v>
      </c>
      <c r="I33" s="293">
        <f>E33*H33</f>
        <v>0</v>
      </c>
      <c r="J33" s="292"/>
      <c r="K33" s="293">
        <f>E33*J33</f>
        <v>0</v>
      </c>
      <c r="O33" s="285">
        <v>2</v>
      </c>
      <c r="AA33" s="254">
        <v>12</v>
      </c>
      <c r="AB33" s="254">
        <v>0</v>
      </c>
      <c r="AC33" s="254">
        <v>22</v>
      </c>
      <c r="AZ33" s="254">
        <v>1</v>
      </c>
      <c r="BA33" s="254">
        <f>IF(AZ33=1,G33,0)</f>
        <v>0</v>
      </c>
      <c r="BB33" s="254">
        <f>IF(AZ33=2,G33,0)</f>
        <v>0</v>
      </c>
      <c r="BC33" s="254">
        <f>IF(AZ33=3,G33,0)</f>
        <v>0</v>
      </c>
      <c r="BD33" s="254">
        <f>IF(AZ33=4,G33,0)</f>
        <v>0</v>
      </c>
      <c r="BE33" s="254">
        <f>IF(AZ33=5,G33,0)</f>
        <v>0</v>
      </c>
      <c r="CA33" s="285">
        <v>12</v>
      </c>
      <c r="CB33" s="285">
        <v>0</v>
      </c>
    </row>
    <row r="34" spans="1:57" ht="12.75">
      <c r="A34" s="305"/>
      <c r="B34" s="306" t="s">
        <v>98</v>
      </c>
      <c r="C34" s="307" t="s">
        <v>1767</v>
      </c>
      <c r="D34" s="308"/>
      <c r="E34" s="309"/>
      <c r="F34" s="310"/>
      <c r="G34" s="311">
        <f>SUM(G25:G33)</f>
        <v>0</v>
      </c>
      <c r="H34" s="312"/>
      <c r="I34" s="313">
        <f>SUM(I25:I33)</f>
        <v>0</v>
      </c>
      <c r="J34" s="312"/>
      <c r="K34" s="313">
        <f>SUM(K25:K33)</f>
        <v>0</v>
      </c>
      <c r="O34" s="285">
        <v>4</v>
      </c>
      <c r="BA34" s="314">
        <f>SUM(BA25:BA33)</f>
        <v>0</v>
      </c>
      <c r="BB34" s="314">
        <f>SUM(BB25:BB33)</f>
        <v>0</v>
      </c>
      <c r="BC34" s="314">
        <f>SUM(BC25:BC33)</f>
        <v>0</v>
      </c>
      <c r="BD34" s="314">
        <f>SUM(BD25:BD33)</f>
        <v>0</v>
      </c>
      <c r="BE34" s="314">
        <f>SUM(BE25:BE33)</f>
        <v>0</v>
      </c>
    </row>
    <row r="35" ht="12.75">
      <c r="E35" s="254"/>
    </row>
    <row r="36" ht="12.75">
      <c r="E36" s="254"/>
    </row>
    <row r="37" ht="12.75">
      <c r="E37" s="254"/>
    </row>
    <row r="38" ht="12.75">
      <c r="E38" s="254"/>
    </row>
    <row r="39" ht="12.75">
      <c r="E39" s="254"/>
    </row>
    <row r="40" ht="12.75">
      <c r="E40" s="254"/>
    </row>
    <row r="41" ht="12.75">
      <c r="E41" s="254"/>
    </row>
    <row r="42" ht="12.75">
      <c r="E42" s="254"/>
    </row>
    <row r="43" ht="12.75">
      <c r="E43" s="254"/>
    </row>
    <row r="44" ht="12.75">
      <c r="E44" s="254"/>
    </row>
    <row r="45" ht="12.75">
      <c r="E45" s="254"/>
    </row>
    <row r="46" ht="12.75">
      <c r="E46" s="254"/>
    </row>
    <row r="47" ht="12.75">
      <c r="E47" s="254"/>
    </row>
    <row r="48" ht="12.75">
      <c r="E48" s="254"/>
    </row>
    <row r="49" ht="12.75">
      <c r="E49" s="254"/>
    </row>
    <row r="50" ht="12.75">
      <c r="E50" s="254"/>
    </row>
    <row r="51" ht="12.75">
      <c r="E51" s="254"/>
    </row>
    <row r="52" ht="12.75">
      <c r="E52" s="254"/>
    </row>
    <row r="53" ht="12.75">
      <c r="E53" s="254"/>
    </row>
    <row r="54" ht="12.75">
      <c r="E54" s="254"/>
    </row>
    <row r="55" ht="12.75">
      <c r="E55" s="254"/>
    </row>
    <row r="56" ht="12.75">
      <c r="E56" s="254"/>
    </row>
    <row r="57" ht="12.75">
      <c r="E57" s="254"/>
    </row>
    <row r="58" spans="1:7" ht="12.75">
      <c r="A58" s="304"/>
      <c r="B58" s="304"/>
      <c r="C58" s="304"/>
      <c r="D58" s="304"/>
      <c r="E58" s="304"/>
      <c r="F58" s="304"/>
      <c r="G58" s="304"/>
    </row>
    <row r="59" spans="1:7" ht="12.75">
      <c r="A59" s="304"/>
      <c r="B59" s="304"/>
      <c r="C59" s="304"/>
      <c r="D59" s="304"/>
      <c r="E59" s="304"/>
      <c r="F59" s="304"/>
      <c r="G59" s="304"/>
    </row>
    <row r="60" spans="1:7" ht="12.75">
      <c r="A60" s="304"/>
      <c r="B60" s="304"/>
      <c r="C60" s="304"/>
      <c r="D60" s="304"/>
      <c r="E60" s="304"/>
      <c r="F60" s="304"/>
      <c r="G60" s="304"/>
    </row>
    <row r="61" spans="1:7" ht="12.75">
      <c r="A61" s="304"/>
      <c r="B61" s="304"/>
      <c r="C61" s="304"/>
      <c r="D61" s="304"/>
      <c r="E61" s="304"/>
      <c r="F61" s="304"/>
      <c r="G61" s="304"/>
    </row>
    <row r="62" ht="12.75">
      <c r="E62" s="254"/>
    </row>
    <row r="63" ht="12.75">
      <c r="E63" s="254"/>
    </row>
    <row r="64" ht="12.75">
      <c r="E64" s="254"/>
    </row>
    <row r="65" ht="12.75">
      <c r="E65" s="254"/>
    </row>
    <row r="66" ht="12.75">
      <c r="E66" s="254"/>
    </row>
    <row r="67" ht="12.75">
      <c r="E67" s="254"/>
    </row>
    <row r="68" ht="12.75">
      <c r="E68" s="254"/>
    </row>
    <row r="69" ht="12.75">
      <c r="E69" s="254"/>
    </row>
    <row r="70" ht="12.75">
      <c r="E70" s="254"/>
    </row>
    <row r="71" ht="12.75">
      <c r="E71" s="254"/>
    </row>
    <row r="72" ht="12.75">
      <c r="E72" s="254"/>
    </row>
    <row r="73" ht="12.75">
      <c r="E73" s="254"/>
    </row>
    <row r="74" ht="12.75">
      <c r="E74" s="254"/>
    </row>
    <row r="75" ht="12.75">
      <c r="E75" s="254"/>
    </row>
    <row r="76" ht="12.75">
      <c r="E76" s="254"/>
    </row>
    <row r="77" ht="12.75">
      <c r="E77" s="254"/>
    </row>
    <row r="78" ht="12.75">
      <c r="E78" s="254"/>
    </row>
    <row r="79" ht="12.75">
      <c r="E79" s="254"/>
    </row>
    <row r="80" ht="12.75">
      <c r="E80" s="254"/>
    </row>
    <row r="81" ht="12.75">
      <c r="E81" s="254"/>
    </row>
    <row r="82" ht="12.75">
      <c r="E82" s="254"/>
    </row>
    <row r="83" ht="12.75">
      <c r="E83" s="254"/>
    </row>
    <row r="84" ht="12.75">
      <c r="E84" s="254"/>
    </row>
    <row r="85" ht="12.75">
      <c r="E85" s="254"/>
    </row>
    <row r="86" ht="12.75">
      <c r="E86" s="254"/>
    </row>
    <row r="87" ht="12.75">
      <c r="E87" s="254"/>
    </row>
    <row r="88" ht="12.75">
      <c r="E88" s="254"/>
    </row>
    <row r="89" ht="12.75">
      <c r="E89" s="254"/>
    </row>
    <row r="90" ht="12.75">
      <c r="E90" s="254"/>
    </row>
    <row r="91" ht="12.75">
      <c r="E91" s="254"/>
    </row>
    <row r="92" ht="12.75">
      <c r="E92" s="254"/>
    </row>
    <row r="93" spans="1:2" ht="12.75">
      <c r="A93" s="315"/>
      <c r="B93" s="315"/>
    </row>
    <row r="94" spans="1:7" ht="12.75">
      <c r="A94" s="304"/>
      <c r="B94" s="304"/>
      <c r="C94" s="316"/>
      <c r="D94" s="316"/>
      <c r="E94" s="317"/>
      <c r="F94" s="316"/>
      <c r="G94" s="318"/>
    </row>
    <row r="95" spans="1:7" ht="12.75">
      <c r="A95" s="319"/>
      <c r="B95" s="319"/>
      <c r="C95" s="304"/>
      <c r="D95" s="304"/>
      <c r="E95" s="320"/>
      <c r="F95" s="304"/>
      <c r="G95" s="304"/>
    </row>
    <row r="96" spans="1:7" ht="12.75">
      <c r="A96" s="304"/>
      <c r="B96" s="304"/>
      <c r="C96" s="304"/>
      <c r="D96" s="304"/>
      <c r="E96" s="320"/>
      <c r="F96" s="304"/>
      <c r="G96" s="304"/>
    </row>
    <row r="97" spans="1:7" ht="12.75">
      <c r="A97" s="304"/>
      <c r="B97" s="304"/>
      <c r="C97" s="304"/>
      <c r="D97" s="304"/>
      <c r="E97" s="320"/>
      <c r="F97" s="304"/>
      <c r="G97" s="304"/>
    </row>
    <row r="98" spans="1:7" ht="12.75">
      <c r="A98" s="304"/>
      <c r="B98" s="304"/>
      <c r="C98" s="304"/>
      <c r="D98" s="304"/>
      <c r="E98" s="320"/>
      <c r="F98" s="304"/>
      <c r="G98" s="304"/>
    </row>
    <row r="99" spans="1:7" ht="12.75">
      <c r="A99" s="304"/>
      <c r="B99" s="304"/>
      <c r="C99" s="304"/>
      <c r="D99" s="304"/>
      <c r="E99" s="320"/>
      <c r="F99" s="304"/>
      <c r="G99" s="304"/>
    </row>
    <row r="100" spans="1:7" ht="12.75">
      <c r="A100" s="304"/>
      <c r="B100" s="304"/>
      <c r="C100" s="304"/>
      <c r="D100" s="304"/>
      <c r="E100" s="320"/>
      <c r="F100" s="304"/>
      <c r="G100" s="304"/>
    </row>
    <row r="101" spans="1:7" ht="12.75">
      <c r="A101" s="304"/>
      <c r="B101" s="304"/>
      <c r="C101" s="304"/>
      <c r="D101" s="304"/>
      <c r="E101" s="320"/>
      <c r="F101" s="304"/>
      <c r="G101" s="304"/>
    </row>
    <row r="102" spans="1:7" ht="12.75">
      <c r="A102" s="304"/>
      <c r="B102" s="304"/>
      <c r="C102" s="304"/>
      <c r="D102" s="304"/>
      <c r="E102" s="320"/>
      <c r="F102" s="304"/>
      <c r="G102" s="304"/>
    </row>
    <row r="103" spans="1:7" ht="12.75">
      <c r="A103" s="304"/>
      <c r="B103" s="304"/>
      <c r="C103" s="304"/>
      <c r="D103" s="304"/>
      <c r="E103" s="320"/>
      <c r="F103" s="304"/>
      <c r="G103" s="304"/>
    </row>
    <row r="104" spans="1:7" ht="12.75">
      <c r="A104" s="304"/>
      <c r="B104" s="304"/>
      <c r="C104" s="304"/>
      <c r="D104" s="304"/>
      <c r="E104" s="320"/>
      <c r="F104" s="304"/>
      <c r="G104" s="304"/>
    </row>
    <row r="105" spans="1:7" ht="12.75">
      <c r="A105" s="304"/>
      <c r="B105" s="304"/>
      <c r="C105" s="304"/>
      <c r="D105" s="304"/>
      <c r="E105" s="320"/>
      <c r="F105" s="304"/>
      <c r="G105" s="304"/>
    </row>
    <row r="106" spans="1:7" ht="12.75">
      <c r="A106" s="304"/>
      <c r="B106" s="304"/>
      <c r="C106" s="304"/>
      <c r="D106" s="304"/>
      <c r="E106" s="320"/>
      <c r="F106" s="304"/>
      <c r="G106" s="304"/>
    </row>
    <row r="107" spans="1:7" ht="12.75">
      <c r="A107" s="304"/>
      <c r="B107" s="304"/>
      <c r="C107" s="304"/>
      <c r="D107" s="304"/>
      <c r="E107" s="320"/>
      <c r="F107" s="304"/>
      <c r="G107" s="30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Šebela</dc:creator>
  <cp:keywords/>
  <dc:description/>
  <cp:lastModifiedBy>Pavel Šebela</cp:lastModifiedBy>
  <dcterms:created xsi:type="dcterms:W3CDTF">2014-04-24T08:28:22Z</dcterms:created>
  <dcterms:modified xsi:type="dcterms:W3CDTF">2014-04-24T08:30:52Z</dcterms:modified>
  <cp:category/>
  <cp:version/>
  <cp:contentType/>
  <cp:contentStatus/>
</cp:coreProperties>
</file>